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3260" windowHeight="8415" firstSheet="2" activeTab="6"/>
  </bookViews>
  <sheets>
    <sheet name="DVD" sheetId="1" r:id="rId1"/>
    <sheet name="Llogarit bankare" sheetId="2" r:id="rId2"/>
    <sheet name="KAPAKU " sheetId="3" r:id="rId3"/>
    <sheet name="AKTIVI PASIV 2008" sheetId="4" r:id="rId4"/>
    <sheet name="Te ardhura+shpenzime" sheetId="5" r:id="rId5"/>
    <sheet name="MET INDIREKTE" sheetId="6" r:id="rId6"/>
    <sheet name="kapitalet e veta " sheetId="7" r:id="rId7"/>
  </sheets>
  <definedNames/>
  <calcPr fullCalcOnLoad="1"/>
</workbook>
</file>

<file path=xl/sharedStrings.xml><?xml version="1.0" encoding="utf-8"?>
<sst xmlns="http://schemas.openxmlformats.org/spreadsheetml/2006/main" count="340" uniqueCount="294">
  <si>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</si>
  <si>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</si>
  <si>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</si>
  <si>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</si>
  <si>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</si>
  <si>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</si>
  <si>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</si>
  <si>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</si>
  <si>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</si>
  <si>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</si>
  <si>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Aktive te tjera financiare afatshkurtra</t>
  </si>
  <si>
    <t>Llogari/Kerkesa te tjera te arketueshme</t>
  </si>
  <si>
    <t>Instrumenta te tjera borxhi</t>
  </si>
  <si>
    <t>(iv)</t>
  </si>
  <si>
    <t>(iii)</t>
  </si>
  <si>
    <t>Investime te tjera financiare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</si>
  <si>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</si>
  <si>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</si>
  <si>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</si>
  <si>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</si>
  <si>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</si>
  <si>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</si>
  <si>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</si>
  <si>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</si>
  <si>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</si>
  <si>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</si>
  <si>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</si>
  <si>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</si>
  <si>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</si>
  <si>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</si>
  <si>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</si>
  <si>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</si>
  <si>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</si>
  <si>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</si>
  <si>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</si>
  <si>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</si>
  <si>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</si>
  <si>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</si>
  <si>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</si>
  <si>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</si>
  <si>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</si>
  <si>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</si>
  <si>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</si>
  <si>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</si>
  <si>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</si>
  <si>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</si>
  <si>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</si>
  <si>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</si>
  <si>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</si>
  <si>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</si>
  <si>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</si>
  <si>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</si>
  <si>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</si>
  <si>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</si>
  <si>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</si>
  <si>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</si>
  <si>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</si>
  <si>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</si>
  <si>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</si>
  <si>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</si>
  <si>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</si>
  <si>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</si>
  <si>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</si>
  <si>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</si>
  <si>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</si>
  <si>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</si>
  <si>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</si>
  <si>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</si>
  <si>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</si>
  <si>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</si>
  <si>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</si>
  <si>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</si>
  <si>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</si>
  <si>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</si>
  <si>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</si>
  <si>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</si>
  <si>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</si>
  <si>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</si>
  <si>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</si>
  <si>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</si>
  <si>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</si>
  <si>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</si>
  <si>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</si>
  <si>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</si>
  <si>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</si>
  <si>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</si>
  <si>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</si>
  <si>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</si>
  <si>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</si>
  <si>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</si>
  <si>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</si>
  <si>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</si>
  <si>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 xml:space="preserve"> - pagat e personelit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</si>
  <si>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</si>
  <si>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</si>
  <si>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</si>
  <si>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</si>
  <si>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</si>
  <si>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</si>
  <si>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</si>
  <si>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</si>
  <si>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</si>
  <si>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</si>
  <si>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</si>
  <si>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</si>
  <si>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</si>
  <si>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>Rezerva statutore dhe ligjore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</si>
  <si>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</si>
  <si>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</si>
  <si>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</si>
  <si>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</si>
  <si>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</si>
  <si>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</si>
  <si>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>Emetim i kapitalit aksionar</t>
  </si>
  <si>
    <t xml:space="preserve"> Rezerva rivleresimi i AAGJ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</si>
  <si>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</si>
  <si>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</si>
  <si>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</si>
  <si>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</si>
  <si>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</si>
  <si>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</si>
  <si>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</si>
  <si>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</si>
  <si>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</si>
  <si>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</si>
  <si>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</si>
  <si>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</si>
  <si>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</si>
  <si>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Te ardhura nga huamarrje afatgjata</t>
  </si>
  <si>
    <t>Pagesat e detyrimeve te qirase financiare</t>
  </si>
  <si>
    <t>Dividentet e paguar</t>
  </si>
  <si>
    <t>Rritja/renia neto e mjeteve monetare</t>
  </si>
  <si>
    <t>Mjetet monetare ne fillim te periudhes kontabel</t>
  </si>
  <si>
    <t>Mjetet monetare ne fund te periudhes kontabel</t>
  </si>
  <si>
    <t>Leke</t>
  </si>
  <si>
    <t>Diferenca konvertimi</t>
  </si>
  <si>
    <t>Depozita ne banke dhellogari te tjera</t>
  </si>
  <si>
    <t>Para ne dore ( Arka)</t>
  </si>
  <si>
    <t>Te tjera iventar</t>
  </si>
  <si>
    <t>Llogari/Kerkesa te arketueshme(klient)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</si>
  <si>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</si>
  <si>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</si>
  <si>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</si>
  <si>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</si>
  <si>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</si>
  <si>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</si>
  <si>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</si>
  <si>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</si>
  <si>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</si>
  <si>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</si>
  <si>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</si>
  <si>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</si>
  <si>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</si>
  <si>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</si>
  <si>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</si>
  <si>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</si>
  <si>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</si>
  <si>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</si>
  <si>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</si>
  <si>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</si>
  <si>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Efektet e ndryshimit te kurseve te kembimit gjate konsoludimit</t>
  </si>
  <si>
    <t>Totali I te ardhurave apo I shpenzimeve, ae nuk jane njohur ne pasqyren e te ardhurave dhe shpenzimeve.</t>
  </si>
  <si>
    <t>Fitimi neto i vitit financiar</t>
  </si>
  <si>
    <t xml:space="preserve">Dividentet e pagaur </t>
  </si>
  <si>
    <t>Trasferime ne rezerven e detyrushme statutore</t>
  </si>
  <si>
    <t>Emetimi i kapitalit aksionar</t>
  </si>
  <si>
    <t>Aksione te thesarit te riblera</t>
  </si>
  <si>
    <t>K71401005H</t>
  </si>
  <si>
    <t>TIRANE</t>
  </si>
  <si>
    <t xml:space="preserve"> Transferim ne rezerva  etj</t>
  </si>
  <si>
    <t>Viti 2009</t>
  </si>
  <si>
    <t>LLOGARITE BANKARE</t>
  </si>
  <si>
    <t>BANKAT</t>
  </si>
  <si>
    <t>Nr I llogarise</t>
  </si>
  <si>
    <t xml:space="preserve">Administratori  </t>
  </si>
  <si>
    <t>Rraifeisen ne lek</t>
  </si>
  <si>
    <t>Rraifeisen ne euro</t>
  </si>
  <si>
    <t>Bkt ne lek</t>
  </si>
  <si>
    <t>Bkt ne euro</t>
  </si>
  <si>
    <t>"Global International Traiding  Co"</t>
  </si>
  <si>
    <t>Per Shoqerine   "Global International Traiding Co"  sh.p.k</t>
  </si>
  <si>
    <t xml:space="preserve">DEKLARATA ANALITIKE PER </t>
  </si>
  <si>
    <t>Numri i Vendosjes se Dokumentit ( NVD)</t>
  </si>
  <si>
    <t>TATIMIN MBI TE ARDHURAT</t>
  </si>
  <si>
    <t>(Vetem per perdorim zyrtar)</t>
  </si>
  <si>
    <t xml:space="preserve"> </t>
  </si>
  <si>
    <t>NIPT K71401005H</t>
  </si>
  <si>
    <t>Emri Tregtar :  GLOBAL INTERNATIONAL TRADING CO  SH.P.K</t>
  </si>
  <si>
    <t xml:space="preserve">Periudha tatimore    </t>
  </si>
  <si>
    <t>E M E R T I M I</t>
  </si>
  <si>
    <t>Sipas  Bilancit</t>
  </si>
  <si>
    <t>Fiskale</t>
  </si>
  <si>
    <t>Totali  i të ardhurave</t>
  </si>
  <si>
    <t>Totali  i shpenzimeve</t>
  </si>
  <si>
    <t>Total shpenzimet e pazbritshme sipas ligjit (neni 21):</t>
  </si>
  <si>
    <t>[a] kosto e blerjes dhe e përmiresimit të tokës dhe të truallit</t>
  </si>
  <si>
    <t>[b] kosto e blerjes dhe e permiresimit per active objekt amortizimi</t>
  </si>
  <si>
    <t>[c] zmadhimi i kapitalit themeltar të shoqerisë ose kontributit të secilit person në ortakëri</t>
  </si>
  <si>
    <t>[ç] vlera e shperblimeve ne natyrë</t>
  </si>
  <si>
    <t>[d] kontributet vullnetare të pensioneve</t>
  </si>
  <si>
    <t>[dh] dividentet e deklaruar dhe ndarja e fitimit</t>
  </si>
  <si>
    <t>[e] interesat e paguara mbi interesin max të kredisë të caktuar nga Banka e Shqip</t>
  </si>
  <si>
    <t>[ë] gjobat, kamat-vonesat dhe kushtet e tjera penale</t>
  </si>
  <si>
    <t>[f] krijimi ose rritja e rezervave e fondeve të tjera</t>
  </si>
  <si>
    <t>[g] tatim mbi të ardhurat personale, akciza, tatimi mbi fitimin dhe tvsh të zbritshme</t>
  </si>
  <si>
    <t>[gj] shpenzimet e përfaqësimit, pritje percjellje</t>
  </si>
  <si>
    <t>[h] shpenzimet e konsumit personal</t>
  </si>
  <si>
    <t>[i] shpenzime të cilat tejkalojnë kufijtë e përcaktuar me ligj</t>
  </si>
  <si>
    <t>[j] shpenzime për dhurata</t>
  </si>
  <si>
    <t>[k] çdo lloj shpenzimi, masa e te cilit nuk vertetohet me dokumenta</t>
  </si>
  <si>
    <t>[l] interesi i paguar kur huaja dhe parapagimet tejkalojne kater here kap. Them.</t>
  </si>
  <si>
    <t>[ll] nëse baza e amortizimit është një shumë negative</t>
  </si>
  <si>
    <t>[m] shpenz për shërb teknike, konsulence, manaxhim të palikujd brënda periudh tat</t>
  </si>
  <si>
    <t>[n] Amortizim nga rivleresimi i aktiveve të qendrueshme</t>
  </si>
  <si>
    <t>Rezultati i Vitit Ushtrimor:</t>
  </si>
  <si>
    <t xml:space="preserve"> - Humbja</t>
  </si>
  <si>
    <t xml:space="preserve"> - Fitimi</t>
  </si>
  <si>
    <t xml:space="preserve">Humbja për tu mbartur nga 1 vit me parë </t>
  </si>
  <si>
    <t xml:space="preserve">Humbja për tu mbartur nga 2 vite me parë   </t>
  </si>
  <si>
    <t xml:space="preserve">Humbja për tu mbartur nga 3 vite me parë   </t>
  </si>
  <si>
    <t>Shuma e humbjes për tu mbartur në vitin ushtrimor</t>
  </si>
  <si>
    <t>Shuma e humbjeve që nuk barten për efekt fiskal</t>
  </si>
  <si>
    <t xml:space="preserve">Fitimi i tatueshem </t>
  </si>
  <si>
    <t>Tatim fitimi i llogaritur</t>
  </si>
  <si>
    <t>Zbritje nga fitimi (rezervat ligjore)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</si>
  <si>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</si>
  <si>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</si>
  <si>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</si>
  <si>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</si>
  <si>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i llogaritur</t>
  </si>
  <si>
    <t xml:space="preserve">                 Llogaritja e Amortizimit</t>
  </si>
  <si>
    <t>Ne total  llogaritja  e amortizimit vjetor =(a+b+c+d )</t>
  </si>
  <si>
    <t>a.Ndertesa e makineri  afat gjate</t>
  </si>
  <si>
    <t>b.Aktive te patrupezuara</t>
  </si>
  <si>
    <t>c.Kompjuterat dhe sisteme informacioni</t>
  </si>
  <si>
    <t>d.Te gjitha aktivet e tjera te aktivitetit</t>
  </si>
  <si>
    <t>Tatimi i mbajtur ne burim ne zbatim te nenit 33</t>
  </si>
  <si>
    <t>Data dhe Nënshkrimi i personit të tatueshëm -Deklaroj  nën përgjegjësinë time që informacioni i mësipërm është i plotë dhe i saktë</t>
  </si>
  <si>
    <t>Adresa  ;   RR:Autostrada Tirane -Durres,prane EHW</t>
  </si>
  <si>
    <t xml:space="preserve">                                  01 Janar - 31 Dhjetor 2013</t>
  </si>
  <si>
    <t>"COLOMBO"SHPK</t>
  </si>
  <si>
    <t>K36608208V</t>
  </si>
  <si>
    <t>Shoqeria tregtare " COLOMBO    " shpk</t>
  </si>
  <si>
    <t>Shoqeria tregtare " COLOMBO   " shpk</t>
  </si>
  <si>
    <t>Shoqeria tregtare "COLOMBO " shpk</t>
  </si>
  <si>
    <t>SHOQERIA TREGETARE  "COLOMBO  "  SH.P.K</t>
  </si>
  <si>
    <t xml:space="preserve">                 SHOQERIA TREGETARE  " COLOMBO    "  SH.P.K</t>
  </si>
  <si>
    <t xml:space="preserve">    1.  BILANC  KONTABEL     DATE  31.12.2008</t>
  </si>
  <si>
    <t>31.12.2008</t>
  </si>
  <si>
    <t>31.12.2007</t>
  </si>
  <si>
    <t>(V)</t>
  </si>
  <si>
    <t>Tatim Fitimi</t>
  </si>
  <si>
    <t>(vi)</t>
  </si>
  <si>
    <t>TVSH</t>
  </si>
  <si>
    <t>(vii)</t>
  </si>
  <si>
    <t>Debitor te tjere</t>
  </si>
  <si>
    <t xml:space="preserve">                               01 Janar - 31 Dhjetor 2008</t>
  </si>
  <si>
    <t>Viti 2008</t>
  </si>
  <si>
    <t>Viti 2007</t>
  </si>
  <si>
    <t>Divident</t>
  </si>
  <si>
    <t>Pozicioni me 31 dhjetor 2007</t>
  </si>
  <si>
    <t>Pozicioni me 31 dhjetor 2008</t>
  </si>
  <si>
    <t>Pozicioni me 31 dhjetor 2009</t>
  </si>
  <si>
    <t xml:space="preserve">                       01 Janar - 31 Dhjetor 2008</t>
  </si>
  <si>
    <t>Puna e kreyer nga njesit ekon. Raportuese per qellimet e veta dhe e kapitalizuar</t>
  </si>
  <si>
    <t>Mallrat,lendet e para dhe sherbimet</t>
  </si>
  <si>
    <t>Shpenzime te tjera nga veprimtaria e shfytezimit</t>
  </si>
  <si>
    <t>Shpenzimet e personelit</t>
  </si>
  <si>
    <t>Shpenzime per pensione</t>
  </si>
  <si>
    <t>Taksa vendore, regjistrimi</t>
  </si>
  <si>
    <t>Renie ne vlere zhvlersimi dhe amortizimi</t>
  </si>
  <si>
    <t>Fitimi apo humbja nga veprimtaria e shfytezimit</t>
  </si>
  <si>
    <t>Gjoba</t>
  </si>
  <si>
    <t xml:space="preserve">Totali i te ardhurave dhe shpenzimeve financiare </t>
  </si>
  <si>
    <t>Ndryshime ne fluksin e MM nga Aktiviteti I Shfytezimit</t>
  </si>
  <si>
    <t>Teprica e Llogarise se kerkesave te Arketueshme</t>
  </si>
  <si>
    <t>Teprica e Llogarise se kerkesave te Arketueshme te tjera</t>
  </si>
  <si>
    <t>Ritje/renie ne tepricen e inventarit</t>
  </si>
  <si>
    <t>Ritje/renie neShpenzimet  e shtyra</t>
  </si>
  <si>
    <t>Ritje/renie ne teprica e Furnitoreve</t>
  </si>
  <si>
    <t>Ritje/renie ne teprica e Parapag Tatim dhe TVSH</t>
  </si>
  <si>
    <t>Ritje/renie ne teprica e Llogari te Pagushme</t>
  </si>
  <si>
    <t>MM neto nga Veprimtaria e shfrytezimit</t>
  </si>
  <si>
    <t>Ndryshime ne fluksin e MM nga Aktiviteti Investues</t>
  </si>
  <si>
    <t>Blerje e shoqerise se kontrolluar x minus parate e arketuara</t>
  </si>
  <si>
    <t>Blerje e aktiveve afatgjata materiale</t>
  </si>
  <si>
    <t>Te ardhuara nga shitja e paisjeve</t>
  </si>
  <si>
    <t>Interes I arketuar</t>
  </si>
  <si>
    <t xml:space="preserve">MM neto e perdorur ne aktivitet investues </t>
  </si>
  <si>
    <t>Ndyshimet ne fluksin e MM nga Aktiviteti Financiar</t>
  </si>
  <si>
    <t>Te ardhura nga kapitali aksioner</t>
  </si>
  <si>
    <t>MM neto e perdorur ne aktivitetet financiare</t>
  </si>
  <si>
    <t>Viti   2008</t>
  </si>
  <si>
    <t>30.03.2009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</si>
</sst>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_-* #,##0.00_L_e_k_-;\-* #,##0.00_L_e_k_-;_-* &quot;-&quot;??_L_e_k_-;_-@_-"/>
    <numFmt numFmtId="166" formatCode="_(* #,##0_);_(* \(#,##0\);_(* &quot;-&quot;??_);_(@_)"/>
    <numFmt numFmtId="167" formatCode="_-* #,##0_L_e_k_-;\-* #,##0_L_e_k_-;_-* &quot;-&quot;??_L_e_k_-;_-@_-"/>
    <numFmt numFmtId="168" formatCode="0_);\(0\)"/>
    <numFmt numFmtId="169" formatCode="&quot; &quot;#,##0&quot; &quot;;\(#,##0\)"/>
    <numFmt numFmtId="170" formatCode="_(* #,##0.0_);_(* \(#,##0.0\);_(* &quot;-&quot;??_);_(@_)"/>
  </numFmts>
  <fonts count="6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24"/>
      <name val="Arial Narrow"/>
      <family val="2"/>
    </font>
    <font>
      <i/>
      <sz val="2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color indexed="12"/>
      <name val="Arial"/>
      <family val="2"/>
    </font>
    <font>
      <i/>
      <u val="single"/>
      <sz val="11"/>
      <name val="Arial"/>
      <family val="2"/>
    </font>
    <font>
      <b/>
      <i/>
      <u val="single"/>
      <sz val="11"/>
      <name val="Arial"/>
      <family val="2"/>
    </font>
    <font>
      <u val="single"/>
      <sz val="9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double"/>
      <right style="hair"/>
      <top style="double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hair">
        <color indexed="23"/>
      </right>
      <top style="double">
        <color indexed="23"/>
      </top>
      <bottom style="hair">
        <color indexed="23"/>
      </bottom>
    </border>
    <border>
      <left style="hair">
        <color indexed="23"/>
      </left>
      <right style="double">
        <color indexed="23"/>
      </right>
      <top style="double">
        <color indexed="23"/>
      </top>
      <bottom style="hair">
        <color indexed="23"/>
      </bottom>
    </border>
    <border>
      <left style="double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double">
        <color indexed="23"/>
      </right>
      <top style="hair">
        <color indexed="23"/>
      </top>
      <bottom style="hair">
        <color indexed="23"/>
      </bottom>
    </border>
    <border>
      <left style="double">
        <color indexed="23"/>
      </left>
      <right style="hair">
        <color indexed="23"/>
      </right>
      <top style="hair">
        <color indexed="23"/>
      </top>
      <bottom style="double">
        <color indexed="23"/>
      </bottom>
    </border>
    <border>
      <left style="hair">
        <color indexed="23"/>
      </left>
      <right style="double">
        <color indexed="23"/>
      </right>
      <top style="hair">
        <color indexed="23"/>
      </top>
      <bottom style="double">
        <color indexed="23"/>
      </bottom>
    </border>
    <border>
      <left style="double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double">
        <color indexed="23"/>
      </right>
      <top style="hair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double"/>
      <top style="double"/>
      <bottom>
        <color indexed="63"/>
      </bottom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Border="1" applyAlignment="1">
      <alignment vertical="center" wrapText="1" shrinkToFit="1"/>
    </xf>
    <xf numFmtId="0" fontId="3" fillId="0" borderId="11" xfId="0" applyFont="1" applyBorder="1" applyAlignment="1">
      <alignment/>
    </xf>
    <xf numFmtId="43" fontId="3" fillId="0" borderId="11" xfId="42" applyFont="1" applyBorder="1" applyAlignment="1">
      <alignment horizontal="center"/>
    </xf>
    <xf numFmtId="43" fontId="3" fillId="0" borderId="12" xfId="42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66" fontId="3" fillId="0" borderId="10" xfId="42" applyNumberFormat="1" applyFont="1" applyBorder="1" applyAlignment="1">
      <alignment/>
    </xf>
    <xf numFmtId="166" fontId="3" fillId="0" borderId="16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6" xfId="42" applyNumberFormat="1" applyFont="1" applyBorder="1" applyAlignment="1">
      <alignment/>
    </xf>
    <xf numFmtId="166" fontId="3" fillId="0" borderId="15" xfId="42" applyNumberFormat="1" applyFont="1" applyBorder="1" applyAlignment="1">
      <alignment/>
    </xf>
    <xf numFmtId="166" fontId="0" fillId="0" borderId="16" xfId="42" applyNumberFormat="1" applyBorder="1" applyAlignment="1">
      <alignment/>
    </xf>
    <xf numFmtId="0" fontId="8" fillId="0" borderId="0" xfId="0" applyFont="1" applyAlignment="1">
      <alignment horizontal="right"/>
    </xf>
    <xf numFmtId="43" fontId="0" fillId="0" borderId="0" xfId="42" applyAlignment="1">
      <alignment/>
    </xf>
    <xf numFmtId="166" fontId="0" fillId="0" borderId="10" xfId="42" applyNumberFormat="1" applyBorder="1" applyAlignment="1">
      <alignment/>
    </xf>
    <xf numFmtId="166" fontId="0" fillId="0" borderId="10" xfId="42" applyNumberFormat="1" applyBorder="1" applyAlignment="1">
      <alignment vertical="center" wrapText="1" shrinkToFit="1"/>
    </xf>
    <xf numFmtId="166" fontId="0" fillId="0" borderId="16" xfId="42" applyNumberFormat="1" applyBorder="1" applyAlignment="1">
      <alignment vertical="center" wrapText="1" shrinkToFit="1"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42" applyNumberFormat="1" applyAlignment="1">
      <alignment/>
    </xf>
    <xf numFmtId="166" fontId="3" fillId="0" borderId="18" xfId="42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22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14" fontId="11" fillId="33" borderId="25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/>
    </xf>
    <xf numFmtId="0" fontId="11" fillId="33" borderId="2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3" fillId="0" borderId="12" xfId="0" applyFont="1" applyBorder="1" applyAlignment="1">
      <alignment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/>
    </xf>
    <xf numFmtId="0" fontId="10" fillId="0" borderId="13" xfId="0" applyNumberFormat="1" applyFont="1" applyBorder="1" applyAlignment="1">
      <alignment horizontal="left" vertical="center" wrapText="1"/>
    </xf>
    <xf numFmtId="0" fontId="16" fillId="0" borderId="13" xfId="0" applyNumberFormat="1" applyFont="1" applyBorder="1" applyAlignment="1">
      <alignment horizontal="left"/>
    </xf>
    <xf numFmtId="0" fontId="10" fillId="0" borderId="13" xfId="0" applyNumberFormat="1" applyFont="1" applyBorder="1" applyAlignment="1">
      <alignment horizontal="left"/>
    </xf>
    <xf numFmtId="0" fontId="16" fillId="0" borderId="14" xfId="0" applyNumberFormat="1" applyFont="1" applyBorder="1" applyAlignment="1">
      <alignment horizontal="left" vertical="center" wrapText="1"/>
    </xf>
    <xf numFmtId="0" fontId="11" fillId="33" borderId="25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43" fontId="3" fillId="33" borderId="0" xfId="42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17" xfId="0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3" fillId="33" borderId="29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 indent="3"/>
    </xf>
    <xf numFmtId="0" fontId="0" fillId="33" borderId="0" xfId="0" applyFont="1" applyFill="1" applyAlignment="1">
      <alignment vertical="center" wrapText="1"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 horizontal="left" indent="3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66" fontId="0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166" fontId="3" fillId="33" borderId="16" xfId="42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166" fontId="3" fillId="33" borderId="30" xfId="42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1" xfId="0" applyFill="1" applyBorder="1" applyAlignment="1">
      <alignment/>
    </xf>
    <xf numFmtId="166" fontId="0" fillId="33" borderId="0" xfId="0" applyNumberForma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6" fontId="0" fillId="33" borderId="10" xfId="42" applyNumberFormat="1" applyFont="1" applyFill="1" applyBorder="1" applyAlignment="1">
      <alignment/>
    </xf>
    <xf numFmtId="166" fontId="0" fillId="33" borderId="16" xfId="42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66" fontId="0" fillId="33" borderId="10" xfId="42" applyNumberFormat="1" applyFont="1" applyFill="1" applyBorder="1" applyAlignment="1">
      <alignment vertical="center" wrapText="1"/>
    </xf>
    <xf numFmtId="166" fontId="0" fillId="33" borderId="16" xfId="42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66" fontId="3" fillId="33" borderId="10" xfId="42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166" fontId="3" fillId="33" borderId="16" xfId="42" applyNumberFormat="1" applyFont="1" applyFill="1" applyBorder="1" applyAlignment="1">
      <alignment vertical="center" wrapText="1"/>
    </xf>
    <xf numFmtId="0" fontId="0" fillId="33" borderId="14" xfId="0" applyFill="1" applyBorder="1" applyAlignment="1">
      <alignment horizontal="center"/>
    </xf>
    <xf numFmtId="166" fontId="0" fillId="33" borderId="15" xfId="42" applyNumberFormat="1" applyFont="1" applyFill="1" applyBorder="1" applyAlignment="1">
      <alignment/>
    </xf>
    <xf numFmtId="166" fontId="0" fillId="33" borderId="18" xfId="42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17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7" fillId="0" borderId="0" xfId="61" applyFont="1">
      <alignment/>
      <protection/>
    </xf>
    <xf numFmtId="0" fontId="18" fillId="0" borderId="32" xfId="61" applyFont="1" applyBorder="1" applyAlignment="1">
      <alignment horizontal="center"/>
      <protection/>
    </xf>
    <xf numFmtId="0" fontId="18" fillId="0" borderId="33" xfId="61" applyFont="1" applyBorder="1" applyAlignment="1">
      <alignment horizontal="center"/>
      <protection/>
    </xf>
    <xf numFmtId="0" fontId="19" fillId="0" borderId="34" xfId="61" applyFont="1" applyBorder="1" applyAlignment="1">
      <alignment vertical="center" wrapText="1"/>
      <protection/>
    </xf>
    <xf numFmtId="0" fontId="19" fillId="0" borderId="35" xfId="61" applyFont="1" applyBorder="1" applyAlignment="1">
      <alignment horizontal="center" vertical="center" wrapText="1"/>
      <protection/>
    </xf>
    <xf numFmtId="0" fontId="19" fillId="0" borderId="36" xfId="61" applyFont="1" applyBorder="1" applyAlignment="1">
      <alignment vertical="center" wrapText="1"/>
      <protection/>
    </xf>
    <xf numFmtId="0" fontId="19" fillId="0" borderId="37" xfId="61" applyFont="1" applyBorder="1" applyAlignment="1">
      <alignment horizontal="center" vertical="center" wrapText="1"/>
      <protection/>
    </xf>
    <xf numFmtId="0" fontId="19" fillId="0" borderId="38" xfId="61" applyFont="1" applyBorder="1" applyAlignment="1">
      <alignment horizontal="center" vertical="center" wrapText="1"/>
      <protection/>
    </xf>
    <xf numFmtId="167" fontId="19" fillId="0" borderId="39" xfId="45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9" fillId="0" borderId="40" xfId="61" applyFont="1" applyBorder="1" applyAlignment="1">
      <alignment vertical="center" wrapText="1"/>
      <protection/>
    </xf>
    <xf numFmtId="0" fontId="19" fillId="0" borderId="41" xfId="61" applyFont="1" applyBorder="1" applyAlignment="1">
      <alignment horizontal="center" vertical="center" wrapText="1"/>
      <protection/>
    </xf>
    <xf numFmtId="0" fontId="20" fillId="33" borderId="0" xfId="60" applyFont="1" applyFill="1" applyBorder="1">
      <alignment/>
      <protection/>
    </xf>
    <xf numFmtId="0" fontId="15" fillId="0" borderId="0" xfId="60" applyFont="1">
      <alignment/>
      <protection/>
    </xf>
    <xf numFmtId="0" fontId="22" fillId="33" borderId="0" xfId="60" applyFont="1" applyFill="1" applyBorder="1">
      <alignment/>
      <protection/>
    </xf>
    <xf numFmtId="167" fontId="22" fillId="33" borderId="42" xfId="44" applyNumberFormat="1" applyFont="1" applyFill="1" applyBorder="1" applyAlignment="1">
      <alignment/>
    </xf>
    <xf numFmtId="167" fontId="23" fillId="33" borderId="25" xfId="44" applyNumberFormat="1" applyFont="1" applyFill="1" applyBorder="1" applyAlignment="1">
      <alignment horizontal="center"/>
    </xf>
    <xf numFmtId="167" fontId="22" fillId="33" borderId="43" xfId="44" applyNumberFormat="1" applyFont="1" applyFill="1" applyBorder="1" applyAlignment="1">
      <alignment/>
    </xf>
    <xf numFmtId="0" fontId="24" fillId="33" borderId="0" xfId="60" applyFont="1" applyFill="1" applyBorder="1">
      <alignment/>
      <protection/>
    </xf>
    <xf numFmtId="167" fontId="22" fillId="33" borderId="0" xfId="44" applyNumberFormat="1" applyFont="1" applyFill="1" applyAlignment="1">
      <alignment/>
    </xf>
    <xf numFmtId="167" fontId="23" fillId="33" borderId="0" xfId="44" applyNumberFormat="1" applyFont="1" applyFill="1" applyAlignment="1">
      <alignment horizontal="center"/>
    </xf>
    <xf numFmtId="167" fontId="24" fillId="33" borderId="44" xfId="44" applyNumberFormat="1" applyFont="1" applyFill="1" applyBorder="1" applyAlignment="1">
      <alignment/>
    </xf>
    <xf numFmtId="167" fontId="25" fillId="33" borderId="0" xfId="44" applyNumberFormat="1" applyFont="1" applyFill="1" applyBorder="1" applyAlignment="1">
      <alignment horizontal="center"/>
    </xf>
    <xf numFmtId="167" fontId="20" fillId="33" borderId="45" xfId="44" applyNumberFormat="1" applyFont="1" applyFill="1" applyBorder="1" applyAlignment="1">
      <alignment/>
    </xf>
    <xf numFmtId="167" fontId="23" fillId="33" borderId="0" xfId="44" applyNumberFormat="1" applyFont="1" applyFill="1" applyBorder="1" applyAlignment="1">
      <alignment horizontal="center"/>
    </xf>
    <xf numFmtId="167" fontId="22" fillId="33" borderId="0" xfId="44" applyNumberFormat="1" applyFont="1" applyFill="1" applyBorder="1" applyAlignment="1">
      <alignment/>
    </xf>
    <xf numFmtId="0" fontId="20" fillId="33" borderId="0" xfId="60" applyFont="1" applyFill="1" applyBorder="1" applyAlignment="1">
      <alignment horizontal="center" vertical="top" wrapText="1"/>
      <protection/>
    </xf>
    <xf numFmtId="0" fontId="20" fillId="33" borderId="46" xfId="60" applyFont="1" applyFill="1" applyBorder="1" applyAlignment="1">
      <alignment horizontal="center" vertical="top" wrapText="1"/>
      <protection/>
    </xf>
    <xf numFmtId="167" fontId="20" fillId="33" borderId="46" xfId="44" applyNumberFormat="1" applyFont="1" applyFill="1" applyBorder="1" applyAlignment="1">
      <alignment horizontal="center" wrapText="1"/>
    </xf>
    <xf numFmtId="167" fontId="26" fillId="33" borderId="46" xfId="44" applyNumberFormat="1" applyFont="1" applyFill="1" applyBorder="1" applyAlignment="1">
      <alignment horizontal="center" wrapText="1"/>
    </xf>
    <xf numFmtId="0" fontId="20" fillId="33" borderId="0" xfId="60" applyFont="1" applyFill="1" applyBorder="1" applyAlignment="1">
      <alignment horizontal="left" vertical="top" wrapText="1"/>
      <protection/>
    </xf>
    <xf numFmtId="0" fontId="20" fillId="33" borderId="46" xfId="60" applyFont="1" applyFill="1" applyBorder="1" applyAlignment="1">
      <alignment horizontal="left" vertical="top" wrapText="1"/>
      <protection/>
    </xf>
    <xf numFmtId="167" fontId="22" fillId="33" borderId="46" xfId="44" applyNumberFormat="1" applyFont="1" applyFill="1" applyBorder="1" applyAlignment="1">
      <alignment horizontal="left" vertical="top" wrapText="1"/>
    </xf>
    <xf numFmtId="167" fontId="23" fillId="33" borderId="46" xfId="44" applyNumberFormat="1" applyFont="1" applyFill="1" applyBorder="1" applyAlignment="1">
      <alignment horizontal="center" vertical="top" wrapText="1"/>
    </xf>
    <xf numFmtId="0" fontId="22" fillId="33" borderId="0" xfId="60" applyFont="1" applyFill="1" applyBorder="1" applyAlignment="1">
      <alignment horizontal="left" vertical="top" wrapText="1"/>
      <protection/>
    </xf>
    <xf numFmtId="0" fontId="22" fillId="33" borderId="46" xfId="60" applyFont="1" applyFill="1" applyBorder="1" applyAlignment="1">
      <alignment horizontal="left" vertical="top" wrapText="1"/>
      <protection/>
    </xf>
    <xf numFmtId="0" fontId="27" fillId="33" borderId="0" xfId="60" applyFont="1" applyFill="1" applyBorder="1" applyAlignment="1">
      <alignment horizontal="left" vertical="top" wrapText="1"/>
      <protection/>
    </xf>
    <xf numFmtId="0" fontId="27" fillId="33" borderId="46" xfId="60" applyFont="1" applyFill="1" applyBorder="1" applyAlignment="1">
      <alignment horizontal="left" vertical="top" wrapText="1"/>
      <protection/>
    </xf>
    <xf numFmtId="0" fontId="20" fillId="33" borderId="0" xfId="60" applyFont="1" applyFill="1" applyAlignment="1">
      <alignment horizontal="left" vertical="top" wrapText="1"/>
      <protection/>
    </xf>
    <xf numFmtId="0" fontId="20" fillId="33" borderId="0" xfId="60" applyFont="1" applyFill="1" applyAlignment="1">
      <alignment vertical="top" wrapText="1"/>
      <protection/>
    </xf>
    <xf numFmtId="0" fontId="20" fillId="33" borderId="46" xfId="60" applyFont="1" applyFill="1" applyBorder="1" applyAlignment="1">
      <alignment vertical="top" wrapText="1"/>
      <protection/>
    </xf>
    <xf numFmtId="167" fontId="15" fillId="33" borderId="46" xfId="44" applyNumberFormat="1" applyFont="1" applyFill="1" applyBorder="1" applyAlignment="1">
      <alignment/>
    </xf>
    <xf numFmtId="167" fontId="1" fillId="33" borderId="46" xfId="44" applyNumberFormat="1" applyFont="1" applyFill="1" applyBorder="1" applyAlignment="1">
      <alignment horizontal="center"/>
    </xf>
    <xf numFmtId="167" fontId="20" fillId="33" borderId="46" xfId="44" applyNumberFormat="1" applyFont="1" applyFill="1" applyBorder="1" applyAlignment="1">
      <alignment vertical="top" wrapText="1"/>
    </xf>
    <xf numFmtId="0" fontId="15" fillId="33" borderId="0" xfId="60" applyFont="1" applyFill="1">
      <alignment/>
      <protection/>
    </xf>
    <xf numFmtId="167" fontId="15" fillId="33" borderId="0" xfId="44" applyNumberFormat="1" applyFont="1" applyFill="1" applyAlignment="1">
      <alignment/>
    </xf>
    <xf numFmtId="167" fontId="1" fillId="33" borderId="0" xfId="44" applyNumberFormat="1" applyFont="1" applyFill="1" applyAlignment="1">
      <alignment horizontal="center"/>
    </xf>
    <xf numFmtId="0" fontId="28" fillId="0" borderId="0" xfId="60" applyFont="1">
      <alignment/>
      <protection/>
    </xf>
    <xf numFmtId="167" fontId="15" fillId="0" borderId="0" xfId="44" applyNumberFormat="1" applyFont="1" applyAlignment="1">
      <alignment/>
    </xf>
    <xf numFmtId="167" fontId="1" fillId="0" borderId="0" xfId="44" applyNumberFormat="1" applyFont="1" applyAlignment="1">
      <alignment horizontal="center"/>
    </xf>
    <xf numFmtId="43" fontId="0" fillId="33" borderId="0" xfId="0" applyNumberFormat="1" applyFill="1" applyAlignment="1">
      <alignment/>
    </xf>
    <xf numFmtId="166" fontId="3" fillId="33" borderId="0" xfId="0" applyNumberFormat="1" applyFont="1" applyFill="1" applyAlignment="1">
      <alignment vertical="center" wrapText="1"/>
    </xf>
    <xf numFmtId="0" fontId="0" fillId="0" borderId="47" xfId="0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47" xfId="0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/>
    </xf>
    <xf numFmtId="0" fontId="29" fillId="33" borderId="25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1" fillId="33" borderId="23" xfId="0" applyFont="1" applyFill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34" borderId="10" xfId="42" applyNumberFormat="1" applyFont="1" applyFill="1" applyBorder="1" applyAlignment="1">
      <alignment/>
    </xf>
    <xf numFmtId="166" fontId="0" fillId="33" borderId="10" xfId="42" applyNumberFormat="1" applyFont="1" applyFill="1" applyBorder="1" applyAlignment="1">
      <alignment horizontal="right"/>
    </xf>
    <xf numFmtId="166" fontId="0" fillId="33" borderId="30" xfId="0" applyNumberFormat="1" applyFill="1" applyBorder="1" applyAlignment="1">
      <alignment/>
    </xf>
    <xf numFmtId="166" fontId="0" fillId="33" borderId="30" xfId="42" applyNumberFormat="1" applyFill="1" applyBorder="1" applyAlignment="1">
      <alignment/>
    </xf>
    <xf numFmtId="166" fontId="0" fillId="33" borderId="30" xfId="42" applyNumberFormat="1" applyFont="1" applyFill="1" applyBorder="1" applyAlignment="1">
      <alignment vertical="center" wrapText="1"/>
    </xf>
    <xf numFmtId="166" fontId="0" fillId="33" borderId="30" xfId="42" applyNumberFormat="1" applyFont="1" applyFill="1" applyBorder="1" applyAlignment="1">
      <alignment/>
    </xf>
    <xf numFmtId="166" fontId="2" fillId="33" borderId="30" xfId="42" applyNumberFormat="1" applyFont="1" applyFill="1" applyBorder="1" applyAlignment="1">
      <alignment/>
    </xf>
    <xf numFmtId="166" fontId="0" fillId="33" borderId="30" xfId="0" applyNumberFormat="1" applyFont="1" applyFill="1" applyBorder="1" applyAlignment="1">
      <alignment/>
    </xf>
    <xf numFmtId="0" fontId="0" fillId="33" borderId="49" xfId="0" applyFill="1" applyBorder="1" applyAlignment="1">
      <alignment horizontal="center"/>
    </xf>
    <xf numFmtId="166" fontId="0" fillId="33" borderId="50" xfId="0" applyNumberFormat="1" applyFill="1" applyBorder="1" applyAlignment="1">
      <alignment/>
    </xf>
    <xf numFmtId="166" fontId="0" fillId="33" borderId="51" xfId="42" applyNumberFormat="1" applyFill="1" applyBorder="1" applyAlignment="1">
      <alignment/>
    </xf>
    <xf numFmtId="166" fontId="0" fillId="33" borderId="51" xfId="42" applyNumberFormat="1" applyFont="1" applyFill="1" applyBorder="1" applyAlignment="1">
      <alignment vertical="center" wrapText="1"/>
    </xf>
    <xf numFmtId="166" fontId="0" fillId="33" borderId="51" xfId="42" applyNumberFormat="1" applyFont="1" applyFill="1" applyBorder="1" applyAlignment="1">
      <alignment/>
    </xf>
    <xf numFmtId="166" fontId="3" fillId="33" borderId="51" xfId="42" applyNumberFormat="1" applyFont="1" applyFill="1" applyBorder="1" applyAlignment="1">
      <alignment/>
    </xf>
    <xf numFmtId="166" fontId="2" fillId="33" borderId="51" xfId="42" applyNumberFormat="1" applyFont="1" applyFill="1" applyBorder="1" applyAlignment="1">
      <alignment/>
    </xf>
    <xf numFmtId="166" fontId="0" fillId="33" borderId="51" xfId="0" applyNumberFormat="1" applyFont="1" applyFill="1" applyBorder="1" applyAlignment="1">
      <alignment/>
    </xf>
    <xf numFmtId="166" fontId="0" fillId="33" borderId="52" xfId="0" applyNumberFormat="1" applyFill="1" applyBorder="1" applyAlignment="1">
      <alignment/>
    </xf>
    <xf numFmtId="166" fontId="0" fillId="34" borderId="10" xfId="42" applyNumberFormat="1" applyFill="1" applyBorder="1" applyAlignment="1">
      <alignment/>
    </xf>
    <xf numFmtId="166" fontId="0" fillId="34" borderId="10" xfId="42" applyNumberFormat="1" applyFont="1" applyFill="1" applyBorder="1" applyAlignment="1">
      <alignment/>
    </xf>
    <xf numFmtId="166" fontId="10" fillId="34" borderId="10" xfId="42" applyNumberFormat="1" applyFont="1" applyFill="1" applyBorder="1" applyAlignment="1">
      <alignment horizontal="center"/>
    </xf>
    <xf numFmtId="166" fontId="16" fillId="0" borderId="10" xfId="42" applyNumberFormat="1" applyFont="1" applyBorder="1" applyAlignment="1">
      <alignment horizontal="center" vertical="center" wrapText="1"/>
    </xf>
    <xf numFmtId="166" fontId="16" fillId="0" borderId="16" xfId="42" applyNumberFormat="1" applyFont="1" applyBorder="1" applyAlignment="1">
      <alignment horizontal="center" vertical="center" wrapText="1"/>
    </xf>
    <xf numFmtId="166" fontId="10" fillId="0" borderId="10" xfId="42" applyNumberFormat="1" applyFont="1" applyBorder="1" applyAlignment="1">
      <alignment/>
    </xf>
    <xf numFmtId="166" fontId="10" fillId="0" borderId="10" xfId="42" applyNumberFormat="1" applyFont="1" applyBorder="1" applyAlignment="1">
      <alignment horizontal="center" vertical="center" wrapText="1"/>
    </xf>
    <xf numFmtId="166" fontId="10" fillId="0" borderId="10" xfId="42" applyNumberFormat="1" applyFont="1" applyBorder="1" applyAlignment="1">
      <alignment vertical="center" wrapText="1"/>
    </xf>
    <xf numFmtId="166" fontId="16" fillId="0" borderId="16" xfId="42" applyNumberFormat="1" applyFont="1" applyBorder="1" applyAlignment="1">
      <alignment horizontal="center"/>
    </xf>
    <xf numFmtId="166" fontId="16" fillId="0" borderId="15" xfId="42" applyNumberFormat="1" applyFont="1" applyBorder="1" applyAlignment="1">
      <alignment vertical="center" wrapText="1"/>
    </xf>
    <xf numFmtId="166" fontId="16" fillId="0" borderId="18" xfId="42" applyNumberFormat="1" applyFont="1" applyBorder="1" applyAlignment="1">
      <alignment horizontal="center" vertical="center" wrapText="1"/>
    </xf>
    <xf numFmtId="166" fontId="0" fillId="0" borderId="10" xfId="42" applyNumberFormat="1" applyFill="1" applyBorder="1" applyAlignment="1">
      <alignment/>
    </xf>
    <xf numFmtId="166" fontId="0" fillId="0" borderId="10" xfId="42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0" fillId="0" borderId="10" xfId="42" applyNumberFormat="1" applyFont="1" applyFill="1" applyBorder="1" applyAlignment="1">
      <alignment/>
    </xf>
    <xf numFmtId="166" fontId="10" fillId="0" borderId="10" xfId="42" applyNumberFormat="1" applyFont="1" applyBorder="1" applyAlignment="1">
      <alignment vertical="center"/>
    </xf>
    <xf numFmtId="0" fontId="0" fillId="33" borderId="10" xfId="0" applyFill="1" applyBorder="1" applyAlignment="1">
      <alignment wrapText="1"/>
    </xf>
    <xf numFmtId="166" fontId="0" fillId="33" borderId="0" xfId="0" applyNumberFormat="1" applyFill="1" applyAlignment="1">
      <alignment vertical="center" wrapText="1"/>
    </xf>
    <xf numFmtId="167" fontId="20" fillId="33" borderId="53" xfId="44" applyNumberFormat="1" applyFont="1" applyFill="1" applyBorder="1" applyAlignment="1">
      <alignment horizontal="center"/>
    </xf>
    <xf numFmtId="167" fontId="20" fillId="33" borderId="54" xfId="44" applyNumberFormat="1" applyFont="1" applyFill="1" applyBorder="1" applyAlignment="1">
      <alignment horizontal="center"/>
    </xf>
    <xf numFmtId="167" fontId="20" fillId="33" borderId="55" xfId="44" applyNumberFormat="1" applyFont="1" applyFill="1" applyBorder="1" applyAlignment="1">
      <alignment horizontal="center"/>
    </xf>
    <xf numFmtId="167" fontId="21" fillId="33" borderId="56" xfId="44" applyNumberFormat="1" applyFont="1" applyFill="1" applyBorder="1" applyAlignment="1">
      <alignment horizontal="center" vertical="center"/>
    </xf>
    <xf numFmtId="167" fontId="21" fillId="33" borderId="0" xfId="44" applyNumberFormat="1" applyFont="1" applyFill="1" applyBorder="1" applyAlignment="1">
      <alignment horizontal="center" vertical="center"/>
    </xf>
    <xf numFmtId="167" fontId="21" fillId="33" borderId="57" xfId="44" applyNumberFormat="1" applyFont="1" applyFill="1" applyBorder="1" applyAlignment="1">
      <alignment horizontal="center" vertical="center"/>
    </xf>
    <xf numFmtId="0" fontId="10" fillId="33" borderId="0" xfId="60" applyFont="1" applyFill="1" applyAlignment="1">
      <alignment horizontal="left"/>
      <protection/>
    </xf>
    <xf numFmtId="0" fontId="2" fillId="33" borderId="0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46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21" fontId="11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6" fontId="0" fillId="33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ashFlow&amp; Kapitalet Veta" xfId="44"/>
    <cellStyle name="Comma_tabela ortake dhe tatime taks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CashFlow&amp; Kapitalet Veta" xfId="60"/>
    <cellStyle name="Normal_tabela ortake dhe tatime taks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200025</xdr:rowOff>
    </xdr:from>
    <xdr:to>
      <xdr:col>5</xdr:col>
      <xdr:colOff>0</xdr:colOff>
      <xdr:row>36</xdr:row>
      <xdr:rowOff>209550</xdr:rowOff>
    </xdr:to>
    <xdr:sp>
      <xdr:nvSpPr>
        <xdr:cNvPr id="1" name="Object 1"/>
        <xdr:cNvSpPr>
          <a:spLocks/>
        </xdr:cNvSpPr>
      </xdr:nvSpPr>
      <xdr:spPr>
        <a:xfrm>
          <a:off x="7629525" y="5724525"/>
          <a:ext cx="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</xdr:row>
      <xdr:rowOff>190500</xdr:rowOff>
    </xdr:from>
    <xdr:to>
      <xdr:col>4</xdr:col>
      <xdr:colOff>590550</xdr:colOff>
      <xdr:row>29</xdr:row>
      <xdr:rowOff>161925</xdr:rowOff>
    </xdr:to>
    <xdr:sp>
      <xdr:nvSpPr>
        <xdr:cNvPr id="2" name="Object 2"/>
        <xdr:cNvSpPr>
          <a:spLocks/>
        </xdr:cNvSpPr>
      </xdr:nvSpPr>
      <xdr:spPr>
        <a:xfrm>
          <a:off x="104775" y="1838325"/>
          <a:ext cx="6762750" cy="425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66.8515625" style="148" customWidth="1"/>
    <col min="2" max="2" width="4.28125" style="148" customWidth="1"/>
    <col min="3" max="3" width="17.7109375" style="183" customWidth="1"/>
    <col min="4" max="4" width="5.28125" style="184" customWidth="1"/>
    <col min="5" max="5" width="20.28125" style="183" customWidth="1"/>
    <col min="6" max="6" width="3.8515625" style="148" customWidth="1"/>
    <col min="7" max="16384" width="9.140625" style="148" customWidth="1"/>
  </cols>
  <sheetData>
    <row r="1" spans="1:5" ht="15.75">
      <c r="A1" s="147" t="s">
        <v>181</v>
      </c>
      <c r="B1" s="147"/>
      <c r="C1" s="231" t="s">
        <v>182</v>
      </c>
      <c r="D1" s="232"/>
      <c r="E1" s="233"/>
    </row>
    <row r="2" spans="1:5" ht="18.75">
      <c r="A2" s="147" t="s">
        <v>183</v>
      </c>
      <c r="B2" s="147"/>
      <c r="C2" s="234" t="s">
        <v>184</v>
      </c>
      <c r="D2" s="235"/>
      <c r="E2" s="236"/>
    </row>
    <row r="3" spans="1:5" ht="8.25" customHeight="1">
      <c r="A3" s="149"/>
      <c r="B3" s="149"/>
      <c r="C3" s="150" t="s">
        <v>185</v>
      </c>
      <c r="D3" s="151"/>
      <c r="E3" s="152"/>
    </row>
    <row r="4" spans="1:5" ht="14.25" customHeight="1">
      <c r="A4" s="153" t="s">
        <v>186</v>
      </c>
      <c r="B4" s="153"/>
      <c r="C4" s="154"/>
      <c r="D4" s="155"/>
      <c r="E4" s="154"/>
    </row>
    <row r="5" spans="1:5" ht="15.75">
      <c r="A5" s="147" t="s">
        <v>187</v>
      </c>
      <c r="B5" s="147"/>
      <c r="C5" s="156" t="s">
        <v>188</v>
      </c>
      <c r="D5" s="157"/>
      <c r="E5" s="154"/>
    </row>
    <row r="6" spans="1:5" ht="15.75">
      <c r="A6" s="147" t="s">
        <v>238</v>
      </c>
      <c r="B6" s="147"/>
      <c r="C6" s="158" t="s">
        <v>170</v>
      </c>
      <c r="D6" s="159"/>
      <c r="E6" s="154"/>
    </row>
    <row r="7" spans="1:5" ht="9.75" customHeight="1">
      <c r="A7" s="147"/>
      <c r="B7" s="147"/>
      <c r="C7" s="160"/>
      <c r="D7" s="159"/>
      <c r="E7" s="154"/>
    </row>
    <row r="8" spans="1:5" ht="15.75">
      <c r="A8" s="161" t="s">
        <v>189</v>
      </c>
      <c r="B8" s="162"/>
      <c r="C8" s="163" t="s">
        <v>190</v>
      </c>
      <c r="D8" s="164"/>
      <c r="E8" s="163" t="s">
        <v>191</v>
      </c>
    </row>
    <row r="9" spans="1:5" ht="15.75">
      <c r="A9" s="165" t="s">
        <v>192</v>
      </c>
      <c r="B9" s="166">
        <v>-1</v>
      </c>
      <c r="C9" s="167">
        <f>76564123+398963</f>
        <v>76963086</v>
      </c>
      <c r="D9" s="168">
        <v>0</v>
      </c>
      <c r="E9" s="167">
        <f>+C9</f>
        <v>76963086</v>
      </c>
    </row>
    <row r="10" spans="1:5" ht="15.75">
      <c r="A10" s="165" t="s">
        <v>193</v>
      </c>
      <c r="B10" s="166">
        <v>-3</v>
      </c>
      <c r="C10" s="167">
        <v>56992443</v>
      </c>
      <c r="D10" s="168">
        <v>-4</v>
      </c>
      <c r="E10" s="167">
        <f>+C10</f>
        <v>56992443</v>
      </c>
    </row>
    <row r="11" spans="1:5" ht="15.75">
      <c r="A11" s="165" t="s">
        <v>194</v>
      </c>
      <c r="B11" s="166"/>
      <c r="C11" s="167">
        <f>SUM(C12:C30)</f>
        <v>0</v>
      </c>
      <c r="D11" s="168">
        <v>-5</v>
      </c>
      <c r="E11" s="167">
        <f>SUM(E12:E30)</f>
        <v>154979</v>
      </c>
    </row>
    <row r="12" spans="1:5" ht="12.75" customHeight="1">
      <c r="A12" s="169" t="s">
        <v>195</v>
      </c>
      <c r="B12" s="170"/>
      <c r="C12" s="167"/>
      <c r="D12" s="168">
        <v>-6</v>
      </c>
      <c r="E12" s="167"/>
    </row>
    <row r="13" spans="1:5" ht="13.5" customHeight="1">
      <c r="A13" s="169" t="s">
        <v>196</v>
      </c>
      <c r="B13" s="170"/>
      <c r="C13" s="167"/>
      <c r="D13" s="168">
        <v>-7</v>
      </c>
      <c r="E13" s="167"/>
    </row>
    <row r="14" spans="1:5" ht="31.5">
      <c r="A14" s="169" t="s">
        <v>197</v>
      </c>
      <c r="B14" s="170"/>
      <c r="C14" s="167"/>
      <c r="D14" s="168">
        <v>-8</v>
      </c>
      <c r="E14" s="167"/>
    </row>
    <row r="15" spans="1:5" ht="15.75">
      <c r="A15" s="169" t="s">
        <v>198</v>
      </c>
      <c r="B15" s="170"/>
      <c r="C15" s="167"/>
      <c r="D15" s="168">
        <v>-9</v>
      </c>
      <c r="E15" s="167"/>
    </row>
    <row r="16" spans="1:5" ht="15.75">
      <c r="A16" s="169" t="s">
        <v>199</v>
      </c>
      <c r="B16" s="170"/>
      <c r="C16" s="167"/>
      <c r="D16" s="168">
        <v>-10</v>
      </c>
      <c r="E16" s="167"/>
    </row>
    <row r="17" spans="1:5" ht="15.75">
      <c r="A17" s="169" t="s">
        <v>200</v>
      </c>
      <c r="B17" s="170"/>
      <c r="C17" s="167"/>
      <c r="D17" s="168">
        <v>-11</v>
      </c>
      <c r="E17" s="167"/>
    </row>
    <row r="18" spans="1:5" ht="15" customHeight="1">
      <c r="A18" s="171" t="s">
        <v>201</v>
      </c>
      <c r="B18" s="172"/>
      <c r="C18" s="167"/>
      <c r="D18" s="168">
        <v>-12</v>
      </c>
      <c r="E18" s="167"/>
    </row>
    <row r="19" spans="1:5" ht="15.75">
      <c r="A19" s="169" t="s">
        <v>202</v>
      </c>
      <c r="B19" s="170"/>
      <c r="C19" s="167"/>
      <c r="D19" s="168">
        <v>-13</v>
      </c>
      <c r="E19" s="167"/>
    </row>
    <row r="20" spans="1:5" ht="15.75">
      <c r="A20" s="169" t="s">
        <v>203</v>
      </c>
      <c r="B20" s="170"/>
      <c r="C20" s="167"/>
      <c r="D20" s="168">
        <v>-14</v>
      </c>
      <c r="E20" s="167"/>
    </row>
    <row r="21" spans="1:5" ht="15" customHeight="1">
      <c r="A21" s="169" t="s">
        <v>204</v>
      </c>
      <c r="B21" s="170"/>
      <c r="C21" s="167"/>
      <c r="D21" s="168">
        <v>-15</v>
      </c>
      <c r="E21" s="167"/>
    </row>
    <row r="22" spans="1:5" ht="15.75">
      <c r="A22" s="169" t="s">
        <v>205</v>
      </c>
      <c r="B22" s="170"/>
      <c r="C22" s="167"/>
      <c r="D22" s="168">
        <v>-16</v>
      </c>
      <c r="E22" s="167"/>
    </row>
    <row r="23" spans="1:5" ht="15.75">
      <c r="A23" s="169" t="s">
        <v>206</v>
      </c>
      <c r="B23" s="170"/>
      <c r="C23" s="167"/>
      <c r="D23" s="168">
        <v>-17</v>
      </c>
      <c r="E23" s="167"/>
    </row>
    <row r="24" spans="1:5" ht="15" customHeight="1">
      <c r="A24" s="169" t="s">
        <v>207</v>
      </c>
      <c r="B24" s="170"/>
      <c r="C24" s="167"/>
      <c r="D24" s="168">
        <v>-18</v>
      </c>
      <c r="E24" s="167"/>
    </row>
    <row r="25" spans="1:5" ht="15.75">
      <c r="A25" s="169" t="s">
        <v>208</v>
      </c>
      <c r="B25" s="170"/>
      <c r="C25" s="167"/>
      <c r="D25" s="168">
        <v>-19</v>
      </c>
      <c r="E25" s="167"/>
    </row>
    <row r="26" spans="1:5" ht="13.5" customHeight="1">
      <c r="A26" s="169" t="s">
        <v>209</v>
      </c>
      <c r="B26" s="170"/>
      <c r="C26" s="167"/>
      <c r="D26" s="168">
        <v>-20</v>
      </c>
      <c r="E26" s="167">
        <v>154979</v>
      </c>
    </row>
    <row r="27" spans="1:5" ht="31.5">
      <c r="A27" s="169" t="s">
        <v>210</v>
      </c>
      <c r="B27" s="170"/>
      <c r="C27" s="167"/>
      <c r="D27" s="168">
        <v>-21</v>
      </c>
      <c r="E27" s="167"/>
    </row>
    <row r="28" spans="1:5" ht="15.75">
      <c r="A28" s="169" t="s">
        <v>211</v>
      </c>
      <c r="B28" s="170"/>
      <c r="C28" s="167"/>
      <c r="D28" s="168">
        <v>-22</v>
      </c>
      <c r="E28" s="167"/>
    </row>
    <row r="29" spans="1:5" ht="16.5" customHeight="1">
      <c r="A29" s="169" t="s">
        <v>212</v>
      </c>
      <c r="B29" s="170"/>
      <c r="C29" s="167"/>
      <c r="D29" s="168">
        <v>-23</v>
      </c>
      <c r="E29" s="167"/>
    </row>
    <row r="30" spans="1:5" ht="15.75">
      <c r="A30" s="169" t="s">
        <v>213</v>
      </c>
      <c r="B30" s="170"/>
      <c r="C30" s="167"/>
      <c r="D30" s="168">
        <v>-24</v>
      </c>
      <c r="E30" s="167"/>
    </row>
    <row r="31" spans="1:5" ht="14.25" customHeight="1">
      <c r="A31" s="173" t="s">
        <v>214</v>
      </c>
      <c r="B31" s="166"/>
      <c r="C31" s="167"/>
      <c r="D31" s="168"/>
      <c r="E31" s="167"/>
    </row>
    <row r="32" spans="1:5" ht="15.75">
      <c r="A32" s="165" t="s">
        <v>215</v>
      </c>
      <c r="B32" s="166">
        <v>-25</v>
      </c>
      <c r="C32" s="167"/>
      <c r="D32" s="168">
        <v>-26</v>
      </c>
      <c r="E32" s="167"/>
    </row>
    <row r="33" spans="1:5" ht="15.75">
      <c r="A33" s="165" t="s">
        <v>216</v>
      </c>
      <c r="B33" s="166">
        <v>-27</v>
      </c>
      <c r="C33" s="167">
        <f>+E9-E10</f>
        <v>19970643</v>
      </c>
      <c r="D33" s="168">
        <v>-28</v>
      </c>
      <c r="E33" s="167"/>
    </row>
    <row r="34" spans="1:5" ht="15.75">
      <c r="A34" s="169" t="s">
        <v>217</v>
      </c>
      <c r="B34" s="170"/>
      <c r="C34" s="167"/>
      <c r="D34" s="168">
        <v>-29</v>
      </c>
      <c r="E34" s="167"/>
    </row>
    <row r="35" spans="1:5" ht="15.75">
      <c r="A35" s="169" t="s">
        <v>218</v>
      </c>
      <c r="B35" s="170"/>
      <c r="C35" s="167"/>
      <c r="D35" s="168">
        <v>-30</v>
      </c>
      <c r="E35" s="167"/>
    </row>
    <row r="36" spans="1:5" ht="15.75">
      <c r="A36" s="169" t="s">
        <v>219</v>
      </c>
      <c r="B36" s="170"/>
      <c r="C36" s="167"/>
      <c r="D36" s="168">
        <v>-31</v>
      </c>
      <c r="E36" s="167"/>
    </row>
    <row r="37" spans="1:5" ht="16.5" customHeight="1">
      <c r="A37" s="165" t="s">
        <v>220</v>
      </c>
      <c r="B37" s="166">
        <v>-32</v>
      </c>
      <c r="C37" s="167"/>
      <c r="D37" s="168">
        <v>-33</v>
      </c>
      <c r="E37" s="167"/>
    </row>
    <row r="38" spans="1:5" ht="15.75">
      <c r="A38" s="165" t="s">
        <v>221</v>
      </c>
      <c r="B38" s="166"/>
      <c r="C38" s="167"/>
      <c r="D38" s="168">
        <v>-34</v>
      </c>
      <c r="E38" s="167"/>
    </row>
    <row r="39" spans="1:5" ht="15.75">
      <c r="A39" s="165" t="s">
        <v>222</v>
      </c>
      <c r="B39" s="166"/>
      <c r="C39" s="167"/>
      <c r="D39" s="168">
        <v>-35</v>
      </c>
      <c r="E39" s="167">
        <f>+C33+E11</f>
        <v>20125622</v>
      </c>
    </row>
    <row r="40" spans="1:5" ht="15.75">
      <c r="A40" s="165" t="s">
        <v>223</v>
      </c>
      <c r="B40" s="166"/>
      <c r="C40" s="167"/>
      <c r="D40" s="168">
        <v>-36</v>
      </c>
      <c r="E40" s="167">
        <f>+E39*10%</f>
        <v>2012562.2000000002</v>
      </c>
    </row>
    <row r="41" spans="1:5" ht="15.75">
      <c r="A41" s="165" t="s">
        <v>224</v>
      </c>
      <c r="B41" s="166">
        <v>-37</v>
      </c>
      <c r="C41" s="167"/>
      <c r="D41" s="168">
        <v>-38</v>
      </c>
      <c r="E41" s="167"/>
    </row>
    <row r="42" spans="1:5" ht="15.75">
      <c r="A42" s="165" t="s">
        <v>225</v>
      </c>
      <c r="B42" s="166"/>
      <c r="C42" s="167"/>
      <c r="D42" s="168">
        <v>-39</v>
      </c>
      <c r="E42" s="167">
        <f>+C33-E40</f>
        <v>17958080.8</v>
      </c>
    </row>
    <row r="43" spans="1:5" ht="15.75">
      <c r="A43" s="165" t="s">
        <v>226</v>
      </c>
      <c r="B43" s="166"/>
      <c r="C43" s="167"/>
      <c r="D43" s="168">
        <v>-40</v>
      </c>
      <c r="E43" s="167"/>
    </row>
    <row r="44" spans="1:5" ht="15.75">
      <c r="A44" s="165" t="s">
        <v>227</v>
      </c>
      <c r="B44" s="166"/>
      <c r="C44" s="167"/>
      <c r="D44" s="168">
        <v>-41</v>
      </c>
      <c r="E44" s="167"/>
    </row>
    <row r="45" spans="1:5" ht="15.75">
      <c r="A45" s="165" t="s">
        <v>228</v>
      </c>
      <c r="B45" s="166"/>
      <c r="C45" s="167"/>
      <c r="D45" s="168">
        <v>-42</v>
      </c>
      <c r="E45" s="167"/>
    </row>
    <row r="46" spans="1:5" ht="15.75">
      <c r="A46" s="165" t="s">
        <v>229</v>
      </c>
      <c r="B46" s="166"/>
      <c r="C46" s="167"/>
      <c r="D46" s="168">
        <v>-43</v>
      </c>
      <c r="E46" s="167"/>
    </row>
    <row r="47" spans="1:5" ht="15" customHeight="1">
      <c r="A47" s="174" t="s">
        <v>230</v>
      </c>
      <c r="B47" s="175"/>
      <c r="C47" s="176"/>
      <c r="D47" s="177"/>
      <c r="E47" s="178"/>
    </row>
    <row r="48" spans="1:5" ht="15.75">
      <c r="A48" s="165" t="s">
        <v>231</v>
      </c>
      <c r="B48" s="166">
        <v>-44</v>
      </c>
      <c r="C48" s="167">
        <f>SUM(C49:C52)</f>
        <v>250788</v>
      </c>
      <c r="D48" s="168">
        <v>-45</v>
      </c>
      <c r="E48" s="167"/>
    </row>
    <row r="49" spans="1:5" ht="15.75">
      <c r="A49" s="169" t="s">
        <v>232</v>
      </c>
      <c r="B49" s="170">
        <v>-46</v>
      </c>
      <c r="C49" s="167">
        <v>171160</v>
      </c>
      <c r="D49" s="168">
        <v>-47</v>
      </c>
      <c r="E49" s="167"/>
    </row>
    <row r="50" spans="1:5" ht="15.75">
      <c r="A50" s="169" t="s">
        <v>233</v>
      </c>
      <c r="B50" s="170">
        <v>-48</v>
      </c>
      <c r="C50" s="167"/>
      <c r="D50" s="168">
        <v>-49</v>
      </c>
      <c r="E50" s="167"/>
    </row>
    <row r="51" spans="1:5" ht="15.75">
      <c r="A51" s="169" t="s">
        <v>234</v>
      </c>
      <c r="B51" s="170">
        <v>-50</v>
      </c>
      <c r="C51" s="167">
        <v>79628</v>
      </c>
      <c r="D51" s="168">
        <v>-51</v>
      </c>
      <c r="E51" s="167"/>
    </row>
    <row r="52" spans="1:5" ht="15.75">
      <c r="A52" s="169" t="s">
        <v>235</v>
      </c>
      <c r="B52" s="170">
        <v>-52</v>
      </c>
      <c r="C52" s="167"/>
      <c r="D52" s="168">
        <v>-53</v>
      </c>
      <c r="E52" s="167"/>
    </row>
    <row r="53" spans="1:5" ht="15.75">
      <c r="A53" s="165" t="s">
        <v>236</v>
      </c>
      <c r="B53" s="166"/>
      <c r="C53" s="167"/>
      <c r="D53" s="168">
        <v>-54</v>
      </c>
      <c r="E53" s="167"/>
    </row>
    <row r="54" spans="1:5" ht="15">
      <c r="A54" s="179"/>
      <c r="B54" s="179"/>
      <c r="C54" s="180"/>
      <c r="D54" s="181"/>
      <c r="E54" s="180"/>
    </row>
    <row r="55" spans="1:5" ht="15">
      <c r="A55" s="237" t="s">
        <v>237</v>
      </c>
      <c r="B55" s="237"/>
      <c r="C55" s="237"/>
      <c r="D55" s="237"/>
      <c r="E55" s="237"/>
    </row>
    <row r="56" spans="1:2" ht="15">
      <c r="A56" s="182"/>
      <c r="B56" s="182"/>
    </row>
  </sheetData>
  <sheetProtection/>
  <mergeCells count="3">
    <mergeCell ref="C1:E1"/>
    <mergeCell ref="C2:E2"/>
    <mergeCell ref="A55:E55"/>
  </mergeCells>
  <printOptions/>
  <pageMargins left="0.25" right="0.23" top="0.17" bottom="0.16" header="0.17" footer="0.17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7.140625" style="0" customWidth="1"/>
    <col min="2" max="2" width="44.8515625" style="0" customWidth="1"/>
  </cols>
  <sheetData>
    <row r="1" ht="12.75">
      <c r="A1" s="7" t="s">
        <v>179</v>
      </c>
    </row>
    <row r="2" ht="12.75">
      <c r="A2" s="7" t="s">
        <v>167</v>
      </c>
    </row>
    <row r="3" ht="12.75">
      <c r="A3" s="7"/>
    </row>
    <row r="4" ht="12.75">
      <c r="A4" s="134" t="s">
        <v>171</v>
      </c>
    </row>
    <row r="5" ht="12.75">
      <c r="A5" s="134"/>
    </row>
    <row r="6" ht="13.5" thickBot="1">
      <c r="A6" s="134"/>
    </row>
    <row r="7" spans="1:2" ht="46.5" customHeight="1" thickBot="1" thickTop="1">
      <c r="A7" s="135" t="s">
        <v>172</v>
      </c>
      <c r="B7" s="136" t="s">
        <v>173</v>
      </c>
    </row>
    <row r="8" spans="1:2" ht="46.5" customHeight="1" thickTop="1">
      <c r="A8" s="137" t="s">
        <v>175</v>
      </c>
      <c r="B8" s="138">
        <v>100805800</v>
      </c>
    </row>
    <row r="9" spans="1:2" ht="46.5" customHeight="1">
      <c r="A9" s="139" t="s">
        <v>176</v>
      </c>
      <c r="B9" s="140">
        <v>800805800</v>
      </c>
    </row>
    <row r="10" spans="1:2" ht="46.5" customHeight="1">
      <c r="A10" s="139" t="s">
        <v>177</v>
      </c>
      <c r="B10" s="140">
        <v>411121050</v>
      </c>
    </row>
    <row r="11" spans="1:2" ht="46.5" customHeight="1">
      <c r="A11" s="145" t="s">
        <v>178</v>
      </c>
      <c r="B11" s="146">
        <v>411121050</v>
      </c>
    </row>
    <row r="12" spans="1:2" ht="46.5" customHeight="1" thickBot="1">
      <c r="A12" s="141"/>
      <c r="B12" s="142"/>
    </row>
    <row r="13" spans="1:2" ht="15.75" thickTop="1">
      <c r="A13" s="143"/>
      <c r="B13" s="143"/>
    </row>
    <row r="16" ht="15">
      <c r="B16" s="144" t="s">
        <v>180</v>
      </c>
    </row>
    <row r="17" ht="15">
      <c r="B17" s="144" t="s">
        <v>174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31">
      <selection activeCell="N52" sqref="N52"/>
    </sheetView>
  </sheetViews>
  <sheetFormatPr defaultColWidth="9.140625" defaultRowHeight="12.75"/>
  <cols>
    <col min="1" max="1" width="0.85546875" style="41" customWidth="1"/>
    <col min="2" max="2" width="3.140625" style="41" customWidth="1"/>
    <col min="3" max="3" width="16.57421875" style="41" customWidth="1"/>
    <col min="4" max="4" width="12.57421875" style="41" customWidth="1"/>
    <col min="5" max="5" width="11.421875" style="41" customWidth="1"/>
    <col min="6" max="6" width="12.8515625" style="41" customWidth="1"/>
    <col min="7" max="7" width="5.421875" style="41" customWidth="1"/>
    <col min="8" max="8" width="9.140625" style="41" customWidth="1"/>
    <col min="9" max="9" width="10.57421875" style="41" customWidth="1"/>
    <col min="10" max="10" width="7.421875" style="41" customWidth="1"/>
    <col min="11" max="11" width="9.140625" style="41" customWidth="1"/>
    <col min="12" max="12" width="1.8515625" style="41" customWidth="1"/>
    <col min="13" max="16384" width="9.140625" style="41" customWidth="1"/>
  </cols>
  <sheetData>
    <row r="1" ht="6.75" customHeight="1" thickBot="1"/>
    <row r="2" spans="2:11" s="45" customFormat="1" ht="15" thickTop="1">
      <c r="B2" s="42"/>
      <c r="C2" s="43"/>
      <c r="D2" s="43"/>
      <c r="E2" s="43"/>
      <c r="F2" s="43"/>
      <c r="G2" s="43"/>
      <c r="H2" s="43"/>
      <c r="I2" s="43"/>
      <c r="J2" s="43"/>
      <c r="K2" s="44"/>
    </row>
    <row r="3" spans="2:11" s="50" customFormat="1" ht="13.5" customHeight="1">
      <c r="B3" s="46"/>
      <c r="C3" s="47" t="s">
        <v>140</v>
      </c>
      <c r="D3" s="47"/>
      <c r="E3" s="47"/>
      <c r="F3" s="78" t="s">
        <v>240</v>
      </c>
      <c r="G3" s="78"/>
      <c r="H3" s="78"/>
      <c r="I3" s="78"/>
      <c r="J3" s="79"/>
      <c r="K3" s="49"/>
    </row>
    <row r="4" spans="2:11" s="50" customFormat="1" ht="13.5" customHeight="1">
      <c r="B4" s="46"/>
      <c r="C4" s="47" t="s">
        <v>141</v>
      </c>
      <c r="D4" s="47"/>
      <c r="E4" s="47"/>
      <c r="F4" s="239" t="s">
        <v>241</v>
      </c>
      <c r="G4" s="239"/>
      <c r="H4" s="239"/>
      <c r="I4" s="47"/>
      <c r="J4" s="48"/>
      <c r="K4" s="49"/>
    </row>
    <row r="5" spans="2:11" s="50" customFormat="1" ht="13.5" customHeight="1">
      <c r="B5" s="46"/>
      <c r="C5" s="47" t="s">
        <v>142</v>
      </c>
      <c r="D5" s="47"/>
      <c r="E5" s="47"/>
      <c r="F5" s="191"/>
      <c r="G5" s="191"/>
      <c r="H5" s="191"/>
      <c r="I5" s="192"/>
      <c r="J5" s="193"/>
      <c r="K5" s="194"/>
    </row>
    <row r="6" spans="2:11" s="50" customFormat="1" ht="13.5" customHeight="1">
      <c r="B6" s="46"/>
      <c r="C6" s="47"/>
      <c r="D6" s="47"/>
      <c r="E6" s="47"/>
      <c r="F6" s="47"/>
      <c r="G6" s="47"/>
      <c r="H6" s="51" t="s">
        <v>168</v>
      </c>
      <c r="I6" s="53"/>
      <c r="J6" s="48"/>
      <c r="K6" s="49"/>
    </row>
    <row r="7" spans="2:11" s="50" customFormat="1" ht="13.5" customHeight="1">
      <c r="B7" s="46"/>
      <c r="C7" s="47" t="s">
        <v>143</v>
      </c>
      <c r="D7" s="47"/>
      <c r="E7" s="47"/>
      <c r="F7" s="54"/>
      <c r="G7" s="55"/>
      <c r="H7" s="47"/>
      <c r="I7" s="47"/>
      <c r="J7" s="48"/>
      <c r="K7" s="49"/>
    </row>
    <row r="8" spans="2:11" s="50" customFormat="1" ht="13.5" customHeight="1">
      <c r="B8" s="46"/>
      <c r="C8" s="47" t="s">
        <v>144</v>
      </c>
      <c r="D8" s="47"/>
      <c r="E8" s="47"/>
      <c r="F8" s="51"/>
      <c r="G8" s="53"/>
      <c r="H8" s="47"/>
      <c r="I8" s="47"/>
      <c r="J8" s="48"/>
      <c r="K8" s="49"/>
    </row>
    <row r="9" spans="2:11" s="50" customFormat="1" ht="13.5" customHeight="1">
      <c r="B9" s="46"/>
      <c r="C9" s="47"/>
      <c r="D9" s="47"/>
      <c r="E9" s="47"/>
      <c r="F9" s="47"/>
      <c r="G9" s="47"/>
      <c r="H9" s="47"/>
      <c r="I9" s="47"/>
      <c r="J9" s="48"/>
      <c r="K9" s="49"/>
    </row>
    <row r="10" spans="2:11" s="50" customFormat="1" ht="13.5" customHeight="1">
      <c r="B10" s="46"/>
      <c r="C10" s="47" t="s">
        <v>145</v>
      </c>
      <c r="D10" s="47"/>
      <c r="E10" s="47"/>
      <c r="F10" s="52"/>
      <c r="G10" s="52"/>
      <c r="H10" s="52"/>
      <c r="I10" s="52"/>
      <c r="J10" s="48"/>
      <c r="K10" s="49"/>
    </row>
    <row r="11" spans="2:11" s="50" customFormat="1" ht="13.5" customHeight="1">
      <c r="B11" s="46"/>
      <c r="C11" s="47"/>
      <c r="D11" s="47"/>
      <c r="E11" s="47"/>
      <c r="F11" s="56"/>
      <c r="G11" s="56"/>
      <c r="H11" s="56"/>
      <c r="I11" s="56"/>
      <c r="J11" s="48"/>
      <c r="K11" s="49"/>
    </row>
    <row r="12" spans="2:11" s="50" customFormat="1" ht="13.5" customHeight="1">
      <c r="B12" s="46"/>
      <c r="C12" s="47"/>
      <c r="D12" s="47"/>
      <c r="E12" s="47"/>
      <c r="F12" s="56"/>
      <c r="G12" s="56"/>
      <c r="H12" s="56"/>
      <c r="I12" s="56"/>
      <c r="J12" s="48"/>
      <c r="K12" s="49"/>
    </row>
    <row r="13" spans="2:11" s="45" customFormat="1" ht="12.75">
      <c r="B13" s="57"/>
      <c r="C13" s="58"/>
      <c r="D13" s="58"/>
      <c r="E13" s="58"/>
      <c r="F13" s="58"/>
      <c r="G13" s="58"/>
      <c r="H13" s="58"/>
      <c r="I13" s="58"/>
      <c r="J13" s="58"/>
      <c r="K13" s="59"/>
    </row>
    <row r="14" spans="2:11" s="45" customFormat="1" ht="12.75">
      <c r="B14" s="57"/>
      <c r="C14" s="58"/>
      <c r="D14" s="58"/>
      <c r="E14" s="58"/>
      <c r="F14" s="58"/>
      <c r="G14" s="58"/>
      <c r="H14" s="58"/>
      <c r="I14" s="58"/>
      <c r="J14" s="58"/>
      <c r="K14" s="59"/>
    </row>
    <row r="15" spans="2:11" s="45" customFormat="1" ht="12.75">
      <c r="B15" s="57"/>
      <c r="C15" s="58"/>
      <c r="D15" s="58"/>
      <c r="E15" s="58"/>
      <c r="F15" s="58"/>
      <c r="G15" s="58"/>
      <c r="H15" s="58"/>
      <c r="I15" s="58"/>
      <c r="J15" s="58"/>
      <c r="K15" s="59"/>
    </row>
    <row r="16" spans="2:11" s="45" customFormat="1" ht="12.75">
      <c r="B16" s="57"/>
      <c r="C16" s="58"/>
      <c r="D16" s="58"/>
      <c r="E16" s="58"/>
      <c r="F16" s="58"/>
      <c r="G16" s="58"/>
      <c r="H16" s="58"/>
      <c r="I16" s="58"/>
      <c r="J16" s="58"/>
      <c r="K16" s="59"/>
    </row>
    <row r="17" spans="2:11" s="45" customFormat="1" ht="12.75">
      <c r="B17" s="57"/>
      <c r="C17" s="58"/>
      <c r="D17" s="58"/>
      <c r="E17" s="58"/>
      <c r="F17" s="58"/>
      <c r="G17" s="58"/>
      <c r="H17" s="58"/>
      <c r="I17" s="58"/>
      <c r="J17" s="58"/>
      <c r="K17" s="59"/>
    </row>
    <row r="18" spans="2:11" s="45" customFormat="1" ht="12.75">
      <c r="B18" s="57"/>
      <c r="C18" s="58"/>
      <c r="D18" s="58"/>
      <c r="E18" s="58"/>
      <c r="F18" s="58"/>
      <c r="G18" s="58"/>
      <c r="H18" s="58"/>
      <c r="I18" s="58"/>
      <c r="J18" s="58"/>
      <c r="K18" s="59"/>
    </row>
    <row r="19" spans="2:11" s="45" customFormat="1" ht="12.75">
      <c r="B19" s="57"/>
      <c r="C19" s="58"/>
      <c r="D19" s="58"/>
      <c r="E19" s="58"/>
      <c r="F19" s="58"/>
      <c r="G19" s="58"/>
      <c r="H19" s="58"/>
      <c r="I19" s="58"/>
      <c r="J19" s="58"/>
      <c r="K19" s="59"/>
    </row>
    <row r="20" spans="2:11" s="45" customFormat="1" ht="12.75">
      <c r="B20" s="57"/>
      <c r="C20" s="58"/>
      <c r="D20" s="58"/>
      <c r="E20" s="58"/>
      <c r="F20" s="58"/>
      <c r="G20" s="58"/>
      <c r="H20" s="58"/>
      <c r="I20" s="58"/>
      <c r="J20" s="58"/>
      <c r="K20" s="59"/>
    </row>
    <row r="21" spans="2:11" s="45" customFormat="1" ht="12.75">
      <c r="B21" s="57"/>
      <c r="C21" s="58"/>
      <c r="D21" s="58"/>
      <c r="E21" s="58"/>
      <c r="F21" s="58"/>
      <c r="G21" s="58"/>
      <c r="H21" s="58"/>
      <c r="I21" s="58"/>
      <c r="J21" s="58"/>
      <c r="K21" s="59"/>
    </row>
    <row r="22" spans="2:11" s="45" customFormat="1" ht="12.75">
      <c r="B22" s="57"/>
      <c r="C22" s="58"/>
      <c r="D22" s="58"/>
      <c r="E22" s="58"/>
      <c r="F22" s="58"/>
      <c r="G22" s="58"/>
      <c r="H22" s="58"/>
      <c r="I22" s="58"/>
      <c r="J22" s="58"/>
      <c r="K22" s="59"/>
    </row>
    <row r="23" spans="2:11" s="45" customFormat="1" ht="12.75">
      <c r="B23" s="57"/>
      <c r="C23" s="58"/>
      <c r="D23" s="58"/>
      <c r="E23" s="58"/>
      <c r="F23" s="58"/>
      <c r="G23" s="58"/>
      <c r="H23" s="58"/>
      <c r="I23" s="58"/>
      <c r="J23" s="58"/>
      <c r="K23" s="59"/>
    </row>
    <row r="24" spans="2:11" s="45" customFormat="1" ht="12.75">
      <c r="B24" s="57"/>
      <c r="C24" s="58"/>
      <c r="D24" s="58"/>
      <c r="E24" s="58"/>
      <c r="F24" s="58"/>
      <c r="G24" s="58"/>
      <c r="H24" s="58"/>
      <c r="I24" s="58"/>
      <c r="J24" s="58"/>
      <c r="K24" s="59"/>
    </row>
    <row r="25" spans="2:11" s="45" customFormat="1" ht="30">
      <c r="B25" s="243" t="s">
        <v>146</v>
      </c>
      <c r="C25" s="244"/>
      <c r="D25" s="244"/>
      <c r="E25" s="244"/>
      <c r="F25" s="244"/>
      <c r="G25" s="244"/>
      <c r="H25" s="244"/>
      <c r="I25" s="244"/>
      <c r="J25" s="244"/>
      <c r="K25" s="245"/>
    </row>
    <row r="26" spans="2:11" s="45" customFormat="1" ht="12.75">
      <c r="B26" s="60"/>
      <c r="C26" s="238" t="s">
        <v>147</v>
      </c>
      <c r="D26" s="238"/>
      <c r="E26" s="238"/>
      <c r="F26" s="238"/>
      <c r="G26" s="238"/>
      <c r="H26" s="238"/>
      <c r="I26" s="238"/>
      <c r="J26" s="238"/>
      <c r="K26" s="61"/>
    </row>
    <row r="27" spans="2:11" s="45" customFormat="1" ht="12.75">
      <c r="B27" s="60"/>
      <c r="C27" s="238" t="s">
        <v>148</v>
      </c>
      <c r="D27" s="238"/>
      <c r="E27" s="238"/>
      <c r="F27" s="238"/>
      <c r="G27" s="238"/>
      <c r="H27" s="238"/>
      <c r="I27" s="238"/>
      <c r="J27" s="238"/>
      <c r="K27" s="61"/>
    </row>
    <row r="28" spans="2:11" s="45" customFormat="1" ht="12.75">
      <c r="B28" s="60"/>
      <c r="C28" s="62"/>
      <c r="D28" s="62"/>
      <c r="E28" s="62"/>
      <c r="F28" s="62"/>
      <c r="G28" s="62"/>
      <c r="H28" s="62"/>
      <c r="I28" s="62"/>
      <c r="J28" s="62"/>
      <c r="K28" s="61"/>
    </row>
    <row r="29" spans="2:11" s="45" customFormat="1" ht="12.75">
      <c r="B29" s="60"/>
      <c r="C29" s="62"/>
      <c r="D29" s="62"/>
      <c r="E29" s="62"/>
      <c r="F29" s="62"/>
      <c r="G29" s="62"/>
      <c r="H29" s="62"/>
      <c r="I29" s="62"/>
      <c r="J29" s="62"/>
      <c r="K29" s="61"/>
    </row>
    <row r="30" spans="2:11" s="45" customFormat="1" ht="12.75" customHeight="1">
      <c r="B30" s="240" t="s">
        <v>292</v>
      </c>
      <c r="C30" s="241"/>
      <c r="D30" s="241"/>
      <c r="E30" s="241"/>
      <c r="F30" s="241"/>
      <c r="G30" s="241"/>
      <c r="H30" s="241"/>
      <c r="I30" s="241"/>
      <c r="J30" s="241"/>
      <c r="K30" s="242"/>
    </row>
    <row r="31" spans="2:11" s="45" customFormat="1" ht="37.5" customHeight="1">
      <c r="B31" s="240"/>
      <c r="C31" s="241"/>
      <c r="D31" s="241"/>
      <c r="E31" s="241"/>
      <c r="F31" s="241"/>
      <c r="G31" s="241"/>
      <c r="H31" s="241"/>
      <c r="I31" s="241"/>
      <c r="J31" s="241"/>
      <c r="K31" s="242"/>
    </row>
    <row r="32" spans="2:11" s="45" customFormat="1" ht="12.75">
      <c r="B32" s="57"/>
      <c r="C32" s="58"/>
      <c r="D32" s="58"/>
      <c r="E32" s="58"/>
      <c r="F32" s="58"/>
      <c r="G32" s="58"/>
      <c r="H32" s="58"/>
      <c r="I32" s="58"/>
      <c r="J32" s="58"/>
      <c r="K32" s="59"/>
    </row>
    <row r="33" spans="2:11" s="45" customFormat="1" ht="12.75">
      <c r="B33" s="57"/>
      <c r="C33" s="58"/>
      <c r="D33" s="58"/>
      <c r="E33" s="58"/>
      <c r="F33" s="58"/>
      <c r="G33" s="58"/>
      <c r="H33" s="58"/>
      <c r="I33" s="58"/>
      <c r="J33" s="58"/>
      <c r="K33" s="59"/>
    </row>
    <row r="34" spans="2:11" s="45" customFormat="1" ht="12.75">
      <c r="B34" s="57"/>
      <c r="C34" s="58"/>
      <c r="D34" s="58"/>
      <c r="E34" s="58"/>
      <c r="F34" s="58"/>
      <c r="G34" s="58"/>
      <c r="H34" s="58"/>
      <c r="I34" s="58"/>
      <c r="J34" s="58"/>
      <c r="K34" s="59"/>
    </row>
    <row r="35" spans="2:11" s="45" customFormat="1" ht="12.75">
      <c r="B35" s="57"/>
      <c r="C35" s="58"/>
      <c r="D35" s="58"/>
      <c r="E35" s="58"/>
      <c r="F35" s="58"/>
      <c r="G35" s="58"/>
      <c r="H35" s="58"/>
      <c r="I35" s="58"/>
      <c r="J35" s="58"/>
      <c r="K35" s="59"/>
    </row>
    <row r="36" spans="2:11" s="45" customFormat="1" ht="12.75">
      <c r="B36" s="57"/>
      <c r="C36" s="58"/>
      <c r="D36" s="58"/>
      <c r="E36" s="58"/>
      <c r="F36" s="58"/>
      <c r="G36" s="58"/>
      <c r="H36" s="58"/>
      <c r="I36" s="58"/>
      <c r="J36" s="58"/>
      <c r="K36" s="59"/>
    </row>
    <row r="37" spans="2:11" s="45" customFormat="1" ht="12.75">
      <c r="B37" s="57"/>
      <c r="C37" s="58"/>
      <c r="D37" s="58"/>
      <c r="E37" s="58"/>
      <c r="F37" s="58"/>
      <c r="G37" s="58"/>
      <c r="H37" s="58"/>
      <c r="I37" s="58"/>
      <c r="J37" s="58"/>
      <c r="K37" s="59"/>
    </row>
    <row r="38" spans="2:11" s="45" customFormat="1" ht="12.75">
      <c r="B38" s="57"/>
      <c r="C38" s="58"/>
      <c r="D38" s="58"/>
      <c r="E38" s="58"/>
      <c r="F38" s="58"/>
      <c r="G38" s="58"/>
      <c r="H38" s="58"/>
      <c r="I38" s="58"/>
      <c r="J38" s="58"/>
      <c r="K38" s="59"/>
    </row>
    <row r="39" spans="2:11" s="45" customFormat="1" ht="12.75">
      <c r="B39" s="57"/>
      <c r="C39" s="58"/>
      <c r="D39" s="58"/>
      <c r="E39" s="58"/>
      <c r="F39" s="58"/>
      <c r="G39" s="58"/>
      <c r="H39" s="58"/>
      <c r="I39" s="58"/>
      <c r="J39" s="58"/>
      <c r="K39" s="59"/>
    </row>
    <row r="40" spans="2:11" s="45" customFormat="1" ht="12.75">
      <c r="B40" s="57"/>
      <c r="C40" s="58"/>
      <c r="D40" s="58"/>
      <c r="E40" s="58"/>
      <c r="F40" s="58"/>
      <c r="G40" s="58"/>
      <c r="H40" s="58"/>
      <c r="I40" s="58"/>
      <c r="J40" s="58"/>
      <c r="K40" s="59"/>
    </row>
    <row r="41" spans="2:11" s="45" customFormat="1" ht="12.75">
      <c r="B41" s="57"/>
      <c r="C41" s="58"/>
      <c r="D41" s="58"/>
      <c r="E41" s="58"/>
      <c r="F41" s="58"/>
      <c r="G41" s="58"/>
      <c r="H41" s="58"/>
      <c r="I41" s="58"/>
      <c r="J41" s="58"/>
      <c r="K41" s="59"/>
    </row>
    <row r="42" spans="2:11" s="45" customFormat="1" ht="12.75">
      <c r="B42" s="57"/>
      <c r="C42" s="58"/>
      <c r="D42" s="58"/>
      <c r="E42" s="58"/>
      <c r="F42" s="58"/>
      <c r="G42" s="58"/>
      <c r="H42" s="58"/>
      <c r="I42" s="58"/>
      <c r="J42" s="58"/>
      <c r="K42" s="59"/>
    </row>
    <row r="43" spans="2:11" s="45" customFormat="1" ht="9" customHeight="1">
      <c r="B43" s="57"/>
      <c r="C43" s="58"/>
      <c r="D43" s="58"/>
      <c r="E43" s="58"/>
      <c r="F43" s="58"/>
      <c r="G43" s="58"/>
      <c r="H43" s="58"/>
      <c r="I43" s="58"/>
      <c r="J43" s="58"/>
      <c r="K43" s="59"/>
    </row>
    <row r="44" spans="2:11" s="45" customFormat="1" ht="12.75">
      <c r="B44" s="57"/>
      <c r="C44" s="58"/>
      <c r="D44" s="58"/>
      <c r="E44" s="58"/>
      <c r="F44" s="58"/>
      <c r="G44" s="58"/>
      <c r="H44" s="58"/>
      <c r="I44" s="58"/>
      <c r="J44" s="58"/>
      <c r="K44" s="59"/>
    </row>
    <row r="45" spans="2:11" s="45" customFormat="1" ht="13.5" customHeight="1">
      <c r="B45" s="57"/>
      <c r="C45" s="58"/>
      <c r="D45" s="58"/>
      <c r="E45" s="58"/>
      <c r="F45" s="58"/>
      <c r="G45" s="58"/>
      <c r="H45" s="58"/>
      <c r="I45" s="58"/>
      <c r="J45" s="58"/>
      <c r="K45" s="59"/>
    </row>
    <row r="46" spans="2:11" s="50" customFormat="1" ht="13.5" customHeight="1">
      <c r="B46" s="46"/>
      <c r="C46" s="47" t="s">
        <v>149</v>
      </c>
      <c r="D46" s="47"/>
      <c r="E46" s="47"/>
      <c r="F46" s="47"/>
      <c r="G46" s="47"/>
      <c r="H46" s="239" t="s">
        <v>150</v>
      </c>
      <c r="I46" s="239"/>
      <c r="J46" s="48"/>
      <c r="K46" s="49"/>
    </row>
    <row r="47" spans="2:11" s="50" customFormat="1" ht="13.5" customHeight="1">
      <c r="B47" s="46"/>
      <c r="C47" s="47" t="s">
        <v>151</v>
      </c>
      <c r="D47" s="47"/>
      <c r="E47" s="47"/>
      <c r="F47" s="47"/>
      <c r="G47" s="47"/>
      <c r="H47" s="248" t="s">
        <v>152</v>
      </c>
      <c r="I47" s="248"/>
      <c r="J47" s="48"/>
      <c r="K47" s="49"/>
    </row>
    <row r="48" spans="2:11" s="50" customFormat="1" ht="13.5" customHeight="1">
      <c r="B48" s="46"/>
      <c r="C48" s="47" t="s">
        <v>153</v>
      </c>
      <c r="D48" s="47"/>
      <c r="E48" s="47"/>
      <c r="F48" s="47"/>
      <c r="G48" s="47"/>
      <c r="H48" s="248" t="s">
        <v>154</v>
      </c>
      <c r="I48" s="248"/>
      <c r="J48" s="48"/>
      <c r="K48" s="49"/>
    </row>
    <row r="49" spans="2:11" s="50" customFormat="1" ht="13.5" customHeight="1">
      <c r="B49" s="46"/>
      <c r="C49" s="47" t="s">
        <v>155</v>
      </c>
      <c r="D49" s="47"/>
      <c r="E49" s="47"/>
      <c r="F49" s="47"/>
      <c r="G49" s="47"/>
      <c r="H49" s="248" t="s">
        <v>152</v>
      </c>
      <c r="I49" s="248"/>
      <c r="J49" s="48"/>
      <c r="K49" s="49"/>
    </row>
    <row r="50" spans="2:11" s="45" customFormat="1" ht="13.5" customHeight="1">
      <c r="B50" s="57"/>
      <c r="C50" s="47"/>
      <c r="D50" s="47"/>
      <c r="E50" s="47"/>
      <c r="F50" s="47"/>
      <c r="G50" s="47"/>
      <c r="H50" s="47"/>
      <c r="I50" s="47"/>
      <c r="J50" s="48"/>
      <c r="K50" s="59"/>
    </row>
    <row r="51" spans="2:11" s="65" customFormat="1" ht="13.5" customHeight="1">
      <c r="B51" s="63"/>
      <c r="C51" s="47" t="s">
        <v>156</v>
      </c>
      <c r="D51" s="47"/>
      <c r="E51" s="47"/>
      <c r="F51" s="47"/>
      <c r="G51" s="53" t="s">
        <v>157</v>
      </c>
      <c r="H51" s="249"/>
      <c r="I51" s="247"/>
      <c r="J51" s="48"/>
      <c r="K51" s="64"/>
    </row>
    <row r="52" spans="2:11" s="65" customFormat="1" ht="13.5" customHeight="1">
      <c r="B52" s="63"/>
      <c r="C52" s="47"/>
      <c r="D52" s="47"/>
      <c r="E52" s="47"/>
      <c r="F52" s="47"/>
      <c r="G52" s="53" t="s">
        <v>158</v>
      </c>
      <c r="H52" s="246"/>
      <c r="I52" s="247"/>
      <c r="J52" s="48"/>
      <c r="K52" s="64"/>
    </row>
    <row r="53" spans="2:11" s="65" customFormat="1" ht="13.5" customHeight="1">
      <c r="B53" s="63"/>
      <c r="C53" s="47"/>
      <c r="D53" s="47"/>
      <c r="E53" s="47"/>
      <c r="F53" s="47"/>
      <c r="G53" s="53"/>
      <c r="H53" s="53"/>
      <c r="I53" s="53"/>
      <c r="J53" s="48"/>
      <c r="K53" s="64"/>
    </row>
    <row r="54" spans="2:11" s="65" customFormat="1" ht="13.5" customHeight="1">
      <c r="B54" s="63"/>
      <c r="C54" s="47" t="s">
        <v>159</v>
      </c>
      <c r="D54" s="47"/>
      <c r="E54" s="47"/>
      <c r="F54" s="53"/>
      <c r="G54" s="47"/>
      <c r="H54" s="239" t="s">
        <v>293</v>
      </c>
      <c r="I54" s="239"/>
      <c r="J54" s="48"/>
      <c r="K54" s="64"/>
    </row>
    <row r="55" spans="2:11" s="45" customFormat="1" ht="22.5" customHeight="1" thickBot="1">
      <c r="B55" s="66"/>
      <c r="C55" s="67"/>
      <c r="D55" s="67"/>
      <c r="E55" s="67"/>
      <c r="F55" s="67"/>
      <c r="G55" s="67"/>
      <c r="H55" s="67"/>
      <c r="I55" s="67"/>
      <c r="J55" s="67"/>
      <c r="K55" s="68"/>
    </row>
    <row r="56" s="45" customFormat="1" ht="6.75" customHeight="1" thickTop="1"/>
    <row r="57" s="45" customFormat="1" ht="12.75"/>
    <row r="58" s="45" customFormat="1" ht="12.75"/>
  </sheetData>
  <sheetProtection/>
  <mergeCells count="12">
    <mergeCell ref="H54:I54"/>
    <mergeCell ref="H52:I52"/>
    <mergeCell ref="H47:I47"/>
    <mergeCell ref="H48:I48"/>
    <mergeCell ref="H49:I49"/>
    <mergeCell ref="H51:I51"/>
    <mergeCell ref="C27:J27"/>
    <mergeCell ref="H46:I46"/>
    <mergeCell ref="B30:K31"/>
    <mergeCell ref="F4:H4"/>
    <mergeCell ref="B25:K25"/>
    <mergeCell ref="C26:J2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37">
      <selection activeCell="J48" sqref="J48"/>
    </sheetView>
  </sheetViews>
  <sheetFormatPr defaultColWidth="9.140625" defaultRowHeight="12.75"/>
  <cols>
    <col min="1" max="1" width="7.00390625" style="2" customWidth="1"/>
    <col min="2" max="2" width="42.140625" style="0" customWidth="1"/>
    <col min="4" max="4" width="14.28125" style="32" customWidth="1"/>
    <col min="5" max="5" width="13.7109375" style="32" customWidth="1"/>
    <col min="7" max="7" width="38.57421875" style="0" customWidth="1"/>
    <col min="8" max="8" width="8.28125" style="0" customWidth="1"/>
    <col min="9" max="9" width="14.421875" style="0" customWidth="1"/>
    <col min="10" max="10" width="14.8515625" style="0" customWidth="1"/>
  </cols>
  <sheetData>
    <row r="2" spans="1:10" s="5" customFormat="1" ht="12.75">
      <c r="A2" s="250" t="s">
        <v>245</v>
      </c>
      <c r="B2" s="250"/>
      <c r="C2" s="250"/>
      <c r="D2" s="250"/>
      <c r="E2" s="20"/>
      <c r="F2" s="131" t="s">
        <v>246</v>
      </c>
      <c r="G2" s="131"/>
      <c r="H2" s="131"/>
      <c r="I2" s="131"/>
      <c r="J2" s="20"/>
    </row>
    <row r="3" spans="1:10" ht="12.75">
      <c r="A3" s="31"/>
      <c r="B3" s="250" t="s">
        <v>247</v>
      </c>
      <c r="C3" s="250"/>
      <c r="D3" s="250"/>
      <c r="F3" s="31"/>
      <c r="G3" s="250" t="s">
        <v>247</v>
      </c>
      <c r="H3" s="250"/>
      <c r="I3" s="250"/>
      <c r="J3" s="32"/>
    </row>
    <row r="4" spans="2:10" ht="13.5" thickBot="1">
      <c r="B4" s="5"/>
      <c r="E4" s="20" t="s">
        <v>134</v>
      </c>
      <c r="F4" s="2"/>
      <c r="G4" s="5"/>
      <c r="I4" s="32"/>
      <c r="J4" s="20" t="s">
        <v>134</v>
      </c>
    </row>
    <row r="5" spans="1:10" ht="18.75" customHeight="1" thickTop="1">
      <c r="A5" s="132"/>
      <c r="B5" s="10"/>
      <c r="C5" s="10" t="s">
        <v>0</v>
      </c>
      <c r="D5" s="11" t="s">
        <v>248</v>
      </c>
      <c r="E5" s="12" t="s">
        <v>249</v>
      </c>
      <c r="F5" s="133"/>
      <c r="G5" s="10" t="s">
        <v>50</v>
      </c>
      <c r="H5" s="10" t="s">
        <v>0</v>
      </c>
      <c r="I5" s="11" t="s">
        <v>248</v>
      </c>
      <c r="J5" s="12" t="s">
        <v>249</v>
      </c>
    </row>
    <row r="6" spans="1:10" ht="12.75">
      <c r="A6" s="13"/>
      <c r="B6" s="4" t="s">
        <v>1</v>
      </c>
      <c r="C6" s="4"/>
      <c r="D6" s="25"/>
      <c r="E6" s="26"/>
      <c r="F6" s="15"/>
      <c r="G6" s="4"/>
      <c r="H6" s="4"/>
      <c r="I6" s="4"/>
      <c r="J6" s="19"/>
    </row>
    <row r="7" spans="1:10" s="5" customFormat="1" ht="12.75">
      <c r="A7" s="14" t="s">
        <v>2</v>
      </c>
      <c r="B7" s="4" t="s">
        <v>24</v>
      </c>
      <c r="C7" s="4"/>
      <c r="D7" s="25"/>
      <c r="E7" s="26"/>
      <c r="F7" s="14" t="s">
        <v>2</v>
      </c>
      <c r="G7" s="4" t="s">
        <v>51</v>
      </c>
      <c r="H7" s="4"/>
      <c r="I7" s="25"/>
      <c r="J7" s="26"/>
    </row>
    <row r="8" spans="1:10" ht="12.75">
      <c r="A8" s="15">
        <v>1</v>
      </c>
      <c r="B8" s="4" t="s">
        <v>3</v>
      </c>
      <c r="C8" s="1"/>
      <c r="D8" s="25">
        <v>3173292</v>
      </c>
      <c r="E8" s="26">
        <v>3470441</v>
      </c>
      <c r="F8" s="14">
        <v>1</v>
      </c>
      <c r="G8" s="4" t="s">
        <v>6</v>
      </c>
      <c r="H8" s="1"/>
      <c r="I8" s="33"/>
      <c r="J8" s="30"/>
    </row>
    <row r="9" spans="1:10" ht="12.75">
      <c r="A9" s="15" t="s">
        <v>5</v>
      </c>
      <c r="B9" s="3" t="s">
        <v>136</v>
      </c>
      <c r="C9" s="1">
        <v>3</v>
      </c>
      <c r="D9" s="224">
        <v>2970975</v>
      </c>
      <c r="E9" s="30">
        <v>3356102</v>
      </c>
      <c r="F9" s="187" t="s">
        <v>5</v>
      </c>
      <c r="G9" s="3" t="s">
        <v>8</v>
      </c>
      <c r="H9" s="1"/>
      <c r="I9" s="33"/>
      <c r="J9" s="30"/>
    </row>
    <row r="10" spans="1:10" ht="12.75">
      <c r="A10" s="15" t="s">
        <v>7</v>
      </c>
      <c r="B10" s="3" t="s">
        <v>137</v>
      </c>
      <c r="C10" s="1">
        <v>3</v>
      </c>
      <c r="D10" s="225">
        <v>202317</v>
      </c>
      <c r="E10" s="30">
        <v>114339</v>
      </c>
      <c r="F10" s="187" t="s">
        <v>7</v>
      </c>
      <c r="G10" s="3" t="s">
        <v>9</v>
      </c>
      <c r="H10" s="1"/>
      <c r="I10" s="33"/>
      <c r="J10" s="30"/>
    </row>
    <row r="11" spans="1:10" ht="12.75">
      <c r="A11" s="14">
        <v>2</v>
      </c>
      <c r="B11" s="4" t="s">
        <v>4</v>
      </c>
      <c r="C11" s="1"/>
      <c r="D11" s="224"/>
      <c r="E11" s="30"/>
      <c r="F11" s="188">
        <v>2</v>
      </c>
      <c r="G11" s="4" t="s">
        <v>52</v>
      </c>
      <c r="H11" s="1"/>
      <c r="I11" s="33"/>
      <c r="J11" s="30"/>
    </row>
    <row r="12" spans="1:10" ht="12.75">
      <c r="A12" s="15" t="s">
        <v>5</v>
      </c>
      <c r="B12" s="3" t="s">
        <v>8</v>
      </c>
      <c r="C12" s="1"/>
      <c r="D12" s="224"/>
      <c r="E12" s="30"/>
      <c r="F12" s="187" t="s">
        <v>5</v>
      </c>
      <c r="G12" s="3" t="s">
        <v>59</v>
      </c>
      <c r="H12" s="1"/>
      <c r="I12" s="33"/>
      <c r="J12" s="30"/>
    </row>
    <row r="13" spans="1:10" ht="12.75">
      <c r="A13" s="15" t="s">
        <v>7</v>
      </c>
      <c r="B13" s="3" t="s">
        <v>9</v>
      </c>
      <c r="C13" s="1"/>
      <c r="D13" s="224"/>
      <c r="E13" s="30"/>
      <c r="F13" s="187" t="s">
        <v>7</v>
      </c>
      <c r="G13" s="3" t="s">
        <v>53</v>
      </c>
      <c r="H13" s="1"/>
      <c r="I13" s="33"/>
      <c r="J13" s="30"/>
    </row>
    <row r="14" spans="1:10" ht="12.75">
      <c r="A14" s="14">
        <v>3</v>
      </c>
      <c r="B14" s="4" t="s">
        <v>10</v>
      </c>
      <c r="C14" s="1"/>
      <c r="D14" s="226">
        <v>645715</v>
      </c>
      <c r="E14" s="26">
        <v>934159</v>
      </c>
      <c r="F14" s="187"/>
      <c r="G14" s="1"/>
      <c r="H14" s="1"/>
      <c r="I14" s="33">
        <f>SUM(I12:I13)</f>
        <v>0</v>
      </c>
      <c r="J14" s="30">
        <f>SUM(J12:J13)</f>
        <v>0</v>
      </c>
    </row>
    <row r="15" spans="1:10" ht="12.75">
      <c r="A15" s="15" t="s">
        <v>5</v>
      </c>
      <c r="B15" s="3" t="s">
        <v>139</v>
      </c>
      <c r="C15" s="1">
        <v>4</v>
      </c>
      <c r="D15" s="227">
        <v>124357</v>
      </c>
      <c r="E15" s="30">
        <v>569481</v>
      </c>
      <c r="F15" s="188">
        <v>3</v>
      </c>
      <c r="G15" s="4" t="s">
        <v>58</v>
      </c>
      <c r="H15" s="4"/>
      <c r="I15" s="25">
        <v>3579764</v>
      </c>
      <c r="J15" s="26">
        <v>500541</v>
      </c>
    </row>
    <row r="16" spans="1:10" ht="12.75">
      <c r="A16" s="15" t="s">
        <v>7</v>
      </c>
      <c r="B16" s="3" t="s">
        <v>11</v>
      </c>
      <c r="C16" s="1"/>
      <c r="D16" s="224"/>
      <c r="E16" s="30"/>
      <c r="F16" s="187" t="s">
        <v>5</v>
      </c>
      <c r="G16" s="3" t="s">
        <v>54</v>
      </c>
      <c r="H16" s="1">
        <v>8</v>
      </c>
      <c r="I16" s="213"/>
      <c r="J16" s="30">
        <v>318201</v>
      </c>
    </row>
    <row r="17" spans="1:10" ht="12.75">
      <c r="A17" s="15" t="s">
        <v>14</v>
      </c>
      <c r="B17" s="3" t="s">
        <v>12</v>
      </c>
      <c r="C17" s="1"/>
      <c r="D17" s="224"/>
      <c r="E17" s="30"/>
      <c r="F17" s="187" t="s">
        <v>7</v>
      </c>
      <c r="G17" s="3" t="s">
        <v>55</v>
      </c>
      <c r="H17" s="1">
        <v>8</v>
      </c>
      <c r="I17" s="27">
        <v>354562</v>
      </c>
      <c r="J17" s="30">
        <v>116853</v>
      </c>
    </row>
    <row r="18" spans="1:10" ht="12.75">
      <c r="A18" s="15" t="s">
        <v>13</v>
      </c>
      <c r="B18" s="3" t="s">
        <v>15</v>
      </c>
      <c r="C18" s="1"/>
      <c r="D18" s="224"/>
      <c r="E18" s="30"/>
      <c r="F18" s="187" t="s">
        <v>14</v>
      </c>
      <c r="G18" s="3" t="s">
        <v>56</v>
      </c>
      <c r="H18" s="40">
        <v>8</v>
      </c>
      <c r="I18" s="27">
        <v>6660</v>
      </c>
      <c r="J18" s="30">
        <v>52456</v>
      </c>
    </row>
    <row r="19" spans="1:10" ht="12.75">
      <c r="A19" s="16" t="s">
        <v>250</v>
      </c>
      <c r="B19" s="3" t="s">
        <v>251</v>
      </c>
      <c r="C19" s="1"/>
      <c r="D19" s="224">
        <v>20925</v>
      </c>
      <c r="E19" s="30"/>
      <c r="F19" s="187" t="s">
        <v>13</v>
      </c>
      <c r="G19" s="3" t="s">
        <v>57</v>
      </c>
      <c r="H19" s="40">
        <v>8</v>
      </c>
      <c r="I19" s="27">
        <v>3218542</v>
      </c>
      <c r="J19" s="30"/>
    </row>
    <row r="20" spans="1:10" ht="12.75">
      <c r="A20" s="16" t="s">
        <v>252</v>
      </c>
      <c r="B20" s="3" t="s">
        <v>253</v>
      </c>
      <c r="C20" s="1"/>
      <c r="D20" s="224">
        <v>498550</v>
      </c>
      <c r="E20" s="30">
        <v>364678</v>
      </c>
      <c r="F20" s="187" t="s">
        <v>21</v>
      </c>
      <c r="G20" s="3" t="s">
        <v>60</v>
      </c>
      <c r="H20" s="1">
        <v>8</v>
      </c>
      <c r="I20" s="195"/>
      <c r="J20" s="30">
        <v>13031</v>
      </c>
    </row>
    <row r="21" spans="1:10" ht="12.75">
      <c r="A21" s="16" t="s">
        <v>254</v>
      </c>
      <c r="B21" s="3" t="s">
        <v>255</v>
      </c>
      <c r="C21" s="1"/>
      <c r="D21" s="224">
        <v>1883</v>
      </c>
      <c r="E21" s="30">
        <v>0</v>
      </c>
      <c r="F21" s="187"/>
      <c r="G21" s="3"/>
      <c r="H21" s="40"/>
      <c r="I21" s="27"/>
      <c r="J21" s="30"/>
    </row>
    <row r="22" spans="1:10" ht="12.75">
      <c r="A22" s="14">
        <v>4</v>
      </c>
      <c r="B22" s="4" t="s">
        <v>16</v>
      </c>
      <c r="C22" s="1"/>
      <c r="D22" s="226">
        <f>D26</f>
        <v>3936279</v>
      </c>
      <c r="E22" s="26">
        <f>E26</f>
        <v>2083575</v>
      </c>
      <c r="F22" s="187"/>
      <c r="H22" s="1"/>
      <c r="I22" s="33"/>
      <c r="J22" s="30"/>
    </row>
    <row r="23" spans="1:10" ht="12.75">
      <c r="A23" s="15" t="s">
        <v>5</v>
      </c>
      <c r="B23" s="3" t="s">
        <v>17</v>
      </c>
      <c r="C23" s="1"/>
      <c r="D23" s="224"/>
      <c r="E23" s="30"/>
      <c r="F23" s="187"/>
      <c r="G23" s="1"/>
      <c r="H23" s="1"/>
      <c r="I23" s="25"/>
      <c r="J23" s="26"/>
    </row>
    <row r="24" spans="1:10" ht="12.75">
      <c r="A24" s="15" t="s">
        <v>7</v>
      </c>
      <c r="B24" s="3" t="s">
        <v>18</v>
      </c>
      <c r="C24" s="1"/>
      <c r="D24" s="224"/>
      <c r="E24" s="30"/>
      <c r="F24" s="188">
        <v>4</v>
      </c>
      <c r="G24" s="4" t="s">
        <v>61</v>
      </c>
      <c r="H24" s="1"/>
      <c r="I24" s="33"/>
      <c r="J24" s="30"/>
    </row>
    <row r="25" spans="1:10" ht="12.75">
      <c r="A25" s="15" t="s">
        <v>14</v>
      </c>
      <c r="B25" s="3" t="s">
        <v>19</v>
      </c>
      <c r="C25" s="1"/>
      <c r="D25" s="224"/>
      <c r="E25" s="30"/>
      <c r="F25" s="188">
        <v>5</v>
      </c>
      <c r="G25" s="4" t="s">
        <v>62</v>
      </c>
      <c r="H25" s="1"/>
      <c r="I25" s="33"/>
      <c r="J25" s="30"/>
    </row>
    <row r="26" spans="1:12" ht="12.75">
      <c r="A26" s="15" t="s">
        <v>13</v>
      </c>
      <c r="B26" s="3" t="s">
        <v>20</v>
      </c>
      <c r="C26" s="1">
        <v>5</v>
      </c>
      <c r="D26" s="227">
        <v>3936279</v>
      </c>
      <c r="E26" s="30">
        <v>2083575</v>
      </c>
      <c r="F26" s="188"/>
      <c r="G26" s="4" t="s">
        <v>63</v>
      </c>
      <c r="H26" s="4"/>
      <c r="I26" s="25"/>
      <c r="J26" s="26"/>
      <c r="L26" s="37"/>
    </row>
    <row r="27" spans="1:10" ht="12.75">
      <c r="A27" s="15" t="s">
        <v>13</v>
      </c>
      <c r="B27" s="3" t="s">
        <v>138</v>
      </c>
      <c r="C27" s="1"/>
      <c r="D27" s="227"/>
      <c r="E27" s="30"/>
      <c r="F27" s="188" t="s">
        <v>28</v>
      </c>
      <c r="G27" s="4" t="s">
        <v>64</v>
      </c>
      <c r="H27" s="4"/>
      <c r="I27" s="25"/>
      <c r="J27" s="26"/>
    </row>
    <row r="28" spans="1:10" ht="12.75">
      <c r="A28" s="15" t="s">
        <v>21</v>
      </c>
      <c r="B28" s="3" t="s">
        <v>22</v>
      </c>
      <c r="C28" s="1"/>
      <c r="D28" s="224"/>
      <c r="E28" s="30"/>
      <c r="F28" s="188">
        <v>1</v>
      </c>
      <c r="G28" s="4" t="s">
        <v>65</v>
      </c>
      <c r="H28" s="4"/>
      <c r="I28" s="25"/>
      <c r="J28" s="26"/>
    </row>
    <row r="29" spans="1:10" ht="12.75">
      <c r="A29" s="15"/>
      <c r="B29" s="4"/>
      <c r="C29" s="1"/>
      <c r="D29" s="226"/>
      <c r="E29" s="26"/>
      <c r="F29" s="187" t="s">
        <v>5</v>
      </c>
      <c r="G29" s="3" t="s">
        <v>66</v>
      </c>
      <c r="H29" s="1"/>
      <c r="I29" s="25"/>
      <c r="J29" s="26"/>
    </row>
    <row r="30" spans="1:10" ht="12.75">
      <c r="A30" s="14">
        <v>5</v>
      </c>
      <c r="B30" s="4" t="s">
        <v>23</v>
      </c>
      <c r="C30" s="1"/>
      <c r="D30" s="224"/>
      <c r="E30" s="30"/>
      <c r="F30" s="187" t="s">
        <v>7</v>
      </c>
      <c r="G30" s="3" t="s">
        <v>67</v>
      </c>
      <c r="H30" s="1"/>
      <c r="I30" s="25"/>
      <c r="J30" s="26"/>
    </row>
    <row r="31" spans="1:10" ht="12.75">
      <c r="A31" s="14">
        <v>6</v>
      </c>
      <c r="B31" s="4" t="s">
        <v>25</v>
      </c>
      <c r="C31" s="1"/>
      <c r="D31" s="224"/>
      <c r="E31" s="30"/>
      <c r="F31" s="187"/>
      <c r="G31" s="1" t="s">
        <v>35</v>
      </c>
      <c r="H31" s="1"/>
      <c r="I31" s="25"/>
      <c r="J31" s="26"/>
    </row>
    <row r="32" spans="1:10" ht="12.75">
      <c r="A32" s="14">
        <v>7</v>
      </c>
      <c r="B32" s="4" t="s">
        <v>26</v>
      </c>
      <c r="C32" s="1"/>
      <c r="D32" s="224"/>
      <c r="E32" s="30"/>
      <c r="F32" s="188">
        <v>2</v>
      </c>
      <c r="G32" s="4" t="s">
        <v>68</v>
      </c>
      <c r="H32" s="1"/>
      <c r="I32" s="25">
        <v>2889865</v>
      </c>
      <c r="J32" s="26">
        <v>5107200</v>
      </c>
    </row>
    <row r="33" spans="1:10" s="5" customFormat="1" ht="12.75">
      <c r="A33" s="14"/>
      <c r="B33" s="4" t="s">
        <v>27</v>
      </c>
      <c r="C33" s="4"/>
      <c r="D33" s="226"/>
      <c r="E33" s="26"/>
      <c r="F33" s="188">
        <v>3</v>
      </c>
      <c r="G33" s="4" t="s">
        <v>69</v>
      </c>
      <c r="H33" s="1"/>
      <c r="I33" s="33"/>
      <c r="J33" s="30"/>
    </row>
    <row r="34" spans="1:10" ht="12.75">
      <c r="A34" s="14" t="s">
        <v>28</v>
      </c>
      <c r="B34" s="4" t="s">
        <v>29</v>
      </c>
      <c r="C34" s="4"/>
      <c r="D34" s="226"/>
      <c r="E34" s="26"/>
      <c r="F34" s="188">
        <v>4</v>
      </c>
      <c r="G34" s="4" t="s">
        <v>61</v>
      </c>
      <c r="H34" s="1"/>
      <c r="I34" s="33"/>
      <c r="J34" s="30"/>
    </row>
    <row r="35" spans="1:10" s="5" customFormat="1" ht="12.75">
      <c r="A35" s="14">
        <v>1</v>
      </c>
      <c r="B35" s="4" t="s">
        <v>30</v>
      </c>
      <c r="C35" s="1"/>
      <c r="D35" s="224"/>
      <c r="E35" s="30"/>
      <c r="F35" s="187"/>
      <c r="G35" s="4" t="s">
        <v>70</v>
      </c>
      <c r="H35" s="1"/>
      <c r="I35" s="33"/>
      <c r="J35" s="30"/>
    </row>
    <row r="36" spans="1:10" ht="12.75">
      <c r="A36" s="15" t="s">
        <v>5</v>
      </c>
      <c r="B36" s="3" t="s">
        <v>31</v>
      </c>
      <c r="C36" s="1"/>
      <c r="D36" s="224"/>
      <c r="E36" s="30"/>
      <c r="F36" s="188"/>
      <c r="G36" s="4" t="s">
        <v>71</v>
      </c>
      <c r="H36" s="4"/>
      <c r="I36" s="25">
        <v>6469629</v>
      </c>
      <c r="J36" s="26">
        <v>5607741</v>
      </c>
    </row>
    <row r="37" spans="1:10" ht="12.75">
      <c r="A37" s="15" t="s">
        <v>7</v>
      </c>
      <c r="B37" s="3" t="s">
        <v>32</v>
      </c>
      <c r="C37" s="1"/>
      <c r="D37" s="224"/>
      <c r="E37" s="30"/>
      <c r="F37" s="187"/>
      <c r="G37" s="1"/>
      <c r="H37" s="1"/>
      <c r="I37" s="33"/>
      <c r="J37" s="30"/>
    </row>
    <row r="38" spans="1:10" ht="12.75">
      <c r="A38" s="15" t="s">
        <v>14</v>
      </c>
      <c r="B38" s="3" t="s">
        <v>33</v>
      </c>
      <c r="C38" s="1"/>
      <c r="D38" s="224"/>
      <c r="E38" s="30"/>
      <c r="F38" s="188" t="s">
        <v>72</v>
      </c>
      <c r="G38" s="4" t="s">
        <v>73</v>
      </c>
      <c r="H38" s="4"/>
      <c r="I38" s="25"/>
      <c r="J38" s="26"/>
    </row>
    <row r="39" spans="1:10" ht="12" customHeight="1">
      <c r="A39" s="15" t="s">
        <v>13</v>
      </c>
      <c r="B39" s="3" t="s">
        <v>34</v>
      </c>
      <c r="C39" s="1"/>
      <c r="D39" s="224"/>
      <c r="E39" s="30"/>
      <c r="F39" s="189">
        <v>1</v>
      </c>
      <c r="G39" s="8" t="s">
        <v>74</v>
      </c>
      <c r="H39" s="9"/>
      <c r="I39" s="34"/>
      <c r="J39" s="35"/>
    </row>
    <row r="40" spans="1:10" ht="27" customHeight="1">
      <c r="A40" s="16"/>
      <c r="B40" s="6"/>
      <c r="C40" s="6"/>
      <c r="D40" s="227"/>
      <c r="E40" s="28"/>
      <c r="F40" s="189">
        <v>2</v>
      </c>
      <c r="G40" s="8" t="s">
        <v>75</v>
      </c>
      <c r="H40" s="9"/>
      <c r="I40" s="34"/>
      <c r="J40" s="35"/>
    </row>
    <row r="41" spans="1:10" s="7" customFormat="1" ht="14.25" customHeight="1">
      <c r="A41" s="14">
        <v>2</v>
      </c>
      <c r="B41" s="4" t="s">
        <v>36</v>
      </c>
      <c r="C41" s="1"/>
      <c r="D41" s="226">
        <v>239624</v>
      </c>
      <c r="E41" s="30"/>
      <c r="F41" s="187">
        <v>3</v>
      </c>
      <c r="G41" s="1" t="s">
        <v>76</v>
      </c>
      <c r="H41" s="1">
        <v>10</v>
      </c>
      <c r="I41" s="27">
        <v>100000</v>
      </c>
      <c r="J41" s="30">
        <v>100000</v>
      </c>
    </row>
    <row r="42" spans="1:10" ht="12.75" customHeight="1">
      <c r="A42" s="15" t="s">
        <v>5</v>
      </c>
      <c r="B42" s="3" t="s">
        <v>37</v>
      </c>
      <c r="C42" s="1"/>
      <c r="D42" s="224"/>
      <c r="E42" s="30"/>
      <c r="F42" s="187">
        <v>4</v>
      </c>
      <c r="G42" s="1" t="s">
        <v>77</v>
      </c>
      <c r="H42" s="1"/>
      <c r="I42" s="27"/>
      <c r="J42" s="30"/>
    </row>
    <row r="43" spans="1:10" ht="12.75">
      <c r="A43" s="15" t="s">
        <v>7</v>
      </c>
      <c r="B43" s="3" t="s">
        <v>38</v>
      </c>
      <c r="C43" s="1"/>
      <c r="D43" s="224"/>
      <c r="E43" s="30"/>
      <c r="F43" s="187">
        <v>5</v>
      </c>
      <c r="G43" s="1" t="s">
        <v>78</v>
      </c>
      <c r="H43" s="1"/>
      <c r="I43" s="27"/>
      <c r="J43" s="30"/>
    </row>
    <row r="44" spans="1:10" ht="12.75">
      <c r="A44" s="15" t="s">
        <v>14</v>
      </c>
      <c r="B44" s="3" t="s">
        <v>39</v>
      </c>
      <c r="C44" s="1">
        <v>6</v>
      </c>
      <c r="D44" s="25">
        <v>239624</v>
      </c>
      <c r="E44" s="30"/>
      <c r="F44" s="187">
        <v>6</v>
      </c>
      <c r="G44" s="1" t="s">
        <v>79</v>
      </c>
      <c r="H44" s="1"/>
      <c r="I44" s="27"/>
      <c r="J44" s="30"/>
    </row>
    <row r="45" spans="1:10" ht="12.75">
      <c r="A45" s="15" t="s">
        <v>13</v>
      </c>
      <c r="B45" s="3" t="s">
        <v>40</v>
      </c>
      <c r="C45" s="1">
        <v>6</v>
      </c>
      <c r="D45" s="25"/>
      <c r="E45" s="30"/>
      <c r="F45" s="187">
        <v>7</v>
      </c>
      <c r="G45" s="1" t="s">
        <v>80</v>
      </c>
      <c r="H45" s="1">
        <v>10</v>
      </c>
      <c r="I45" s="27">
        <v>39022</v>
      </c>
      <c r="J45" s="30">
        <v>13682</v>
      </c>
    </row>
    <row r="46" spans="1:10" ht="12.75">
      <c r="A46" s="15"/>
      <c r="B46" s="4"/>
      <c r="C46" s="1"/>
      <c r="D46" s="25"/>
      <c r="E46" s="26"/>
      <c r="F46" s="187">
        <v>8</v>
      </c>
      <c r="G46" s="1" t="s">
        <v>81</v>
      </c>
      <c r="H46" s="1"/>
      <c r="I46" s="27">
        <v>0</v>
      </c>
      <c r="J46" s="30">
        <v>0</v>
      </c>
    </row>
    <row r="47" spans="1:10" ht="12.75">
      <c r="A47" s="14">
        <v>3</v>
      </c>
      <c r="B47" s="4" t="s">
        <v>41</v>
      </c>
      <c r="C47" s="1"/>
      <c r="D47" s="33"/>
      <c r="E47" s="30"/>
      <c r="F47" s="187">
        <v>9</v>
      </c>
      <c r="G47" s="1" t="s">
        <v>82</v>
      </c>
      <c r="H47" s="1"/>
      <c r="I47" s="214">
        <v>609948</v>
      </c>
      <c r="J47" s="30">
        <v>259948</v>
      </c>
    </row>
    <row r="48" spans="1:10" ht="12.75">
      <c r="A48" s="14">
        <v>4</v>
      </c>
      <c r="B48" s="4" t="s">
        <v>42</v>
      </c>
      <c r="C48" s="1"/>
      <c r="D48" s="33"/>
      <c r="E48" s="30"/>
      <c r="F48" s="187">
        <v>10</v>
      </c>
      <c r="G48" s="1" t="s">
        <v>83</v>
      </c>
      <c r="H48" s="1">
        <v>12</v>
      </c>
      <c r="I48" s="214">
        <v>776311</v>
      </c>
      <c r="J48" s="30">
        <v>506804</v>
      </c>
    </row>
    <row r="49" spans="1:10" ht="12.75">
      <c r="A49" s="15" t="s">
        <v>5</v>
      </c>
      <c r="B49" s="3" t="s">
        <v>43</v>
      </c>
      <c r="C49" s="1"/>
      <c r="D49" s="33"/>
      <c r="E49" s="30"/>
      <c r="F49" s="188"/>
      <c r="G49" s="4" t="s">
        <v>84</v>
      </c>
      <c r="H49" s="4"/>
      <c r="I49" s="25">
        <f>SUM(I41:I48)</f>
        <v>1525281</v>
      </c>
      <c r="J49" s="26">
        <f>SUM(J39:J48)</f>
        <v>880434</v>
      </c>
    </row>
    <row r="50" spans="1:10" ht="12.75">
      <c r="A50" s="15" t="s">
        <v>7</v>
      </c>
      <c r="B50" s="3" t="s">
        <v>44</v>
      </c>
      <c r="C50" s="1"/>
      <c r="D50" s="33"/>
      <c r="E50" s="30"/>
      <c r="F50" s="187"/>
      <c r="G50" s="1" t="s">
        <v>135</v>
      </c>
      <c r="H50" s="1"/>
      <c r="I50" s="33"/>
      <c r="J50" s="30"/>
    </row>
    <row r="51" spans="1:10" ht="13.5" thickBot="1">
      <c r="A51" s="15" t="s">
        <v>14</v>
      </c>
      <c r="B51" s="3" t="s">
        <v>45</v>
      </c>
      <c r="C51" s="1"/>
      <c r="D51" s="33"/>
      <c r="E51" s="30"/>
      <c r="F51" s="190"/>
      <c r="G51" s="18" t="s">
        <v>85</v>
      </c>
      <c r="H51" s="18"/>
      <c r="I51" s="29">
        <f>+I49+I36</f>
        <v>7994910</v>
      </c>
      <c r="J51" s="39">
        <f>+J36+J49+J50</f>
        <v>6488175</v>
      </c>
    </row>
    <row r="52" spans="1:9" ht="13.5" thickTop="1">
      <c r="A52" s="14">
        <v>5</v>
      </c>
      <c r="B52" s="4" t="s">
        <v>46</v>
      </c>
      <c r="C52" s="1"/>
      <c r="D52" s="33"/>
      <c r="E52" s="30"/>
      <c r="G52" s="37"/>
      <c r="I52" s="37"/>
    </row>
    <row r="53" spans="1:9" ht="12.75">
      <c r="A53" s="14">
        <v>6</v>
      </c>
      <c r="B53" s="4" t="s">
        <v>47</v>
      </c>
      <c r="C53" s="1"/>
      <c r="D53" s="33"/>
      <c r="E53" s="30"/>
      <c r="G53" s="37"/>
      <c r="I53" s="37"/>
    </row>
    <row r="54" spans="1:9" ht="12.75">
      <c r="A54" s="14"/>
      <c r="B54" s="4" t="s">
        <v>48</v>
      </c>
      <c r="C54" s="4"/>
      <c r="D54" s="25"/>
      <c r="E54" s="26"/>
      <c r="I54" s="37"/>
    </row>
    <row r="55" spans="1:7" s="5" customFormat="1" ht="13.5" thickBot="1">
      <c r="A55" s="17"/>
      <c r="B55" s="18" t="s">
        <v>49</v>
      </c>
      <c r="C55" s="18"/>
      <c r="D55" s="29">
        <f>D8+D14+D22+D41</f>
        <v>7994910</v>
      </c>
      <c r="E55" s="39">
        <f>E8+E14+E22</f>
        <v>6488175</v>
      </c>
      <c r="G55" s="36"/>
    </row>
    <row r="56" s="5" customFormat="1" ht="13.5" thickTop="1"/>
    <row r="57" spans="4:7" ht="12.75">
      <c r="D57" s="38"/>
      <c r="G57" s="37">
        <f>+G56+G55</f>
        <v>0</v>
      </c>
    </row>
    <row r="58" spans="7:9" ht="12.75">
      <c r="G58" s="37">
        <f>+G56-G57</f>
        <v>0</v>
      </c>
      <c r="I58">
        <f>I48/'Te ardhura+shpenzime'!D7</f>
        <v>0.1524175998504707</v>
      </c>
    </row>
  </sheetData>
  <sheetProtection/>
  <mergeCells count="3">
    <mergeCell ref="A2:D2"/>
    <mergeCell ref="B3:D3"/>
    <mergeCell ref="G3:I3"/>
  </mergeCells>
  <printOptions/>
  <pageMargins left="0.75" right="0.75" top="0.58" bottom="0.43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5.8515625" style="0" customWidth="1"/>
    <col min="2" max="2" width="46.140625" style="0" customWidth="1"/>
    <col min="3" max="3" width="7.00390625" style="0" customWidth="1"/>
    <col min="4" max="5" width="15.28125" style="0" customWidth="1"/>
    <col min="8" max="8" width="10.8515625" style="0" bestFit="1" customWidth="1"/>
  </cols>
  <sheetData>
    <row r="1" spans="1:5" s="81" customFormat="1" ht="12.75">
      <c r="A1" s="80" t="s">
        <v>242</v>
      </c>
      <c r="D1" s="82"/>
      <c r="E1" s="82"/>
    </row>
    <row r="2" s="81" customFormat="1" ht="12.75">
      <c r="B2" s="81" t="s">
        <v>88</v>
      </c>
    </row>
    <row r="3" s="81" customFormat="1" ht="12.75">
      <c r="B3" s="81" t="s">
        <v>256</v>
      </c>
    </row>
    <row r="4" s="81" customFormat="1" ht="13.5" thickBot="1">
      <c r="E4" s="82" t="s">
        <v>104</v>
      </c>
    </row>
    <row r="5" spans="1:5" s="81" customFormat="1" ht="22.5" customHeight="1" thickTop="1">
      <c r="A5" s="110" t="s">
        <v>86</v>
      </c>
      <c r="B5" s="111" t="s">
        <v>87</v>
      </c>
      <c r="C5" s="111"/>
      <c r="D5" s="112" t="s">
        <v>257</v>
      </c>
      <c r="E5" s="113" t="s">
        <v>258</v>
      </c>
    </row>
    <row r="6" spans="1:5" s="83" customFormat="1" ht="22.5" customHeight="1">
      <c r="A6" s="114"/>
      <c r="B6" s="90"/>
      <c r="C6" s="90"/>
      <c r="D6" s="115"/>
      <c r="E6" s="116"/>
    </row>
    <row r="7" spans="1:5" s="81" customFormat="1" ht="22.5" customHeight="1">
      <c r="A7" s="117">
        <v>1</v>
      </c>
      <c r="B7" s="99" t="s">
        <v>89</v>
      </c>
      <c r="C7" s="99"/>
      <c r="D7" s="100">
        <v>5093316</v>
      </c>
      <c r="E7" s="101"/>
    </row>
    <row r="8" spans="1:5" s="81" customFormat="1" ht="22.5" customHeight="1">
      <c r="A8" s="117">
        <v>2</v>
      </c>
      <c r="B8" s="99" t="s">
        <v>90</v>
      </c>
      <c r="C8" s="99"/>
      <c r="D8" s="100">
        <v>35290</v>
      </c>
      <c r="E8" s="101"/>
    </row>
    <row r="9" spans="1:5" s="122" customFormat="1" ht="30.75" customHeight="1">
      <c r="A9" s="118">
        <v>3</v>
      </c>
      <c r="B9" s="119" t="s">
        <v>91</v>
      </c>
      <c r="C9" s="119"/>
      <c r="D9" s="120"/>
      <c r="E9" s="121"/>
    </row>
    <row r="10" spans="1:7" s="83" customFormat="1" ht="27.75" customHeight="1">
      <c r="A10" s="114">
        <v>4</v>
      </c>
      <c r="B10" s="229" t="s">
        <v>264</v>
      </c>
      <c r="C10" s="90"/>
      <c r="D10" s="115"/>
      <c r="E10" s="116"/>
      <c r="F10" s="185"/>
      <c r="G10" s="185"/>
    </row>
    <row r="11" spans="1:7" s="83" customFormat="1" ht="22.5" customHeight="1">
      <c r="A11" s="114">
        <v>5</v>
      </c>
      <c r="B11" s="90" t="s">
        <v>265</v>
      </c>
      <c r="C11" s="90"/>
      <c r="D11" s="115">
        <v>-1393718</v>
      </c>
      <c r="E11" s="116"/>
      <c r="G11" s="185"/>
    </row>
    <row r="12" spans="1:7" s="83" customFormat="1" ht="22.5" customHeight="1">
      <c r="A12" s="114">
        <v>6</v>
      </c>
      <c r="B12" s="90" t="s">
        <v>266</v>
      </c>
      <c r="C12" s="90"/>
      <c r="D12" s="115">
        <v>-37625</v>
      </c>
      <c r="E12" s="116"/>
      <c r="G12" s="185"/>
    </row>
    <row r="13" spans="1:7" s="83" customFormat="1" ht="22.5" customHeight="1">
      <c r="A13" s="114">
        <v>7</v>
      </c>
      <c r="B13" s="90" t="s">
        <v>267</v>
      </c>
      <c r="C13" s="90"/>
      <c r="D13" s="115">
        <v>-1890142</v>
      </c>
      <c r="E13" s="116"/>
      <c r="G13" s="185"/>
    </row>
    <row r="14" spans="1:7" s="83" customFormat="1" ht="22.5" customHeight="1">
      <c r="A14" s="114"/>
      <c r="B14" s="90" t="s">
        <v>92</v>
      </c>
      <c r="C14" s="90"/>
      <c r="D14" s="115">
        <v>-1553116</v>
      </c>
      <c r="E14" s="116"/>
      <c r="G14" s="185"/>
    </row>
    <row r="15" spans="1:5" s="83" customFormat="1" ht="22.5" customHeight="1">
      <c r="A15" s="114"/>
      <c r="B15" s="119" t="s">
        <v>117</v>
      </c>
      <c r="C15" s="90"/>
      <c r="D15" s="196">
        <v>-337026</v>
      </c>
      <c r="E15" s="116"/>
    </row>
    <row r="16" spans="1:5" s="122" customFormat="1" ht="22.5" customHeight="1">
      <c r="A16" s="118"/>
      <c r="B16" s="119" t="s">
        <v>268</v>
      </c>
      <c r="C16" s="119"/>
      <c r="D16" s="120">
        <v>0</v>
      </c>
      <c r="E16" s="121"/>
    </row>
    <row r="17" spans="1:5" s="83" customFormat="1" ht="22.5" customHeight="1">
      <c r="A17" s="114">
        <v>6</v>
      </c>
      <c r="B17" s="90" t="s">
        <v>269</v>
      </c>
      <c r="C17" s="90"/>
      <c r="D17" s="197">
        <v>-130667</v>
      </c>
      <c r="E17" s="116"/>
    </row>
    <row r="18" spans="1:5" s="83" customFormat="1" ht="22.5" customHeight="1">
      <c r="A18" s="114">
        <v>7</v>
      </c>
      <c r="B18" s="90" t="s">
        <v>270</v>
      </c>
      <c r="C18" s="90"/>
      <c r="D18" s="115">
        <v>0</v>
      </c>
      <c r="E18" s="116"/>
    </row>
    <row r="19" spans="1:8" s="126" customFormat="1" ht="25.5" customHeight="1">
      <c r="A19" s="123">
        <v>9</v>
      </c>
      <c r="B19" s="124" t="s">
        <v>271</v>
      </c>
      <c r="C19" s="124"/>
      <c r="D19" s="125">
        <f>D7+D11+D13+D17</f>
        <v>1678789</v>
      </c>
      <c r="E19" s="127"/>
      <c r="H19" s="186"/>
    </row>
    <row r="20" spans="1:8" s="122" customFormat="1" ht="27.75" customHeight="1">
      <c r="A20" s="118">
        <v>10</v>
      </c>
      <c r="B20" s="119" t="s">
        <v>93</v>
      </c>
      <c r="C20" s="119"/>
      <c r="D20" s="120"/>
      <c r="E20" s="121"/>
      <c r="H20" s="230"/>
    </row>
    <row r="21" spans="1:5" s="122" customFormat="1" ht="25.5" customHeight="1">
      <c r="A21" s="118">
        <v>11</v>
      </c>
      <c r="B21" s="119" t="s">
        <v>94</v>
      </c>
      <c r="C21" s="119"/>
      <c r="D21" s="120"/>
      <c r="E21" s="121"/>
    </row>
    <row r="22" spans="1:5" s="83" customFormat="1" ht="22.5" customHeight="1">
      <c r="A22" s="114">
        <v>12</v>
      </c>
      <c r="B22" s="90" t="s">
        <v>95</v>
      </c>
      <c r="C22" s="90"/>
      <c r="D22" s="115">
        <v>-179230</v>
      </c>
      <c r="E22" s="116"/>
    </row>
    <row r="23" spans="1:5" s="83" customFormat="1" ht="22.5" customHeight="1">
      <c r="A23" s="114">
        <v>12.1</v>
      </c>
      <c r="B23" s="119" t="s">
        <v>96</v>
      </c>
      <c r="C23" s="90"/>
      <c r="D23" s="115"/>
      <c r="E23" s="116"/>
    </row>
    <row r="24" spans="1:5" s="83" customFormat="1" ht="22.5" customHeight="1">
      <c r="A24" s="114">
        <v>12.2</v>
      </c>
      <c r="B24" s="90" t="s">
        <v>97</v>
      </c>
      <c r="C24" s="90"/>
      <c r="D24" s="115">
        <v>-500428</v>
      </c>
      <c r="E24" s="116"/>
    </row>
    <row r="25" spans="1:5" s="83" customFormat="1" ht="22.5" customHeight="1">
      <c r="A25" s="114">
        <v>12.3</v>
      </c>
      <c r="B25" s="90" t="s">
        <v>98</v>
      </c>
      <c r="C25" s="90"/>
      <c r="D25" s="115">
        <v>0</v>
      </c>
      <c r="E25" s="116"/>
    </row>
    <row r="26" spans="1:5" s="83" customFormat="1" ht="22.5" customHeight="1">
      <c r="A26" s="114">
        <v>12.4</v>
      </c>
      <c r="B26" s="90" t="s">
        <v>99</v>
      </c>
      <c r="C26" s="90"/>
      <c r="D26" s="115"/>
      <c r="E26" s="116"/>
    </row>
    <row r="27" spans="1:5" s="83" customFormat="1" ht="22.5" customHeight="1">
      <c r="A27" s="114"/>
      <c r="B27" s="90" t="s">
        <v>272</v>
      </c>
      <c r="C27" s="90"/>
      <c r="D27" s="115">
        <v>-120796</v>
      </c>
      <c r="E27" s="116"/>
    </row>
    <row r="28" spans="1:5" s="126" customFormat="1" ht="33.75" customHeight="1">
      <c r="A28" s="123">
        <v>13</v>
      </c>
      <c r="B28" s="124" t="s">
        <v>273</v>
      </c>
      <c r="C28" s="124"/>
      <c r="D28" s="125">
        <v>875990</v>
      </c>
      <c r="E28" s="127"/>
    </row>
    <row r="29" spans="1:5" s="126" customFormat="1" ht="22.5" customHeight="1">
      <c r="A29" s="123"/>
      <c r="B29" s="124" t="s">
        <v>272</v>
      </c>
      <c r="C29" s="124"/>
      <c r="D29" s="125">
        <v>-120796</v>
      </c>
      <c r="E29" s="127"/>
    </row>
    <row r="30" spans="1:5" s="81" customFormat="1" ht="22.5" customHeight="1">
      <c r="A30" s="117">
        <v>14</v>
      </c>
      <c r="B30" s="99" t="s">
        <v>100</v>
      </c>
      <c r="C30" s="99"/>
      <c r="D30" s="100">
        <v>996786</v>
      </c>
      <c r="E30" s="101"/>
    </row>
    <row r="31" spans="1:5" s="83" customFormat="1" ht="22.5" customHeight="1">
      <c r="A31" s="114">
        <v>15</v>
      </c>
      <c r="B31" s="90" t="s">
        <v>101</v>
      </c>
      <c r="C31" s="90"/>
      <c r="D31" s="115">
        <f>+D30*10%</f>
        <v>99678.6</v>
      </c>
      <c r="E31" s="116"/>
    </row>
    <row r="32" spans="1:5" s="81" customFormat="1" ht="22.5" customHeight="1">
      <c r="A32" s="117">
        <v>16</v>
      </c>
      <c r="B32" s="99" t="s">
        <v>102</v>
      </c>
      <c r="C32" s="99"/>
      <c r="D32" s="100">
        <v>776331</v>
      </c>
      <c r="E32" s="101"/>
    </row>
    <row r="33" spans="1:5" s="83" customFormat="1" ht="22.5" customHeight="1" thickBot="1">
      <c r="A33" s="128"/>
      <c r="B33" s="107"/>
      <c r="C33" s="107"/>
      <c r="D33" s="129"/>
      <c r="E33" s="130"/>
    </row>
    <row r="34" s="83" customFormat="1" ht="13.5" thickTop="1"/>
    <row r="35" s="83" customFormat="1" ht="12.75"/>
    <row r="36" s="83" customFormat="1" ht="12.75">
      <c r="D36" s="109"/>
    </row>
    <row r="37" s="83" customFormat="1" ht="12.75"/>
    <row r="38" s="83" customFormat="1" ht="12.75"/>
    <row r="39" s="83" customFormat="1" ht="12.75"/>
    <row r="40" s="83" customFormat="1" ht="12.75"/>
    <row r="41" s="83" customFormat="1" ht="12.75"/>
    <row r="42" s="83" customFormat="1" ht="12.75"/>
    <row r="43" s="83" customFormat="1" ht="12.75"/>
    <row r="44" s="83" customFormat="1" ht="12.75"/>
    <row r="45" s="83" customFormat="1" ht="12.75"/>
    <row r="46" s="83" customFormat="1" ht="12.75"/>
    <row r="47" s="83" customFormat="1" ht="12.75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0"/>
  <sheetViews>
    <sheetView zoomScalePageLayoutView="0" workbookViewId="0" topLeftCell="A22">
      <selection activeCell="H30" sqref="H30"/>
    </sheetView>
  </sheetViews>
  <sheetFormatPr defaultColWidth="9.140625" defaultRowHeight="12.75"/>
  <cols>
    <col min="1" max="1" width="1.8515625" style="0" customWidth="1"/>
    <col min="2" max="2" width="3.421875" style="0" customWidth="1"/>
    <col min="3" max="3" width="56.57421875" style="0" customWidth="1"/>
    <col min="4" max="4" width="13.421875" style="0" customWidth="1"/>
    <col min="5" max="5" width="14.8515625" style="0" customWidth="1"/>
    <col min="7" max="7" width="8.28125" style="0" customWidth="1"/>
    <col min="8" max="8" width="12.57421875" style="0" customWidth="1"/>
    <col min="9" max="9" width="10.8515625" style="0" customWidth="1"/>
    <col min="10" max="10" width="11.421875" style="0" customWidth="1"/>
    <col min="12" max="12" width="10.28125" style="0" customWidth="1"/>
    <col min="13" max="13" width="11.28125" style="0" customWidth="1"/>
  </cols>
  <sheetData>
    <row r="1" spans="2:8" s="81" customFormat="1" ht="12.75">
      <c r="B1" s="80" t="s">
        <v>243</v>
      </c>
      <c r="G1" s="82"/>
      <c r="H1" s="82"/>
    </row>
    <row r="2" s="81" customFormat="1" ht="12.75">
      <c r="C2" s="81" t="s">
        <v>119</v>
      </c>
    </row>
    <row r="3" spans="3:5" s="81" customFormat="1" ht="12.75">
      <c r="C3" s="81" t="s">
        <v>263</v>
      </c>
      <c r="E3" s="81" t="s">
        <v>118</v>
      </c>
    </row>
    <row r="4" spans="5:6" s="83" customFormat="1" ht="13.5" thickBot="1">
      <c r="E4" s="84" t="s">
        <v>120</v>
      </c>
      <c r="F4" s="84"/>
    </row>
    <row r="5" spans="2:5" s="83" customFormat="1" ht="19.5" customHeight="1" thickBot="1" thickTop="1">
      <c r="B5" s="85"/>
      <c r="C5" s="86"/>
      <c r="D5" s="87">
        <v>2008</v>
      </c>
      <c r="E5" s="204">
        <v>2007</v>
      </c>
    </row>
    <row r="6" spans="2:5" s="83" customFormat="1" ht="19.5" customHeight="1" thickTop="1">
      <c r="B6" s="88"/>
      <c r="C6" s="89" t="s">
        <v>121</v>
      </c>
      <c r="D6" s="198"/>
      <c r="E6" s="205"/>
    </row>
    <row r="7" spans="2:5" s="83" customFormat="1" ht="19.5" customHeight="1">
      <c r="B7" s="88"/>
      <c r="C7" s="90" t="s">
        <v>122</v>
      </c>
      <c r="D7" s="199">
        <f>'Te ardhura+shpenzime'!D28</f>
        <v>875990</v>
      </c>
      <c r="E7" s="206"/>
    </row>
    <row r="8" spans="2:5" s="83" customFormat="1" ht="19.5" customHeight="1">
      <c r="B8" s="88"/>
      <c r="C8" s="90" t="s">
        <v>123</v>
      </c>
      <c r="D8" s="199"/>
      <c r="E8" s="206"/>
    </row>
    <row r="9" spans="2:5" s="93" customFormat="1" ht="19.5" customHeight="1">
      <c r="B9" s="91"/>
      <c r="C9" s="92" t="s">
        <v>124</v>
      </c>
      <c r="D9" s="200">
        <v>0</v>
      </c>
      <c r="E9" s="207"/>
    </row>
    <row r="10" spans="2:5" s="96" customFormat="1" ht="19.5" customHeight="1">
      <c r="B10" s="94"/>
      <c r="C10" s="95" t="s">
        <v>125</v>
      </c>
      <c r="D10" s="201">
        <v>0</v>
      </c>
      <c r="E10" s="208"/>
    </row>
    <row r="11" spans="2:5" s="96" customFormat="1" ht="19.5" customHeight="1">
      <c r="B11" s="94"/>
      <c r="C11" s="95" t="s">
        <v>126</v>
      </c>
      <c r="D11" s="201">
        <f>+'AKTIVI PASIV 2008'!E32-'AKTIVI PASIV 2008'!D32</f>
        <v>0</v>
      </c>
      <c r="E11" s="208"/>
    </row>
    <row r="12" spans="2:5" s="96" customFormat="1" ht="19.5" customHeight="1">
      <c r="B12" s="94"/>
      <c r="C12" s="95" t="s">
        <v>127</v>
      </c>
      <c r="D12" s="201"/>
      <c r="E12" s="208"/>
    </row>
    <row r="13" spans="2:5" s="93" customFormat="1" ht="23.25" customHeight="1">
      <c r="B13" s="91"/>
      <c r="C13" s="124" t="s">
        <v>274</v>
      </c>
      <c r="D13" s="200">
        <v>875990</v>
      </c>
      <c r="E13" s="207"/>
    </row>
    <row r="14" spans="2:5" s="96" customFormat="1" ht="19.5" customHeight="1">
      <c r="B14" s="94"/>
      <c r="C14" s="97" t="s">
        <v>275</v>
      </c>
      <c r="D14" s="201">
        <v>445124</v>
      </c>
      <c r="E14" s="208"/>
    </row>
    <row r="15" spans="2:8" s="96" customFormat="1" ht="19.5" customHeight="1">
      <c r="B15" s="94"/>
      <c r="C15" s="97" t="s">
        <v>276</v>
      </c>
      <c r="D15" s="201">
        <v>-1883</v>
      </c>
      <c r="E15" s="208"/>
      <c r="H15" s="98"/>
    </row>
    <row r="16" spans="2:5" s="96" customFormat="1" ht="19.5" customHeight="1">
      <c r="B16" s="94"/>
      <c r="C16" s="97" t="s">
        <v>277</v>
      </c>
      <c r="D16" s="201">
        <v>-1852704</v>
      </c>
      <c r="E16" s="209"/>
    </row>
    <row r="17" spans="2:5" s="96" customFormat="1" ht="19.5" customHeight="1">
      <c r="B17" s="94"/>
      <c r="C17" s="97" t="s">
        <v>278</v>
      </c>
      <c r="D17" s="201"/>
      <c r="E17" s="208"/>
    </row>
    <row r="18" spans="2:5" s="96" customFormat="1" ht="19.5" customHeight="1">
      <c r="B18" s="94"/>
      <c r="C18" s="97" t="s">
        <v>279</v>
      </c>
      <c r="D18" s="201">
        <v>-318201</v>
      </c>
      <c r="E18" s="208"/>
    </row>
    <row r="19" spans="2:5" s="104" customFormat="1" ht="19.5" customHeight="1">
      <c r="B19" s="102"/>
      <c r="C19" s="97" t="s">
        <v>280</v>
      </c>
      <c r="D19" s="202">
        <v>-398971</v>
      </c>
      <c r="E19" s="210"/>
    </row>
    <row r="20" spans="2:9" s="96" customFormat="1" ht="19.5" customHeight="1">
      <c r="B20" s="94"/>
      <c r="C20" s="97" t="s">
        <v>281</v>
      </c>
      <c r="D20" s="201">
        <v>3410455</v>
      </c>
      <c r="E20" s="209"/>
      <c r="I20" s="98"/>
    </row>
    <row r="21" spans="2:8" s="96" customFormat="1" ht="19.5" customHeight="1">
      <c r="B21" s="94"/>
      <c r="C21" s="103" t="s">
        <v>282</v>
      </c>
      <c r="D21" s="105">
        <v>2159810</v>
      </c>
      <c r="E21" s="209"/>
      <c r="H21" s="98"/>
    </row>
    <row r="22" spans="2:5" s="96" customFormat="1" ht="19.5" customHeight="1">
      <c r="B22" s="94"/>
      <c r="C22" s="99" t="s">
        <v>283</v>
      </c>
      <c r="D22" s="201"/>
      <c r="E22" s="208"/>
    </row>
    <row r="23" spans="2:5" s="96" customFormat="1" ht="19.5" customHeight="1">
      <c r="B23" s="94"/>
      <c r="C23" s="97" t="s">
        <v>284</v>
      </c>
      <c r="D23" s="201">
        <v>0</v>
      </c>
      <c r="E23" s="208"/>
    </row>
    <row r="24" spans="2:5" s="96" customFormat="1" ht="19.5" customHeight="1">
      <c r="B24" s="94"/>
      <c r="C24" s="97" t="s">
        <v>285</v>
      </c>
      <c r="D24" s="201">
        <v>-239624</v>
      </c>
      <c r="E24" s="208"/>
    </row>
    <row r="25" spans="2:5" s="96" customFormat="1" ht="19.5" customHeight="1">
      <c r="B25" s="94"/>
      <c r="C25" s="97" t="s">
        <v>286</v>
      </c>
      <c r="D25" s="201"/>
      <c r="E25" s="208"/>
    </row>
    <row r="26" spans="2:5" s="96" customFormat="1" ht="19.5" customHeight="1">
      <c r="B26" s="94"/>
      <c r="C26" s="97" t="s">
        <v>287</v>
      </c>
      <c r="D26" s="201"/>
      <c r="E26" s="208"/>
    </row>
    <row r="27" spans="2:5" s="104" customFormat="1" ht="19.5" customHeight="1">
      <c r="B27" s="102"/>
      <c r="C27" s="103" t="s">
        <v>288</v>
      </c>
      <c r="D27" s="201">
        <v>-239624</v>
      </c>
      <c r="E27" s="208"/>
    </row>
    <row r="28" spans="2:5" s="96" customFormat="1" ht="19.5" customHeight="1">
      <c r="B28" s="94"/>
      <c r="C28" s="103"/>
      <c r="D28" s="201"/>
      <c r="E28" s="208"/>
    </row>
    <row r="29" spans="2:5" s="96" customFormat="1" ht="19.5" customHeight="1">
      <c r="B29" s="94"/>
      <c r="C29" s="99" t="s">
        <v>289</v>
      </c>
      <c r="D29" s="201"/>
      <c r="E29" s="208"/>
    </row>
    <row r="30" spans="2:5" s="96" customFormat="1" ht="19.5" customHeight="1">
      <c r="B30" s="94"/>
      <c r="C30" s="97" t="s">
        <v>290</v>
      </c>
      <c r="D30" s="201"/>
      <c r="E30" s="208"/>
    </row>
    <row r="31" spans="2:8" s="96" customFormat="1" ht="19.5" customHeight="1">
      <c r="B31" s="94"/>
      <c r="C31" s="97" t="s">
        <v>128</v>
      </c>
      <c r="D31" s="201">
        <v>-2217335</v>
      </c>
      <c r="E31" s="208"/>
      <c r="H31" s="98"/>
    </row>
    <row r="32" spans="2:5" s="96" customFormat="1" ht="19.5" customHeight="1">
      <c r="B32" s="94"/>
      <c r="C32" s="97" t="s">
        <v>129</v>
      </c>
      <c r="D32" s="201"/>
      <c r="E32" s="208"/>
    </row>
    <row r="33" spans="2:5" s="96" customFormat="1" ht="19.5" customHeight="1">
      <c r="B33" s="94"/>
      <c r="C33" s="97" t="s">
        <v>130</v>
      </c>
      <c r="D33" s="201">
        <v>0</v>
      </c>
      <c r="E33" s="208"/>
    </row>
    <row r="34" spans="2:8" s="96" customFormat="1" ht="19.5" customHeight="1">
      <c r="B34" s="94"/>
      <c r="C34" s="103" t="s">
        <v>291</v>
      </c>
      <c r="D34" s="201">
        <f>SUM(D29:D33)</f>
        <v>-2217335</v>
      </c>
      <c r="E34" s="208"/>
      <c r="G34" s="98"/>
      <c r="H34" s="98"/>
    </row>
    <row r="35" spans="2:8" s="96" customFormat="1" ht="19.5" customHeight="1">
      <c r="B35" s="94"/>
      <c r="C35" s="97"/>
      <c r="D35" s="203">
        <v>-297149</v>
      </c>
      <c r="E35" s="211"/>
      <c r="H35" s="98"/>
    </row>
    <row r="36" spans="2:8" s="96" customFormat="1" ht="19.5" customHeight="1">
      <c r="B36" s="94"/>
      <c r="C36" s="99" t="s">
        <v>131</v>
      </c>
      <c r="D36" s="105">
        <v>-297149</v>
      </c>
      <c r="E36" s="208"/>
      <c r="G36" s="251"/>
      <c r="H36" s="251"/>
    </row>
    <row r="37" spans="2:8" s="96" customFormat="1" ht="19.5" customHeight="1">
      <c r="B37" s="94"/>
      <c r="C37" s="99" t="s">
        <v>132</v>
      </c>
      <c r="D37" s="105">
        <v>3470441</v>
      </c>
      <c r="E37" s="209"/>
      <c r="H37" s="98"/>
    </row>
    <row r="38" spans="2:8" s="96" customFormat="1" ht="19.5" customHeight="1">
      <c r="B38" s="94"/>
      <c r="C38" s="99" t="s">
        <v>133</v>
      </c>
      <c r="D38" s="105">
        <f>+'AKTIVI PASIV 2008'!D10+'AKTIVI PASIV 2008'!D9</f>
        <v>3173292</v>
      </c>
      <c r="E38" s="209"/>
      <c r="G38" s="251"/>
      <c r="H38" s="251"/>
    </row>
    <row r="39" spans="2:8" s="83" customFormat="1" ht="19.5" customHeight="1" thickBot="1">
      <c r="B39" s="106"/>
      <c r="C39" s="107"/>
      <c r="D39" s="108"/>
      <c r="E39" s="212"/>
      <c r="H39" s="109"/>
    </row>
    <row r="40" s="83" customFormat="1" ht="13.5" thickTop="1">
      <c r="H40" s="109"/>
    </row>
    <row r="41" s="83" customFormat="1" ht="12.75"/>
    <row r="42" s="83" customFormat="1" ht="12.75"/>
  </sheetData>
  <sheetProtection/>
  <mergeCells count="2">
    <mergeCell ref="G38:H38"/>
    <mergeCell ref="G36:H36"/>
  </mergeCells>
  <printOptions/>
  <pageMargins left="0.75" right="0.75" top="0.3" bottom="0.27" header="0.28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4">
      <selection activeCell="J15" sqref="J15"/>
    </sheetView>
  </sheetViews>
  <sheetFormatPr defaultColWidth="9.140625" defaultRowHeight="12.75"/>
  <cols>
    <col min="1" max="1" width="42.00390625" style="0" customWidth="1"/>
    <col min="2" max="2" width="11.8515625" style="0" bestFit="1" customWidth="1"/>
    <col min="3" max="3" width="9.28125" style="0" bestFit="1" customWidth="1"/>
    <col min="4" max="4" width="8.28125" style="0" customWidth="1"/>
    <col min="5" max="5" width="10.8515625" style="0" customWidth="1"/>
    <col min="6" max="6" width="11.421875" style="0" customWidth="1"/>
    <col min="7" max="7" width="10.421875" style="0" customWidth="1"/>
  </cols>
  <sheetData>
    <row r="1" spans="1:5" s="5" customFormat="1" ht="12.75">
      <c r="A1" s="21" t="s">
        <v>244</v>
      </c>
      <c r="D1" s="20"/>
      <c r="E1" s="20"/>
    </row>
    <row r="2" s="5" customFormat="1" ht="12.75">
      <c r="B2" s="5" t="s">
        <v>103</v>
      </c>
    </row>
    <row r="3" s="5" customFormat="1" ht="13.5" thickBot="1">
      <c r="B3" s="5" t="s">
        <v>239</v>
      </c>
    </row>
    <row r="4" spans="1:7" s="5" customFormat="1" ht="13.5" thickTop="1">
      <c r="A4" s="22"/>
      <c r="B4" s="10" t="s">
        <v>105</v>
      </c>
      <c r="C4" s="10"/>
      <c r="D4" s="10"/>
      <c r="E4" s="10"/>
      <c r="F4" s="10"/>
      <c r="G4" s="69"/>
    </row>
    <row r="5" spans="1:7" s="23" customFormat="1" ht="48" customHeight="1">
      <c r="A5" s="70"/>
      <c r="B5" s="71" t="s">
        <v>76</v>
      </c>
      <c r="C5" s="71" t="s">
        <v>259</v>
      </c>
      <c r="D5" s="71" t="s">
        <v>116</v>
      </c>
      <c r="E5" s="71" t="s">
        <v>106</v>
      </c>
      <c r="F5" s="71" t="s">
        <v>109</v>
      </c>
      <c r="G5" s="72" t="s">
        <v>107</v>
      </c>
    </row>
    <row r="6" spans="1:7" s="23" customFormat="1" ht="19.5" customHeight="1">
      <c r="A6" s="73" t="s">
        <v>260</v>
      </c>
      <c r="B6" s="216">
        <v>100000</v>
      </c>
      <c r="C6" s="216"/>
      <c r="D6" s="216"/>
      <c r="E6" s="216">
        <v>13682</v>
      </c>
      <c r="F6" s="216">
        <v>766752</v>
      </c>
      <c r="G6" s="217">
        <f aca="true" t="shared" si="0" ref="G6:G14">SUM(B6:F6)</f>
        <v>880434</v>
      </c>
    </row>
    <row r="7" spans="1:7" s="23" customFormat="1" ht="19.5" customHeight="1">
      <c r="A7" s="74" t="s">
        <v>108</v>
      </c>
      <c r="B7" s="216"/>
      <c r="C7" s="216"/>
      <c r="D7" s="216"/>
      <c r="E7" s="216"/>
      <c r="F7" s="216"/>
      <c r="G7" s="217">
        <f t="shared" si="0"/>
        <v>0</v>
      </c>
    </row>
    <row r="8" spans="1:7" s="23" customFormat="1" ht="19.5" customHeight="1">
      <c r="A8" s="75" t="s">
        <v>110</v>
      </c>
      <c r="B8" s="216"/>
      <c r="C8" s="216"/>
      <c r="D8" s="216"/>
      <c r="E8" s="216"/>
      <c r="F8" s="216"/>
      <c r="G8" s="217">
        <f t="shared" si="0"/>
        <v>0</v>
      </c>
    </row>
    <row r="9" spans="1:7" s="23" customFormat="1" ht="25.5" customHeight="1">
      <c r="A9" s="74" t="s">
        <v>160</v>
      </c>
      <c r="B9" s="216"/>
      <c r="C9" s="216"/>
      <c r="D9" s="216"/>
      <c r="E9" s="216"/>
      <c r="F9" s="216"/>
      <c r="G9" s="217">
        <f t="shared" si="0"/>
        <v>0</v>
      </c>
    </row>
    <row r="10" spans="1:7" s="23" customFormat="1" ht="32.25" customHeight="1">
      <c r="A10" s="74" t="s">
        <v>161</v>
      </c>
      <c r="B10" s="216"/>
      <c r="C10" s="216"/>
      <c r="D10" s="216"/>
      <c r="E10" s="216"/>
      <c r="F10" s="216"/>
      <c r="G10" s="217">
        <f t="shared" si="0"/>
        <v>0</v>
      </c>
    </row>
    <row r="11" spans="1:7" s="23" customFormat="1" ht="19.5" customHeight="1">
      <c r="A11" s="74" t="s">
        <v>162</v>
      </c>
      <c r="B11" s="216"/>
      <c r="C11" s="216"/>
      <c r="D11" s="216"/>
      <c r="E11" s="216"/>
      <c r="F11" s="228">
        <v>776311</v>
      </c>
      <c r="G11" s="217">
        <f t="shared" si="0"/>
        <v>776311</v>
      </c>
    </row>
    <row r="12" spans="1:7" s="23" customFormat="1" ht="19.5" customHeight="1">
      <c r="A12" s="74" t="s">
        <v>163</v>
      </c>
      <c r="B12" s="216"/>
      <c r="C12" s="216">
        <v>-131464</v>
      </c>
      <c r="D12" s="216"/>
      <c r="E12" s="216"/>
      <c r="F12" s="216"/>
      <c r="G12" s="217">
        <f t="shared" si="0"/>
        <v>-131464</v>
      </c>
    </row>
    <row r="13" spans="1:7" s="23" customFormat="1" ht="19.5" customHeight="1">
      <c r="A13" s="74" t="s">
        <v>164</v>
      </c>
      <c r="B13" s="219"/>
      <c r="C13" s="219"/>
      <c r="D13" s="219"/>
      <c r="E13" s="219">
        <v>25340</v>
      </c>
      <c r="F13" s="218"/>
      <c r="G13" s="217"/>
    </row>
    <row r="14" spans="1:7" s="23" customFormat="1" ht="19.5" customHeight="1">
      <c r="A14" s="74" t="s">
        <v>165</v>
      </c>
      <c r="B14" s="218"/>
      <c r="C14" s="218"/>
      <c r="D14" s="218"/>
      <c r="E14" s="218"/>
      <c r="F14" s="215"/>
      <c r="G14" s="217">
        <f t="shared" si="0"/>
        <v>0</v>
      </c>
    </row>
    <row r="15" spans="1:7" s="23" customFormat="1" ht="19.5" customHeight="1">
      <c r="A15" s="73" t="s">
        <v>261</v>
      </c>
      <c r="B15" s="216">
        <f aca="true" t="shared" si="1" ref="B15:G15">SUM(B6:B14)</f>
        <v>100000</v>
      </c>
      <c r="C15" s="216">
        <v>-131464</v>
      </c>
      <c r="D15" s="216">
        <f t="shared" si="1"/>
        <v>0</v>
      </c>
      <c r="E15" s="216">
        <v>39022</v>
      </c>
      <c r="F15" s="216">
        <f t="shared" si="1"/>
        <v>1543063</v>
      </c>
      <c r="G15" s="217">
        <f t="shared" si="1"/>
        <v>1525281</v>
      </c>
    </row>
    <row r="16" spans="1:7" s="24" customFormat="1" ht="24.75" customHeight="1">
      <c r="A16" s="74" t="s">
        <v>160</v>
      </c>
      <c r="B16" s="220"/>
      <c r="C16" s="220"/>
      <c r="D16" s="220"/>
      <c r="E16" s="220"/>
      <c r="F16" s="220"/>
      <c r="G16" s="221">
        <f>SUM(B16:F16)</f>
        <v>0</v>
      </c>
    </row>
    <row r="17" spans="1:7" s="7" customFormat="1" ht="36" customHeight="1">
      <c r="A17" s="74" t="s">
        <v>161</v>
      </c>
      <c r="B17" s="218"/>
      <c r="C17" s="218"/>
      <c r="D17" s="218"/>
      <c r="E17" s="218"/>
      <c r="F17" s="218"/>
      <c r="G17" s="221">
        <f>SUM(B17:F17)</f>
        <v>0</v>
      </c>
    </row>
    <row r="18" spans="1:7" s="7" customFormat="1" ht="19.5" customHeight="1">
      <c r="A18" s="76" t="s">
        <v>111</v>
      </c>
      <c r="B18" s="218"/>
      <c r="C18" s="218"/>
      <c r="D18" s="218"/>
      <c r="E18" s="218"/>
      <c r="F18" s="215"/>
      <c r="G18" s="221"/>
    </row>
    <row r="19" spans="1:7" s="7" customFormat="1" ht="19.5" customHeight="1">
      <c r="A19" s="76" t="s">
        <v>112</v>
      </c>
      <c r="B19" s="218"/>
      <c r="C19" s="218"/>
      <c r="D19" s="218"/>
      <c r="E19" s="218"/>
      <c r="F19" s="218"/>
      <c r="G19" s="221">
        <f aca="true" t="shared" si="2" ref="G19:G24">SUM(B19:F19)</f>
        <v>0</v>
      </c>
    </row>
    <row r="20" spans="1:7" s="7" customFormat="1" ht="19.5" customHeight="1">
      <c r="A20" s="76" t="s">
        <v>113</v>
      </c>
      <c r="B20" s="218"/>
      <c r="C20" s="218"/>
      <c r="D20" s="218"/>
      <c r="E20" s="218"/>
      <c r="F20" s="218"/>
      <c r="G20" s="221">
        <f t="shared" si="2"/>
        <v>0</v>
      </c>
    </row>
    <row r="21" spans="1:7" s="7" customFormat="1" ht="19.5" customHeight="1">
      <c r="A21" s="76" t="s">
        <v>166</v>
      </c>
      <c r="B21" s="218"/>
      <c r="C21" s="218"/>
      <c r="D21" s="218"/>
      <c r="E21" s="218"/>
      <c r="F21" s="218"/>
      <c r="G21" s="221">
        <f t="shared" si="2"/>
        <v>0</v>
      </c>
    </row>
    <row r="22" spans="1:7" s="7" customFormat="1" ht="19.5" customHeight="1">
      <c r="A22" s="76" t="s">
        <v>114</v>
      </c>
      <c r="B22" s="218"/>
      <c r="C22" s="218"/>
      <c r="D22" s="218"/>
      <c r="E22" s="218"/>
      <c r="F22" s="218"/>
      <c r="G22" s="221">
        <f t="shared" si="2"/>
        <v>0</v>
      </c>
    </row>
    <row r="23" spans="1:7" s="7" customFormat="1" ht="19.5" customHeight="1">
      <c r="A23" s="76" t="s">
        <v>169</v>
      </c>
      <c r="B23" s="218"/>
      <c r="C23" s="218"/>
      <c r="D23" s="218"/>
      <c r="E23" s="218"/>
      <c r="F23" s="218"/>
      <c r="G23" s="221">
        <f t="shared" si="2"/>
        <v>0</v>
      </c>
    </row>
    <row r="24" spans="1:7" s="24" customFormat="1" ht="19.5" customHeight="1">
      <c r="A24" s="74" t="s">
        <v>115</v>
      </c>
      <c r="B24" s="220"/>
      <c r="C24" s="220"/>
      <c r="D24" s="220"/>
      <c r="E24" s="220"/>
      <c r="F24" s="220"/>
      <c r="G24" s="221">
        <f t="shared" si="2"/>
        <v>0</v>
      </c>
    </row>
    <row r="25" spans="1:7" s="5" customFormat="1" ht="19.5" customHeight="1" thickBot="1">
      <c r="A25" s="77" t="s">
        <v>262</v>
      </c>
      <c r="B25" s="222"/>
      <c r="C25" s="222"/>
      <c r="D25" s="222"/>
      <c r="E25" s="222"/>
      <c r="F25" s="222"/>
      <c r="G25" s="223"/>
    </row>
    <row r="26" ht="13.5" thickTop="1"/>
    <row r="31" s="23" customFormat="1" ht="12.75"/>
    <row r="32" s="5" customFormat="1" ht="12.75"/>
    <row r="34" s="5" customFormat="1" ht="12.75"/>
  </sheetData>
  <sheetProtection/>
  <printOptions/>
  <pageMargins left="0.22" right="0.17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Verona Dollaku</dc:creator>
  <cp:keywords/>
  <dc:description/>
  <cp:lastModifiedBy>Verona Dollaku</cp:lastModifiedBy>
  <cp:lastPrinted>2014-03-31T13:25:48Z</cp:lastPrinted>
  <dcterms:created xsi:type="dcterms:W3CDTF">2008-10-23T11:07:49Z</dcterms:created>
  <dcterms:modified xsi:type="dcterms:W3CDTF">2014-11-25T07:57:44Z</dcterms:modified>
  <cp:category/>
  <cp:version/>
  <cp:contentType/>
  <cp:contentStatus/>
</cp:coreProperties>
</file>