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3260" windowHeight="8355" firstSheet="2" activeTab="5"/>
  </bookViews>
  <sheets>
    <sheet name="DVD" sheetId="1" r:id="rId1"/>
    <sheet name="Llogarit bankare" sheetId="2" r:id="rId2"/>
    <sheet name="KAPAKU " sheetId="3" r:id="rId3"/>
    <sheet name="AKTIVI PASIV 2009" sheetId="4" r:id="rId4"/>
    <sheet name="Te ardhura+shpenzime" sheetId="5" r:id="rId5"/>
    <sheet name="MET INDIREKTE" sheetId="6" r:id="rId6"/>
    <sheet name="kapitalet e veta " sheetId="7" r:id="rId7"/>
    <sheet name="AQT" sheetId="8" r:id="rId8"/>
  </sheets>
  <definedNames/>
  <calcPr fullCalcOnLoad="1"/>
</workbook>
</file>

<file path=xl/sharedStrings.xml><?xml version="1.0" encoding="utf-8"?>
<sst xmlns="http://schemas.openxmlformats.org/spreadsheetml/2006/main" count="391" uniqueCount="325">
  <si>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</si>
  <si>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</si>
  <si>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</si>
  <si>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</si>
  <si>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</si>
  <si>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</si>
  <si>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</si>
  <si>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</si>
  <si>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</si>
  <si>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</si>
  <si>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Aktive te tjera financiare afatshkurtra</t>
  </si>
  <si>
    <t>Llogari/Kerkesa te tjera te arketueshme</t>
  </si>
  <si>
    <t>Instrumenta te tjera borxhi</t>
  </si>
  <si>
    <t>(iv)</t>
  </si>
  <si>
    <t>(iii)</t>
  </si>
  <si>
    <t>Investime te tjera financiare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</si>
  <si>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</si>
  <si>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</si>
  <si>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</si>
  <si>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</si>
  <si>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</si>
  <si>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</si>
  <si>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</si>
  <si>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Aktivet biologjike afatshkurtra</t>
  </si>
  <si>
    <t>Aktivet afatshkurtra</t>
  </si>
  <si>
    <t>Aktivet afatshkurtra te mbajtura per shitje</t>
  </si>
  <si>
    <t>Parapagimet dhe shpenzimet e shtyra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</si>
  <si>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</si>
  <si>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</si>
  <si>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</si>
  <si>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</si>
  <si>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</si>
  <si>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</si>
  <si>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</si>
  <si>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</si>
  <si>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</si>
  <si>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</si>
  <si>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</si>
  <si>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</si>
  <si>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</si>
  <si>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</si>
  <si>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</si>
  <si>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</si>
  <si>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</si>
  <si>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</si>
  <si>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</si>
  <si>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</si>
  <si>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</si>
  <si>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</si>
  <si>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</si>
  <si>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</si>
  <si>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</si>
  <si>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</si>
  <si>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</si>
  <si>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</si>
  <si>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</si>
  <si>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</si>
  <si>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</si>
  <si>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</si>
  <si>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</si>
  <si>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</si>
  <si>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</si>
  <si>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</si>
  <si>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</si>
  <si>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</si>
  <si>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</si>
  <si>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</si>
  <si>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</si>
  <si>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</si>
  <si>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</si>
  <si>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</si>
  <si>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</si>
  <si>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</si>
  <si>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</si>
  <si>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</si>
  <si>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</si>
  <si>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</si>
  <si>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</si>
  <si>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</si>
  <si>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</si>
  <si>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</si>
  <si>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</si>
  <si>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</si>
  <si>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</si>
  <si>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</si>
  <si>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</si>
  <si>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</si>
  <si>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Amortizimi dhe zhvleresimet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</si>
  <si>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</si>
  <si>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</si>
  <si>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</si>
  <si>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</si>
  <si>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</si>
  <si>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</si>
  <si>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</si>
  <si>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</si>
  <si>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</si>
  <si>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</si>
  <si>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</si>
  <si>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</si>
  <si>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</si>
  <si>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>Rezerva statutore dhe ligjore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</si>
  <si>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</si>
  <si>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</si>
  <si>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</si>
  <si>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</si>
  <si>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</si>
  <si>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</si>
  <si>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</si>
  <si>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</si>
  <si>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</si>
  <si>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</si>
  <si>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</si>
  <si>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</si>
  <si>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</si>
  <si>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</si>
  <si>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</si>
  <si>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</si>
  <si>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</si>
  <si>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</si>
  <si>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</si>
  <si>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</si>
  <si>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</si>
  <si>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inventarit</t>
  </si>
  <si>
    <t>Rritje/renie ne tepricen e detyrimeve per tu paguar nga aktiviteti</t>
  </si>
  <si>
    <t>Interesi i paguar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</si>
  <si>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</si>
  <si>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</si>
  <si>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</si>
  <si>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</si>
  <si>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</si>
  <si>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</si>
  <si>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</si>
  <si>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</si>
  <si>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</si>
  <si>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</si>
  <si>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</si>
  <si>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</si>
  <si>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</si>
  <si>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</si>
  <si>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</si>
  <si>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</si>
  <si>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Depozita ne banke dhellogari te tjera</t>
  </si>
  <si>
    <t>Para ne dore ( Arka)</t>
  </si>
  <si>
    <t>Te tjera iventar</t>
  </si>
  <si>
    <t>Llogari/Kerkesa te arketueshme(klient)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</si>
  <si>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</si>
  <si>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</si>
  <si>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</si>
  <si>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</si>
  <si>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</si>
  <si>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</si>
  <si>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</si>
  <si>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</si>
  <si>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</si>
  <si>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</si>
  <si>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</si>
  <si>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</si>
  <si>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</si>
  <si>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</si>
  <si>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</si>
  <si>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</si>
  <si>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</si>
  <si>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</si>
  <si>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</si>
  <si>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</si>
  <si>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Efektet e ndryshimit te kurseve te kembimit gjate konsoludimit</t>
  </si>
  <si>
    <t>Totali I te ardhurave apo I shpenzimeve, ae nuk jane njohur ne pasqyren e te ardhurave dhe shpenzimeve.</t>
  </si>
  <si>
    <t>Fitimi neto i vitit financiar</t>
  </si>
  <si>
    <t xml:space="preserve">Dividentet e pagaur </t>
  </si>
  <si>
    <t>Trasferime ne rezerven e detyrushme statutore</t>
  </si>
  <si>
    <t>Emetimi i kapitalit aksionar</t>
  </si>
  <si>
    <t>Aksione te thesarit te riblera</t>
  </si>
  <si>
    <t>K71401005H</t>
  </si>
  <si>
    <t>TIRANE</t>
  </si>
  <si>
    <t xml:space="preserve"> Transferim ne rezerva  etj</t>
  </si>
  <si>
    <t>Viti 2009</t>
  </si>
  <si>
    <t>LLOGARITE BANKARE</t>
  </si>
  <si>
    <t>BANKAT</t>
  </si>
  <si>
    <t>Nr I llogarise</t>
  </si>
  <si>
    <t xml:space="preserve">Administratori  </t>
  </si>
  <si>
    <t>Rraifeisen ne lek</t>
  </si>
  <si>
    <t>Rraifeisen ne euro</t>
  </si>
  <si>
    <t>Bkt ne lek</t>
  </si>
  <si>
    <t>Bkt ne euro</t>
  </si>
  <si>
    <t>"Global International Traiding  Co"</t>
  </si>
  <si>
    <t>Per Shoqerine   "Global International Traiding Co"  sh.p.k</t>
  </si>
  <si>
    <t xml:space="preserve">DEKLARATA ANALITIKE PER </t>
  </si>
  <si>
    <t>Numri i Vendosjes se Dokumentit ( NVD)</t>
  </si>
  <si>
    <t>TATIMIN MBI TE ARDHURAT</t>
  </si>
  <si>
    <t>(Vetem per perdorim zyrtar)</t>
  </si>
  <si>
    <t xml:space="preserve"> </t>
  </si>
  <si>
    <t>NIPT K71401005H</t>
  </si>
  <si>
    <t>Emri Tregtar :  GLOBAL INTERNATIONAL TRADING CO  SH.P.K</t>
  </si>
  <si>
    <t xml:space="preserve">Periudha tatimore    </t>
  </si>
  <si>
    <t>E M E R T I M I</t>
  </si>
  <si>
    <t>Sipas  Bilancit</t>
  </si>
  <si>
    <t>Fiskale</t>
  </si>
  <si>
    <t>Totali  i të ardhurave</t>
  </si>
  <si>
    <t>Totali  i shpenzimeve</t>
  </si>
  <si>
    <t>Total shpenzimet e pazbritshme sipas ligjit (neni 21):</t>
  </si>
  <si>
    <t>[a] kosto e blerjes dhe e përmiresimit të tokës dhe të truallit</t>
  </si>
  <si>
    <t>[b] kosto e blerjes dhe e permiresimit per active objekt amortizimi</t>
  </si>
  <si>
    <t>[c] zmadhimi i kapitalit themeltar të shoqerisë ose kontributit të secilit person në ortakëri</t>
  </si>
  <si>
    <t>[ç] vlera e shperblimeve ne natyrë</t>
  </si>
  <si>
    <t>[d] kontributet vullnetare të pensioneve</t>
  </si>
  <si>
    <t>[dh] dividentet e deklaruar dhe ndarja e fitimit</t>
  </si>
  <si>
    <t>[e] interesat e paguara mbi interesin max të kredisë të caktuar nga Banka e Shqip</t>
  </si>
  <si>
    <t>[ë] gjobat, kamat-vonesat dhe kushtet e tjera penale</t>
  </si>
  <si>
    <t>[f] krijimi ose rritja e rezervave e fondeve të tjera</t>
  </si>
  <si>
    <t>[g] tatim mbi të ardhurat personale, akciza, tatimi mbi fitimin dhe tvsh të zbritshme</t>
  </si>
  <si>
    <t>[gj] shpenzimet e përfaqësimit, pritje percjellje</t>
  </si>
  <si>
    <t>[h] shpenzimet e konsumit personal</t>
  </si>
  <si>
    <t>[i] shpenzime të cilat tejkalojnë kufijtë e përcaktuar me ligj</t>
  </si>
  <si>
    <t>[j] shpenzime për dhurata</t>
  </si>
  <si>
    <t>[k] çdo lloj shpenzimi, masa e te cilit nuk vertetohet me dokumenta</t>
  </si>
  <si>
    <t>[l] interesi i paguar kur huaja dhe parapagimet tejkalojne kater here kap. Them.</t>
  </si>
  <si>
    <t>[ll] nëse baza e amortizimit është një shumë negative</t>
  </si>
  <si>
    <t>[m] shpenz për shërb teknike, konsulence, manaxhim të palikujd brënda periudh tat</t>
  </si>
  <si>
    <t>[n] Amortizim nga rivleresimi i aktiveve të qendrueshme</t>
  </si>
  <si>
    <t>Rezultati i Vitit Ushtrimor:</t>
  </si>
  <si>
    <t xml:space="preserve"> - Humbja</t>
  </si>
  <si>
    <t xml:space="preserve"> - Fitimi</t>
  </si>
  <si>
    <t xml:space="preserve">Humbja për tu mbartur nga 1 vit me parë </t>
  </si>
  <si>
    <t xml:space="preserve">Humbja për tu mbartur nga 2 vite me parë   </t>
  </si>
  <si>
    <t xml:space="preserve">Humbja për tu mbartur nga 3 vite me parë   </t>
  </si>
  <si>
    <t>Shuma e humbjes për tu mbartur në vitin ushtrimor</t>
  </si>
  <si>
    <t>Shuma e humbjeve që nuk barten për efekt fiskal</t>
  </si>
  <si>
    <t xml:space="preserve">Fitimi i tatueshem </t>
  </si>
  <si>
    <t>Tatim fitimi i llogaritur</t>
  </si>
  <si>
    <t>Zbritje nga fitimi (rezervat ligjore)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</si>
  <si>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</si>
  <si>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</si>
  <si>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</si>
  <si>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</si>
  <si>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i llogaritur</t>
  </si>
  <si>
    <t xml:space="preserve">                 Llogaritja e Amortizimit</t>
  </si>
  <si>
    <t>Ne total  llogaritja  e amortizimit vjetor =(a+b+c+d )</t>
  </si>
  <si>
    <t>a.Ndertesa e makineri  afat gjate</t>
  </si>
  <si>
    <t>b.Aktive te patrupezuara</t>
  </si>
  <si>
    <t>c.Kompjuterat dhe sisteme informacioni</t>
  </si>
  <si>
    <t>d.Te gjitha aktivet e tjera te aktivitetit</t>
  </si>
  <si>
    <t>Tatimi i mbajtur ne burim ne zbatim te nenit 33</t>
  </si>
  <si>
    <t>Data dhe Nënshkrimi i personit të tatueshëm -Deklaroj  nën përgjegjësinë time që informacioni i mësipërm është i plotë dhe i saktë</t>
  </si>
  <si>
    <t>Adresa  ;   RR:Autostrada Tirane -Durres,prane EHW</t>
  </si>
  <si>
    <t>Pozicioni me 31 dhjetor 2013</t>
  </si>
  <si>
    <t>COLOMBO shpk</t>
  </si>
  <si>
    <t>NIPTI K36608208V</t>
  </si>
  <si>
    <t>Pershkrimi</t>
  </si>
  <si>
    <t>Ndertesat</t>
  </si>
  <si>
    <t>Makineri
 Pajisje</t>
  </si>
  <si>
    <t>Automjetet</t>
  </si>
  <si>
    <t>Mobilje orendi</t>
  </si>
  <si>
    <t>Paisje kompjuterike</t>
  </si>
  <si>
    <t>Te tjera</t>
  </si>
  <si>
    <t>TANGIBLE 
ASSETS
 IN 
PROGRESS</t>
  </si>
  <si>
    <t>TOTAL</t>
  </si>
  <si>
    <t>AQT Vlera Bruto</t>
  </si>
  <si>
    <t>+</t>
  </si>
  <si>
    <t>Amortiz Akumul</t>
  </si>
  <si>
    <t>Provizione</t>
  </si>
  <si>
    <t>Vlera Bruto</t>
  </si>
  <si>
    <t>-</t>
  </si>
  <si>
    <t>Riklasifikim i Aktiveve</t>
  </si>
  <si>
    <t>+ / -</t>
  </si>
  <si>
    <t>Provizionet</t>
  </si>
  <si>
    <t>Amortizimi i Vitit Ushtrimor</t>
  </si>
  <si>
    <t xml:space="preserve">Rimarje e Amortizimit </t>
  </si>
  <si>
    <t>Rimarje e Provizioneve</t>
  </si>
  <si>
    <t>Riklasifikim i Amortizimeve</t>
  </si>
  <si>
    <t>VITI 2013</t>
  </si>
  <si>
    <t>Hyrjet  2013</t>
  </si>
  <si>
    <t>Daljet  2013</t>
  </si>
  <si>
    <t>Bilanci i Celjes     01.01.2013</t>
  </si>
  <si>
    <t>Bilanci i Celjes     01.01.2011</t>
  </si>
  <si>
    <t>Bilanci i Mbylljes 31.12.2013</t>
  </si>
  <si>
    <t>"COLOMBO"SHPK</t>
  </si>
  <si>
    <t>K36608208V</t>
  </si>
  <si>
    <t>Shoqeria tregtare " COLOMBO    " shpk</t>
  </si>
  <si>
    <t>Shoqeria tregtare " COLOMBO   " shpk</t>
  </si>
  <si>
    <t>Shoqeria tregtare "COLOMBO " shpk</t>
  </si>
  <si>
    <t>SHOQERIA TREGETARE  "COLOMBO  "  SH.P.K</t>
  </si>
  <si>
    <t xml:space="preserve">                 SHOQERIA TREGETARE  " COLOMBO    "  SH.P.K</t>
  </si>
  <si>
    <t xml:space="preserve">    1.  BILANC  KONTABEL     DATE  31.12.2009</t>
  </si>
  <si>
    <t>31.12.2009</t>
  </si>
  <si>
    <t>31.12.2008</t>
  </si>
  <si>
    <t>(vi)</t>
  </si>
  <si>
    <t>(vii)</t>
  </si>
  <si>
    <t>Tatim Fitimi</t>
  </si>
  <si>
    <t>TVSH</t>
  </si>
  <si>
    <t>Debitor te tjere</t>
  </si>
  <si>
    <t>Tatim Fitim Tvsh</t>
  </si>
  <si>
    <t>Detyrime te tjera</t>
  </si>
  <si>
    <t>Pasive afatgjata</t>
  </si>
  <si>
    <t>Viti   2009</t>
  </si>
  <si>
    <t>30.03.2010</t>
  </si>
  <si>
    <t xml:space="preserve">                               01 Janar - 31 Dhjetor 2009</t>
  </si>
  <si>
    <t>Viti 2008</t>
  </si>
  <si>
    <t>Puna e kryer nga njesite ekon.raportuese per qellimet e vete dhe e kapitalizuar</t>
  </si>
  <si>
    <t>Mallrat,lendet e para dhe sherbimet</t>
  </si>
  <si>
    <t>Shpenzime te tjera nga veprimataria e shfrytezimit</t>
  </si>
  <si>
    <t>Shpenzimet te personelit</t>
  </si>
  <si>
    <t xml:space="preserve"> - pagat </t>
  </si>
  <si>
    <t>shpenzime per pensionet</t>
  </si>
  <si>
    <t>Taksa Vendore, regjistrimi</t>
  </si>
  <si>
    <t>Renia ne vlere dhe amortizimi</t>
  </si>
  <si>
    <t>Fitimi apo humbja nga veprimtaria e shfrytezimit</t>
  </si>
  <si>
    <t>Gjoba</t>
  </si>
  <si>
    <t>Totali i te ardhurave dhe shpenzimeve financiare</t>
  </si>
  <si>
    <t xml:space="preserve">                       01 Janar - 31 Dhjetor 2009</t>
  </si>
  <si>
    <t>Tepricat e llogarise se kerkesave te arketueshme</t>
  </si>
  <si>
    <t>Tepricen e kerkesave te arketueshme  te tjera</t>
  </si>
  <si>
    <t>Ritje/renie teprica Furnitoreve</t>
  </si>
  <si>
    <t>Renie/ritje teprica parapagime tatim e tvsh</t>
  </si>
  <si>
    <t>Renie/ritje teprica teprica Ljogari e pagushme</t>
  </si>
  <si>
    <t>Hua te dhena</t>
  </si>
  <si>
    <t>MM neto nga aktivitetet e shfrytezimit</t>
  </si>
  <si>
    <t>Ndryshimet ne fluksin e MM nga aktiviteti I Shfrytezimit</t>
  </si>
  <si>
    <t>Ndryshimet ne fluksin e MM nga aktiviteti Investues</t>
  </si>
  <si>
    <t>MM neto e perdorur ne aktivitetet investuese</t>
  </si>
  <si>
    <t>Ndryshimet ne fluksin e MM nga veprimtarite financiare</t>
  </si>
  <si>
    <t xml:space="preserve">                                  01 Janar - 31 Dhjetor 2009</t>
  </si>
  <si>
    <t>Divident</t>
  </si>
  <si>
    <t>Pozicioni me 31 dhjetor 2007</t>
  </si>
  <si>
    <t>Pozicioni me 31 dhjetor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</si>
</sst>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_-* #,##0.00_L_e_k_-;\-* #,##0.00_L_e_k_-;_-* &quot;-&quot;??_L_e_k_-;_-@_-"/>
    <numFmt numFmtId="166" formatCode="_(* #,##0_);_(* \(#,##0\);_(* &quot;-&quot;??_);_(@_)"/>
    <numFmt numFmtId="167" formatCode="_-* #,##0_L_e_k_-;\-* #,##0_L_e_k_-;_-* &quot;-&quot;??_L_e_k_-;_-@_-"/>
    <numFmt numFmtId="168" formatCode="0_);\(0\)"/>
    <numFmt numFmtId="169" formatCode="&quot; &quot;#,##0&quot; &quot;;\(#,##0\)"/>
    <numFmt numFmtId="170" formatCode="_(* #,##0.0_);_(* \(#,##0.0\);_(* &quot;-&quot;??_);_(@_)"/>
  </numFmts>
  <fonts count="7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color indexed="12"/>
      <name val="Arial"/>
      <family val="2"/>
    </font>
    <font>
      <i/>
      <u val="single"/>
      <sz val="11"/>
      <name val="Arial"/>
      <family val="2"/>
    </font>
    <font>
      <b/>
      <i/>
      <u val="single"/>
      <sz val="11"/>
      <name val="Arial"/>
      <family val="2"/>
    </font>
    <font>
      <u val="single"/>
      <sz val="9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double"/>
      <right style="hair"/>
      <top style="double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hair">
        <color indexed="23"/>
      </right>
      <top style="double">
        <color indexed="23"/>
      </top>
      <bottom style="hair">
        <color indexed="23"/>
      </bottom>
    </border>
    <border>
      <left style="hair">
        <color indexed="23"/>
      </left>
      <right style="double">
        <color indexed="23"/>
      </right>
      <top style="double">
        <color indexed="23"/>
      </top>
      <bottom style="hair">
        <color indexed="23"/>
      </bottom>
    </border>
    <border>
      <left style="double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double">
        <color indexed="23"/>
      </right>
      <top style="hair">
        <color indexed="23"/>
      </top>
      <bottom style="hair">
        <color indexed="23"/>
      </bottom>
    </border>
    <border>
      <left style="double">
        <color indexed="23"/>
      </left>
      <right style="hair">
        <color indexed="23"/>
      </right>
      <top style="hair">
        <color indexed="23"/>
      </top>
      <bottom style="double">
        <color indexed="23"/>
      </bottom>
    </border>
    <border>
      <left style="hair">
        <color indexed="23"/>
      </left>
      <right style="double">
        <color indexed="23"/>
      </right>
      <top style="hair">
        <color indexed="23"/>
      </top>
      <bottom style="double">
        <color indexed="23"/>
      </bottom>
    </border>
    <border>
      <left style="double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double">
        <color indexed="23"/>
      </right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double"/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vertical="center" wrapText="1" shrinkToFit="1"/>
    </xf>
    <xf numFmtId="0" fontId="3" fillId="0" borderId="11" xfId="0" applyFont="1" applyBorder="1" applyAlignment="1">
      <alignment/>
    </xf>
    <xf numFmtId="43" fontId="3" fillId="0" borderId="11" xfId="42" applyFont="1" applyBorder="1" applyAlignment="1">
      <alignment horizontal="center"/>
    </xf>
    <xf numFmtId="43" fontId="3" fillId="0" borderId="12" xfId="42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6" fontId="3" fillId="0" borderId="10" xfId="42" applyNumberFormat="1" applyFont="1" applyBorder="1" applyAlignment="1">
      <alignment/>
    </xf>
    <xf numFmtId="166" fontId="3" fillId="0" borderId="16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6" xfId="42" applyNumberFormat="1" applyFont="1" applyBorder="1" applyAlignment="1">
      <alignment/>
    </xf>
    <xf numFmtId="166" fontId="3" fillId="0" borderId="15" xfId="42" applyNumberFormat="1" applyFont="1" applyBorder="1" applyAlignment="1">
      <alignment/>
    </xf>
    <xf numFmtId="166" fontId="0" fillId="0" borderId="16" xfId="42" applyNumberFormat="1" applyBorder="1" applyAlignment="1">
      <alignment/>
    </xf>
    <xf numFmtId="0" fontId="8" fillId="0" borderId="0" xfId="0" applyFont="1" applyAlignment="1">
      <alignment horizontal="right"/>
    </xf>
    <xf numFmtId="43" fontId="0" fillId="0" borderId="0" xfId="42" applyAlignment="1">
      <alignment/>
    </xf>
    <xf numFmtId="166" fontId="0" fillId="0" borderId="10" xfId="42" applyNumberFormat="1" applyBorder="1" applyAlignment="1">
      <alignment/>
    </xf>
    <xf numFmtId="166" fontId="0" fillId="0" borderId="10" xfId="42" applyNumberFormat="1" applyBorder="1" applyAlignment="1">
      <alignment vertical="center" wrapText="1" shrinkToFit="1"/>
    </xf>
    <xf numFmtId="166" fontId="0" fillId="0" borderId="16" xfId="42" applyNumberFormat="1" applyBorder="1" applyAlignment="1">
      <alignment vertical="center" wrapText="1" shrinkToFit="1"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42" applyNumberFormat="1" applyAlignment="1">
      <alignment/>
    </xf>
    <xf numFmtId="166" fontId="3" fillId="0" borderId="18" xfId="42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22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14" fontId="11" fillId="33" borderId="25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3" fillId="0" borderId="12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/>
    </xf>
    <xf numFmtId="0" fontId="10" fillId="0" borderId="13" xfId="0" applyNumberFormat="1" applyFont="1" applyBorder="1" applyAlignment="1">
      <alignment horizontal="left" vertical="center" wrapText="1"/>
    </xf>
    <xf numFmtId="0" fontId="16" fillId="0" borderId="13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 horizontal="left"/>
    </xf>
    <xf numFmtId="0" fontId="16" fillId="0" borderId="14" xfId="0" applyNumberFormat="1" applyFont="1" applyBorder="1" applyAlignment="1">
      <alignment horizontal="left" vertical="center" wrapText="1"/>
    </xf>
    <xf numFmtId="0" fontId="11" fillId="33" borderId="25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43" fontId="3" fillId="33" borderId="0" xfId="42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33" borderId="2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 indent="3"/>
    </xf>
    <xf numFmtId="0" fontId="0" fillId="33" borderId="0" xfId="0" applyFont="1" applyFill="1" applyAlignment="1">
      <alignment vertical="center" wrapText="1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 horizontal="left" indent="3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166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3" fillId="33" borderId="16" xfId="42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30" xfId="0" applyFont="1" applyFill="1" applyBorder="1" applyAlignment="1">
      <alignment/>
    </xf>
    <xf numFmtId="166" fontId="3" fillId="33" borderId="31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2" xfId="0" applyFill="1" applyBorder="1" applyAlignment="1">
      <alignment/>
    </xf>
    <xf numFmtId="166" fontId="0" fillId="33" borderId="0" xfId="0" applyNumberForma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0" fillId="33" borderId="10" xfId="42" applyNumberFormat="1" applyFont="1" applyFill="1" applyBorder="1" applyAlignment="1">
      <alignment/>
    </xf>
    <xf numFmtId="166" fontId="0" fillId="33" borderId="16" xfId="42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66" fontId="0" fillId="33" borderId="10" xfId="42" applyNumberFormat="1" applyFont="1" applyFill="1" applyBorder="1" applyAlignment="1">
      <alignment vertical="center" wrapText="1"/>
    </xf>
    <xf numFmtId="166" fontId="0" fillId="33" borderId="16" xfId="42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66" fontId="3" fillId="33" borderId="10" xfId="42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66" fontId="3" fillId="33" borderId="16" xfId="42" applyNumberFormat="1" applyFont="1" applyFill="1" applyBorder="1" applyAlignment="1">
      <alignment vertical="center" wrapText="1"/>
    </xf>
    <xf numFmtId="0" fontId="0" fillId="33" borderId="14" xfId="0" applyFill="1" applyBorder="1" applyAlignment="1">
      <alignment horizontal="center"/>
    </xf>
    <xf numFmtId="166" fontId="0" fillId="33" borderId="15" xfId="42" applyNumberFormat="1" applyFont="1" applyFill="1" applyBorder="1" applyAlignment="1">
      <alignment/>
    </xf>
    <xf numFmtId="166" fontId="0" fillId="33" borderId="18" xfId="42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7" fillId="0" borderId="0" xfId="63" applyFont="1">
      <alignment/>
      <protection/>
    </xf>
    <xf numFmtId="0" fontId="18" fillId="0" borderId="33" xfId="63" applyFont="1" applyBorder="1" applyAlignment="1">
      <alignment horizontal="center"/>
      <protection/>
    </xf>
    <xf numFmtId="0" fontId="18" fillId="0" borderId="34" xfId="63" applyFont="1" applyBorder="1" applyAlignment="1">
      <alignment horizontal="center"/>
      <protection/>
    </xf>
    <xf numFmtId="0" fontId="19" fillId="0" borderId="35" xfId="63" applyFont="1" applyBorder="1" applyAlignment="1">
      <alignment vertical="center" wrapText="1"/>
      <protection/>
    </xf>
    <xf numFmtId="0" fontId="19" fillId="0" borderId="36" xfId="63" applyFont="1" applyBorder="1" applyAlignment="1">
      <alignment horizontal="center" vertical="center" wrapText="1"/>
      <protection/>
    </xf>
    <xf numFmtId="0" fontId="19" fillId="0" borderId="37" xfId="63" applyFont="1" applyBorder="1" applyAlignment="1">
      <alignment vertical="center" wrapText="1"/>
      <protection/>
    </xf>
    <xf numFmtId="0" fontId="19" fillId="0" borderId="38" xfId="63" applyFont="1" applyBorder="1" applyAlignment="1">
      <alignment horizontal="center" vertical="center" wrapText="1"/>
      <protection/>
    </xf>
    <xf numFmtId="0" fontId="19" fillId="0" borderId="39" xfId="63" applyFont="1" applyBorder="1" applyAlignment="1">
      <alignment horizontal="center" vertical="center" wrapText="1"/>
      <protection/>
    </xf>
    <xf numFmtId="167" fontId="19" fillId="0" borderId="40" xfId="45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9" fillId="0" borderId="41" xfId="63" applyFont="1" applyBorder="1" applyAlignment="1">
      <alignment vertical="center" wrapText="1"/>
      <protection/>
    </xf>
    <xf numFmtId="0" fontId="19" fillId="0" borderId="42" xfId="63" applyFont="1" applyBorder="1" applyAlignment="1">
      <alignment horizontal="center" vertical="center" wrapText="1"/>
      <protection/>
    </xf>
    <xf numFmtId="0" fontId="20" fillId="33" borderId="0" xfId="60" applyFont="1" applyFill="1" applyBorder="1">
      <alignment/>
      <protection/>
    </xf>
    <xf numFmtId="0" fontId="15" fillId="0" borderId="0" xfId="60" applyFont="1">
      <alignment/>
      <protection/>
    </xf>
    <xf numFmtId="0" fontId="22" fillId="33" borderId="0" xfId="60" applyFont="1" applyFill="1" applyBorder="1">
      <alignment/>
      <protection/>
    </xf>
    <xf numFmtId="167" fontId="22" fillId="33" borderId="43" xfId="44" applyNumberFormat="1" applyFont="1" applyFill="1" applyBorder="1" applyAlignment="1">
      <alignment/>
    </xf>
    <xf numFmtId="167" fontId="23" fillId="33" borderId="25" xfId="44" applyNumberFormat="1" applyFont="1" applyFill="1" applyBorder="1" applyAlignment="1">
      <alignment horizontal="center"/>
    </xf>
    <xf numFmtId="167" fontId="22" fillId="33" borderId="44" xfId="44" applyNumberFormat="1" applyFont="1" applyFill="1" applyBorder="1" applyAlignment="1">
      <alignment/>
    </xf>
    <xf numFmtId="0" fontId="24" fillId="33" borderId="0" xfId="60" applyFont="1" applyFill="1" applyBorder="1">
      <alignment/>
      <protection/>
    </xf>
    <xf numFmtId="167" fontId="22" fillId="33" borderId="0" xfId="44" applyNumberFormat="1" applyFont="1" applyFill="1" applyAlignment="1">
      <alignment/>
    </xf>
    <xf numFmtId="167" fontId="23" fillId="33" borderId="0" xfId="44" applyNumberFormat="1" applyFont="1" applyFill="1" applyAlignment="1">
      <alignment horizontal="center"/>
    </xf>
    <xf numFmtId="167" fontId="24" fillId="33" borderId="45" xfId="44" applyNumberFormat="1" applyFont="1" applyFill="1" applyBorder="1" applyAlignment="1">
      <alignment/>
    </xf>
    <xf numFmtId="167" fontId="25" fillId="33" borderId="0" xfId="44" applyNumberFormat="1" applyFont="1" applyFill="1" applyBorder="1" applyAlignment="1">
      <alignment horizontal="center"/>
    </xf>
    <xf numFmtId="167" fontId="20" fillId="33" borderId="46" xfId="44" applyNumberFormat="1" applyFont="1" applyFill="1" applyBorder="1" applyAlignment="1">
      <alignment/>
    </xf>
    <xf numFmtId="167" fontId="23" fillId="33" borderId="0" xfId="44" applyNumberFormat="1" applyFont="1" applyFill="1" applyBorder="1" applyAlignment="1">
      <alignment horizontal="center"/>
    </xf>
    <xf numFmtId="167" fontId="22" fillId="33" borderId="0" xfId="44" applyNumberFormat="1" applyFont="1" applyFill="1" applyBorder="1" applyAlignment="1">
      <alignment/>
    </xf>
    <xf numFmtId="0" fontId="20" fillId="33" borderId="0" xfId="60" applyFont="1" applyFill="1" applyBorder="1" applyAlignment="1">
      <alignment horizontal="center" vertical="top" wrapText="1"/>
      <protection/>
    </xf>
    <xf numFmtId="0" fontId="20" fillId="33" borderId="47" xfId="60" applyFont="1" applyFill="1" applyBorder="1" applyAlignment="1">
      <alignment horizontal="center" vertical="top" wrapText="1"/>
      <protection/>
    </xf>
    <xf numFmtId="167" fontId="20" fillId="33" borderId="47" xfId="44" applyNumberFormat="1" applyFont="1" applyFill="1" applyBorder="1" applyAlignment="1">
      <alignment horizontal="center" wrapText="1"/>
    </xf>
    <xf numFmtId="167" fontId="26" fillId="33" borderId="47" xfId="44" applyNumberFormat="1" applyFont="1" applyFill="1" applyBorder="1" applyAlignment="1">
      <alignment horizontal="center" wrapText="1"/>
    </xf>
    <xf numFmtId="0" fontId="20" fillId="33" borderId="0" xfId="60" applyFont="1" applyFill="1" applyBorder="1" applyAlignment="1">
      <alignment horizontal="left" vertical="top" wrapText="1"/>
      <protection/>
    </xf>
    <xf numFmtId="0" fontId="20" fillId="33" borderId="47" xfId="60" applyFont="1" applyFill="1" applyBorder="1" applyAlignment="1">
      <alignment horizontal="left" vertical="top" wrapText="1"/>
      <protection/>
    </xf>
    <xf numFmtId="167" fontId="22" fillId="33" borderId="47" xfId="44" applyNumberFormat="1" applyFont="1" applyFill="1" applyBorder="1" applyAlignment="1">
      <alignment horizontal="left" vertical="top" wrapText="1"/>
    </xf>
    <xf numFmtId="167" fontId="23" fillId="33" borderId="47" xfId="44" applyNumberFormat="1" applyFont="1" applyFill="1" applyBorder="1" applyAlignment="1">
      <alignment horizontal="center" vertical="top" wrapText="1"/>
    </xf>
    <xf numFmtId="0" fontId="22" fillId="33" borderId="0" xfId="60" applyFont="1" applyFill="1" applyBorder="1" applyAlignment="1">
      <alignment horizontal="left" vertical="top" wrapText="1"/>
      <protection/>
    </xf>
    <xf numFmtId="0" fontId="22" fillId="33" borderId="47" xfId="60" applyFont="1" applyFill="1" applyBorder="1" applyAlignment="1">
      <alignment horizontal="left" vertical="top" wrapText="1"/>
      <protection/>
    </xf>
    <xf numFmtId="0" fontId="27" fillId="33" borderId="0" xfId="60" applyFont="1" applyFill="1" applyBorder="1" applyAlignment="1">
      <alignment horizontal="left" vertical="top" wrapText="1"/>
      <protection/>
    </xf>
    <xf numFmtId="0" fontId="27" fillId="33" borderId="47" xfId="60" applyFont="1" applyFill="1" applyBorder="1" applyAlignment="1">
      <alignment horizontal="left" vertical="top" wrapText="1"/>
      <protection/>
    </xf>
    <xf numFmtId="0" fontId="20" fillId="33" borderId="0" xfId="60" applyFont="1" applyFill="1" applyAlignment="1">
      <alignment horizontal="left" vertical="top" wrapText="1"/>
      <protection/>
    </xf>
    <xf numFmtId="0" fontId="20" fillId="33" borderId="0" xfId="60" applyFont="1" applyFill="1" applyAlignment="1">
      <alignment vertical="top" wrapText="1"/>
      <protection/>
    </xf>
    <xf numFmtId="0" fontId="20" fillId="33" borderId="47" xfId="60" applyFont="1" applyFill="1" applyBorder="1" applyAlignment="1">
      <alignment vertical="top" wrapText="1"/>
      <protection/>
    </xf>
    <xf numFmtId="167" fontId="15" fillId="33" borderId="47" xfId="44" applyNumberFormat="1" applyFont="1" applyFill="1" applyBorder="1" applyAlignment="1">
      <alignment/>
    </xf>
    <xf numFmtId="167" fontId="1" fillId="33" borderId="47" xfId="44" applyNumberFormat="1" applyFont="1" applyFill="1" applyBorder="1" applyAlignment="1">
      <alignment horizontal="center"/>
    </xf>
    <xf numFmtId="167" fontId="20" fillId="33" borderId="47" xfId="44" applyNumberFormat="1" applyFont="1" applyFill="1" applyBorder="1" applyAlignment="1">
      <alignment vertical="top" wrapText="1"/>
    </xf>
    <xf numFmtId="0" fontId="15" fillId="33" borderId="0" xfId="60" applyFont="1" applyFill="1">
      <alignment/>
      <protection/>
    </xf>
    <xf numFmtId="167" fontId="15" fillId="33" borderId="0" xfId="44" applyNumberFormat="1" applyFont="1" applyFill="1" applyAlignment="1">
      <alignment/>
    </xf>
    <xf numFmtId="167" fontId="1" fillId="33" borderId="0" xfId="44" applyNumberFormat="1" applyFont="1" applyFill="1" applyAlignment="1">
      <alignment horizontal="center"/>
    </xf>
    <xf numFmtId="0" fontId="28" fillId="0" borderId="0" xfId="60" applyFont="1">
      <alignment/>
      <protection/>
    </xf>
    <xf numFmtId="167" fontId="15" fillId="0" borderId="0" xfId="44" applyNumberFormat="1" applyFont="1" applyAlignment="1">
      <alignment/>
    </xf>
    <xf numFmtId="167" fontId="1" fillId="0" borderId="0" xfId="44" applyNumberFormat="1" applyFont="1" applyAlignment="1">
      <alignment horizontal="center"/>
    </xf>
    <xf numFmtId="43" fontId="0" fillId="33" borderId="0" xfId="0" applyNumberFormat="1" applyFill="1" applyAlignment="1">
      <alignment/>
    </xf>
    <xf numFmtId="166" fontId="3" fillId="33" borderId="0" xfId="0" applyNumberFormat="1" applyFont="1" applyFill="1" applyAlignment="1">
      <alignment vertical="center" wrapText="1"/>
    </xf>
    <xf numFmtId="0" fontId="0" fillId="0" borderId="48" xfId="0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8" xfId="0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/>
    </xf>
    <xf numFmtId="0" fontId="29" fillId="33" borderId="25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1" fillId="33" borderId="23" xfId="0" applyFont="1" applyFill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34" borderId="10" xfId="42" applyNumberFormat="1" applyFont="1" applyFill="1" applyBorder="1" applyAlignment="1">
      <alignment/>
    </xf>
    <xf numFmtId="166" fontId="0" fillId="33" borderId="10" xfId="42" applyNumberFormat="1" applyFont="1" applyFill="1" applyBorder="1" applyAlignment="1">
      <alignment horizontal="right"/>
    </xf>
    <xf numFmtId="166" fontId="0" fillId="33" borderId="31" xfId="0" applyNumberFormat="1" applyFill="1" applyBorder="1" applyAlignment="1">
      <alignment/>
    </xf>
    <xf numFmtId="166" fontId="0" fillId="33" borderId="31" xfId="42" applyNumberFormat="1" applyFill="1" applyBorder="1" applyAlignment="1">
      <alignment/>
    </xf>
    <xf numFmtId="166" fontId="0" fillId="33" borderId="31" xfId="42" applyNumberFormat="1" applyFont="1" applyFill="1" applyBorder="1" applyAlignment="1">
      <alignment vertical="center" wrapText="1"/>
    </xf>
    <xf numFmtId="166" fontId="0" fillId="33" borderId="31" xfId="42" applyNumberFormat="1" applyFont="1" applyFill="1" applyBorder="1" applyAlignment="1">
      <alignment/>
    </xf>
    <xf numFmtId="166" fontId="2" fillId="33" borderId="31" xfId="42" applyNumberFormat="1" applyFont="1" applyFill="1" applyBorder="1" applyAlignment="1">
      <alignment/>
    </xf>
    <xf numFmtId="166" fontId="0" fillId="33" borderId="31" xfId="0" applyNumberFormat="1" applyFont="1" applyFill="1" applyBorder="1" applyAlignment="1">
      <alignment/>
    </xf>
    <xf numFmtId="0" fontId="0" fillId="33" borderId="50" xfId="0" applyFill="1" applyBorder="1" applyAlignment="1">
      <alignment horizontal="center"/>
    </xf>
    <xf numFmtId="166" fontId="0" fillId="33" borderId="51" xfId="0" applyNumberFormat="1" applyFill="1" applyBorder="1" applyAlignment="1">
      <alignment/>
    </xf>
    <xf numFmtId="166" fontId="0" fillId="33" borderId="52" xfId="42" applyNumberFormat="1" applyFill="1" applyBorder="1" applyAlignment="1">
      <alignment/>
    </xf>
    <xf numFmtId="166" fontId="0" fillId="33" borderId="52" xfId="42" applyNumberFormat="1" applyFont="1" applyFill="1" applyBorder="1" applyAlignment="1">
      <alignment vertical="center" wrapText="1"/>
    </xf>
    <xf numFmtId="166" fontId="0" fillId="33" borderId="52" xfId="42" applyNumberFormat="1" applyFont="1" applyFill="1" applyBorder="1" applyAlignment="1">
      <alignment/>
    </xf>
    <xf numFmtId="166" fontId="3" fillId="33" borderId="52" xfId="42" applyNumberFormat="1" applyFont="1" applyFill="1" applyBorder="1" applyAlignment="1">
      <alignment/>
    </xf>
    <xf numFmtId="166" fontId="2" fillId="33" borderId="52" xfId="42" applyNumberFormat="1" applyFont="1" applyFill="1" applyBorder="1" applyAlignment="1">
      <alignment/>
    </xf>
    <xf numFmtId="166" fontId="0" fillId="33" borderId="52" xfId="0" applyNumberFormat="1" applyFont="1" applyFill="1" applyBorder="1" applyAlignment="1">
      <alignment/>
    </xf>
    <xf numFmtId="166" fontId="0" fillId="33" borderId="53" xfId="0" applyNumberFormat="1" applyFill="1" applyBorder="1" applyAlignment="1">
      <alignment/>
    </xf>
    <xf numFmtId="0" fontId="10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59" applyFont="1" applyBorder="1">
      <alignment/>
      <protection/>
    </xf>
    <xf numFmtId="3" fontId="23" fillId="0" borderId="0" xfId="59" applyNumberFormat="1" applyFont="1" applyBorder="1" applyAlignment="1">
      <alignment horizontal="right"/>
      <protection/>
    </xf>
    <xf numFmtId="0" fontId="1" fillId="0" borderId="0" xfId="59" applyFont="1">
      <alignment/>
      <protection/>
    </xf>
    <xf numFmtId="0" fontId="26" fillId="0" borderId="0" xfId="59" applyNumberFormat="1" applyFont="1">
      <alignment/>
      <protection/>
    </xf>
    <xf numFmtId="0" fontId="26" fillId="0" borderId="54" xfId="59" applyFont="1" applyBorder="1" applyAlignment="1">
      <alignment/>
      <protection/>
    </xf>
    <xf numFmtId="0" fontId="33" fillId="0" borderId="0" xfId="62" applyFont="1" applyBorder="1" applyAlignment="1">
      <alignment horizontal="left"/>
      <protection/>
    </xf>
    <xf numFmtId="0" fontId="33" fillId="0" borderId="0" xfId="62" applyFont="1" applyBorder="1">
      <alignment/>
      <protection/>
    </xf>
    <xf numFmtId="0" fontId="33" fillId="0" borderId="0" xfId="62" applyFont="1" applyFill="1" applyBorder="1">
      <alignment/>
      <protection/>
    </xf>
    <xf numFmtId="169" fontId="1" fillId="0" borderId="0" xfId="61" applyNumberFormat="1" applyFont="1" applyBorder="1" applyAlignment="1" applyProtection="1">
      <alignment horizontal="center" vertical="center"/>
      <protection/>
    </xf>
    <xf numFmtId="169" fontId="1" fillId="0" borderId="0" xfId="61" applyNumberFormat="1" applyFont="1" applyFill="1" applyBorder="1" applyAlignment="1">
      <alignment horizontal="center" vertical="center"/>
      <protection/>
    </xf>
    <xf numFmtId="169" fontId="34" fillId="0" borderId="0" xfId="61" applyNumberFormat="1" applyFont="1" applyBorder="1" applyAlignment="1" applyProtection="1">
      <alignment horizontal="center" vertical="center"/>
      <protection locked="0"/>
    </xf>
    <xf numFmtId="0" fontId="33" fillId="0" borderId="0" xfId="62" applyFont="1" applyBorder="1" applyAlignment="1">
      <alignment horizontal="center" vertical="center"/>
      <protection/>
    </xf>
    <xf numFmtId="169" fontId="34" fillId="0" borderId="0" xfId="61" applyNumberFormat="1" applyFont="1" applyBorder="1" applyAlignment="1">
      <alignment horizontal="center" vertical="center"/>
      <protection/>
    </xf>
    <xf numFmtId="169" fontId="34" fillId="0" borderId="0" xfId="62" applyNumberFormat="1" applyFont="1" applyBorder="1" applyAlignment="1" applyProtection="1">
      <alignment horizontal="center" vertical="center"/>
      <protection locked="0"/>
    </xf>
    <xf numFmtId="169" fontId="34" fillId="0" borderId="0" xfId="62" applyNumberFormat="1" applyFont="1" applyBorder="1" applyAlignment="1" applyProtection="1">
      <alignment horizontal="center" vertical="center" wrapText="1"/>
      <protection locked="0"/>
    </xf>
    <xf numFmtId="169" fontId="34" fillId="0" borderId="55" xfId="61" applyNumberFormat="1" applyFont="1" applyBorder="1" applyAlignment="1">
      <alignment horizontal="center" vertical="center"/>
      <protection/>
    </xf>
    <xf numFmtId="169" fontId="34" fillId="0" borderId="56" xfId="61" applyNumberFormat="1" applyFont="1" applyBorder="1" applyAlignment="1">
      <alignment horizontal="center" vertical="center"/>
      <protection/>
    </xf>
    <xf numFmtId="169" fontId="34" fillId="0" borderId="57" xfId="62" applyNumberFormat="1" applyFont="1" applyBorder="1" applyAlignment="1" applyProtection="1">
      <alignment horizontal="center" vertical="center"/>
      <protection locked="0"/>
    </xf>
    <xf numFmtId="169" fontId="34" fillId="0" borderId="58" xfId="62" applyNumberFormat="1" applyFont="1" applyBorder="1" applyAlignment="1" applyProtection="1">
      <alignment horizontal="center" vertical="center"/>
      <protection locked="0"/>
    </xf>
    <xf numFmtId="169" fontId="34" fillId="0" borderId="59" xfId="62" applyNumberFormat="1" applyFont="1" applyBorder="1" applyAlignment="1" applyProtection="1">
      <alignment horizontal="center" vertical="center" wrapText="1"/>
      <protection locked="0"/>
    </xf>
    <xf numFmtId="169" fontId="34" fillId="0" borderId="58" xfId="62" applyNumberFormat="1" applyFont="1" applyBorder="1" applyAlignment="1" applyProtection="1">
      <alignment horizontal="center" vertical="center" wrapText="1"/>
      <protection locked="0"/>
    </xf>
    <xf numFmtId="169" fontId="34" fillId="0" borderId="60" xfId="62" applyNumberFormat="1" applyFont="1" applyBorder="1" applyAlignment="1" applyProtection="1">
      <alignment horizontal="center" vertical="center" wrapText="1"/>
      <protection locked="0"/>
    </xf>
    <xf numFmtId="169" fontId="34" fillId="0" borderId="61" xfId="61" applyNumberFormat="1" applyFont="1" applyBorder="1" applyAlignment="1" applyProtection="1">
      <alignment horizontal="center" vertical="center"/>
      <protection locked="0"/>
    </xf>
    <xf numFmtId="169" fontId="34" fillId="0" borderId="62" xfId="61" applyNumberFormat="1" applyFont="1" applyBorder="1" applyAlignment="1">
      <alignment horizontal="center" vertical="center"/>
      <protection/>
    </xf>
    <xf numFmtId="169" fontId="34" fillId="0" borderId="63" xfId="61" applyNumberFormat="1" applyFont="1" applyBorder="1" applyAlignment="1">
      <alignment horizontal="center" vertical="center"/>
      <protection/>
    </xf>
    <xf numFmtId="169" fontId="34" fillId="0" borderId="64" xfId="62" applyNumberFormat="1" applyFont="1" applyBorder="1" applyAlignment="1" applyProtection="1">
      <alignment horizontal="center" vertical="center"/>
      <protection locked="0"/>
    </xf>
    <xf numFmtId="169" fontId="34" fillId="0" borderId="65" xfId="62" applyNumberFormat="1" applyFont="1" applyBorder="1" applyAlignment="1" applyProtection="1">
      <alignment horizontal="center" vertical="center"/>
      <protection locked="0"/>
    </xf>
    <xf numFmtId="169" fontId="34" fillId="0" borderId="66" xfId="62" applyNumberFormat="1" applyFont="1" applyBorder="1" applyAlignment="1" applyProtection="1">
      <alignment horizontal="center" vertical="center" wrapText="1"/>
      <protection locked="0"/>
    </xf>
    <xf numFmtId="169" fontId="34" fillId="0" borderId="65" xfId="62" applyNumberFormat="1" applyFont="1" applyBorder="1" applyAlignment="1" applyProtection="1">
      <alignment horizontal="center" vertical="center" wrapText="1"/>
      <protection locked="0"/>
    </xf>
    <xf numFmtId="169" fontId="34" fillId="0" borderId="67" xfId="62" applyNumberFormat="1" applyFont="1" applyBorder="1" applyAlignment="1" applyProtection="1">
      <alignment horizontal="center" vertical="center" wrapText="1"/>
      <protection locked="0"/>
    </xf>
    <xf numFmtId="169" fontId="34" fillId="0" borderId="68" xfId="61" applyNumberFormat="1" applyFont="1" applyBorder="1" applyAlignment="1" applyProtection="1">
      <alignment horizontal="center" vertical="center"/>
      <protection locked="0"/>
    </xf>
    <xf numFmtId="169" fontId="1" fillId="0" borderId="0" xfId="61" applyNumberFormat="1" applyFont="1" applyBorder="1" applyAlignment="1" applyProtection="1">
      <alignment horizontal="center" vertical="center"/>
      <protection locked="0"/>
    </xf>
    <xf numFmtId="169" fontId="34" fillId="0" borderId="69" xfId="62" applyNumberFormat="1" applyFont="1" applyBorder="1" applyAlignment="1" applyProtection="1">
      <alignment horizontal="center" vertical="center"/>
      <protection locked="0"/>
    </xf>
    <xf numFmtId="169" fontId="34" fillId="0" borderId="70" xfId="62" applyNumberFormat="1" applyFont="1" applyBorder="1" applyAlignment="1" applyProtection="1">
      <alignment horizontal="center" vertical="center"/>
      <protection locked="0"/>
    </xf>
    <xf numFmtId="169" fontId="34" fillId="0" borderId="71" xfId="62" applyNumberFormat="1" applyFont="1" applyBorder="1" applyAlignment="1" applyProtection="1">
      <alignment horizontal="center" vertical="center" wrapText="1"/>
      <protection locked="0"/>
    </xf>
    <xf numFmtId="169" fontId="34" fillId="0" borderId="70" xfId="62" applyNumberFormat="1" applyFont="1" applyBorder="1" applyAlignment="1" applyProtection="1">
      <alignment horizontal="center" vertical="center" wrapText="1"/>
      <protection locked="0"/>
    </xf>
    <xf numFmtId="169" fontId="34" fillId="0" borderId="72" xfId="62" applyNumberFormat="1" applyFont="1" applyBorder="1" applyAlignment="1" applyProtection="1">
      <alignment horizontal="center" vertical="center" wrapText="1"/>
      <protection locked="0"/>
    </xf>
    <xf numFmtId="169" fontId="34" fillId="0" borderId="73" xfId="61" applyNumberFormat="1" applyFont="1" applyBorder="1" applyAlignment="1" applyProtection="1">
      <alignment horizontal="center" vertical="center"/>
      <protection locked="0"/>
    </xf>
    <xf numFmtId="169" fontId="34" fillId="0" borderId="74" xfId="61" applyNumberFormat="1" applyFont="1" applyBorder="1" applyAlignment="1">
      <alignment horizontal="left"/>
      <protection/>
    </xf>
    <xf numFmtId="169" fontId="34" fillId="0" borderId="75" xfId="61" applyNumberFormat="1" applyFont="1" applyBorder="1" applyAlignment="1">
      <alignment horizontal="left"/>
      <protection/>
    </xf>
    <xf numFmtId="169" fontId="35" fillId="0" borderId="0" xfId="61" applyNumberFormat="1" applyFont="1" applyFill="1" applyBorder="1" applyAlignment="1" quotePrefix="1">
      <alignment horizontal="center"/>
      <protection/>
    </xf>
    <xf numFmtId="169" fontId="34" fillId="0" borderId="74" xfId="61" applyNumberFormat="1" applyFont="1" applyFill="1" applyBorder="1" applyAlignment="1" applyProtection="1">
      <alignment/>
      <protection locked="0"/>
    </xf>
    <xf numFmtId="169" fontId="34" fillId="0" borderId="76" xfId="61" applyNumberFormat="1" applyFont="1" applyFill="1" applyBorder="1" applyAlignment="1" applyProtection="1">
      <alignment wrapText="1"/>
      <protection locked="0"/>
    </xf>
    <xf numFmtId="169" fontId="34" fillId="0" borderId="77" xfId="61" applyNumberFormat="1" applyFont="1" applyFill="1" applyBorder="1" applyAlignment="1" applyProtection="1">
      <alignment wrapText="1"/>
      <protection locked="0"/>
    </xf>
    <xf numFmtId="169" fontId="34" fillId="0" borderId="76" xfId="61" applyNumberFormat="1" applyFont="1" applyFill="1" applyBorder="1" applyAlignment="1" applyProtection="1">
      <alignment/>
      <protection locked="0"/>
    </xf>
    <xf numFmtId="169" fontId="34" fillId="0" borderId="78" xfId="61" applyNumberFormat="1" applyFont="1" applyFill="1" applyBorder="1" applyAlignment="1" applyProtection="1">
      <alignment/>
      <protection locked="0"/>
    </xf>
    <xf numFmtId="169" fontId="34" fillId="0" borderId="79" xfId="61" applyNumberFormat="1" applyFont="1" applyFill="1" applyBorder="1" applyAlignment="1" applyProtection="1">
      <alignment/>
      <protection locked="0"/>
    </xf>
    <xf numFmtId="169" fontId="34" fillId="0" borderId="80" xfId="61" applyNumberFormat="1" applyFont="1" applyFill="1" applyBorder="1" applyAlignment="1" applyProtection="1">
      <alignment/>
      <protection locked="0"/>
    </xf>
    <xf numFmtId="169" fontId="34" fillId="0" borderId="0" xfId="61" applyNumberFormat="1" applyFont="1" applyFill="1" applyBorder="1" applyAlignment="1" applyProtection="1">
      <alignment horizontal="right"/>
      <protection locked="0"/>
    </xf>
    <xf numFmtId="169" fontId="34" fillId="0" borderId="80" xfId="61" applyNumberFormat="1" applyFont="1" applyFill="1" applyBorder="1" applyAlignment="1" applyProtection="1">
      <alignment horizontal="right"/>
      <protection/>
    </xf>
    <xf numFmtId="169" fontId="34" fillId="0" borderId="0" xfId="61" applyNumberFormat="1" applyFont="1" applyFill="1" applyBorder="1" applyAlignment="1" applyProtection="1">
      <alignment horizontal="right"/>
      <protection/>
    </xf>
    <xf numFmtId="169" fontId="34" fillId="0" borderId="64" xfId="61" applyNumberFormat="1" applyFont="1" applyBorder="1" applyAlignment="1">
      <alignment horizontal="left" vertical="top"/>
      <protection/>
    </xf>
    <xf numFmtId="169" fontId="34" fillId="0" borderId="67" xfId="61" applyNumberFormat="1" applyFont="1" applyBorder="1" applyAlignment="1">
      <alignment horizontal="left" vertical="top"/>
      <protection/>
    </xf>
    <xf numFmtId="169" fontId="34" fillId="0" borderId="64" xfId="61" applyNumberFormat="1" applyFont="1" applyFill="1" applyBorder="1" applyAlignment="1" applyProtection="1">
      <alignment/>
      <protection locked="0"/>
    </xf>
    <xf numFmtId="169" fontId="34" fillId="0" borderId="65" xfId="61" applyNumberFormat="1" applyFont="1" applyFill="1" applyBorder="1" applyAlignment="1" applyProtection="1">
      <alignment wrapText="1"/>
      <protection locked="0"/>
    </xf>
    <xf numFmtId="169" fontId="34" fillId="0" borderId="66" xfId="61" applyNumberFormat="1" applyFont="1" applyFill="1" applyBorder="1" applyAlignment="1" applyProtection="1">
      <alignment wrapText="1"/>
      <protection locked="0"/>
    </xf>
    <xf numFmtId="169" fontId="34" fillId="0" borderId="65" xfId="61" applyNumberFormat="1" applyFont="1" applyFill="1" applyBorder="1" applyAlignment="1" applyProtection="1">
      <alignment/>
      <protection locked="0"/>
    </xf>
    <xf numFmtId="169" fontId="34" fillId="0" borderId="81" xfId="61" applyNumberFormat="1" applyFont="1" applyFill="1" applyBorder="1" applyAlignment="1" applyProtection="1">
      <alignment/>
      <protection locked="0"/>
    </xf>
    <xf numFmtId="169" fontId="34" fillId="0" borderId="82" xfId="61" applyNumberFormat="1" applyFont="1" applyFill="1" applyBorder="1" applyAlignment="1" applyProtection="1">
      <alignment/>
      <protection locked="0"/>
    </xf>
    <xf numFmtId="169" fontId="34" fillId="0" borderId="68" xfId="61" applyNumberFormat="1" applyFont="1" applyFill="1" applyBorder="1" applyAlignment="1" applyProtection="1">
      <alignment/>
      <protection locked="0"/>
    </xf>
    <xf numFmtId="169" fontId="34" fillId="0" borderId="83" xfId="61" applyNumberFormat="1" applyFont="1" applyBorder="1" applyAlignment="1">
      <alignment horizontal="left" vertical="top"/>
      <protection/>
    </xf>
    <xf numFmtId="169" fontId="34" fillId="0" borderId="84" xfId="61" applyNumberFormat="1" applyFont="1" applyBorder="1" applyAlignment="1">
      <alignment horizontal="left" vertical="top"/>
      <protection/>
    </xf>
    <xf numFmtId="169" fontId="34" fillId="0" borderId="83" xfId="61" applyNumberFormat="1" applyFont="1" applyFill="1" applyBorder="1" applyAlignment="1" applyProtection="1">
      <alignment/>
      <protection locked="0"/>
    </xf>
    <xf numFmtId="169" fontId="34" fillId="0" borderId="85" xfId="61" applyNumberFormat="1" applyFont="1" applyFill="1" applyBorder="1" applyAlignment="1" applyProtection="1">
      <alignment/>
      <protection locked="0"/>
    </xf>
    <xf numFmtId="169" fontId="34" fillId="0" borderId="86" xfId="61" applyNumberFormat="1" applyFont="1" applyFill="1" applyBorder="1" applyAlignment="1" applyProtection="1">
      <alignment wrapText="1"/>
      <protection locked="0"/>
    </xf>
    <xf numFmtId="169" fontId="34" fillId="0" borderId="87" xfId="61" applyNumberFormat="1" applyFont="1" applyFill="1" applyBorder="1" applyAlignment="1" applyProtection="1">
      <alignment/>
      <protection locked="0"/>
    </xf>
    <xf numFmtId="169" fontId="34" fillId="0" borderId="88" xfId="61" applyNumberFormat="1" applyFont="1" applyFill="1" applyBorder="1" applyAlignment="1" applyProtection="1">
      <alignment/>
      <protection locked="0"/>
    </xf>
    <xf numFmtId="169" fontId="34" fillId="0" borderId="89" xfId="61" applyNumberFormat="1" applyFont="1" applyFill="1" applyBorder="1" applyAlignment="1" applyProtection="1">
      <alignment/>
      <protection locked="0"/>
    </xf>
    <xf numFmtId="169" fontId="34" fillId="0" borderId="89" xfId="61" applyNumberFormat="1" applyFont="1" applyFill="1" applyBorder="1" applyAlignment="1" applyProtection="1">
      <alignment horizontal="right"/>
      <protection/>
    </xf>
    <xf numFmtId="169" fontId="34" fillId="0" borderId="90" xfId="61" applyNumberFormat="1" applyFont="1" applyBorder="1" applyAlignment="1">
      <alignment horizontal="left" vertical="top"/>
      <protection/>
    </xf>
    <xf numFmtId="169" fontId="34" fillId="0" borderId="91" xfId="61" applyNumberFormat="1" applyFont="1" applyBorder="1" applyAlignment="1">
      <alignment horizontal="left" vertical="top"/>
      <protection/>
    </xf>
    <xf numFmtId="169" fontId="1" fillId="0" borderId="90" xfId="61" applyNumberFormat="1" applyFont="1" applyFill="1" applyBorder="1" applyAlignment="1" applyProtection="1">
      <alignment/>
      <protection locked="0"/>
    </xf>
    <xf numFmtId="169" fontId="1" fillId="0" borderId="92" xfId="61" applyNumberFormat="1" applyFont="1" applyFill="1" applyBorder="1" applyAlignment="1" applyProtection="1">
      <alignment/>
      <protection locked="0"/>
    </xf>
    <xf numFmtId="169" fontId="1" fillId="0" borderId="93" xfId="61" applyNumberFormat="1" applyFont="1" applyFill="1" applyBorder="1" applyAlignment="1" applyProtection="1">
      <alignment wrapText="1"/>
      <protection locked="0"/>
    </xf>
    <xf numFmtId="169" fontId="1" fillId="0" borderId="94" xfId="61" applyNumberFormat="1" applyFont="1" applyFill="1" applyBorder="1" applyAlignment="1" applyProtection="1">
      <alignment/>
      <protection locked="0"/>
    </xf>
    <xf numFmtId="169" fontId="1" fillId="0" borderId="95" xfId="61" applyNumberFormat="1" applyFont="1" applyFill="1" applyBorder="1" applyAlignment="1" applyProtection="1">
      <alignment/>
      <protection locked="0"/>
    </xf>
    <xf numFmtId="169" fontId="1" fillId="0" borderId="91" xfId="61" applyNumberFormat="1" applyFont="1" applyFill="1" applyBorder="1" applyAlignment="1" applyProtection="1">
      <alignment/>
      <protection locked="0"/>
    </xf>
    <xf numFmtId="169" fontId="1" fillId="0" borderId="0" xfId="61" applyNumberFormat="1" applyFont="1" applyFill="1" applyBorder="1" applyAlignment="1" applyProtection="1">
      <alignment horizontal="right"/>
      <protection locked="0"/>
    </xf>
    <xf numFmtId="169" fontId="1" fillId="0" borderId="0" xfId="61" applyNumberFormat="1" applyFont="1" applyFill="1" applyBorder="1" applyAlignment="1" applyProtection="1">
      <alignment horizontal="right"/>
      <protection/>
    </xf>
    <xf numFmtId="169" fontId="34" fillId="0" borderId="64" xfId="61" applyNumberFormat="1" applyFont="1" applyBorder="1" applyAlignment="1">
      <alignment horizontal="left"/>
      <protection/>
    </xf>
    <xf numFmtId="169" fontId="34" fillId="0" borderId="67" xfId="61" applyNumberFormat="1" applyFont="1" applyBorder="1" applyAlignment="1">
      <alignment horizontal="left"/>
      <protection/>
    </xf>
    <xf numFmtId="169" fontId="1" fillId="0" borderId="64" xfId="61" applyNumberFormat="1" applyFont="1" applyFill="1" applyBorder="1" applyAlignment="1" applyProtection="1">
      <alignment/>
      <protection locked="0"/>
    </xf>
    <xf numFmtId="169" fontId="1" fillId="0" borderId="65" xfId="61" applyNumberFormat="1" applyFont="1" applyFill="1" applyBorder="1" applyAlignment="1" applyProtection="1">
      <alignment/>
      <protection locked="0"/>
    </xf>
    <xf numFmtId="169" fontId="1" fillId="0" borderId="66" xfId="61" applyNumberFormat="1" applyFont="1" applyFill="1" applyBorder="1" applyAlignment="1" applyProtection="1">
      <alignment wrapText="1"/>
      <protection locked="0"/>
    </xf>
    <xf numFmtId="169" fontId="1" fillId="0" borderId="81" xfId="61" applyNumberFormat="1" applyFont="1" applyFill="1" applyBorder="1" applyAlignment="1" applyProtection="1">
      <alignment/>
      <protection locked="0"/>
    </xf>
    <xf numFmtId="169" fontId="1" fillId="0" borderId="82" xfId="61" applyNumberFormat="1" applyFont="1" applyFill="1" applyBorder="1" applyAlignment="1" applyProtection="1">
      <alignment/>
      <protection locked="0"/>
    </xf>
    <xf numFmtId="169" fontId="1" fillId="0" borderId="67" xfId="61" applyNumberFormat="1" applyFont="1" applyFill="1" applyBorder="1" applyAlignment="1" applyProtection="1">
      <alignment/>
      <protection locked="0"/>
    </xf>
    <xf numFmtId="166" fontId="1" fillId="0" borderId="0" xfId="59" applyNumberFormat="1" applyFont="1">
      <alignment/>
      <protection/>
    </xf>
    <xf numFmtId="169" fontId="34" fillId="0" borderId="62" xfId="61" applyNumberFormat="1" applyFont="1" applyFill="1" applyBorder="1" applyAlignment="1">
      <alignment horizontal="left"/>
      <protection/>
    </xf>
    <xf numFmtId="169" fontId="34" fillId="0" borderId="63" xfId="61" applyNumberFormat="1" applyFont="1" applyFill="1" applyBorder="1" applyAlignment="1">
      <alignment horizontal="left"/>
      <protection/>
    </xf>
    <xf numFmtId="169" fontId="1" fillId="0" borderId="96" xfId="61" applyNumberFormat="1" applyFont="1" applyFill="1" applyBorder="1" applyAlignment="1" applyProtection="1">
      <alignment/>
      <protection locked="0"/>
    </xf>
    <xf numFmtId="169" fontId="1" fillId="0" borderId="97" xfId="61" applyNumberFormat="1" applyFont="1" applyFill="1" applyBorder="1" applyAlignment="1" applyProtection="1">
      <alignment/>
      <protection locked="0"/>
    </xf>
    <xf numFmtId="169" fontId="1" fillId="0" borderId="54" xfId="61" applyNumberFormat="1" applyFont="1" applyFill="1" applyBorder="1" applyAlignment="1" applyProtection="1">
      <alignment wrapText="1"/>
      <protection locked="0"/>
    </xf>
    <xf numFmtId="169" fontId="1" fillId="0" borderId="98" xfId="61" applyNumberFormat="1" applyFont="1" applyFill="1" applyBorder="1" applyAlignment="1" applyProtection="1">
      <alignment/>
      <protection locked="0"/>
    </xf>
    <xf numFmtId="169" fontId="1" fillId="0" borderId="99" xfId="61" applyNumberFormat="1" applyFont="1" applyFill="1" applyBorder="1" applyAlignment="1" applyProtection="1">
      <alignment/>
      <protection locked="0"/>
    </xf>
    <xf numFmtId="169" fontId="1" fillId="0" borderId="100" xfId="61" applyNumberFormat="1" applyFont="1" applyFill="1" applyBorder="1" applyAlignment="1" applyProtection="1">
      <alignment/>
      <protection locked="0"/>
    </xf>
    <xf numFmtId="169" fontId="34" fillId="0" borderId="101" xfId="61" applyNumberFormat="1" applyFont="1" applyBorder="1" applyAlignment="1">
      <alignment horizontal="left"/>
      <protection/>
    </xf>
    <xf numFmtId="169" fontId="34" fillId="0" borderId="102" xfId="61" applyNumberFormat="1" applyFont="1" applyBorder="1" applyAlignment="1">
      <alignment horizontal="left"/>
      <protection/>
    </xf>
    <xf numFmtId="169" fontId="35" fillId="0" borderId="0" xfId="61" applyNumberFormat="1" applyFont="1" applyFill="1" applyBorder="1" applyAlignment="1">
      <alignment horizontal="center"/>
      <protection/>
    </xf>
    <xf numFmtId="169" fontId="34" fillId="0" borderId="103" xfId="61" applyNumberFormat="1" applyFont="1" applyFill="1" applyBorder="1" applyAlignment="1" applyProtection="1">
      <alignment/>
      <protection/>
    </xf>
    <xf numFmtId="169" fontId="34" fillId="0" borderId="76" xfId="61" applyNumberFormat="1" applyFont="1" applyFill="1" applyBorder="1" applyAlignment="1" applyProtection="1">
      <alignment/>
      <protection/>
    </xf>
    <xf numFmtId="169" fontId="34" fillId="0" borderId="79" xfId="61" applyNumberFormat="1" applyFont="1" applyFill="1" applyBorder="1" applyAlignment="1" applyProtection="1">
      <alignment/>
      <protection/>
    </xf>
    <xf numFmtId="169" fontId="34" fillId="0" borderId="75" xfId="61" applyNumberFormat="1" applyFont="1" applyFill="1" applyBorder="1" applyAlignment="1" applyProtection="1">
      <alignment/>
      <protection/>
    </xf>
    <xf numFmtId="169" fontId="34" fillId="0" borderId="62" xfId="61" applyNumberFormat="1" applyFont="1" applyBorder="1" applyAlignment="1">
      <alignment horizontal="left" vertical="top"/>
      <protection/>
    </xf>
    <xf numFmtId="169" fontId="34" fillId="0" borderId="63" xfId="61" applyNumberFormat="1" applyFont="1" applyBorder="1" applyAlignment="1">
      <alignment horizontal="left" vertical="top"/>
      <protection/>
    </xf>
    <xf numFmtId="169" fontId="34" fillId="0" borderId="104" xfId="61" applyNumberFormat="1" applyFont="1" applyFill="1" applyBorder="1" applyAlignment="1" applyProtection="1">
      <alignment/>
      <protection/>
    </xf>
    <xf numFmtId="169" fontId="34" fillId="0" borderId="65" xfId="61" applyNumberFormat="1" applyFont="1" applyFill="1" applyBorder="1" applyAlignment="1" applyProtection="1">
      <alignment/>
      <protection/>
    </xf>
    <xf numFmtId="169" fontId="34" fillId="0" borderId="82" xfId="61" applyNumberFormat="1" applyFont="1" applyFill="1" applyBorder="1" applyAlignment="1" applyProtection="1">
      <alignment/>
      <protection/>
    </xf>
    <xf numFmtId="169" fontId="34" fillId="0" borderId="67" xfId="61" applyNumberFormat="1" applyFont="1" applyFill="1" applyBorder="1" applyAlignment="1" applyProtection="1">
      <alignment/>
      <protection/>
    </xf>
    <xf numFmtId="169" fontId="34" fillId="0" borderId="96" xfId="61" applyNumberFormat="1" applyFont="1" applyBorder="1" applyAlignment="1">
      <alignment horizontal="left" vertical="top"/>
      <protection/>
    </xf>
    <xf numFmtId="169" fontId="34" fillId="0" borderId="100" xfId="61" applyNumberFormat="1" applyFont="1" applyBorder="1" applyAlignment="1">
      <alignment horizontal="left" vertical="top"/>
      <protection/>
    </xf>
    <xf numFmtId="169" fontId="1" fillId="0" borderId="0" xfId="61" applyNumberFormat="1" applyFont="1" applyFill="1" applyBorder="1">
      <alignment/>
      <protection/>
    </xf>
    <xf numFmtId="169" fontId="34" fillId="0" borderId="105" xfId="61" applyNumberFormat="1" applyFont="1" applyFill="1" applyBorder="1" applyAlignment="1" applyProtection="1">
      <alignment/>
      <protection/>
    </xf>
    <xf numFmtId="169" fontId="34" fillId="0" borderId="85" xfId="61" applyNumberFormat="1" applyFont="1" applyFill="1" applyBorder="1" applyAlignment="1" applyProtection="1">
      <alignment/>
      <protection/>
    </xf>
    <xf numFmtId="169" fontId="34" fillId="0" borderId="88" xfId="61" applyNumberFormat="1" applyFont="1" applyFill="1" applyBorder="1" applyAlignment="1" applyProtection="1">
      <alignment/>
      <protection/>
    </xf>
    <xf numFmtId="169" fontId="34" fillId="0" borderId="84" xfId="61" applyNumberFormat="1" applyFont="1" applyFill="1" applyBorder="1" applyAlignment="1" applyProtection="1">
      <alignment/>
      <protection/>
    </xf>
    <xf numFmtId="166" fontId="0" fillId="34" borderId="10" xfId="42" applyNumberFormat="1" applyFill="1" applyBorder="1" applyAlignment="1">
      <alignment/>
    </xf>
    <xf numFmtId="166" fontId="0" fillId="34" borderId="10" xfId="42" applyNumberFormat="1" applyFont="1" applyFill="1" applyBorder="1" applyAlignment="1">
      <alignment/>
    </xf>
    <xf numFmtId="166" fontId="10" fillId="34" borderId="10" xfId="42" applyNumberFormat="1" applyFont="1" applyFill="1" applyBorder="1" applyAlignment="1">
      <alignment horizontal="center"/>
    </xf>
    <xf numFmtId="166" fontId="16" fillId="0" borderId="10" xfId="42" applyNumberFormat="1" applyFont="1" applyBorder="1" applyAlignment="1">
      <alignment horizontal="center" vertical="center" wrapText="1"/>
    </xf>
    <xf numFmtId="166" fontId="16" fillId="0" borderId="16" xfId="42" applyNumberFormat="1" applyFont="1" applyBorder="1" applyAlignment="1">
      <alignment horizontal="center" vertical="center" wrapText="1"/>
    </xf>
    <xf numFmtId="166" fontId="10" fillId="0" borderId="10" xfId="42" applyNumberFormat="1" applyFont="1" applyBorder="1" applyAlignment="1">
      <alignment/>
    </xf>
    <xf numFmtId="166" fontId="10" fillId="0" borderId="10" xfId="42" applyNumberFormat="1" applyFont="1" applyBorder="1" applyAlignment="1">
      <alignment horizontal="center" vertical="center" wrapText="1"/>
    </xf>
    <xf numFmtId="166" fontId="10" fillId="0" borderId="10" xfId="42" applyNumberFormat="1" applyFont="1" applyBorder="1" applyAlignment="1">
      <alignment vertical="center" wrapText="1"/>
    </xf>
    <xf numFmtId="166" fontId="16" fillId="0" borderId="16" xfId="42" applyNumberFormat="1" applyFont="1" applyBorder="1" applyAlignment="1">
      <alignment horizontal="center"/>
    </xf>
    <xf numFmtId="166" fontId="16" fillId="0" borderId="15" xfId="42" applyNumberFormat="1" applyFont="1" applyBorder="1" applyAlignment="1">
      <alignment vertical="center" wrapText="1"/>
    </xf>
    <xf numFmtId="166" fontId="16" fillId="0" borderId="18" xfId="42" applyNumberFormat="1" applyFont="1" applyBorder="1" applyAlignment="1">
      <alignment horizontal="center" vertical="center" wrapText="1"/>
    </xf>
    <xf numFmtId="166" fontId="0" fillId="0" borderId="10" xfId="42" applyNumberFormat="1" applyFill="1" applyBorder="1" applyAlignment="1">
      <alignment/>
    </xf>
    <xf numFmtId="166" fontId="0" fillId="0" borderId="10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0" fillId="0" borderId="10" xfId="42" applyNumberFormat="1" applyFont="1" applyFill="1" applyBorder="1" applyAlignment="1">
      <alignment/>
    </xf>
    <xf numFmtId="0" fontId="0" fillId="0" borderId="48" xfId="0" applyFont="1" applyBorder="1" applyAlignment="1">
      <alignment horizontal="center"/>
    </xf>
    <xf numFmtId="167" fontId="20" fillId="33" borderId="106" xfId="44" applyNumberFormat="1" applyFont="1" applyFill="1" applyBorder="1" applyAlignment="1">
      <alignment horizontal="center"/>
    </xf>
    <xf numFmtId="167" fontId="20" fillId="33" borderId="107" xfId="44" applyNumberFormat="1" applyFont="1" applyFill="1" applyBorder="1" applyAlignment="1">
      <alignment horizontal="center"/>
    </xf>
    <xf numFmtId="167" fontId="20" fillId="33" borderId="108" xfId="44" applyNumberFormat="1" applyFont="1" applyFill="1" applyBorder="1" applyAlignment="1">
      <alignment horizontal="center"/>
    </xf>
    <xf numFmtId="167" fontId="21" fillId="33" borderId="109" xfId="44" applyNumberFormat="1" applyFont="1" applyFill="1" applyBorder="1" applyAlignment="1">
      <alignment horizontal="center" vertical="center"/>
    </xf>
    <xf numFmtId="167" fontId="21" fillId="33" borderId="0" xfId="44" applyNumberFormat="1" applyFont="1" applyFill="1" applyBorder="1" applyAlignment="1">
      <alignment horizontal="center" vertical="center"/>
    </xf>
    <xf numFmtId="167" fontId="21" fillId="33" borderId="110" xfId="44" applyNumberFormat="1" applyFont="1" applyFill="1" applyBorder="1" applyAlignment="1">
      <alignment horizontal="center" vertical="center"/>
    </xf>
    <xf numFmtId="0" fontId="10" fillId="33" borderId="0" xfId="60" applyFont="1" applyFill="1" applyAlignment="1">
      <alignment horizontal="left"/>
      <protection/>
    </xf>
    <xf numFmtId="0" fontId="11" fillId="33" borderId="25" xfId="0" applyFont="1" applyFill="1" applyBorder="1" applyAlignment="1">
      <alignment horizontal="center"/>
    </xf>
    <xf numFmtId="46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21" fontId="11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0" fillId="33" borderId="0" xfId="0" applyNumberFormat="1" applyFont="1" applyFill="1" applyAlignment="1">
      <alignment horizontal="center"/>
    </xf>
    <xf numFmtId="169" fontId="34" fillId="0" borderId="111" xfId="62" applyNumberFormat="1" applyFont="1" applyBorder="1" applyAlignment="1" applyProtection="1">
      <alignment horizontal="center" vertical="center" wrapText="1"/>
      <protection locked="0"/>
    </xf>
    <xf numFmtId="169" fontId="34" fillId="0" borderId="97" xfId="62" applyNumberFormat="1" applyFont="1" applyBorder="1" applyAlignment="1" applyProtection="1">
      <alignment horizontal="center" vertical="center" wrapText="1"/>
      <protection locked="0"/>
    </xf>
    <xf numFmtId="169" fontId="34" fillId="0" borderId="112" xfId="62" applyNumberFormat="1" applyFont="1" applyBorder="1" applyAlignment="1" applyProtection="1">
      <alignment horizontal="center" vertical="center" wrapText="1"/>
      <protection locked="0"/>
    </xf>
    <xf numFmtId="169" fontId="34" fillId="0" borderId="99" xfId="62" applyNumberFormat="1" applyFont="1" applyBorder="1" applyAlignment="1" applyProtection="1">
      <alignment horizontal="center" vertical="center" wrapText="1"/>
      <protection locked="0"/>
    </xf>
    <xf numFmtId="169" fontId="34" fillId="0" borderId="113" xfId="62" applyNumberFormat="1" applyFont="1" applyBorder="1" applyAlignment="1" applyProtection="1">
      <alignment horizontal="center" vertical="center" wrapText="1"/>
      <protection locked="0"/>
    </xf>
    <xf numFmtId="169" fontId="34" fillId="0" borderId="114" xfId="62" applyNumberFormat="1" applyFont="1" applyBorder="1" applyAlignment="1" applyProtection="1">
      <alignment horizontal="center" vertical="center" wrapText="1"/>
      <protection locked="0"/>
    </xf>
    <xf numFmtId="169" fontId="34" fillId="0" borderId="113" xfId="61" applyNumberFormat="1" applyFont="1" applyBorder="1" applyAlignment="1" applyProtection="1">
      <alignment horizontal="center" vertical="center"/>
      <protection locked="0"/>
    </xf>
    <xf numFmtId="169" fontId="34" fillId="0" borderId="114" xfId="61" applyNumberFormat="1" applyFont="1" applyBorder="1" applyAlignment="1" applyProtection="1">
      <alignment horizontal="center" vertical="center"/>
      <protection locked="0"/>
    </xf>
    <xf numFmtId="169" fontId="34" fillId="0" borderId="101" xfId="61" applyNumberFormat="1" applyFont="1" applyBorder="1" applyAlignment="1">
      <alignment horizontal="center" vertical="center"/>
      <protection/>
    </xf>
    <xf numFmtId="169" fontId="34" fillId="0" borderId="102" xfId="61" applyNumberFormat="1" applyFont="1" applyBorder="1" applyAlignment="1">
      <alignment horizontal="center" vertical="center"/>
      <protection/>
    </xf>
    <xf numFmtId="169" fontId="34" fillId="0" borderId="96" xfId="61" applyNumberFormat="1" applyFont="1" applyBorder="1" applyAlignment="1">
      <alignment horizontal="center" vertical="center"/>
      <protection/>
    </xf>
    <xf numFmtId="169" fontId="34" fillId="0" borderId="100" xfId="61" applyNumberFormat="1" applyFont="1" applyBorder="1" applyAlignment="1">
      <alignment horizontal="center" vertical="center"/>
      <protection/>
    </xf>
    <xf numFmtId="169" fontId="34" fillId="0" borderId="115" xfId="62" applyNumberFormat="1" applyFont="1" applyBorder="1" applyAlignment="1" applyProtection="1">
      <alignment horizontal="center" vertical="center"/>
      <protection locked="0"/>
    </xf>
    <xf numFmtId="169" fontId="34" fillId="0" borderId="116" xfId="62" applyNumberFormat="1" applyFont="1" applyBorder="1" applyAlignment="1" applyProtection="1">
      <alignment horizontal="center" vertical="center"/>
      <protection locked="0"/>
    </xf>
    <xf numFmtId="169" fontId="34" fillId="0" borderId="111" xfId="62" applyNumberFormat="1" applyFont="1" applyBorder="1" applyAlignment="1" applyProtection="1">
      <alignment horizontal="center" vertical="center"/>
      <protection locked="0"/>
    </xf>
    <xf numFmtId="169" fontId="34" fillId="0" borderId="97" xfId="62" applyNumberFormat="1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6" fontId="16" fillId="0" borderId="16" xfId="42" applyNumberFormat="1" applyFont="1" applyBorder="1" applyAlignment="1">
      <alignment horizontal="right" vertical="center" wrapText="1"/>
    </xf>
    <xf numFmtId="166" fontId="10" fillId="0" borderId="10" xfId="42" applyNumberFormat="1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ashFlow&amp; Kapitalet Veta" xfId="44"/>
    <cellStyle name="Comma_tabela ortake dhe tatime taks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CashFlow&amp; Kapitalet Veta" xfId="60"/>
    <cellStyle name="Normal_Documents C1 à C8 ENGLISH" xfId="61"/>
    <cellStyle name="Normal_Levizja e Mjeteve Kryesore 2" xfId="62"/>
    <cellStyle name="Normal_tabela ortake dhe tatime taks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200025</xdr:rowOff>
    </xdr:from>
    <xdr:to>
      <xdr:col>5</xdr:col>
      <xdr:colOff>0</xdr:colOff>
      <xdr:row>36</xdr:row>
      <xdr:rowOff>209550</xdr:rowOff>
    </xdr:to>
    <xdr:sp>
      <xdr:nvSpPr>
        <xdr:cNvPr id="1" name="Object 1"/>
        <xdr:cNvSpPr>
          <a:spLocks/>
        </xdr:cNvSpPr>
      </xdr:nvSpPr>
      <xdr:spPr>
        <a:xfrm>
          <a:off x="7629525" y="5724525"/>
          <a:ext cx="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</xdr:row>
      <xdr:rowOff>190500</xdr:rowOff>
    </xdr:from>
    <xdr:to>
      <xdr:col>4</xdr:col>
      <xdr:colOff>590550</xdr:colOff>
      <xdr:row>29</xdr:row>
      <xdr:rowOff>161925</xdr:rowOff>
    </xdr:to>
    <xdr:sp>
      <xdr:nvSpPr>
        <xdr:cNvPr id="2" name="Object 2"/>
        <xdr:cNvSpPr>
          <a:spLocks/>
        </xdr:cNvSpPr>
      </xdr:nvSpPr>
      <xdr:spPr>
        <a:xfrm>
          <a:off x="104775" y="1838325"/>
          <a:ext cx="6762750" cy="425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6.8515625" style="150" customWidth="1"/>
    <col min="2" max="2" width="4.28125" style="150" customWidth="1"/>
    <col min="3" max="3" width="17.7109375" style="185" customWidth="1"/>
    <col min="4" max="4" width="5.28125" style="186" customWidth="1"/>
    <col min="5" max="5" width="20.28125" style="185" customWidth="1"/>
    <col min="6" max="6" width="3.8515625" style="150" customWidth="1"/>
    <col min="7" max="16384" width="9.140625" style="150" customWidth="1"/>
  </cols>
  <sheetData>
    <row r="1" spans="1:5" ht="15.75">
      <c r="A1" s="149" t="s">
        <v>187</v>
      </c>
      <c r="B1" s="149"/>
      <c r="C1" s="349" t="s">
        <v>188</v>
      </c>
      <c r="D1" s="350"/>
      <c r="E1" s="351"/>
    </row>
    <row r="2" spans="1:5" ht="18.75">
      <c r="A2" s="149" t="s">
        <v>189</v>
      </c>
      <c r="B2" s="149"/>
      <c r="C2" s="352" t="s">
        <v>190</v>
      </c>
      <c r="D2" s="353"/>
      <c r="E2" s="354"/>
    </row>
    <row r="3" spans="1:5" ht="8.25" customHeight="1">
      <c r="A3" s="151"/>
      <c r="B3" s="151"/>
      <c r="C3" s="152" t="s">
        <v>191</v>
      </c>
      <c r="D3" s="153"/>
      <c r="E3" s="154"/>
    </row>
    <row r="4" spans="1:5" ht="14.25" customHeight="1">
      <c r="A4" s="155" t="s">
        <v>192</v>
      </c>
      <c r="B4" s="155"/>
      <c r="C4" s="156"/>
      <c r="D4" s="157"/>
      <c r="E4" s="156"/>
    </row>
    <row r="5" spans="1:5" ht="15.75">
      <c r="A5" s="149" t="s">
        <v>193</v>
      </c>
      <c r="B5" s="149"/>
      <c r="C5" s="158" t="s">
        <v>194</v>
      </c>
      <c r="D5" s="159"/>
      <c r="E5" s="156"/>
    </row>
    <row r="6" spans="1:5" ht="15.75">
      <c r="A6" s="149" t="s">
        <v>244</v>
      </c>
      <c r="B6" s="149"/>
      <c r="C6" s="160" t="s">
        <v>176</v>
      </c>
      <c r="D6" s="161"/>
      <c r="E6" s="156"/>
    </row>
    <row r="7" spans="1:5" ht="9.75" customHeight="1">
      <c r="A7" s="149"/>
      <c r="B7" s="149"/>
      <c r="C7" s="162"/>
      <c r="D7" s="161"/>
      <c r="E7" s="156"/>
    </row>
    <row r="8" spans="1:5" ht="15.75">
      <c r="A8" s="163" t="s">
        <v>195</v>
      </c>
      <c r="B8" s="164"/>
      <c r="C8" s="165" t="s">
        <v>196</v>
      </c>
      <c r="D8" s="166"/>
      <c r="E8" s="165" t="s">
        <v>197</v>
      </c>
    </row>
    <row r="9" spans="1:5" ht="15.75">
      <c r="A9" s="167" t="s">
        <v>198</v>
      </c>
      <c r="B9" s="168">
        <v>-1</v>
      </c>
      <c r="C9" s="169">
        <f>76564123+398963</f>
        <v>76963086</v>
      </c>
      <c r="D9" s="170">
        <v>0</v>
      </c>
      <c r="E9" s="169">
        <f>+C9</f>
        <v>76963086</v>
      </c>
    </row>
    <row r="10" spans="1:5" ht="15.75">
      <c r="A10" s="167" t="s">
        <v>199</v>
      </c>
      <c r="B10" s="168">
        <v>-3</v>
      </c>
      <c r="C10" s="169">
        <v>56992443</v>
      </c>
      <c r="D10" s="170">
        <v>-4</v>
      </c>
      <c r="E10" s="169">
        <f>+C10</f>
        <v>56992443</v>
      </c>
    </row>
    <row r="11" spans="1:5" ht="15.75">
      <c r="A11" s="167" t="s">
        <v>200</v>
      </c>
      <c r="B11" s="168"/>
      <c r="C11" s="169">
        <f>SUM(C12:C30)</f>
        <v>0</v>
      </c>
      <c r="D11" s="170">
        <v>-5</v>
      </c>
      <c r="E11" s="169">
        <f>SUM(E12:E30)</f>
        <v>154979</v>
      </c>
    </row>
    <row r="12" spans="1:5" ht="12.75" customHeight="1">
      <c r="A12" s="171" t="s">
        <v>201</v>
      </c>
      <c r="B12" s="172"/>
      <c r="C12" s="169"/>
      <c r="D12" s="170">
        <v>-6</v>
      </c>
      <c r="E12" s="169"/>
    </row>
    <row r="13" spans="1:5" ht="13.5" customHeight="1">
      <c r="A13" s="171" t="s">
        <v>202</v>
      </c>
      <c r="B13" s="172"/>
      <c r="C13" s="169"/>
      <c r="D13" s="170">
        <v>-7</v>
      </c>
      <c r="E13" s="169"/>
    </row>
    <row r="14" spans="1:5" ht="31.5">
      <c r="A14" s="171" t="s">
        <v>203</v>
      </c>
      <c r="B14" s="172"/>
      <c r="C14" s="169"/>
      <c r="D14" s="170">
        <v>-8</v>
      </c>
      <c r="E14" s="169"/>
    </row>
    <row r="15" spans="1:5" ht="15.75">
      <c r="A15" s="171" t="s">
        <v>204</v>
      </c>
      <c r="B15" s="172"/>
      <c r="C15" s="169"/>
      <c r="D15" s="170">
        <v>-9</v>
      </c>
      <c r="E15" s="169"/>
    </row>
    <row r="16" spans="1:5" ht="15.75">
      <c r="A16" s="171" t="s">
        <v>205</v>
      </c>
      <c r="B16" s="172"/>
      <c r="C16" s="169"/>
      <c r="D16" s="170">
        <v>-10</v>
      </c>
      <c r="E16" s="169"/>
    </row>
    <row r="17" spans="1:5" ht="15.75">
      <c r="A17" s="171" t="s">
        <v>206</v>
      </c>
      <c r="B17" s="172"/>
      <c r="C17" s="169"/>
      <c r="D17" s="170">
        <v>-11</v>
      </c>
      <c r="E17" s="169"/>
    </row>
    <row r="18" spans="1:5" ht="15" customHeight="1">
      <c r="A18" s="173" t="s">
        <v>207</v>
      </c>
      <c r="B18" s="174"/>
      <c r="C18" s="169"/>
      <c r="D18" s="170">
        <v>-12</v>
      </c>
      <c r="E18" s="169"/>
    </row>
    <row r="19" spans="1:5" ht="15.75">
      <c r="A19" s="171" t="s">
        <v>208</v>
      </c>
      <c r="B19" s="172"/>
      <c r="C19" s="169"/>
      <c r="D19" s="170">
        <v>-13</v>
      </c>
      <c r="E19" s="169"/>
    </row>
    <row r="20" spans="1:5" ht="15.75">
      <c r="A20" s="171" t="s">
        <v>209</v>
      </c>
      <c r="B20" s="172"/>
      <c r="C20" s="169"/>
      <c r="D20" s="170">
        <v>-14</v>
      </c>
      <c r="E20" s="169"/>
    </row>
    <row r="21" spans="1:5" ht="15" customHeight="1">
      <c r="A21" s="171" t="s">
        <v>210</v>
      </c>
      <c r="B21" s="172"/>
      <c r="C21" s="169"/>
      <c r="D21" s="170">
        <v>-15</v>
      </c>
      <c r="E21" s="169"/>
    </row>
    <row r="22" spans="1:5" ht="15.75">
      <c r="A22" s="171" t="s">
        <v>211</v>
      </c>
      <c r="B22" s="172"/>
      <c r="C22" s="169"/>
      <c r="D22" s="170">
        <v>-16</v>
      </c>
      <c r="E22" s="169"/>
    </row>
    <row r="23" spans="1:5" ht="15.75">
      <c r="A23" s="171" t="s">
        <v>212</v>
      </c>
      <c r="B23" s="172"/>
      <c r="C23" s="169"/>
      <c r="D23" s="170">
        <v>-17</v>
      </c>
      <c r="E23" s="169"/>
    </row>
    <row r="24" spans="1:5" ht="15" customHeight="1">
      <c r="A24" s="171" t="s">
        <v>213</v>
      </c>
      <c r="B24" s="172"/>
      <c r="C24" s="169"/>
      <c r="D24" s="170">
        <v>-18</v>
      </c>
      <c r="E24" s="169"/>
    </row>
    <row r="25" spans="1:5" ht="15.75">
      <c r="A25" s="171" t="s">
        <v>214</v>
      </c>
      <c r="B25" s="172"/>
      <c r="C25" s="169"/>
      <c r="D25" s="170">
        <v>-19</v>
      </c>
      <c r="E25" s="169"/>
    </row>
    <row r="26" spans="1:5" ht="13.5" customHeight="1">
      <c r="A26" s="171" t="s">
        <v>215</v>
      </c>
      <c r="B26" s="172"/>
      <c r="C26" s="169"/>
      <c r="D26" s="170">
        <v>-20</v>
      </c>
      <c r="E26" s="169">
        <v>154979</v>
      </c>
    </row>
    <row r="27" spans="1:5" ht="31.5">
      <c r="A27" s="171" t="s">
        <v>216</v>
      </c>
      <c r="B27" s="172"/>
      <c r="C27" s="169"/>
      <c r="D27" s="170">
        <v>-21</v>
      </c>
      <c r="E27" s="169"/>
    </row>
    <row r="28" spans="1:5" ht="15.75">
      <c r="A28" s="171" t="s">
        <v>217</v>
      </c>
      <c r="B28" s="172"/>
      <c r="C28" s="169"/>
      <c r="D28" s="170">
        <v>-22</v>
      </c>
      <c r="E28" s="169"/>
    </row>
    <row r="29" spans="1:5" ht="16.5" customHeight="1">
      <c r="A29" s="171" t="s">
        <v>218</v>
      </c>
      <c r="B29" s="172"/>
      <c r="C29" s="169"/>
      <c r="D29" s="170">
        <v>-23</v>
      </c>
      <c r="E29" s="169"/>
    </row>
    <row r="30" spans="1:5" ht="15.75">
      <c r="A30" s="171" t="s">
        <v>219</v>
      </c>
      <c r="B30" s="172"/>
      <c r="C30" s="169"/>
      <c r="D30" s="170">
        <v>-24</v>
      </c>
      <c r="E30" s="169"/>
    </row>
    <row r="31" spans="1:5" ht="14.25" customHeight="1">
      <c r="A31" s="175" t="s">
        <v>220</v>
      </c>
      <c r="B31" s="168"/>
      <c r="C31" s="169"/>
      <c r="D31" s="170"/>
      <c r="E31" s="169"/>
    </row>
    <row r="32" spans="1:5" ht="15.75">
      <c r="A32" s="167" t="s">
        <v>221</v>
      </c>
      <c r="B32" s="168">
        <v>-25</v>
      </c>
      <c r="C32" s="169"/>
      <c r="D32" s="170">
        <v>-26</v>
      </c>
      <c r="E32" s="169"/>
    </row>
    <row r="33" spans="1:5" ht="15.75">
      <c r="A33" s="167" t="s">
        <v>222</v>
      </c>
      <c r="B33" s="168">
        <v>-27</v>
      </c>
      <c r="C33" s="169">
        <f>+E9-E10</f>
        <v>19970643</v>
      </c>
      <c r="D33" s="170">
        <v>-28</v>
      </c>
      <c r="E33" s="169"/>
    </row>
    <row r="34" spans="1:5" ht="15.75">
      <c r="A34" s="171" t="s">
        <v>223</v>
      </c>
      <c r="B34" s="172"/>
      <c r="C34" s="169"/>
      <c r="D34" s="170">
        <v>-29</v>
      </c>
      <c r="E34" s="169"/>
    </row>
    <row r="35" spans="1:5" ht="15.75">
      <c r="A35" s="171" t="s">
        <v>224</v>
      </c>
      <c r="B35" s="172"/>
      <c r="C35" s="169"/>
      <c r="D35" s="170">
        <v>-30</v>
      </c>
      <c r="E35" s="169"/>
    </row>
    <row r="36" spans="1:5" ht="15.75">
      <c r="A36" s="171" t="s">
        <v>225</v>
      </c>
      <c r="B36" s="172"/>
      <c r="C36" s="169"/>
      <c r="D36" s="170">
        <v>-31</v>
      </c>
      <c r="E36" s="169"/>
    </row>
    <row r="37" spans="1:5" ht="16.5" customHeight="1">
      <c r="A37" s="167" t="s">
        <v>226</v>
      </c>
      <c r="B37" s="168">
        <v>-32</v>
      </c>
      <c r="C37" s="169"/>
      <c r="D37" s="170">
        <v>-33</v>
      </c>
      <c r="E37" s="169"/>
    </row>
    <row r="38" spans="1:5" ht="15.75">
      <c r="A38" s="167" t="s">
        <v>227</v>
      </c>
      <c r="B38" s="168"/>
      <c r="C38" s="169"/>
      <c r="D38" s="170">
        <v>-34</v>
      </c>
      <c r="E38" s="169"/>
    </row>
    <row r="39" spans="1:5" ht="15.75">
      <c r="A39" s="167" t="s">
        <v>228</v>
      </c>
      <c r="B39" s="168"/>
      <c r="C39" s="169"/>
      <c r="D39" s="170">
        <v>-35</v>
      </c>
      <c r="E39" s="169">
        <f>+C33+E11</f>
        <v>20125622</v>
      </c>
    </row>
    <row r="40" spans="1:5" ht="15.75">
      <c r="A40" s="167" t="s">
        <v>229</v>
      </c>
      <c r="B40" s="168"/>
      <c r="C40" s="169"/>
      <c r="D40" s="170">
        <v>-36</v>
      </c>
      <c r="E40" s="169">
        <f>+E39*10%</f>
        <v>2012562.2000000002</v>
      </c>
    </row>
    <row r="41" spans="1:5" ht="15.75">
      <c r="A41" s="167" t="s">
        <v>230</v>
      </c>
      <c r="B41" s="168">
        <v>-37</v>
      </c>
      <c r="C41" s="169"/>
      <c r="D41" s="170">
        <v>-38</v>
      </c>
      <c r="E41" s="169"/>
    </row>
    <row r="42" spans="1:5" ht="15.75">
      <c r="A42" s="167" t="s">
        <v>231</v>
      </c>
      <c r="B42" s="168"/>
      <c r="C42" s="169"/>
      <c r="D42" s="170">
        <v>-39</v>
      </c>
      <c r="E42" s="169">
        <f>+C33-E40</f>
        <v>17958080.8</v>
      </c>
    </row>
    <row r="43" spans="1:5" ht="15.75">
      <c r="A43" s="167" t="s">
        <v>232</v>
      </c>
      <c r="B43" s="168"/>
      <c r="C43" s="169"/>
      <c r="D43" s="170">
        <v>-40</v>
      </c>
      <c r="E43" s="169"/>
    </row>
    <row r="44" spans="1:5" ht="15.75">
      <c r="A44" s="167" t="s">
        <v>233</v>
      </c>
      <c r="B44" s="168"/>
      <c r="C44" s="169"/>
      <c r="D44" s="170">
        <v>-41</v>
      </c>
      <c r="E44" s="169"/>
    </row>
    <row r="45" spans="1:5" ht="15.75">
      <c r="A45" s="167" t="s">
        <v>234</v>
      </c>
      <c r="B45" s="168"/>
      <c r="C45" s="169"/>
      <c r="D45" s="170">
        <v>-42</v>
      </c>
      <c r="E45" s="169"/>
    </row>
    <row r="46" spans="1:5" ht="15.75">
      <c r="A46" s="167" t="s">
        <v>235</v>
      </c>
      <c r="B46" s="168"/>
      <c r="C46" s="169"/>
      <c r="D46" s="170">
        <v>-43</v>
      </c>
      <c r="E46" s="169"/>
    </row>
    <row r="47" spans="1:5" ht="15" customHeight="1">
      <c r="A47" s="176" t="s">
        <v>236</v>
      </c>
      <c r="B47" s="177"/>
      <c r="C47" s="178"/>
      <c r="D47" s="179"/>
      <c r="E47" s="180"/>
    </row>
    <row r="48" spans="1:5" ht="15.75">
      <c r="A48" s="167" t="s">
        <v>237</v>
      </c>
      <c r="B48" s="168">
        <v>-44</v>
      </c>
      <c r="C48" s="169">
        <f>SUM(C49:C52)</f>
        <v>250788</v>
      </c>
      <c r="D48" s="170">
        <v>-45</v>
      </c>
      <c r="E48" s="169"/>
    </row>
    <row r="49" spans="1:5" ht="15.75">
      <c r="A49" s="171" t="s">
        <v>238</v>
      </c>
      <c r="B49" s="172">
        <v>-46</v>
      </c>
      <c r="C49" s="169">
        <v>171160</v>
      </c>
      <c r="D49" s="170">
        <v>-47</v>
      </c>
      <c r="E49" s="169"/>
    </row>
    <row r="50" spans="1:5" ht="15.75">
      <c r="A50" s="171" t="s">
        <v>239</v>
      </c>
      <c r="B50" s="172">
        <v>-48</v>
      </c>
      <c r="C50" s="169"/>
      <c r="D50" s="170">
        <v>-49</v>
      </c>
      <c r="E50" s="169"/>
    </row>
    <row r="51" spans="1:5" ht="15.75">
      <c r="A51" s="171" t="s">
        <v>240</v>
      </c>
      <c r="B51" s="172">
        <v>-50</v>
      </c>
      <c r="C51" s="169">
        <v>79628</v>
      </c>
      <c r="D51" s="170">
        <v>-51</v>
      </c>
      <c r="E51" s="169"/>
    </row>
    <row r="52" spans="1:5" ht="15.75">
      <c r="A52" s="171" t="s">
        <v>241</v>
      </c>
      <c r="B52" s="172">
        <v>-52</v>
      </c>
      <c r="C52" s="169"/>
      <c r="D52" s="170">
        <v>-53</v>
      </c>
      <c r="E52" s="169"/>
    </row>
    <row r="53" spans="1:5" ht="15.75">
      <c r="A53" s="167" t="s">
        <v>242</v>
      </c>
      <c r="B53" s="168"/>
      <c r="C53" s="169"/>
      <c r="D53" s="170">
        <v>-54</v>
      </c>
      <c r="E53" s="169"/>
    </row>
    <row r="54" spans="1:5" ht="15">
      <c r="A54" s="181"/>
      <c r="B54" s="181"/>
      <c r="C54" s="182"/>
      <c r="D54" s="183"/>
      <c r="E54" s="182"/>
    </row>
    <row r="55" spans="1:5" ht="15">
      <c r="A55" s="355" t="s">
        <v>243</v>
      </c>
      <c r="B55" s="355"/>
      <c r="C55" s="355"/>
      <c r="D55" s="355"/>
      <c r="E55" s="355"/>
    </row>
    <row r="56" spans="1:2" ht="15">
      <c r="A56" s="184"/>
      <c r="B56" s="184"/>
    </row>
  </sheetData>
  <sheetProtection/>
  <mergeCells count="3">
    <mergeCell ref="C1:E1"/>
    <mergeCell ref="C2:E2"/>
    <mergeCell ref="A55:E55"/>
  </mergeCells>
  <printOptions/>
  <pageMargins left="0.25" right="0.23" top="0.17" bottom="0.16" header="0.17" footer="0.17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7.140625" style="0" customWidth="1"/>
    <col min="2" max="2" width="44.8515625" style="0" customWidth="1"/>
  </cols>
  <sheetData>
    <row r="1" ht="12.75">
      <c r="A1" s="7" t="s">
        <v>185</v>
      </c>
    </row>
    <row r="2" ht="12.75">
      <c r="A2" s="7" t="s">
        <v>173</v>
      </c>
    </row>
    <row r="3" ht="12.75">
      <c r="A3" s="7"/>
    </row>
    <row r="4" ht="12.75">
      <c r="A4" s="136" t="s">
        <v>177</v>
      </c>
    </row>
    <row r="5" ht="12.75">
      <c r="A5" s="136"/>
    </row>
    <row r="6" ht="13.5" thickBot="1">
      <c r="A6" s="136"/>
    </row>
    <row r="7" spans="1:2" ht="46.5" customHeight="1" thickBot="1" thickTop="1">
      <c r="A7" s="137" t="s">
        <v>178</v>
      </c>
      <c r="B7" s="138" t="s">
        <v>179</v>
      </c>
    </row>
    <row r="8" spans="1:2" ht="46.5" customHeight="1" thickTop="1">
      <c r="A8" s="139" t="s">
        <v>181</v>
      </c>
      <c r="B8" s="140">
        <v>100805800</v>
      </c>
    </row>
    <row r="9" spans="1:2" ht="46.5" customHeight="1">
      <c r="A9" s="141" t="s">
        <v>182</v>
      </c>
      <c r="B9" s="142">
        <v>800805800</v>
      </c>
    </row>
    <row r="10" spans="1:2" ht="46.5" customHeight="1">
      <c r="A10" s="141" t="s">
        <v>183</v>
      </c>
      <c r="B10" s="142">
        <v>411121050</v>
      </c>
    </row>
    <row r="11" spans="1:2" ht="46.5" customHeight="1">
      <c r="A11" s="147" t="s">
        <v>184</v>
      </c>
      <c r="B11" s="148">
        <v>411121050</v>
      </c>
    </row>
    <row r="12" spans="1:2" ht="46.5" customHeight="1" thickBot="1">
      <c r="A12" s="143"/>
      <c r="B12" s="144"/>
    </row>
    <row r="13" spans="1:2" ht="15.75" thickTop="1">
      <c r="A13" s="145"/>
      <c r="B13" s="145"/>
    </row>
    <row r="16" ht="15">
      <c r="B16" s="146" t="s">
        <v>186</v>
      </c>
    </row>
    <row r="17" ht="15">
      <c r="B17" s="146" t="s">
        <v>180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31">
      <selection activeCell="D36" sqref="D36"/>
    </sheetView>
  </sheetViews>
  <sheetFormatPr defaultColWidth="9.140625" defaultRowHeight="12.75"/>
  <cols>
    <col min="1" max="1" width="0.85546875" style="41" customWidth="1"/>
    <col min="2" max="2" width="3.140625" style="41" customWidth="1"/>
    <col min="3" max="3" width="16.57421875" style="41" customWidth="1"/>
    <col min="4" max="4" width="12.57421875" style="41" customWidth="1"/>
    <col min="5" max="5" width="11.421875" style="41" customWidth="1"/>
    <col min="6" max="6" width="12.8515625" style="41" customWidth="1"/>
    <col min="7" max="7" width="5.421875" style="41" customWidth="1"/>
    <col min="8" max="8" width="9.140625" style="41" customWidth="1"/>
    <col min="9" max="9" width="10.57421875" style="41" customWidth="1"/>
    <col min="10" max="10" width="7.421875" style="41" customWidth="1"/>
    <col min="11" max="11" width="9.140625" style="41" customWidth="1"/>
    <col min="12" max="12" width="1.8515625" style="41" customWidth="1"/>
    <col min="13" max="16384" width="9.140625" style="41" customWidth="1"/>
  </cols>
  <sheetData>
    <row r="1" ht="6.75" customHeight="1" thickBot="1"/>
    <row r="2" spans="2:11" s="45" customFormat="1" ht="15" thickTop="1">
      <c r="B2" s="42"/>
      <c r="C2" s="43"/>
      <c r="D2" s="43"/>
      <c r="E2" s="43"/>
      <c r="F2" s="43"/>
      <c r="G2" s="43"/>
      <c r="H2" s="43"/>
      <c r="I2" s="43"/>
      <c r="J2" s="43"/>
      <c r="K2" s="44"/>
    </row>
    <row r="3" spans="2:11" s="50" customFormat="1" ht="13.5" customHeight="1">
      <c r="B3" s="46"/>
      <c r="C3" s="47" t="s">
        <v>146</v>
      </c>
      <c r="D3" s="47"/>
      <c r="E3" s="47"/>
      <c r="F3" s="78" t="s">
        <v>276</v>
      </c>
      <c r="G3" s="78"/>
      <c r="H3" s="78"/>
      <c r="I3" s="78"/>
      <c r="J3" s="79"/>
      <c r="K3" s="49"/>
    </row>
    <row r="4" spans="2:11" s="50" customFormat="1" ht="13.5" customHeight="1">
      <c r="B4" s="46"/>
      <c r="C4" s="47" t="s">
        <v>147</v>
      </c>
      <c r="D4" s="47"/>
      <c r="E4" s="47"/>
      <c r="F4" s="356" t="s">
        <v>277</v>
      </c>
      <c r="G4" s="356"/>
      <c r="H4" s="356"/>
      <c r="I4" s="47"/>
      <c r="J4" s="48"/>
      <c r="K4" s="49"/>
    </row>
    <row r="5" spans="2:11" s="50" customFormat="1" ht="13.5" customHeight="1">
      <c r="B5" s="46"/>
      <c r="C5" s="47" t="s">
        <v>148</v>
      </c>
      <c r="D5" s="47"/>
      <c r="E5" s="47"/>
      <c r="F5" s="193"/>
      <c r="G5" s="193"/>
      <c r="H5" s="193"/>
      <c r="I5" s="194"/>
      <c r="J5" s="195"/>
      <c r="K5" s="196"/>
    </row>
    <row r="6" spans="2:11" s="50" customFormat="1" ht="13.5" customHeight="1">
      <c r="B6" s="46"/>
      <c r="C6" s="47"/>
      <c r="D6" s="47"/>
      <c r="E6" s="47"/>
      <c r="F6" s="47"/>
      <c r="G6" s="47"/>
      <c r="H6" s="51" t="s">
        <v>174</v>
      </c>
      <c r="I6" s="53"/>
      <c r="J6" s="48"/>
      <c r="K6" s="49"/>
    </row>
    <row r="7" spans="2:11" s="50" customFormat="1" ht="13.5" customHeight="1">
      <c r="B7" s="46"/>
      <c r="C7" s="47" t="s">
        <v>149</v>
      </c>
      <c r="D7" s="47"/>
      <c r="E7" s="47"/>
      <c r="F7" s="54"/>
      <c r="G7" s="55"/>
      <c r="H7" s="47"/>
      <c r="I7" s="47"/>
      <c r="J7" s="48"/>
      <c r="K7" s="49"/>
    </row>
    <row r="8" spans="2:11" s="50" customFormat="1" ht="13.5" customHeight="1">
      <c r="B8" s="46"/>
      <c r="C8" s="47" t="s">
        <v>150</v>
      </c>
      <c r="D8" s="47"/>
      <c r="E8" s="47"/>
      <c r="F8" s="51"/>
      <c r="G8" s="53"/>
      <c r="H8" s="47"/>
      <c r="I8" s="47"/>
      <c r="J8" s="48"/>
      <c r="K8" s="49"/>
    </row>
    <row r="9" spans="2:11" s="50" customFormat="1" ht="13.5" customHeight="1">
      <c r="B9" s="46"/>
      <c r="C9" s="47"/>
      <c r="D9" s="47"/>
      <c r="E9" s="47"/>
      <c r="F9" s="47"/>
      <c r="G9" s="47"/>
      <c r="H9" s="47"/>
      <c r="I9" s="47"/>
      <c r="J9" s="48"/>
      <c r="K9" s="49"/>
    </row>
    <row r="10" spans="2:11" s="50" customFormat="1" ht="13.5" customHeight="1">
      <c r="B10" s="46"/>
      <c r="C10" s="47" t="s">
        <v>151</v>
      </c>
      <c r="D10" s="47"/>
      <c r="E10" s="47"/>
      <c r="F10" s="52"/>
      <c r="G10" s="52"/>
      <c r="H10" s="52"/>
      <c r="I10" s="52"/>
      <c r="J10" s="48"/>
      <c r="K10" s="49"/>
    </row>
    <row r="11" spans="2:11" s="50" customFormat="1" ht="13.5" customHeight="1">
      <c r="B11" s="46"/>
      <c r="C11" s="47"/>
      <c r="D11" s="47"/>
      <c r="E11" s="47"/>
      <c r="F11" s="56"/>
      <c r="G11" s="56"/>
      <c r="H11" s="56"/>
      <c r="I11" s="56"/>
      <c r="J11" s="48"/>
      <c r="K11" s="49"/>
    </row>
    <row r="12" spans="2:11" s="50" customFormat="1" ht="13.5" customHeight="1">
      <c r="B12" s="46"/>
      <c r="C12" s="47"/>
      <c r="D12" s="47"/>
      <c r="E12" s="47"/>
      <c r="F12" s="56"/>
      <c r="G12" s="56"/>
      <c r="H12" s="56"/>
      <c r="I12" s="56"/>
      <c r="J12" s="48"/>
      <c r="K12" s="49"/>
    </row>
    <row r="13" spans="2:11" s="45" customFormat="1" ht="12.75">
      <c r="B13" s="57"/>
      <c r="C13" s="58"/>
      <c r="D13" s="58"/>
      <c r="E13" s="58"/>
      <c r="F13" s="58"/>
      <c r="G13" s="58"/>
      <c r="H13" s="58"/>
      <c r="I13" s="58"/>
      <c r="J13" s="58"/>
      <c r="K13" s="59"/>
    </row>
    <row r="14" spans="2:11" s="45" customFormat="1" ht="12.75">
      <c r="B14" s="57"/>
      <c r="C14" s="58"/>
      <c r="D14" s="58"/>
      <c r="E14" s="58"/>
      <c r="F14" s="58"/>
      <c r="G14" s="58"/>
      <c r="H14" s="58"/>
      <c r="I14" s="58"/>
      <c r="J14" s="58"/>
      <c r="K14" s="59"/>
    </row>
    <row r="15" spans="2:11" s="45" customFormat="1" ht="12.75">
      <c r="B15" s="57"/>
      <c r="C15" s="58"/>
      <c r="D15" s="58"/>
      <c r="E15" s="58"/>
      <c r="F15" s="58"/>
      <c r="G15" s="58"/>
      <c r="H15" s="58"/>
      <c r="I15" s="58"/>
      <c r="J15" s="58"/>
      <c r="K15" s="59"/>
    </row>
    <row r="16" spans="2:11" s="45" customFormat="1" ht="12.75">
      <c r="B16" s="57"/>
      <c r="C16" s="58"/>
      <c r="D16" s="58"/>
      <c r="E16" s="58"/>
      <c r="F16" s="58"/>
      <c r="G16" s="58"/>
      <c r="H16" s="58"/>
      <c r="I16" s="58"/>
      <c r="J16" s="58"/>
      <c r="K16" s="59"/>
    </row>
    <row r="17" spans="2:11" s="45" customFormat="1" ht="12.75">
      <c r="B17" s="57"/>
      <c r="C17" s="58"/>
      <c r="D17" s="58"/>
      <c r="E17" s="58"/>
      <c r="F17" s="58"/>
      <c r="G17" s="58"/>
      <c r="H17" s="58"/>
      <c r="I17" s="58"/>
      <c r="J17" s="58"/>
      <c r="K17" s="59"/>
    </row>
    <row r="18" spans="2:11" s="45" customFormat="1" ht="12.75">
      <c r="B18" s="57"/>
      <c r="C18" s="58"/>
      <c r="D18" s="58"/>
      <c r="E18" s="58"/>
      <c r="F18" s="58"/>
      <c r="G18" s="58"/>
      <c r="H18" s="58"/>
      <c r="I18" s="58"/>
      <c r="J18" s="58"/>
      <c r="K18" s="59"/>
    </row>
    <row r="19" spans="2:11" s="45" customFormat="1" ht="12.75">
      <c r="B19" s="57"/>
      <c r="C19" s="58"/>
      <c r="D19" s="58"/>
      <c r="E19" s="58"/>
      <c r="F19" s="58"/>
      <c r="G19" s="58"/>
      <c r="H19" s="58"/>
      <c r="I19" s="58"/>
      <c r="J19" s="58"/>
      <c r="K19" s="59"/>
    </row>
    <row r="20" spans="2:11" s="45" customFormat="1" ht="12.75">
      <c r="B20" s="57"/>
      <c r="C20" s="58"/>
      <c r="D20" s="58"/>
      <c r="E20" s="58"/>
      <c r="F20" s="58"/>
      <c r="G20" s="58"/>
      <c r="H20" s="58"/>
      <c r="I20" s="58"/>
      <c r="J20" s="58"/>
      <c r="K20" s="59"/>
    </row>
    <row r="21" spans="2:11" s="45" customFormat="1" ht="12.75">
      <c r="B21" s="57"/>
      <c r="C21" s="58"/>
      <c r="D21" s="58"/>
      <c r="E21" s="58"/>
      <c r="F21" s="58"/>
      <c r="G21" s="58"/>
      <c r="H21" s="58"/>
      <c r="I21" s="58"/>
      <c r="J21" s="58"/>
      <c r="K21" s="59"/>
    </row>
    <row r="22" spans="2:11" s="45" customFormat="1" ht="12.75">
      <c r="B22" s="57"/>
      <c r="C22" s="58"/>
      <c r="D22" s="58"/>
      <c r="E22" s="58"/>
      <c r="F22" s="58"/>
      <c r="G22" s="58"/>
      <c r="H22" s="58"/>
      <c r="I22" s="58"/>
      <c r="J22" s="58"/>
      <c r="K22" s="59"/>
    </row>
    <row r="23" spans="2:11" s="45" customFormat="1" ht="12.75">
      <c r="B23" s="57"/>
      <c r="C23" s="58"/>
      <c r="D23" s="58"/>
      <c r="E23" s="58"/>
      <c r="F23" s="58"/>
      <c r="G23" s="58"/>
      <c r="H23" s="58"/>
      <c r="I23" s="58"/>
      <c r="J23" s="58"/>
      <c r="K23" s="59"/>
    </row>
    <row r="24" spans="2:11" s="45" customFormat="1" ht="12.75">
      <c r="B24" s="57"/>
      <c r="C24" s="58"/>
      <c r="D24" s="58"/>
      <c r="E24" s="58"/>
      <c r="F24" s="58"/>
      <c r="G24" s="58"/>
      <c r="H24" s="58"/>
      <c r="I24" s="58"/>
      <c r="J24" s="58"/>
      <c r="K24" s="59"/>
    </row>
    <row r="25" spans="2:11" s="45" customFormat="1" ht="30">
      <c r="B25" s="365" t="s">
        <v>152</v>
      </c>
      <c r="C25" s="366"/>
      <c r="D25" s="366"/>
      <c r="E25" s="366"/>
      <c r="F25" s="366"/>
      <c r="G25" s="366"/>
      <c r="H25" s="366"/>
      <c r="I25" s="366"/>
      <c r="J25" s="366"/>
      <c r="K25" s="367"/>
    </row>
    <row r="26" spans="2:11" s="45" customFormat="1" ht="12.75">
      <c r="B26" s="60"/>
      <c r="C26" s="361" t="s">
        <v>153</v>
      </c>
      <c r="D26" s="361"/>
      <c r="E26" s="361"/>
      <c r="F26" s="361"/>
      <c r="G26" s="361"/>
      <c r="H26" s="361"/>
      <c r="I26" s="361"/>
      <c r="J26" s="361"/>
      <c r="K26" s="61"/>
    </row>
    <row r="27" spans="2:11" s="45" customFormat="1" ht="12.75">
      <c r="B27" s="60"/>
      <c r="C27" s="361" t="s">
        <v>154</v>
      </c>
      <c r="D27" s="361"/>
      <c r="E27" s="361"/>
      <c r="F27" s="361"/>
      <c r="G27" s="361"/>
      <c r="H27" s="361"/>
      <c r="I27" s="361"/>
      <c r="J27" s="361"/>
      <c r="K27" s="61"/>
    </row>
    <row r="28" spans="2:11" s="45" customFormat="1" ht="12.75">
      <c r="B28" s="60"/>
      <c r="C28" s="62"/>
      <c r="D28" s="62"/>
      <c r="E28" s="62"/>
      <c r="F28" s="62"/>
      <c r="G28" s="62"/>
      <c r="H28" s="62"/>
      <c r="I28" s="62"/>
      <c r="J28" s="62"/>
      <c r="K28" s="61"/>
    </row>
    <row r="29" spans="2:11" s="45" customFormat="1" ht="12.75">
      <c r="B29" s="60"/>
      <c r="C29" s="62"/>
      <c r="D29" s="62"/>
      <c r="E29" s="62"/>
      <c r="F29" s="62"/>
      <c r="G29" s="62"/>
      <c r="H29" s="62"/>
      <c r="I29" s="62"/>
      <c r="J29" s="62"/>
      <c r="K29" s="61"/>
    </row>
    <row r="30" spans="2:11" s="45" customFormat="1" ht="12.75" customHeight="1">
      <c r="B30" s="362" t="s">
        <v>294</v>
      </c>
      <c r="C30" s="363"/>
      <c r="D30" s="363"/>
      <c r="E30" s="363"/>
      <c r="F30" s="363"/>
      <c r="G30" s="363"/>
      <c r="H30" s="363"/>
      <c r="I30" s="363"/>
      <c r="J30" s="363"/>
      <c r="K30" s="364"/>
    </row>
    <row r="31" spans="2:11" s="45" customFormat="1" ht="37.5" customHeight="1">
      <c r="B31" s="362"/>
      <c r="C31" s="363"/>
      <c r="D31" s="363"/>
      <c r="E31" s="363"/>
      <c r="F31" s="363"/>
      <c r="G31" s="363"/>
      <c r="H31" s="363"/>
      <c r="I31" s="363"/>
      <c r="J31" s="363"/>
      <c r="K31" s="364"/>
    </row>
    <row r="32" spans="2:11" s="45" customFormat="1" ht="12.75">
      <c r="B32" s="57"/>
      <c r="C32" s="58"/>
      <c r="D32" s="58"/>
      <c r="E32" s="58"/>
      <c r="F32" s="58"/>
      <c r="G32" s="58"/>
      <c r="H32" s="58"/>
      <c r="I32" s="58"/>
      <c r="J32" s="58"/>
      <c r="K32" s="59"/>
    </row>
    <row r="33" spans="2:11" s="45" customFormat="1" ht="12.75">
      <c r="B33" s="57"/>
      <c r="C33" s="58"/>
      <c r="D33" s="58"/>
      <c r="E33" s="58"/>
      <c r="F33" s="58"/>
      <c r="G33" s="58"/>
      <c r="H33" s="58"/>
      <c r="I33" s="58"/>
      <c r="J33" s="58"/>
      <c r="K33" s="59"/>
    </row>
    <row r="34" spans="2:11" s="45" customFormat="1" ht="12.75">
      <c r="B34" s="57"/>
      <c r="C34" s="58"/>
      <c r="D34" s="58"/>
      <c r="E34" s="58"/>
      <c r="F34" s="58"/>
      <c r="G34" s="58"/>
      <c r="H34" s="58"/>
      <c r="I34" s="58"/>
      <c r="J34" s="58"/>
      <c r="K34" s="59"/>
    </row>
    <row r="35" spans="2:11" s="45" customFormat="1" ht="12.75">
      <c r="B35" s="57"/>
      <c r="C35" s="58"/>
      <c r="D35" s="58"/>
      <c r="E35" s="58"/>
      <c r="F35" s="58"/>
      <c r="G35" s="58"/>
      <c r="H35" s="58"/>
      <c r="I35" s="58"/>
      <c r="J35" s="58"/>
      <c r="K35" s="59"/>
    </row>
    <row r="36" spans="2:11" s="45" customFormat="1" ht="12.75">
      <c r="B36" s="57"/>
      <c r="C36" s="58"/>
      <c r="D36" s="58"/>
      <c r="E36" s="58"/>
      <c r="F36" s="58"/>
      <c r="G36" s="58"/>
      <c r="H36" s="58"/>
      <c r="I36" s="58"/>
      <c r="J36" s="58"/>
      <c r="K36" s="59"/>
    </row>
    <row r="37" spans="2:11" s="45" customFormat="1" ht="12.75">
      <c r="B37" s="57"/>
      <c r="C37" s="58"/>
      <c r="D37" s="58"/>
      <c r="E37" s="58"/>
      <c r="F37" s="58"/>
      <c r="G37" s="58"/>
      <c r="H37" s="58"/>
      <c r="I37" s="58"/>
      <c r="J37" s="58"/>
      <c r="K37" s="59"/>
    </row>
    <row r="38" spans="2:11" s="45" customFormat="1" ht="12.75">
      <c r="B38" s="57"/>
      <c r="C38" s="58"/>
      <c r="D38" s="58"/>
      <c r="E38" s="58"/>
      <c r="F38" s="58"/>
      <c r="G38" s="58"/>
      <c r="H38" s="58"/>
      <c r="I38" s="58"/>
      <c r="J38" s="58"/>
      <c r="K38" s="59"/>
    </row>
    <row r="39" spans="2:11" s="45" customFormat="1" ht="12.75">
      <c r="B39" s="57"/>
      <c r="C39" s="58"/>
      <c r="D39" s="58"/>
      <c r="E39" s="58"/>
      <c r="F39" s="58"/>
      <c r="G39" s="58"/>
      <c r="H39" s="58"/>
      <c r="I39" s="58"/>
      <c r="J39" s="58"/>
      <c r="K39" s="59"/>
    </row>
    <row r="40" spans="2:11" s="45" customFormat="1" ht="12.75">
      <c r="B40" s="57"/>
      <c r="C40" s="58"/>
      <c r="D40" s="58"/>
      <c r="E40" s="58"/>
      <c r="F40" s="58"/>
      <c r="G40" s="58"/>
      <c r="H40" s="58"/>
      <c r="I40" s="58"/>
      <c r="J40" s="58"/>
      <c r="K40" s="59"/>
    </row>
    <row r="41" spans="2:11" s="45" customFormat="1" ht="12.75">
      <c r="B41" s="57"/>
      <c r="C41" s="58"/>
      <c r="D41" s="58"/>
      <c r="E41" s="58"/>
      <c r="F41" s="58"/>
      <c r="G41" s="58"/>
      <c r="H41" s="58"/>
      <c r="I41" s="58"/>
      <c r="J41" s="58"/>
      <c r="K41" s="59"/>
    </row>
    <row r="42" spans="2:11" s="45" customFormat="1" ht="12.75">
      <c r="B42" s="57"/>
      <c r="C42" s="58"/>
      <c r="D42" s="58"/>
      <c r="E42" s="58"/>
      <c r="F42" s="58"/>
      <c r="G42" s="58"/>
      <c r="H42" s="58"/>
      <c r="I42" s="58"/>
      <c r="J42" s="58"/>
      <c r="K42" s="59"/>
    </row>
    <row r="43" spans="2:11" s="45" customFormat="1" ht="9" customHeight="1">
      <c r="B43" s="57"/>
      <c r="C43" s="58"/>
      <c r="D43" s="58"/>
      <c r="E43" s="58"/>
      <c r="F43" s="58"/>
      <c r="G43" s="58"/>
      <c r="H43" s="58"/>
      <c r="I43" s="58"/>
      <c r="J43" s="58"/>
      <c r="K43" s="59"/>
    </row>
    <row r="44" spans="2:11" s="45" customFormat="1" ht="12.75">
      <c r="B44" s="57"/>
      <c r="C44" s="58"/>
      <c r="D44" s="58"/>
      <c r="E44" s="58"/>
      <c r="F44" s="58"/>
      <c r="G44" s="58"/>
      <c r="H44" s="58"/>
      <c r="I44" s="58"/>
      <c r="J44" s="58"/>
      <c r="K44" s="59"/>
    </row>
    <row r="45" spans="2:11" s="45" customFormat="1" ht="13.5" customHeight="1">
      <c r="B45" s="57"/>
      <c r="C45" s="58"/>
      <c r="D45" s="58"/>
      <c r="E45" s="58"/>
      <c r="F45" s="58"/>
      <c r="G45" s="58"/>
      <c r="H45" s="58"/>
      <c r="I45" s="58"/>
      <c r="J45" s="58"/>
      <c r="K45" s="59"/>
    </row>
    <row r="46" spans="2:11" s="50" customFormat="1" ht="13.5" customHeight="1">
      <c r="B46" s="46"/>
      <c r="C46" s="47" t="s">
        <v>155</v>
      </c>
      <c r="D46" s="47"/>
      <c r="E46" s="47"/>
      <c r="F46" s="47"/>
      <c r="G46" s="47"/>
      <c r="H46" s="356" t="s">
        <v>156</v>
      </c>
      <c r="I46" s="356"/>
      <c r="J46" s="48"/>
      <c r="K46" s="49"/>
    </row>
    <row r="47" spans="2:11" s="50" customFormat="1" ht="13.5" customHeight="1">
      <c r="B47" s="46"/>
      <c r="C47" s="47" t="s">
        <v>157</v>
      </c>
      <c r="D47" s="47"/>
      <c r="E47" s="47"/>
      <c r="F47" s="47"/>
      <c r="G47" s="47"/>
      <c r="H47" s="359" t="s">
        <v>158</v>
      </c>
      <c r="I47" s="359"/>
      <c r="J47" s="48"/>
      <c r="K47" s="49"/>
    </row>
    <row r="48" spans="2:11" s="50" customFormat="1" ht="13.5" customHeight="1">
      <c r="B48" s="46"/>
      <c r="C48" s="47" t="s">
        <v>159</v>
      </c>
      <c r="D48" s="47"/>
      <c r="E48" s="47"/>
      <c r="F48" s="47"/>
      <c r="G48" s="47"/>
      <c r="H48" s="359" t="s">
        <v>160</v>
      </c>
      <c r="I48" s="359"/>
      <c r="J48" s="48"/>
      <c r="K48" s="49"/>
    </row>
    <row r="49" spans="2:11" s="50" customFormat="1" ht="13.5" customHeight="1">
      <c r="B49" s="46"/>
      <c r="C49" s="47" t="s">
        <v>161</v>
      </c>
      <c r="D49" s="47"/>
      <c r="E49" s="47"/>
      <c r="F49" s="47"/>
      <c r="G49" s="47"/>
      <c r="H49" s="359" t="s">
        <v>158</v>
      </c>
      <c r="I49" s="359"/>
      <c r="J49" s="48"/>
      <c r="K49" s="49"/>
    </row>
    <row r="50" spans="2:11" s="45" customFormat="1" ht="13.5" customHeight="1">
      <c r="B50" s="57"/>
      <c r="C50" s="47"/>
      <c r="D50" s="47"/>
      <c r="E50" s="47"/>
      <c r="F50" s="47"/>
      <c r="G50" s="47"/>
      <c r="H50" s="47"/>
      <c r="I50" s="47"/>
      <c r="J50" s="48"/>
      <c r="K50" s="59"/>
    </row>
    <row r="51" spans="2:11" s="65" customFormat="1" ht="13.5" customHeight="1">
      <c r="B51" s="63"/>
      <c r="C51" s="47" t="s">
        <v>162</v>
      </c>
      <c r="D51" s="47"/>
      <c r="E51" s="47"/>
      <c r="F51" s="47"/>
      <c r="G51" s="53" t="s">
        <v>163</v>
      </c>
      <c r="H51" s="360"/>
      <c r="I51" s="358"/>
      <c r="J51" s="48"/>
      <c r="K51" s="64"/>
    </row>
    <row r="52" spans="2:11" s="65" customFormat="1" ht="13.5" customHeight="1">
      <c r="B52" s="63"/>
      <c r="C52" s="47"/>
      <c r="D52" s="47"/>
      <c r="E52" s="47"/>
      <c r="F52" s="47"/>
      <c r="G52" s="53" t="s">
        <v>164</v>
      </c>
      <c r="H52" s="357"/>
      <c r="I52" s="358"/>
      <c r="J52" s="48"/>
      <c r="K52" s="64"/>
    </row>
    <row r="53" spans="2:11" s="65" customFormat="1" ht="13.5" customHeight="1">
      <c r="B53" s="63"/>
      <c r="C53" s="47"/>
      <c r="D53" s="47"/>
      <c r="E53" s="47"/>
      <c r="F53" s="47"/>
      <c r="G53" s="53"/>
      <c r="H53" s="53"/>
      <c r="I53" s="53"/>
      <c r="J53" s="48"/>
      <c r="K53" s="64"/>
    </row>
    <row r="54" spans="2:11" s="65" customFormat="1" ht="13.5" customHeight="1">
      <c r="B54" s="63"/>
      <c r="C54" s="47" t="s">
        <v>165</v>
      </c>
      <c r="D54" s="47"/>
      <c r="E54" s="47"/>
      <c r="F54" s="53"/>
      <c r="G54" s="47"/>
      <c r="H54" s="356" t="s">
        <v>295</v>
      </c>
      <c r="I54" s="356"/>
      <c r="J54" s="48"/>
      <c r="K54" s="64"/>
    </row>
    <row r="55" spans="2:11" s="45" customFormat="1" ht="22.5" customHeight="1" thickBot="1">
      <c r="B55" s="66"/>
      <c r="C55" s="67"/>
      <c r="D55" s="67"/>
      <c r="E55" s="67"/>
      <c r="F55" s="67"/>
      <c r="G55" s="67"/>
      <c r="H55" s="67"/>
      <c r="I55" s="67"/>
      <c r="J55" s="67"/>
      <c r="K55" s="68"/>
    </row>
    <row r="56" s="45" customFormat="1" ht="6.75" customHeight="1" thickTop="1"/>
    <row r="57" s="45" customFormat="1" ht="12.75"/>
    <row r="58" s="45" customFormat="1" ht="12.75"/>
  </sheetData>
  <sheetProtection/>
  <mergeCells count="12">
    <mergeCell ref="C27:J27"/>
    <mergeCell ref="H46:I46"/>
    <mergeCell ref="B30:K31"/>
    <mergeCell ref="F4:H4"/>
    <mergeCell ref="B25:K25"/>
    <mergeCell ref="C26:J26"/>
    <mergeCell ref="H54:I54"/>
    <mergeCell ref="H52:I52"/>
    <mergeCell ref="H47:I47"/>
    <mergeCell ref="H48:I48"/>
    <mergeCell ref="H49:I49"/>
    <mergeCell ref="H51:I51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I54" sqref="I54"/>
    </sheetView>
  </sheetViews>
  <sheetFormatPr defaultColWidth="9.140625" defaultRowHeight="12.75"/>
  <cols>
    <col min="1" max="1" width="7.00390625" style="2" customWidth="1"/>
    <col min="2" max="2" width="42.140625" style="0" customWidth="1"/>
    <col min="4" max="4" width="14.28125" style="32" customWidth="1"/>
    <col min="5" max="5" width="13.7109375" style="32" customWidth="1"/>
    <col min="7" max="7" width="38.57421875" style="0" customWidth="1"/>
    <col min="8" max="8" width="8.28125" style="0" customWidth="1"/>
    <col min="9" max="9" width="14.421875" style="0" customWidth="1"/>
    <col min="10" max="10" width="14.8515625" style="0" customWidth="1"/>
  </cols>
  <sheetData>
    <row r="2" spans="1:10" s="5" customFormat="1" ht="12.75">
      <c r="A2" s="368" t="s">
        <v>281</v>
      </c>
      <c r="B2" s="368"/>
      <c r="C2" s="368"/>
      <c r="D2" s="368"/>
      <c r="E2" s="20"/>
      <c r="F2" s="133" t="s">
        <v>282</v>
      </c>
      <c r="G2" s="133"/>
      <c r="H2" s="133"/>
      <c r="I2" s="133"/>
      <c r="J2" s="20"/>
    </row>
    <row r="3" spans="1:10" ht="12.75">
      <c r="A3" s="31"/>
      <c r="B3" s="368" t="s">
        <v>283</v>
      </c>
      <c r="C3" s="368"/>
      <c r="D3" s="368"/>
      <c r="F3" s="31"/>
      <c r="G3" s="368" t="s">
        <v>283</v>
      </c>
      <c r="H3" s="368"/>
      <c r="I3" s="368"/>
      <c r="J3" s="32"/>
    </row>
    <row r="4" spans="2:10" ht="13.5" thickBot="1">
      <c r="B4" s="5"/>
      <c r="E4" s="20" t="s">
        <v>140</v>
      </c>
      <c r="F4" s="2"/>
      <c r="G4" s="5"/>
      <c r="I4" s="32"/>
      <c r="J4" s="20" t="s">
        <v>140</v>
      </c>
    </row>
    <row r="5" spans="1:10" ht="18.75" customHeight="1" thickTop="1">
      <c r="A5" s="134"/>
      <c r="B5" s="10"/>
      <c r="C5" s="10" t="s">
        <v>0</v>
      </c>
      <c r="D5" s="11" t="s">
        <v>284</v>
      </c>
      <c r="E5" s="12" t="s">
        <v>285</v>
      </c>
      <c r="F5" s="135"/>
      <c r="G5" s="10" t="s">
        <v>47</v>
      </c>
      <c r="H5" s="10" t="s">
        <v>0</v>
      </c>
      <c r="I5" s="11" t="s">
        <v>284</v>
      </c>
      <c r="J5" s="12" t="s">
        <v>285</v>
      </c>
    </row>
    <row r="6" spans="1:10" ht="12.75">
      <c r="A6" s="13"/>
      <c r="B6" s="4" t="s">
        <v>1</v>
      </c>
      <c r="C6" s="4"/>
      <c r="D6" s="25"/>
      <c r="E6" s="26"/>
      <c r="F6" s="15"/>
      <c r="G6" s="4"/>
      <c r="H6" s="4"/>
      <c r="I6" s="4"/>
      <c r="J6" s="19"/>
    </row>
    <row r="7" spans="1:10" s="5" customFormat="1" ht="12.75">
      <c r="A7" s="14" t="s">
        <v>2</v>
      </c>
      <c r="B7" s="4" t="s">
        <v>24</v>
      </c>
      <c r="C7" s="4"/>
      <c r="D7" s="25"/>
      <c r="E7" s="26"/>
      <c r="F7" s="14" t="s">
        <v>2</v>
      </c>
      <c r="G7" s="4" t="s">
        <v>48</v>
      </c>
      <c r="H7" s="4"/>
      <c r="I7" s="25"/>
      <c r="J7" s="26"/>
    </row>
    <row r="8" spans="1:10" ht="12.75">
      <c r="A8" s="14">
        <v>1</v>
      </c>
      <c r="B8" s="4" t="s">
        <v>3</v>
      </c>
      <c r="C8" s="4"/>
      <c r="D8" s="25">
        <v>2889409</v>
      </c>
      <c r="E8" s="26">
        <v>3173292</v>
      </c>
      <c r="F8" s="14">
        <v>1</v>
      </c>
      <c r="G8" s="4" t="s">
        <v>6</v>
      </c>
      <c r="H8" s="1"/>
      <c r="I8" s="33"/>
      <c r="J8" s="30"/>
    </row>
    <row r="9" spans="1:10" ht="12.75">
      <c r="A9" s="15" t="s">
        <v>5</v>
      </c>
      <c r="B9" s="3" t="s">
        <v>142</v>
      </c>
      <c r="C9" s="1">
        <v>3</v>
      </c>
      <c r="D9" s="344">
        <v>2864452</v>
      </c>
      <c r="E9" s="30">
        <v>2970975</v>
      </c>
      <c r="F9" s="189" t="s">
        <v>5</v>
      </c>
      <c r="G9" s="3" t="s">
        <v>8</v>
      </c>
      <c r="H9" s="1"/>
      <c r="I9" s="33"/>
      <c r="J9" s="30"/>
    </row>
    <row r="10" spans="1:10" ht="12.75">
      <c r="A10" s="15" t="s">
        <v>7</v>
      </c>
      <c r="B10" s="3" t="s">
        <v>143</v>
      </c>
      <c r="C10" s="1">
        <v>3</v>
      </c>
      <c r="D10" s="345">
        <v>24957</v>
      </c>
      <c r="E10" s="30">
        <v>202317</v>
      </c>
      <c r="F10" s="189" t="s">
        <v>7</v>
      </c>
      <c r="G10" s="3" t="s">
        <v>9</v>
      </c>
      <c r="H10" s="1"/>
      <c r="I10" s="33"/>
      <c r="J10" s="30"/>
    </row>
    <row r="11" spans="1:10" ht="12.75">
      <c r="A11" s="14">
        <v>2</v>
      </c>
      <c r="B11" s="4" t="s">
        <v>4</v>
      </c>
      <c r="C11" s="1"/>
      <c r="D11" s="344"/>
      <c r="E11" s="30"/>
      <c r="F11" s="190">
        <v>2</v>
      </c>
      <c r="G11" s="4" t="s">
        <v>49</v>
      </c>
      <c r="H11" s="1"/>
      <c r="I11" s="33"/>
      <c r="J11" s="30"/>
    </row>
    <row r="12" spans="1:10" ht="12.75">
      <c r="A12" s="15" t="s">
        <v>5</v>
      </c>
      <c r="B12" s="3" t="s">
        <v>8</v>
      </c>
      <c r="C12" s="1"/>
      <c r="D12" s="344"/>
      <c r="E12" s="30"/>
      <c r="F12" s="189" t="s">
        <v>5</v>
      </c>
      <c r="G12" s="3" t="s">
        <v>57</v>
      </c>
      <c r="H12" s="1"/>
      <c r="I12" s="33"/>
      <c r="J12" s="30"/>
    </row>
    <row r="13" spans="1:10" ht="12.75">
      <c r="A13" s="15" t="s">
        <v>7</v>
      </c>
      <c r="B13" s="3" t="s">
        <v>9</v>
      </c>
      <c r="C13" s="1"/>
      <c r="D13" s="344"/>
      <c r="E13" s="30"/>
      <c r="F13" s="189" t="s">
        <v>7</v>
      </c>
      <c r="G13" s="3" t="s">
        <v>50</v>
      </c>
      <c r="H13" s="1"/>
      <c r="I13" s="33"/>
      <c r="J13" s="30"/>
    </row>
    <row r="14" spans="1:10" ht="12.75">
      <c r="A14" s="15"/>
      <c r="B14" s="4"/>
      <c r="C14" s="1"/>
      <c r="D14" s="346"/>
      <c r="E14" s="26"/>
      <c r="F14" s="189" t="s">
        <v>14</v>
      </c>
      <c r="G14" s="3" t="s">
        <v>51</v>
      </c>
      <c r="H14" s="1"/>
      <c r="I14" s="33"/>
      <c r="J14" s="30"/>
    </row>
    <row r="15" spans="1:10" ht="12.75">
      <c r="A15" s="14">
        <v>3</v>
      </c>
      <c r="B15" s="4" t="s">
        <v>10</v>
      </c>
      <c r="C15" s="4"/>
      <c r="D15" s="346">
        <v>1205906</v>
      </c>
      <c r="E15" s="26">
        <v>645715</v>
      </c>
      <c r="F15" s="189"/>
      <c r="G15" s="1"/>
      <c r="H15" s="1"/>
      <c r="I15" s="33"/>
      <c r="J15" s="30">
        <f>SUM(J12:J14)</f>
        <v>0</v>
      </c>
    </row>
    <row r="16" spans="1:10" ht="12.75">
      <c r="A16" s="15" t="s">
        <v>5</v>
      </c>
      <c r="B16" s="3" t="s">
        <v>145</v>
      </c>
      <c r="C16" s="1">
        <v>4</v>
      </c>
      <c r="D16" s="347">
        <v>88026</v>
      </c>
      <c r="E16" s="30">
        <v>124357</v>
      </c>
      <c r="F16" s="190">
        <v>3</v>
      </c>
      <c r="G16" s="4" t="s">
        <v>56</v>
      </c>
      <c r="H16" s="4"/>
      <c r="I16" s="25">
        <v>7096660</v>
      </c>
      <c r="J16" s="26">
        <v>3579764</v>
      </c>
    </row>
    <row r="17" spans="1:10" ht="12.75">
      <c r="A17" s="15" t="s">
        <v>7</v>
      </c>
      <c r="B17" s="3" t="s">
        <v>11</v>
      </c>
      <c r="C17" s="1"/>
      <c r="D17" s="344"/>
      <c r="E17" s="30"/>
      <c r="F17" s="189" t="s">
        <v>5</v>
      </c>
      <c r="G17" s="3" t="s">
        <v>52</v>
      </c>
      <c r="H17" s="1">
        <v>8</v>
      </c>
      <c r="I17" s="333"/>
      <c r="J17" s="30"/>
    </row>
    <row r="18" spans="1:10" ht="12.75">
      <c r="A18" s="15" t="s">
        <v>14</v>
      </c>
      <c r="B18" s="3" t="s">
        <v>12</v>
      </c>
      <c r="C18" s="1"/>
      <c r="D18" s="344"/>
      <c r="E18" s="30"/>
      <c r="F18" s="189" t="s">
        <v>7</v>
      </c>
      <c r="G18" s="3" t="s">
        <v>53</v>
      </c>
      <c r="H18" s="1">
        <v>8</v>
      </c>
      <c r="I18" s="27">
        <v>685832</v>
      </c>
      <c r="J18" s="30">
        <v>354562</v>
      </c>
    </row>
    <row r="19" spans="1:10" ht="12.75">
      <c r="A19" s="15" t="s">
        <v>13</v>
      </c>
      <c r="B19" s="3" t="s">
        <v>15</v>
      </c>
      <c r="C19" s="1"/>
      <c r="D19" s="344"/>
      <c r="E19" s="30"/>
      <c r="F19" s="189" t="s">
        <v>14</v>
      </c>
      <c r="G19" s="3" t="s">
        <v>54</v>
      </c>
      <c r="H19" s="40">
        <v>8</v>
      </c>
      <c r="I19" s="27">
        <v>44169</v>
      </c>
      <c r="J19" s="30">
        <v>6660</v>
      </c>
    </row>
    <row r="20" spans="1:10" ht="12.75">
      <c r="A20" s="16" t="s">
        <v>21</v>
      </c>
      <c r="B20" s="3" t="s">
        <v>288</v>
      </c>
      <c r="C20" s="1"/>
      <c r="D20" s="344">
        <v>21711</v>
      </c>
      <c r="E20" s="30">
        <v>20925</v>
      </c>
      <c r="F20" s="348" t="s">
        <v>13</v>
      </c>
      <c r="G20" s="3" t="s">
        <v>55</v>
      </c>
      <c r="H20" s="40"/>
      <c r="I20" s="27">
        <v>6366659</v>
      </c>
      <c r="J20" s="30">
        <v>3218542</v>
      </c>
    </row>
    <row r="21" spans="1:10" ht="12.75">
      <c r="A21" s="16" t="s">
        <v>286</v>
      </c>
      <c r="B21" s="3" t="s">
        <v>289</v>
      </c>
      <c r="C21" s="1"/>
      <c r="D21" s="344">
        <v>1096169</v>
      </c>
      <c r="E21" s="30">
        <v>498550</v>
      </c>
      <c r="F21" s="189" t="s">
        <v>21</v>
      </c>
      <c r="G21" s="3" t="s">
        <v>291</v>
      </c>
      <c r="H21" s="40"/>
      <c r="I21" s="27"/>
      <c r="J21" s="30"/>
    </row>
    <row r="22" spans="1:10" ht="12.75">
      <c r="A22" s="16" t="s">
        <v>287</v>
      </c>
      <c r="B22" s="3" t="s">
        <v>290</v>
      </c>
      <c r="C22" s="1"/>
      <c r="D22" s="344">
        <v>0</v>
      </c>
      <c r="E22" s="30">
        <v>1883</v>
      </c>
      <c r="F22" s="348" t="s">
        <v>286</v>
      </c>
      <c r="G22" s="3" t="s">
        <v>58</v>
      </c>
      <c r="H22" s="40"/>
      <c r="I22" s="27"/>
      <c r="J22" s="30"/>
    </row>
    <row r="23" spans="1:10" ht="12.75">
      <c r="A23" s="15"/>
      <c r="B23" s="4"/>
      <c r="C23" s="1"/>
      <c r="D23" s="346"/>
      <c r="E23" s="26"/>
      <c r="F23" s="348" t="s">
        <v>287</v>
      </c>
      <c r="G23" s="3" t="s">
        <v>292</v>
      </c>
      <c r="H23" s="1"/>
      <c r="I23" s="197"/>
      <c r="J23" s="30"/>
    </row>
    <row r="24" spans="1:10" ht="12.75">
      <c r="A24" s="14">
        <v>4</v>
      </c>
      <c r="B24" s="4" t="s">
        <v>16</v>
      </c>
      <c r="C24" s="4"/>
      <c r="D24" s="346">
        <v>8112297</v>
      </c>
      <c r="E24" s="26">
        <v>3936279</v>
      </c>
      <c r="F24" s="189"/>
      <c r="G24" s="3"/>
      <c r="H24" s="1"/>
      <c r="I24" s="33"/>
      <c r="J24" s="30"/>
    </row>
    <row r="25" spans="1:10" ht="12.75">
      <c r="A25" s="15" t="s">
        <v>5</v>
      </c>
      <c r="B25" s="3" t="s">
        <v>17</v>
      </c>
      <c r="C25" s="1"/>
      <c r="D25" s="344"/>
      <c r="E25" s="30"/>
      <c r="F25" s="189"/>
      <c r="G25" s="1"/>
      <c r="H25" s="1"/>
      <c r="I25" s="25"/>
      <c r="J25" s="26"/>
    </row>
    <row r="26" spans="1:10" ht="12.75">
      <c r="A26" s="15" t="s">
        <v>7</v>
      </c>
      <c r="B26" s="3" t="s">
        <v>18</v>
      </c>
      <c r="C26" s="1"/>
      <c r="D26" s="344"/>
      <c r="E26" s="30"/>
      <c r="F26" s="190">
        <v>4</v>
      </c>
      <c r="G26" s="4" t="s">
        <v>59</v>
      </c>
      <c r="H26" s="1"/>
      <c r="I26" s="33"/>
      <c r="J26" s="30"/>
    </row>
    <row r="27" spans="1:10" ht="12.75">
      <c r="A27" s="15" t="s">
        <v>14</v>
      </c>
      <c r="B27" s="3" t="s">
        <v>19</v>
      </c>
      <c r="C27" s="1"/>
      <c r="D27" s="344"/>
      <c r="E27" s="30"/>
      <c r="F27" s="190">
        <v>5</v>
      </c>
      <c r="G27" s="4" t="s">
        <v>60</v>
      </c>
      <c r="H27" s="1"/>
      <c r="I27" s="33"/>
      <c r="J27" s="30"/>
    </row>
    <row r="28" spans="1:12" ht="12.75">
      <c r="A28" s="15" t="s">
        <v>13</v>
      </c>
      <c r="B28" s="3" t="s">
        <v>20</v>
      </c>
      <c r="C28" s="1">
        <v>5</v>
      </c>
      <c r="D28" s="347">
        <v>7987344</v>
      </c>
      <c r="E28" s="30">
        <v>3936279</v>
      </c>
      <c r="F28" s="190"/>
      <c r="G28" s="4"/>
      <c r="H28" s="4"/>
      <c r="I28" s="25"/>
      <c r="J28" s="26"/>
      <c r="L28" s="37"/>
    </row>
    <row r="29" spans="1:10" ht="12.75">
      <c r="A29" s="15" t="s">
        <v>13</v>
      </c>
      <c r="B29" s="3" t="s">
        <v>144</v>
      </c>
      <c r="C29" s="1"/>
      <c r="D29" s="347">
        <v>124953</v>
      </c>
      <c r="E29" s="30"/>
      <c r="F29" s="190" t="s">
        <v>27</v>
      </c>
      <c r="G29" s="4" t="s">
        <v>293</v>
      </c>
      <c r="H29" s="4"/>
      <c r="I29" s="25"/>
      <c r="J29" s="26"/>
    </row>
    <row r="30" spans="1:10" ht="12.75">
      <c r="A30" s="15" t="s">
        <v>21</v>
      </c>
      <c r="B30" s="3" t="s">
        <v>22</v>
      </c>
      <c r="C30" s="1"/>
      <c r="D30" s="344"/>
      <c r="E30" s="30"/>
      <c r="F30" s="189">
        <v>1</v>
      </c>
      <c r="G30" s="1" t="s">
        <v>61</v>
      </c>
      <c r="H30" s="1"/>
      <c r="I30" s="33"/>
      <c r="J30" s="30"/>
    </row>
    <row r="31" spans="1:10" ht="12.75">
      <c r="A31" s="15"/>
      <c r="B31" s="4"/>
      <c r="C31" s="1"/>
      <c r="D31" s="346"/>
      <c r="E31" s="26"/>
      <c r="F31" s="189" t="s">
        <v>5</v>
      </c>
      <c r="G31" s="3" t="s">
        <v>62</v>
      </c>
      <c r="H31" s="1"/>
      <c r="I31" s="33"/>
      <c r="J31" s="30"/>
    </row>
    <row r="32" spans="1:10" ht="12.75">
      <c r="A32" s="14">
        <v>5</v>
      </c>
      <c r="B32" s="4" t="s">
        <v>23</v>
      </c>
      <c r="C32" s="1"/>
      <c r="D32" s="344"/>
      <c r="E32" s="30"/>
      <c r="F32" s="189" t="s">
        <v>7</v>
      </c>
      <c r="G32" s="3" t="s">
        <v>63</v>
      </c>
      <c r="H32" s="1"/>
      <c r="I32" s="33"/>
      <c r="J32" s="30"/>
    </row>
    <row r="33" spans="1:10" ht="12.75">
      <c r="A33" s="14">
        <v>6</v>
      </c>
      <c r="B33" s="4" t="s">
        <v>25</v>
      </c>
      <c r="C33" s="1"/>
      <c r="D33" s="344"/>
      <c r="E33" s="30"/>
      <c r="F33" s="189"/>
      <c r="G33" s="1"/>
      <c r="H33" s="1"/>
      <c r="I33" s="33"/>
      <c r="J33" s="30"/>
    </row>
    <row r="34" spans="1:10" ht="12.75">
      <c r="A34" s="14">
        <v>7</v>
      </c>
      <c r="B34" s="4" t="s">
        <v>26</v>
      </c>
      <c r="C34" s="1"/>
      <c r="D34" s="344"/>
      <c r="E34" s="30">
        <v>0</v>
      </c>
      <c r="F34" s="190">
        <v>2</v>
      </c>
      <c r="G34" s="4" t="s">
        <v>64</v>
      </c>
      <c r="H34" s="1"/>
      <c r="I34" s="25">
        <v>2889865</v>
      </c>
      <c r="J34" s="26">
        <v>2889865</v>
      </c>
    </row>
    <row r="35" spans="1:10" s="5" customFormat="1" ht="12.75">
      <c r="A35" s="14"/>
      <c r="B35" s="4"/>
      <c r="C35" s="4"/>
      <c r="D35" s="346"/>
      <c r="E35" s="26"/>
      <c r="F35" s="190">
        <v>3</v>
      </c>
      <c r="G35" s="4" t="s">
        <v>65</v>
      </c>
      <c r="H35" s="1"/>
      <c r="I35" s="33"/>
      <c r="J35" s="30"/>
    </row>
    <row r="36" spans="1:10" ht="12.75">
      <c r="A36" s="14" t="s">
        <v>27</v>
      </c>
      <c r="B36" s="4" t="s">
        <v>28</v>
      </c>
      <c r="C36" s="4"/>
      <c r="D36" s="346"/>
      <c r="E36" s="26"/>
      <c r="F36" s="190">
        <v>4</v>
      </c>
      <c r="G36" s="4" t="s">
        <v>59</v>
      </c>
      <c r="H36" s="1"/>
      <c r="I36" s="33"/>
      <c r="J36" s="30"/>
    </row>
    <row r="37" spans="1:10" s="5" customFormat="1" ht="12.75">
      <c r="A37" s="15">
        <v>1</v>
      </c>
      <c r="B37" s="1" t="s">
        <v>29</v>
      </c>
      <c r="C37" s="1"/>
      <c r="D37" s="344"/>
      <c r="E37" s="30"/>
      <c r="F37" s="189"/>
      <c r="G37" s="4" t="s">
        <v>66</v>
      </c>
      <c r="H37" s="1"/>
      <c r="I37" s="25">
        <f>+I36+I35+I34+I33</f>
        <v>2889865</v>
      </c>
      <c r="J37" s="26">
        <f>+J36+J35+J34+J33</f>
        <v>2889865</v>
      </c>
    </row>
    <row r="38" spans="1:10" ht="12.75">
      <c r="A38" s="15" t="s">
        <v>5</v>
      </c>
      <c r="B38" s="3" t="s">
        <v>30</v>
      </c>
      <c r="C38" s="1"/>
      <c r="D38" s="344"/>
      <c r="E38" s="30"/>
      <c r="F38" s="190"/>
      <c r="G38" s="4"/>
      <c r="H38" s="4"/>
      <c r="I38" s="25"/>
      <c r="J38" s="26"/>
    </row>
    <row r="39" spans="1:10" ht="12.75">
      <c r="A39" s="15" t="s">
        <v>7</v>
      </c>
      <c r="B39" s="3" t="s">
        <v>31</v>
      </c>
      <c r="C39" s="1"/>
      <c r="D39" s="344"/>
      <c r="E39" s="30"/>
      <c r="F39" s="189"/>
      <c r="G39" s="1"/>
      <c r="H39" s="1"/>
      <c r="I39" s="33"/>
      <c r="J39" s="30"/>
    </row>
    <row r="40" spans="1:10" ht="12.75">
      <c r="A40" s="15" t="s">
        <v>14</v>
      </c>
      <c r="B40" s="3" t="s">
        <v>32</v>
      </c>
      <c r="C40" s="1"/>
      <c r="D40" s="344"/>
      <c r="E40" s="30"/>
      <c r="F40" s="190" t="s">
        <v>67</v>
      </c>
      <c r="G40" s="4" t="s">
        <v>68</v>
      </c>
      <c r="H40" s="4"/>
      <c r="I40" s="25"/>
      <c r="J40" s="26"/>
    </row>
    <row r="41" spans="1:10" ht="12" customHeight="1">
      <c r="A41" s="15" t="s">
        <v>13</v>
      </c>
      <c r="B41" s="3" t="s">
        <v>33</v>
      </c>
      <c r="C41" s="1"/>
      <c r="D41" s="344"/>
      <c r="E41" s="30"/>
      <c r="F41" s="191">
        <v>1</v>
      </c>
      <c r="G41" s="8" t="s">
        <v>69</v>
      </c>
      <c r="H41" s="9"/>
      <c r="I41" s="34"/>
      <c r="J41" s="35"/>
    </row>
    <row r="42" spans="1:10" ht="27" customHeight="1">
      <c r="A42" s="16"/>
      <c r="B42" s="6"/>
      <c r="C42" s="6"/>
      <c r="D42" s="347"/>
      <c r="E42" s="28"/>
      <c r="F42" s="191">
        <v>2</v>
      </c>
      <c r="G42" s="8" t="s">
        <v>70</v>
      </c>
      <c r="H42" s="9"/>
      <c r="I42" s="34"/>
      <c r="J42" s="35"/>
    </row>
    <row r="43" spans="1:10" s="7" customFormat="1" ht="14.25" customHeight="1">
      <c r="A43" s="14">
        <v>2</v>
      </c>
      <c r="B43" s="4" t="s">
        <v>34</v>
      </c>
      <c r="C43" s="4"/>
      <c r="D43" s="346">
        <v>239624</v>
      </c>
      <c r="E43" s="26">
        <v>239624</v>
      </c>
      <c r="F43" s="189">
        <v>3</v>
      </c>
      <c r="G43" s="1" t="s">
        <v>71</v>
      </c>
      <c r="H43" s="1">
        <v>10</v>
      </c>
      <c r="I43" s="27">
        <v>100000</v>
      </c>
      <c r="J43" s="30">
        <v>100000</v>
      </c>
    </row>
    <row r="44" spans="1:10" ht="12.75" customHeight="1">
      <c r="A44" s="15" t="s">
        <v>5</v>
      </c>
      <c r="B44" s="3" t="s">
        <v>35</v>
      </c>
      <c r="C44" s="1"/>
      <c r="D44" s="344"/>
      <c r="E44" s="30"/>
      <c r="F44" s="189">
        <v>4</v>
      </c>
      <c r="G44" s="1" t="s">
        <v>72</v>
      </c>
      <c r="H44" s="1"/>
      <c r="I44" s="27"/>
      <c r="J44" s="30"/>
    </row>
    <row r="45" spans="1:10" ht="12.75">
      <c r="A45" s="15" t="s">
        <v>7</v>
      </c>
      <c r="B45" s="3" t="s">
        <v>36</v>
      </c>
      <c r="C45" s="1"/>
      <c r="D45" s="344"/>
      <c r="E45" s="30"/>
      <c r="F45" s="189">
        <v>5</v>
      </c>
      <c r="G45" s="1" t="s">
        <v>73</v>
      </c>
      <c r="H45" s="1"/>
      <c r="I45" s="27"/>
      <c r="J45" s="30"/>
    </row>
    <row r="46" spans="1:10" ht="12.75">
      <c r="A46" s="15" t="s">
        <v>14</v>
      </c>
      <c r="B46" s="3" t="s">
        <v>37</v>
      </c>
      <c r="C46" s="1">
        <v>6</v>
      </c>
      <c r="D46" s="347">
        <v>239624</v>
      </c>
      <c r="E46" s="30">
        <v>236624</v>
      </c>
      <c r="F46" s="189">
        <v>6</v>
      </c>
      <c r="G46" s="1" t="s">
        <v>74</v>
      </c>
      <c r="H46" s="1"/>
      <c r="I46" s="27"/>
      <c r="J46" s="30"/>
    </row>
    <row r="47" spans="1:10" ht="12.75">
      <c r="A47" s="15" t="s">
        <v>13</v>
      </c>
      <c r="B47" s="3" t="s">
        <v>38</v>
      </c>
      <c r="C47" s="1">
        <v>6</v>
      </c>
      <c r="D47" s="27"/>
      <c r="E47" s="30"/>
      <c r="F47" s="189">
        <v>7</v>
      </c>
      <c r="G47" s="1" t="s">
        <v>75</v>
      </c>
      <c r="H47" s="1">
        <v>10</v>
      </c>
      <c r="I47" s="27">
        <v>77837</v>
      </c>
      <c r="J47" s="30">
        <v>39022</v>
      </c>
    </row>
    <row r="48" spans="1:10" ht="12.75">
      <c r="A48" s="15"/>
      <c r="B48" s="4"/>
      <c r="C48" s="1"/>
      <c r="D48" s="25"/>
      <c r="E48" s="26"/>
      <c r="F48" s="189">
        <v>8</v>
      </c>
      <c r="G48" s="1" t="s">
        <v>76</v>
      </c>
      <c r="H48" s="1"/>
      <c r="I48" s="27">
        <v>0</v>
      </c>
      <c r="J48" s="30">
        <v>0</v>
      </c>
    </row>
    <row r="49" spans="1:10" ht="12.75">
      <c r="A49" s="14">
        <v>3</v>
      </c>
      <c r="B49" s="4" t="s">
        <v>39</v>
      </c>
      <c r="C49" s="1"/>
      <c r="D49" s="33"/>
      <c r="E49" s="30"/>
      <c r="F49" s="189">
        <v>9</v>
      </c>
      <c r="G49" s="1" t="s">
        <v>77</v>
      </c>
      <c r="H49" s="1"/>
      <c r="I49" s="334">
        <v>1209948</v>
      </c>
      <c r="J49" s="30">
        <v>609948</v>
      </c>
    </row>
    <row r="50" spans="1:10" ht="12.75">
      <c r="A50" s="14">
        <v>4</v>
      </c>
      <c r="B50" s="4" t="s">
        <v>40</v>
      </c>
      <c r="C50" s="1"/>
      <c r="D50" s="33"/>
      <c r="E50" s="30"/>
      <c r="F50" s="189">
        <v>10</v>
      </c>
      <c r="G50" s="1" t="s">
        <v>78</v>
      </c>
      <c r="H50" s="1">
        <v>12</v>
      </c>
      <c r="I50" s="334">
        <v>1072926</v>
      </c>
      <c r="J50" s="30">
        <v>776331</v>
      </c>
    </row>
    <row r="51" spans="1:10" ht="12.75">
      <c r="A51" s="15" t="s">
        <v>5</v>
      </c>
      <c r="B51" s="3" t="s">
        <v>41</v>
      </c>
      <c r="C51" s="1"/>
      <c r="D51" s="33"/>
      <c r="E51" s="30"/>
      <c r="F51" s="190"/>
      <c r="G51" s="4" t="s">
        <v>79</v>
      </c>
      <c r="H51" s="4"/>
      <c r="I51" s="25"/>
      <c r="J51" s="26"/>
    </row>
    <row r="52" spans="1:10" ht="12.75">
      <c r="A52" s="15" t="s">
        <v>7</v>
      </c>
      <c r="B52" s="3" t="s">
        <v>42</v>
      </c>
      <c r="C52" s="1"/>
      <c r="D52" s="33"/>
      <c r="E52" s="30"/>
      <c r="F52" s="189"/>
      <c r="G52" s="1" t="s">
        <v>141</v>
      </c>
      <c r="H52" s="1"/>
      <c r="I52" s="33"/>
      <c r="J52" s="30"/>
    </row>
    <row r="53" spans="1:10" ht="13.5" thickBot="1">
      <c r="A53" s="15" t="s">
        <v>14</v>
      </c>
      <c r="B53" s="3" t="s">
        <v>43</v>
      </c>
      <c r="C53" s="1"/>
      <c r="D53" s="33"/>
      <c r="E53" s="30"/>
      <c r="F53" s="192"/>
      <c r="G53" s="18" t="s">
        <v>80</v>
      </c>
      <c r="H53" s="18"/>
      <c r="I53" s="29">
        <v>12447236</v>
      </c>
      <c r="J53" s="39">
        <v>7994910</v>
      </c>
    </row>
    <row r="54" spans="1:5" ht="13.5" thickTop="1">
      <c r="A54" s="15"/>
      <c r="B54" s="1"/>
      <c r="C54" s="1"/>
      <c r="D54" s="33">
        <f>SUM(D51:D53)</f>
        <v>0</v>
      </c>
      <c r="E54" s="30">
        <f>SUM(E51:E53)</f>
        <v>0</v>
      </c>
    </row>
    <row r="55" spans="1:9" ht="12.75">
      <c r="A55" s="14">
        <v>5</v>
      </c>
      <c r="B55" s="4" t="s">
        <v>44</v>
      </c>
      <c r="C55" s="1"/>
      <c r="D55" s="33"/>
      <c r="E55" s="30"/>
      <c r="G55" s="37"/>
      <c r="I55" s="37"/>
    </row>
    <row r="56" spans="1:9" ht="12.75">
      <c r="A56" s="14">
        <v>6</v>
      </c>
      <c r="B56" s="4" t="s">
        <v>45</v>
      </c>
      <c r="C56" s="1"/>
      <c r="D56" s="33"/>
      <c r="E56" s="30"/>
      <c r="G56" s="37"/>
      <c r="I56" s="37"/>
    </row>
    <row r="57" spans="1:9" ht="12.75">
      <c r="A57" s="14"/>
      <c r="B57" s="4"/>
      <c r="C57" s="4"/>
      <c r="D57" s="25">
        <f>+D56+D55+D54+D49+D48</f>
        <v>0</v>
      </c>
      <c r="E57" s="26">
        <f>+E56+E55+E54+E49+E48</f>
        <v>0</v>
      </c>
      <c r="I57" s="37"/>
    </row>
    <row r="58" spans="1:7" s="5" customFormat="1" ht="13.5" thickBot="1">
      <c r="A58" s="17"/>
      <c r="B58" s="18" t="s">
        <v>46</v>
      </c>
      <c r="C58" s="18"/>
      <c r="D58" s="29">
        <v>12447236</v>
      </c>
      <c r="E58" s="39">
        <v>7994910</v>
      </c>
      <c r="G58" s="36"/>
    </row>
    <row r="59" s="5" customFormat="1" ht="13.5" thickTop="1"/>
    <row r="60" spans="4:7" ht="12.75">
      <c r="D60" s="38"/>
      <c r="G60" s="37">
        <f>+G59+G58</f>
        <v>0</v>
      </c>
    </row>
    <row r="61" spans="7:9" ht="12.75">
      <c r="G61" s="37">
        <f>+G59-G60</f>
        <v>0</v>
      </c>
      <c r="I61">
        <f>I50/'Te ardhura+shpenzime'!D7</f>
        <v>0.2552876502684393</v>
      </c>
    </row>
  </sheetData>
  <sheetProtection/>
  <mergeCells count="3">
    <mergeCell ref="A2:D2"/>
    <mergeCell ref="B3:D3"/>
    <mergeCell ref="G3:I3"/>
  </mergeCells>
  <printOptions/>
  <pageMargins left="0.75" right="0.75" top="0.58" bottom="0.43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7.00390625" style="0" customWidth="1"/>
    <col min="4" max="5" width="15.28125" style="0" customWidth="1"/>
    <col min="8" max="8" width="10.8515625" style="0" bestFit="1" customWidth="1"/>
  </cols>
  <sheetData>
    <row r="1" spans="1:5" s="81" customFormat="1" ht="12.75">
      <c r="A1" s="80" t="s">
        <v>278</v>
      </c>
      <c r="D1" s="82"/>
      <c r="E1" s="82"/>
    </row>
    <row r="2" s="81" customFormat="1" ht="12.75">
      <c r="B2" s="81" t="s">
        <v>83</v>
      </c>
    </row>
    <row r="3" s="81" customFormat="1" ht="12.75">
      <c r="B3" s="81" t="s">
        <v>296</v>
      </c>
    </row>
    <row r="4" s="81" customFormat="1" ht="13.5" thickBot="1">
      <c r="E4" s="82" t="s">
        <v>99</v>
      </c>
    </row>
    <row r="5" spans="1:5" s="81" customFormat="1" ht="22.5" customHeight="1" thickTop="1">
      <c r="A5" s="112" t="s">
        <v>81</v>
      </c>
      <c r="B5" s="113" t="s">
        <v>82</v>
      </c>
      <c r="C5" s="113"/>
      <c r="D5" s="114" t="s">
        <v>176</v>
      </c>
      <c r="E5" s="115" t="s">
        <v>297</v>
      </c>
    </row>
    <row r="6" spans="1:5" s="83" customFormat="1" ht="22.5" customHeight="1">
      <c r="A6" s="116"/>
      <c r="B6" s="90"/>
      <c r="C6" s="90"/>
      <c r="D6" s="117"/>
      <c r="E6" s="118"/>
    </row>
    <row r="7" spans="1:5" s="81" customFormat="1" ht="22.5" customHeight="1">
      <c r="A7" s="119">
        <v>1</v>
      </c>
      <c r="B7" s="100" t="s">
        <v>84</v>
      </c>
      <c r="C7" s="100"/>
      <c r="D7" s="101">
        <v>4202812</v>
      </c>
      <c r="E7" s="102">
        <v>5093316</v>
      </c>
    </row>
    <row r="8" spans="1:5" s="81" customFormat="1" ht="22.5" customHeight="1">
      <c r="A8" s="119">
        <v>2</v>
      </c>
      <c r="B8" s="100" t="s">
        <v>85</v>
      </c>
      <c r="C8" s="100"/>
      <c r="D8" s="101">
        <v>0</v>
      </c>
      <c r="E8" s="102">
        <v>35290</v>
      </c>
    </row>
    <row r="9" spans="1:5" s="124" customFormat="1" ht="30.75" customHeight="1">
      <c r="A9" s="120">
        <v>3</v>
      </c>
      <c r="B9" s="121" t="s">
        <v>86</v>
      </c>
      <c r="C9" s="121"/>
      <c r="D9" s="122"/>
      <c r="E9" s="123"/>
    </row>
    <row r="10" spans="1:5" s="124" customFormat="1" ht="24.75" customHeight="1">
      <c r="A10" s="120">
        <v>4</v>
      </c>
      <c r="B10" s="121" t="s">
        <v>298</v>
      </c>
      <c r="C10" s="121"/>
      <c r="D10" s="122"/>
      <c r="E10" s="123"/>
    </row>
    <row r="11" spans="1:7" s="83" customFormat="1" ht="22.5" customHeight="1">
      <c r="A11" s="116">
        <v>5</v>
      </c>
      <c r="B11" s="90" t="s">
        <v>299</v>
      </c>
      <c r="C11" s="90"/>
      <c r="D11" s="117">
        <v>-883633</v>
      </c>
      <c r="E11" s="118">
        <v>-1393718</v>
      </c>
      <c r="F11" s="187"/>
      <c r="G11" s="187"/>
    </row>
    <row r="12" spans="1:7" s="83" customFormat="1" ht="22.5" customHeight="1">
      <c r="A12" s="116">
        <v>6</v>
      </c>
      <c r="B12" s="90" t="s">
        <v>300</v>
      </c>
      <c r="C12" s="90"/>
      <c r="D12" s="117">
        <v>-467427</v>
      </c>
      <c r="E12" s="118">
        <v>-37625</v>
      </c>
      <c r="G12" s="187"/>
    </row>
    <row r="13" spans="1:7" s="83" customFormat="1" ht="22.5" customHeight="1">
      <c r="A13" s="116">
        <v>7</v>
      </c>
      <c r="B13" s="90" t="s">
        <v>301</v>
      </c>
      <c r="C13" s="90"/>
      <c r="D13" s="117">
        <v>-1567414</v>
      </c>
      <c r="E13" s="118">
        <v>-1890142</v>
      </c>
      <c r="G13" s="187"/>
    </row>
    <row r="14" spans="1:7" s="83" customFormat="1" ht="22.5" customHeight="1">
      <c r="A14" s="116"/>
      <c r="B14" s="90" t="s">
        <v>302</v>
      </c>
      <c r="C14" s="90"/>
      <c r="D14" s="117">
        <v>-1331658</v>
      </c>
      <c r="E14" s="118">
        <v>-1553116</v>
      </c>
      <c r="G14" s="187"/>
    </row>
    <row r="15" spans="1:5" s="83" customFormat="1" ht="22.5" customHeight="1">
      <c r="A15" s="116"/>
      <c r="B15" s="90" t="s">
        <v>303</v>
      </c>
      <c r="C15" s="90"/>
      <c r="D15" s="198"/>
      <c r="E15" s="118"/>
    </row>
    <row r="16" spans="1:5" s="124" customFormat="1" ht="22.5" customHeight="1">
      <c r="A16" s="120"/>
      <c r="B16" s="121" t="s">
        <v>112</v>
      </c>
      <c r="C16" s="121"/>
      <c r="D16" s="122">
        <v>-235756</v>
      </c>
      <c r="E16" s="123">
        <v>-337026</v>
      </c>
    </row>
    <row r="17" spans="1:5" s="124" customFormat="1" ht="22.5" customHeight="1">
      <c r="A17" s="120">
        <v>8</v>
      </c>
      <c r="B17" s="121" t="s">
        <v>304</v>
      </c>
      <c r="C17" s="121"/>
      <c r="D17" s="122">
        <v>-48319</v>
      </c>
      <c r="E17" s="123">
        <v>-130677</v>
      </c>
    </row>
    <row r="18" spans="1:5" s="83" customFormat="1" ht="22.5" customHeight="1">
      <c r="A18" s="116">
        <v>9</v>
      </c>
      <c r="B18" s="90" t="s">
        <v>87</v>
      </c>
      <c r="C18" s="90"/>
      <c r="D18" s="199">
        <v>-317781</v>
      </c>
      <c r="E18" s="118">
        <v>0</v>
      </c>
    </row>
    <row r="19" spans="1:5" s="83" customFormat="1" ht="22.5" customHeight="1">
      <c r="A19" s="116">
        <v>10</v>
      </c>
      <c r="B19" s="90" t="s">
        <v>305</v>
      </c>
      <c r="C19" s="90"/>
      <c r="D19" s="117">
        <v>0</v>
      </c>
      <c r="E19" s="118">
        <v>0</v>
      </c>
    </row>
    <row r="20" spans="1:5" s="83" customFormat="1" ht="22.5" customHeight="1">
      <c r="A20" s="116"/>
      <c r="B20" s="90"/>
      <c r="C20" s="90"/>
      <c r="D20" s="117"/>
      <c r="E20" s="118"/>
    </row>
    <row r="21" spans="1:8" s="128" customFormat="1" ht="25.5" customHeight="1">
      <c r="A21" s="125">
        <v>9</v>
      </c>
      <c r="B21" s="126" t="s">
        <v>306</v>
      </c>
      <c r="C21" s="126"/>
      <c r="D21" s="127">
        <v>1236019</v>
      </c>
      <c r="E21" s="129">
        <v>1676444</v>
      </c>
      <c r="H21" s="188"/>
    </row>
    <row r="22" spans="1:5" s="124" customFormat="1" ht="27.75" customHeight="1">
      <c r="A22" s="120">
        <v>10</v>
      </c>
      <c r="B22" s="121" t="s">
        <v>88</v>
      </c>
      <c r="C22" s="121"/>
      <c r="D22" s="122"/>
      <c r="E22" s="123"/>
    </row>
    <row r="23" spans="1:5" s="124" customFormat="1" ht="25.5" customHeight="1">
      <c r="A23" s="120">
        <v>11</v>
      </c>
      <c r="B23" s="121" t="s">
        <v>89</v>
      </c>
      <c r="C23" s="121"/>
      <c r="D23" s="122"/>
      <c r="E23" s="123"/>
    </row>
    <row r="24" spans="1:5" s="83" customFormat="1" ht="22.5" customHeight="1">
      <c r="A24" s="116">
        <v>12</v>
      </c>
      <c r="B24" s="90" t="s">
        <v>90</v>
      </c>
      <c r="C24" s="90"/>
      <c r="D24" s="117"/>
      <c r="E24" s="118">
        <v>-179230</v>
      </c>
    </row>
    <row r="25" spans="1:5" s="83" customFormat="1" ht="22.5" customHeight="1">
      <c r="A25" s="116">
        <v>12.1</v>
      </c>
      <c r="B25" s="121" t="s">
        <v>91</v>
      </c>
      <c r="C25" s="90"/>
      <c r="D25" s="117"/>
      <c r="E25" s="118"/>
    </row>
    <row r="26" spans="1:5" s="83" customFormat="1" ht="22.5" customHeight="1">
      <c r="A26" s="116">
        <v>12.2</v>
      </c>
      <c r="B26" s="90" t="s">
        <v>92</v>
      </c>
      <c r="C26" s="90"/>
      <c r="D26" s="117">
        <v>-7789</v>
      </c>
      <c r="E26" s="118">
        <v>-500428</v>
      </c>
    </row>
    <row r="27" spans="1:5" s="83" customFormat="1" ht="22.5" customHeight="1">
      <c r="A27" s="116">
        <v>12.3</v>
      </c>
      <c r="B27" s="90" t="s">
        <v>93</v>
      </c>
      <c r="C27" s="90"/>
      <c r="D27" s="117">
        <v>-36090</v>
      </c>
      <c r="E27" s="118">
        <v>0</v>
      </c>
    </row>
    <row r="28" spans="1:5" s="83" customFormat="1" ht="22.5" customHeight="1">
      <c r="A28" s="116">
        <v>12.4</v>
      </c>
      <c r="B28" s="90" t="s">
        <v>94</v>
      </c>
      <c r="C28" s="90"/>
      <c r="D28" s="117"/>
      <c r="E28" s="118">
        <v>0</v>
      </c>
    </row>
    <row r="29" spans="1:5" s="83" customFormat="1" ht="22.5" customHeight="1">
      <c r="A29" s="116"/>
      <c r="B29" s="90" t="s">
        <v>307</v>
      </c>
      <c r="C29" s="90"/>
      <c r="D29" s="117">
        <v>0</v>
      </c>
      <c r="E29" s="118">
        <v>-120796</v>
      </c>
    </row>
    <row r="30" spans="1:5" s="128" customFormat="1" ht="33.75" customHeight="1">
      <c r="A30" s="125">
        <v>13</v>
      </c>
      <c r="B30" s="126" t="s">
        <v>308</v>
      </c>
      <c r="C30" s="126"/>
      <c r="D30" s="127">
        <f>+D27+D26</f>
        <v>-43879</v>
      </c>
      <c r="E30" s="129">
        <v>875990</v>
      </c>
    </row>
    <row r="31" spans="1:5" s="81" customFormat="1" ht="22.5" customHeight="1">
      <c r="A31" s="119">
        <v>14</v>
      </c>
      <c r="B31" s="100" t="s">
        <v>95</v>
      </c>
      <c r="C31" s="100"/>
      <c r="D31" s="101">
        <f>+D30+D21</f>
        <v>1192140</v>
      </c>
      <c r="E31" s="102">
        <v>996786</v>
      </c>
    </row>
    <row r="32" spans="1:5" s="81" customFormat="1" ht="22.5" customHeight="1">
      <c r="A32" s="119"/>
      <c r="B32" s="100" t="s">
        <v>307</v>
      </c>
      <c r="C32" s="100"/>
      <c r="D32" s="101"/>
      <c r="E32" s="102">
        <v>120796</v>
      </c>
    </row>
    <row r="33" spans="1:5" s="83" customFormat="1" ht="22.5" customHeight="1">
      <c r="A33" s="116">
        <v>15</v>
      </c>
      <c r="B33" s="90" t="s">
        <v>96</v>
      </c>
      <c r="C33" s="90"/>
      <c r="D33" s="117">
        <f>+D31*10%</f>
        <v>119214</v>
      </c>
      <c r="E33" s="118">
        <v>99679</v>
      </c>
    </row>
    <row r="34" spans="1:5" s="81" customFormat="1" ht="22.5" customHeight="1">
      <c r="A34" s="119">
        <v>16</v>
      </c>
      <c r="B34" s="100" t="s">
        <v>97</v>
      </c>
      <c r="C34" s="100"/>
      <c r="D34" s="101">
        <f>+D31-D33</f>
        <v>1072926</v>
      </c>
      <c r="E34" s="102">
        <v>776311</v>
      </c>
    </row>
    <row r="35" spans="1:5" s="83" customFormat="1" ht="22.5" customHeight="1" thickBot="1">
      <c r="A35" s="130"/>
      <c r="B35" s="109"/>
      <c r="C35" s="109"/>
      <c r="D35" s="131"/>
      <c r="E35" s="132"/>
    </row>
    <row r="36" s="83" customFormat="1" ht="13.5" thickTop="1"/>
    <row r="37" s="83" customFormat="1" ht="12.75"/>
    <row r="38" s="83" customFormat="1" ht="12.75">
      <c r="D38" s="111"/>
    </row>
    <row r="39" s="83" customFormat="1" ht="12.75"/>
    <row r="40" s="83" customFormat="1" ht="12.75"/>
    <row r="41" s="83" customFormat="1" ht="12.75"/>
    <row r="42" s="83" customFormat="1" ht="12.75"/>
    <row r="43" s="83" customFormat="1" ht="12.75"/>
    <row r="44" s="83" customFormat="1" ht="12.75"/>
    <row r="45" s="83" customFormat="1" ht="12.75"/>
    <row r="46" s="83" customFormat="1" ht="12.75"/>
    <row r="47" s="83" customFormat="1" ht="12.75"/>
    <row r="48" s="83" customFormat="1" ht="12.75"/>
    <row r="49" s="83" customFormat="1" ht="12.75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4">
      <selection activeCell="D24" sqref="D24"/>
    </sheetView>
  </sheetViews>
  <sheetFormatPr defaultColWidth="9.140625" defaultRowHeight="12.75"/>
  <cols>
    <col min="1" max="1" width="1.8515625" style="0" customWidth="1"/>
    <col min="2" max="2" width="3.421875" style="0" customWidth="1"/>
    <col min="3" max="3" width="56.57421875" style="0" customWidth="1"/>
    <col min="4" max="4" width="13.421875" style="0" customWidth="1"/>
    <col min="5" max="5" width="14.8515625" style="0" customWidth="1"/>
    <col min="7" max="7" width="8.28125" style="0" customWidth="1"/>
    <col min="8" max="8" width="12.57421875" style="0" customWidth="1"/>
    <col min="9" max="9" width="10.8515625" style="0" customWidth="1"/>
    <col min="10" max="10" width="11.421875" style="0" customWidth="1"/>
    <col min="12" max="12" width="10.28125" style="0" customWidth="1"/>
    <col min="13" max="13" width="11.28125" style="0" customWidth="1"/>
  </cols>
  <sheetData>
    <row r="1" spans="2:8" s="81" customFormat="1" ht="12.75">
      <c r="B1" s="80" t="s">
        <v>279</v>
      </c>
      <c r="G1" s="82"/>
      <c r="H1" s="82"/>
    </row>
    <row r="2" s="81" customFormat="1" ht="12.75">
      <c r="C2" s="81" t="s">
        <v>114</v>
      </c>
    </row>
    <row r="3" spans="3:5" s="81" customFormat="1" ht="12.75">
      <c r="C3" s="81" t="s">
        <v>309</v>
      </c>
      <c r="E3" s="81" t="s">
        <v>113</v>
      </c>
    </row>
    <row r="4" spans="5:6" s="83" customFormat="1" ht="13.5" thickBot="1">
      <c r="E4" s="84" t="s">
        <v>115</v>
      </c>
      <c r="F4" s="84"/>
    </row>
    <row r="5" spans="2:5" s="83" customFormat="1" ht="19.5" customHeight="1" thickBot="1" thickTop="1">
      <c r="B5" s="85"/>
      <c r="C5" s="86"/>
      <c r="D5" s="87">
        <v>2009</v>
      </c>
      <c r="E5" s="206">
        <v>2008</v>
      </c>
    </row>
    <row r="6" spans="2:5" s="83" customFormat="1" ht="19.5" customHeight="1" thickTop="1">
      <c r="B6" s="88"/>
      <c r="C6" s="89" t="s">
        <v>116</v>
      </c>
      <c r="D6" s="200"/>
      <c r="E6" s="207"/>
    </row>
    <row r="7" spans="2:5" s="83" customFormat="1" ht="19.5" customHeight="1">
      <c r="B7" s="88"/>
      <c r="C7" s="90" t="s">
        <v>117</v>
      </c>
      <c r="D7" s="201">
        <v>1072926</v>
      </c>
      <c r="E7" s="208">
        <v>875990</v>
      </c>
    </row>
    <row r="8" spans="2:5" s="83" customFormat="1" ht="19.5" customHeight="1">
      <c r="B8" s="88"/>
      <c r="C8" s="90" t="s">
        <v>118</v>
      </c>
      <c r="D8" s="201"/>
      <c r="E8" s="208"/>
    </row>
    <row r="9" spans="2:5" s="93" customFormat="1" ht="19.5" customHeight="1">
      <c r="B9" s="91"/>
      <c r="C9" s="92" t="s">
        <v>119</v>
      </c>
      <c r="D9" s="202"/>
      <c r="E9" s="209"/>
    </row>
    <row r="10" spans="2:5" s="96" customFormat="1" ht="19.5" customHeight="1">
      <c r="B10" s="94"/>
      <c r="C10" s="95" t="s">
        <v>120</v>
      </c>
      <c r="D10" s="203"/>
      <c r="E10" s="210"/>
    </row>
    <row r="11" spans="2:5" s="96" customFormat="1" ht="19.5" customHeight="1">
      <c r="B11" s="94"/>
      <c r="C11" s="95" t="s">
        <v>139</v>
      </c>
      <c r="D11" s="203"/>
      <c r="E11" s="210"/>
    </row>
    <row r="12" spans="2:5" s="96" customFormat="1" ht="19.5" customHeight="1">
      <c r="B12" s="94"/>
      <c r="C12" s="95" t="s">
        <v>121</v>
      </c>
      <c r="D12" s="203"/>
      <c r="E12" s="210"/>
    </row>
    <row r="13" spans="2:5" s="96" customFormat="1" ht="19.5" customHeight="1">
      <c r="B13" s="94"/>
      <c r="C13" s="95" t="s">
        <v>122</v>
      </c>
      <c r="D13" s="203"/>
      <c r="E13" s="210"/>
    </row>
    <row r="14" spans="2:5" s="96" customFormat="1" ht="19.5" customHeight="1">
      <c r="B14" s="94"/>
      <c r="C14" s="386" t="s">
        <v>317</v>
      </c>
      <c r="D14" s="203"/>
      <c r="E14" s="210"/>
    </row>
    <row r="15" spans="2:5" s="96" customFormat="1" ht="19.5" customHeight="1">
      <c r="B15" s="94"/>
      <c r="C15" s="387" t="s">
        <v>310</v>
      </c>
      <c r="D15" s="203">
        <v>36331</v>
      </c>
      <c r="E15" s="210">
        <v>445214</v>
      </c>
    </row>
    <row r="16" spans="2:5" s="93" customFormat="1" ht="23.25" customHeight="1">
      <c r="B16" s="91"/>
      <c r="C16" s="97" t="s">
        <v>311</v>
      </c>
      <c r="D16" s="202">
        <v>-123070</v>
      </c>
      <c r="E16" s="209">
        <v>-1883</v>
      </c>
    </row>
    <row r="17" spans="2:5" s="96" customFormat="1" ht="19.5" customHeight="1">
      <c r="B17" s="94"/>
      <c r="C17" s="98" t="s">
        <v>123</v>
      </c>
      <c r="D17" s="203">
        <v>-4051065</v>
      </c>
      <c r="E17" s="210">
        <v>-1852704</v>
      </c>
    </row>
    <row r="18" spans="2:8" s="96" customFormat="1" ht="19.5" customHeight="1">
      <c r="B18" s="94"/>
      <c r="C18" s="98" t="s">
        <v>124</v>
      </c>
      <c r="D18" s="203"/>
      <c r="E18" s="210"/>
      <c r="H18" s="99"/>
    </row>
    <row r="19" spans="2:8" s="96" customFormat="1" ht="19.5" customHeight="1">
      <c r="B19" s="94"/>
      <c r="C19" s="98" t="s">
        <v>312</v>
      </c>
      <c r="D19" s="203">
        <v>0</v>
      </c>
      <c r="E19" s="210">
        <v>-318201</v>
      </c>
      <c r="H19" s="99"/>
    </row>
    <row r="20" spans="2:8" s="96" customFormat="1" ht="19.5" customHeight="1">
      <c r="B20" s="94"/>
      <c r="C20" s="98" t="s">
        <v>313</v>
      </c>
      <c r="D20" s="203">
        <v>-598405</v>
      </c>
      <c r="E20" s="210">
        <v>-398971</v>
      </c>
      <c r="H20" s="99"/>
    </row>
    <row r="21" spans="2:8" s="96" customFormat="1" ht="19.5" customHeight="1">
      <c r="B21" s="94"/>
      <c r="C21" s="98" t="s">
        <v>314</v>
      </c>
      <c r="D21" s="203">
        <v>368779</v>
      </c>
      <c r="E21" s="210">
        <v>3410455</v>
      </c>
      <c r="H21" s="99"/>
    </row>
    <row r="22" spans="2:5" s="96" customFormat="1" ht="19.5" customHeight="1">
      <c r="B22" s="94"/>
      <c r="C22" s="98" t="s">
        <v>315</v>
      </c>
      <c r="D22" s="203">
        <v>3418117</v>
      </c>
      <c r="E22" s="211"/>
    </row>
    <row r="23" spans="2:5" s="96" customFormat="1" ht="19.5" customHeight="1">
      <c r="B23" s="94"/>
      <c r="C23" s="98" t="s">
        <v>125</v>
      </c>
      <c r="D23" s="203"/>
      <c r="E23" s="210"/>
    </row>
    <row r="24" spans="2:5" s="105" customFormat="1" ht="19.5" customHeight="1">
      <c r="B24" s="103"/>
      <c r="C24" s="104" t="s">
        <v>316</v>
      </c>
      <c r="D24" s="204">
        <v>-146387</v>
      </c>
      <c r="E24" s="212">
        <v>2159810</v>
      </c>
    </row>
    <row r="25" spans="2:9" s="96" customFormat="1" ht="19.5" customHeight="1">
      <c r="B25" s="94"/>
      <c r="C25" s="106"/>
      <c r="D25" s="107">
        <v>0</v>
      </c>
      <c r="E25" s="211">
        <v>0</v>
      </c>
      <c r="I25" s="99"/>
    </row>
    <row r="26" spans="2:8" s="96" customFormat="1" ht="19.5" customHeight="1">
      <c r="B26" s="94"/>
      <c r="C26" s="100" t="s">
        <v>318</v>
      </c>
      <c r="D26" s="107"/>
      <c r="E26" s="211"/>
      <c r="H26" s="99"/>
    </row>
    <row r="27" spans="2:5" s="96" customFormat="1" ht="19.5" customHeight="1">
      <c r="B27" s="94"/>
      <c r="C27" s="98" t="s">
        <v>126</v>
      </c>
      <c r="D27" s="203"/>
      <c r="E27" s="210"/>
    </row>
    <row r="28" spans="2:5" s="96" customFormat="1" ht="19.5" customHeight="1">
      <c r="B28" s="94"/>
      <c r="C28" s="98" t="s">
        <v>127</v>
      </c>
      <c r="D28" s="203">
        <v>0</v>
      </c>
      <c r="E28" s="210">
        <v>-239624</v>
      </c>
    </row>
    <row r="29" spans="2:5" s="96" customFormat="1" ht="19.5" customHeight="1">
      <c r="B29" s="94"/>
      <c r="C29" s="98" t="s">
        <v>128</v>
      </c>
      <c r="D29" s="203"/>
      <c r="E29" s="210"/>
    </row>
    <row r="30" spans="2:5" s="96" customFormat="1" ht="19.5" customHeight="1">
      <c r="B30" s="94"/>
      <c r="C30" s="98" t="s">
        <v>129</v>
      </c>
      <c r="D30" s="203"/>
      <c r="E30" s="210"/>
    </row>
    <row r="31" spans="2:5" s="96" customFormat="1" ht="19.5" customHeight="1">
      <c r="B31" s="94"/>
      <c r="C31" s="98" t="s">
        <v>130</v>
      </c>
      <c r="D31" s="203"/>
      <c r="E31" s="210"/>
    </row>
    <row r="32" spans="2:5" s="105" customFormat="1" ht="19.5" customHeight="1">
      <c r="B32" s="103"/>
      <c r="C32" s="104" t="s">
        <v>319</v>
      </c>
      <c r="D32" s="107">
        <v>0</v>
      </c>
      <c r="E32" s="211">
        <v>239624</v>
      </c>
    </row>
    <row r="33" spans="2:5" s="96" customFormat="1" ht="19.5" customHeight="1">
      <c r="B33" s="94"/>
      <c r="C33" s="104"/>
      <c r="D33" s="203">
        <f>SUM(D27:D32)</f>
        <v>0</v>
      </c>
      <c r="E33" s="210">
        <f>SUM(E27:E32)</f>
        <v>0</v>
      </c>
    </row>
    <row r="34" spans="2:5" s="96" customFormat="1" ht="19.5" customHeight="1">
      <c r="B34" s="94"/>
      <c r="C34" s="100" t="s">
        <v>320</v>
      </c>
      <c r="D34" s="203"/>
      <c r="E34" s="210"/>
    </row>
    <row r="35" spans="2:5" s="96" customFormat="1" ht="19.5" customHeight="1">
      <c r="B35" s="94"/>
      <c r="C35" s="98" t="s">
        <v>131</v>
      </c>
      <c r="D35" s="203"/>
      <c r="E35" s="210"/>
    </row>
    <row r="36" spans="2:8" s="96" customFormat="1" ht="19.5" customHeight="1">
      <c r="B36" s="94"/>
      <c r="C36" s="98" t="s">
        <v>132</v>
      </c>
      <c r="D36" s="203">
        <v>0</v>
      </c>
      <c r="E36" s="210">
        <v>-2217335</v>
      </c>
      <c r="H36" s="99"/>
    </row>
    <row r="37" spans="2:5" s="96" customFormat="1" ht="19.5" customHeight="1">
      <c r="B37" s="94"/>
      <c r="C37" s="98" t="s">
        <v>133</v>
      </c>
      <c r="D37" s="203"/>
      <c r="E37" s="210"/>
    </row>
    <row r="38" spans="2:5" s="96" customFormat="1" ht="19.5" customHeight="1">
      <c r="B38" s="94"/>
      <c r="C38" s="98" t="s">
        <v>134</v>
      </c>
      <c r="D38" s="203">
        <v>137496</v>
      </c>
      <c r="E38" s="210">
        <v>0</v>
      </c>
    </row>
    <row r="39" spans="2:8" s="96" customFormat="1" ht="19.5" customHeight="1">
      <c r="B39" s="94"/>
      <c r="C39" s="104" t="s">
        <v>135</v>
      </c>
      <c r="D39" s="203">
        <f>SUM(D34:D38)</f>
        <v>137496</v>
      </c>
      <c r="E39" s="210">
        <v>-2217335</v>
      </c>
      <c r="G39" s="99"/>
      <c r="H39" s="99"/>
    </row>
    <row r="40" spans="2:8" s="96" customFormat="1" ht="19.5" customHeight="1">
      <c r="B40" s="94"/>
      <c r="C40" s="98"/>
      <c r="D40" s="205">
        <v>-283883</v>
      </c>
      <c r="E40" s="213">
        <v>-297149</v>
      </c>
      <c r="H40" s="99"/>
    </row>
    <row r="41" spans="2:8" s="96" customFormat="1" ht="19.5" customHeight="1">
      <c r="B41" s="94"/>
      <c r="C41" s="100" t="s">
        <v>136</v>
      </c>
      <c r="D41" s="203">
        <v>-283883</v>
      </c>
      <c r="E41" s="210">
        <v>-297149</v>
      </c>
      <c r="G41" s="369"/>
      <c r="H41" s="369"/>
    </row>
    <row r="42" spans="2:8" s="96" customFormat="1" ht="19.5" customHeight="1">
      <c r="B42" s="94"/>
      <c r="C42" s="100" t="s">
        <v>137</v>
      </c>
      <c r="D42" s="107">
        <f>+E43</f>
        <v>3173292</v>
      </c>
      <c r="E42" s="211">
        <v>3470441</v>
      </c>
      <c r="H42" s="99"/>
    </row>
    <row r="43" spans="2:8" s="96" customFormat="1" ht="19.5" customHeight="1">
      <c r="B43" s="94"/>
      <c r="C43" s="100" t="s">
        <v>138</v>
      </c>
      <c r="D43" s="107">
        <f>+'AKTIVI PASIV 2009'!D10+'AKTIVI PASIV 2009'!D9</f>
        <v>2889409</v>
      </c>
      <c r="E43" s="211">
        <f>+'AKTIVI PASIV 2009'!E10+'AKTIVI PASIV 2009'!E9</f>
        <v>3173292</v>
      </c>
      <c r="G43" s="369"/>
      <c r="H43" s="369"/>
    </row>
    <row r="44" spans="2:8" s="83" customFormat="1" ht="19.5" customHeight="1" thickBot="1">
      <c r="B44" s="108"/>
      <c r="C44" s="109"/>
      <c r="D44" s="110"/>
      <c r="E44" s="214"/>
      <c r="H44" s="111"/>
    </row>
    <row r="45" s="83" customFormat="1" ht="13.5" thickTop="1">
      <c r="H45" s="111"/>
    </row>
    <row r="46" s="83" customFormat="1" ht="12.75"/>
    <row r="47" s="83" customFormat="1" ht="12.75"/>
  </sheetData>
  <sheetProtection/>
  <mergeCells count="2">
    <mergeCell ref="G43:H43"/>
    <mergeCell ref="G41:H41"/>
  </mergeCells>
  <printOptions/>
  <pageMargins left="0.75" right="0.75" top="0.3" bottom="0.27" header="0.28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42.00390625" style="0" customWidth="1"/>
    <col min="2" max="2" width="11.8515625" style="0" bestFit="1" customWidth="1"/>
    <col min="3" max="3" width="9.28125" style="0" bestFit="1" customWidth="1"/>
    <col min="4" max="4" width="9.140625" style="0" bestFit="1" customWidth="1"/>
    <col min="5" max="5" width="12.8515625" style="0" customWidth="1"/>
    <col min="6" max="6" width="15.7109375" style="0" customWidth="1"/>
    <col min="7" max="7" width="13.140625" style="0" customWidth="1"/>
  </cols>
  <sheetData>
    <row r="1" spans="1:5" s="5" customFormat="1" ht="12.75">
      <c r="A1" s="21" t="s">
        <v>280</v>
      </c>
      <c r="D1" s="20"/>
      <c r="E1" s="20"/>
    </row>
    <row r="2" s="5" customFormat="1" ht="12.75">
      <c r="B2" s="5" t="s">
        <v>98</v>
      </c>
    </row>
    <row r="3" s="5" customFormat="1" ht="13.5" thickBot="1">
      <c r="B3" s="5" t="s">
        <v>321</v>
      </c>
    </row>
    <row r="4" spans="1:7" s="5" customFormat="1" ht="13.5" thickTop="1">
      <c r="A4" s="22"/>
      <c r="B4" s="10" t="s">
        <v>100</v>
      </c>
      <c r="C4" s="10"/>
      <c r="D4" s="10"/>
      <c r="E4" s="10"/>
      <c r="F4" s="10"/>
      <c r="G4" s="69"/>
    </row>
    <row r="5" spans="1:7" s="23" customFormat="1" ht="48" customHeight="1">
      <c r="A5" s="70"/>
      <c r="B5" s="71" t="s">
        <v>71</v>
      </c>
      <c r="C5" s="71" t="s">
        <v>322</v>
      </c>
      <c r="D5" s="71" t="s">
        <v>111</v>
      </c>
      <c r="E5" s="71" t="s">
        <v>101</v>
      </c>
      <c r="F5" s="71" t="s">
        <v>104</v>
      </c>
      <c r="G5" s="72" t="s">
        <v>102</v>
      </c>
    </row>
    <row r="6" spans="1:7" s="23" customFormat="1" ht="19.5" customHeight="1">
      <c r="A6" s="73" t="s">
        <v>323</v>
      </c>
      <c r="B6" s="336">
        <v>100000</v>
      </c>
      <c r="C6" s="336"/>
      <c r="D6" s="336"/>
      <c r="E6" s="336">
        <v>13682</v>
      </c>
      <c r="F6" s="336">
        <v>766752</v>
      </c>
      <c r="G6" s="337">
        <f>SUM(B6:F6)</f>
        <v>880434</v>
      </c>
    </row>
    <row r="7" spans="1:7" s="23" customFormat="1" ht="19.5" customHeight="1">
      <c r="A7" s="74" t="s">
        <v>103</v>
      </c>
      <c r="B7" s="336"/>
      <c r="C7" s="336"/>
      <c r="D7" s="336"/>
      <c r="E7" s="336"/>
      <c r="F7" s="336"/>
      <c r="G7" s="337">
        <f>SUM(B7:F7)</f>
        <v>0</v>
      </c>
    </row>
    <row r="8" spans="1:7" s="23" customFormat="1" ht="19.5" customHeight="1">
      <c r="A8" s="75" t="s">
        <v>105</v>
      </c>
      <c r="B8" s="336"/>
      <c r="C8" s="336"/>
      <c r="D8" s="336"/>
      <c r="E8" s="336"/>
      <c r="F8" s="336"/>
      <c r="G8" s="337">
        <f>SUM(B8:F8)</f>
        <v>0</v>
      </c>
    </row>
    <row r="9" spans="1:7" s="23" customFormat="1" ht="25.5" customHeight="1">
      <c r="A9" s="74" t="s">
        <v>166</v>
      </c>
      <c r="B9" s="336"/>
      <c r="C9" s="336"/>
      <c r="D9" s="336"/>
      <c r="E9" s="336"/>
      <c r="F9" s="336"/>
      <c r="G9" s="337">
        <f>SUM(B9:F9)</f>
        <v>0</v>
      </c>
    </row>
    <row r="10" spans="1:7" s="23" customFormat="1" ht="32.25" customHeight="1">
      <c r="A10" s="74" t="s">
        <v>167</v>
      </c>
      <c r="B10" s="336"/>
      <c r="C10" s="336"/>
      <c r="D10" s="336"/>
      <c r="E10" s="336"/>
      <c r="F10" s="336"/>
      <c r="G10" s="337">
        <f>SUM(B10:F10)</f>
        <v>0</v>
      </c>
    </row>
    <row r="11" spans="1:7" s="23" customFormat="1" ht="19.5" customHeight="1">
      <c r="A11" s="74" t="s">
        <v>168</v>
      </c>
      <c r="B11" s="336"/>
      <c r="C11" s="336"/>
      <c r="D11" s="336"/>
      <c r="E11" s="336"/>
      <c r="F11" s="389">
        <v>776311</v>
      </c>
      <c r="G11" s="388">
        <f>SUM(B11:F11)</f>
        <v>776311</v>
      </c>
    </row>
    <row r="12" spans="1:7" s="23" customFormat="1" ht="19.5" customHeight="1">
      <c r="A12" s="74" t="s">
        <v>169</v>
      </c>
      <c r="B12" s="336"/>
      <c r="C12" s="336">
        <v>-131464</v>
      </c>
      <c r="D12" s="336"/>
      <c r="E12" s="336"/>
      <c r="F12" s="336"/>
      <c r="G12" s="337">
        <f>SUM(B12:F12)</f>
        <v>-131464</v>
      </c>
    </row>
    <row r="13" spans="1:7" s="23" customFormat="1" ht="19.5" customHeight="1">
      <c r="A13" s="74" t="s">
        <v>170</v>
      </c>
      <c r="B13" s="339"/>
      <c r="C13" s="339"/>
      <c r="D13" s="339"/>
      <c r="E13" s="339">
        <v>25340</v>
      </c>
      <c r="F13" s="338"/>
      <c r="G13" s="337"/>
    </row>
    <row r="14" spans="1:7" s="23" customFormat="1" ht="19.5" customHeight="1">
      <c r="A14" s="74" t="s">
        <v>171</v>
      </c>
      <c r="B14" s="338"/>
      <c r="C14" s="338"/>
      <c r="D14" s="338"/>
      <c r="E14" s="338"/>
      <c r="F14" s="335"/>
      <c r="G14" s="337">
        <f>SUM(B14:F14)</f>
        <v>0</v>
      </c>
    </row>
    <row r="15" spans="1:7" s="23" customFormat="1" ht="19.5" customHeight="1">
      <c r="A15" s="73" t="s">
        <v>324</v>
      </c>
      <c r="B15" s="336">
        <f aca="true" t="shared" si="0" ref="B15:G15">SUM(B6:B14)</f>
        <v>100000</v>
      </c>
      <c r="C15" s="336">
        <f t="shared" si="0"/>
        <v>-131464</v>
      </c>
      <c r="D15" s="336">
        <f t="shared" si="0"/>
        <v>0</v>
      </c>
      <c r="E15" s="336">
        <f t="shared" si="0"/>
        <v>39022</v>
      </c>
      <c r="F15" s="336">
        <f t="shared" si="0"/>
        <v>1543063</v>
      </c>
      <c r="G15" s="337">
        <f t="shared" si="0"/>
        <v>1525281</v>
      </c>
    </row>
    <row r="16" spans="1:7" s="24" customFormat="1" ht="24.75" customHeight="1">
      <c r="A16" s="74" t="s">
        <v>166</v>
      </c>
      <c r="B16" s="340"/>
      <c r="C16" s="340"/>
      <c r="D16" s="340"/>
      <c r="E16" s="340"/>
      <c r="F16" s="340"/>
      <c r="G16" s="341">
        <f>SUM(B16:F16)</f>
        <v>0</v>
      </c>
    </row>
    <row r="17" spans="1:7" s="7" customFormat="1" ht="19.5" customHeight="1">
      <c r="A17" s="76" t="s">
        <v>106</v>
      </c>
      <c r="B17" s="338"/>
      <c r="C17" s="338"/>
      <c r="D17" s="338"/>
      <c r="E17" s="338"/>
      <c r="F17" s="335">
        <v>1072926</v>
      </c>
      <c r="G17" s="341">
        <f>SUM(B17:F17)</f>
        <v>1072926</v>
      </c>
    </row>
    <row r="18" spans="1:7" s="7" customFormat="1" ht="19.5" customHeight="1">
      <c r="A18" s="76" t="s">
        <v>107</v>
      </c>
      <c r="B18" s="338"/>
      <c r="C18" s="338"/>
      <c r="D18" s="338">
        <v>-137496</v>
      </c>
      <c r="E18" s="338"/>
      <c r="F18" s="338"/>
      <c r="G18" s="341">
        <f>SUM(B18:F18)</f>
        <v>-137496</v>
      </c>
    </row>
    <row r="19" spans="1:7" s="7" customFormat="1" ht="19.5" customHeight="1">
      <c r="A19" s="76" t="s">
        <v>108</v>
      </c>
      <c r="B19" s="338"/>
      <c r="C19" s="338"/>
      <c r="D19" s="338"/>
      <c r="E19" s="338"/>
      <c r="F19" s="338"/>
      <c r="G19" s="341">
        <f>SUM(B19:F19)</f>
        <v>0</v>
      </c>
    </row>
    <row r="20" spans="1:7" s="7" customFormat="1" ht="19.5" customHeight="1">
      <c r="A20" s="76" t="s">
        <v>172</v>
      </c>
      <c r="B20" s="338"/>
      <c r="C20" s="338"/>
      <c r="D20" s="338"/>
      <c r="E20" s="338"/>
      <c r="F20" s="338"/>
      <c r="G20" s="341">
        <f>SUM(B20:F20)</f>
        <v>0</v>
      </c>
    </row>
    <row r="21" spans="1:7" s="7" customFormat="1" ht="19.5" customHeight="1">
      <c r="A21" s="76" t="s">
        <v>109</v>
      </c>
      <c r="B21" s="338"/>
      <c r="C21" s="338"/>
      <c r="D21" s="338"/>
      <c r="E21" s="338"/>
      <c r="F21" s="338"/>
      <c r="G21" s="341">
        <f>SUM(B21:F21)</f>
        <v>0</v>
      </c>
    </row>
    <row r="22" spans="1:7" s="7" customFormat="1" ht="19.5" customHeight="1">
      <c r="A22" s="76" t="s">
        <v>175</v>
      </c>
      <c r="B22" s="338"/>
      <c r="C22" s="338"/>
      <c r="D22" s="338"/>
      <c r="E22" s="338">
        <v>38815</v>
      </c>
      <c r="F22" s="338"/>
      <c r="G22" s="341"/>
    </row>
    <row r="23" spans="1:7" s="24" customFormat="1" ht="19.5" customHeight="1">
      <c r="A23" s="74" t="s">
        <v>110</v>
      </c>
      <c r="B23" s="340"/>
      <c r="C23" s="340"/>
      <c r="D23" s="340"/>
      <c r="E23" s="340"/>
      <c r="F23" s="340"/>
      <c r="G23" s="341">
        <f>SUM(B23:F23)</f>
        <v>0</v>
      </c>
    </row>
    <row r="24" spans="1:7" s="5" customFormat="1" ht="19.5" customHeight="1" thickBot="1">
      <c r="A24" s="77" t="s">
        <v>245</v>
      </c>
      <c r="B24" s="342">
        <f>SUM(B15:B23)</f>
        <v>100000</v>
      </c>
      <c r="C24" s="342"/>
      <c r="D24" s="342">
        <f>SUM(D15:D23)</f>
        <v>-137496</v>
      </c>
      <c r="E24" s="342">
        <f>SUM(E15:E23)</f>
        <v>77837</v>
      </c>
      <c r="F24" s="342">
        <v>1072926</v>
      </c>
      <c r="G24" s="343">
        <f>SUM(G15:G23)</f>
        <v>2460711</v>
      </c>
    </row>
    <row r="25" ht="13.5" thickTop="1"/>
    <row r="30" s="23" customFormat="1" ht="12.75"/>
    <row r="31" s="5" customFormat="1" ht="12.75"/>
    <row r="33" s="5" customFormat="1" ht="12.75"/>
  </sheetData>
  <sheetProtection/>
  <printOptions/>
  <pageMargins left="0.22" right="0.17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25.28125" style="0" customWidth="1"/>
    <col min="2" max="2" width="14.140625" style="0" customWidth="1"/>
    <col min="4" max="5" width="9.28125" style="0" bestFit="1" customWidth="1"/>
    <col min="6" max="7" width="12.8515625" style="0" bestFit="1" customWidth="1"/>
    <col min="8" max="8" width="9.28125" style="0" bestFit="1" customWidth="1"/>
    <col min="9" max="9" width="12.8515625" style="0" bestFit="1" customWidth="1"/>
    <col min="10" max="11" width="9.28125" style="0" bestFit="1" customWidth="1"/>
    <col min="13" max="13" width="15.28125" style="0" bestFit="1" customWidth="1"/>
  </cols>
  <sheetData>
    <row r="1" spans="1:16" ht="12.75">
      <c r="A1" s="216" t="s">
        <v>246</v>
      </c>
      <c r="B1" s="217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5"/>
    </row>
    <row r="2" spans="1:16" ht="12.75">
      <c r="A2" s="216" t="s">
        <v>247</v>
      </c>
      <c r="B2" s="220"/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5"/>
    </row>
    <row r="3" spans="1:16" ht="13.5" thickBot="1">
      <c r="A3" s="221" t="s">
        <v>270</v>
      </c>
      <c r="B3" s="221"/>
      <c r="C3" s="221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5"/>
    </row>
    <row r="4" spans="1:16" ht="12.75">
      <c r="A4" s="222"/>
      <c r="B4" s="222"/>
      <c r="C4" s="223"/>
      <c r="D4" s="223"/>
      <c r="E4" s="223"/>
      <c r="F4" s="223"/>
      <c r="G4" s="223"/>
      <c r="H4" s="223"/>
      <c r="I4" s="223"/>
      <c r="J4" s="223"/>
      <c r="K4" s="223"/>
      <c r="L4" s="224"/>
      <c r="M4" s="223"/>
      <c r="N4" s="223"/>
      <c r="O4" s="223"/>
      <c r="P4" s="215"/>
    </row>
    <row r="5" spans="1:16" ht="13.5" thickBot="1">
      <c r="A5" s="222"/>
      <c r="B5" s="222"/>
      <c r="C5" s="223"/>
      <c r="D5" s="223"/>
      <c r="E5" s="223"/>
      <c r="F5" s="223"/>
      <c r="G5" s="223"/>
      <c r="H5" s="223"/>
      <c r="I5" s="223"/>
      <c r="J5" s="223"/>
      <c r="K5" s="223"/>
      <c r="L5" s="224"/>
      <c r="M5" s="223"/>
      <c r="N5" s="223"/>
      <c r="O5" s="223"/>
      <c r="P5" s="215"/>
    </row>
    <row r="6" spans="1:16" ht="12.75" customHeight="1">
      <c r="A6" s="378" t="s">
        <v>248</v>
      </c>
      <c r="B6" s="379"/>
      <c r="C6" s="225"/>
      <c r="D6" s="382" t="s">
        <v>35</v>
      </c>
      <c r="E6" s="384" t="s">
        <v>249</v>
      </c>
      <c r="F6" s="370" t="s">
        <v>250</v>
      </c>
      <c r="G6" s="384" t="s">
        <v>251</v>
      </c>
      <c r="H6" s="370" t="s">
        <v>252</v>
      </c>
      <c r="I6" s="370" t="s">
        <v>253</v>
      </c>
      <c r="J6" s="372" t="s">
        <v>254</v>
      </c>
      <c r="K6" s="374" t="s">
        <v>255</v>
      </c>
      <c r="L6" s="226"/>
      <c r="M6" s="376" t="s">
        <v>256</v>
      </c>
      <c r="N6" s="227"/>
      <c r="O6" s="228"/>
      <c r="P6" s="215"/>
    </row>
    <row r="7" spans="1:16" ht="18.75" customHeight="1" thickBot="1">
      <c r="A7" s="380"/>
      <c r="B7" s="381"/>
      <c r="C7" s="225"/>
      <c r="D7" s="383"/>
      <c r="E7" s="385"/>
      <c r="F7" s="371"/>
      <c r="G7" s="385"/>
      <c r="H7" s="371"/>
      <c r="I7" s="371"/>
      <c r="J7" s="373"/>
      <c r="K7" s="375"/>
      <c r="L7" s="226"/>
      <c r="M7" s="377"/>
      <c r="N7" s="227"/>
      <c r="O7" s="228"/>
      <c r="P7" s="215"/>
    </row>
    <row r="8" spans="1:16" ht="12.75">
      <c r="A8" s="229"/>
      <c r="B8" s="229"/>
      <c r="C8" s="225"/>
      <c r="D8" s="230"/>
      <c r="E8" s="230"/>
      <c r="F8" s="231"/>
      <c r="G8" s="230"/>
      <c r="H8" s="230"/>
      <c r="I8" s="230"/>
      <c r="J8" s="231"/>
      <c r="K8" s="231"/>
      <c r="L8" s="226"/>
      <c r="M8" s="227"/>
      <c r="N8" s="227"/>
      <c r="O8" s="228"/>
      <c r="P8" s="215"/>
    </row>
    <row r="9" spans="1:16" ht="12.75">
      <c r="A9" s="232"/>
      <c r="B9" s="233"/>
      <c r="C9" s="225"/>
      <c r="D9" s="234"/>
      <c r="E9" s="235"/>
      <c r="F9" s="236"/>
      <c r="G9" s="235"/>
      <c r="H9" s="235"/>
      <c r="I9" s="235"/>
      <c r="J9" s="237"/>
      <c r="K9" s="238"/>
      <c r="L9" s="226"/>
      <c r="M9" s="239"/>
      <c r="N9" s="227"/>
      <c r="O9" s="228"/>
      <c r="P9" s="215"/>
    </row>
    <row r="10" spans="1:16" ht="12.75">
      <c r="A10" s="240"/>
      <c r="B10" s="241"/>
      <c r="C10" s="225"/>
      <c r="D10" s="242"/>
      <c r="E10" s="243"/>
      <c r="F10" s="244"/>
      <c r="G10" s="243"/>
      <c r="H10" s="243"/>
      <c r="I10" s="243"/>
      <c r="J10" s="245"/>
      <c r="K10" s="246"/>
      <c r="L10" s="226"/>
      <c r="M10" s="247"/>
      <c r="N10" s="227"/>
      <c r="O10" s="228"/>
      <c r="P10" s="215"/>
    </row>
    <row r="11" spans="1:16" ht="13.5" thickBot="1">
      <c r="A11" s="240"/>
      <c r="B11" s="241"/>
      <c r="C11" s="248"/>
      <c r="D11" s="249"/>
      <c r="E11" s="250"/>
      <c r="F11" s="251"/>
      <c r="G11" s="250"/>
      <c r="H11" s="250"/>
      <c r="I11" s="250"/>
      <c r="J11" s="252"/>
      <c r="K11" s="253"/>
      <c r="L11" s="226"/>
      <c r="M11" s="254"/>
      <c r="N11" s="227"/>
      <c r="O11" s="228"/>
      <c r="P11" s="215"/>
    </row>
    <row r="12" spans="1:16" ht="13.5" thickBot="1">
      <c r="A12" s="255" t="s">
        <v>273</v>
      </c>
      <c r="B12" s="256" t="s">
        <v>257</v>
      </c>
      <c r="C12" s="257" t="s">
        <v>258</v>
      </c>
      <c r="D12" s="258">
        <v>0</v>
      </c>
      <c r="E12" s="259">
        <v>0</v>
      </c>
      <c r="F12" s="260">
        <v>439199</v>
      </c>
      <c r="G12" s="261">
        <v>990000</v>
      </c>
      <c r="H12" s="262">
        <v>0</v>
      </c>
      <c r="I12" s="262">
        <v>159708</v>
      </c>
      <c r="J12" s="263">
        <v>0</v>
      </c>
      <c r="K12" s="264">
        <v>0</v>
      </c>
      <c r="L12" s="265"/>
      <c r="M12" s="266">
        <f>SUM(F12:L12)</f>
        <v>1588907</v>
      </c>
      <c r="N12" s="267"/>
      <c r="O12" s="224"/>
      <c r="P12" s="215"/>
    </row>
    <row r="13" spans="1:16" ht="13.5" thickBot="1">
      <c r="A13" s="268" t="s">
        <v>273</v>
      </c>
      <c r="B13" s="269" t="s">
        <v>259</v>
      </c>
      <c r="C13" s="257" t="s">
        <v>258</v>
      </c>
      <c r="D13" s="270">
        <v>0</v>
      </c>
      <c r="E13" s="271">
        <v>0</v>
      </c>
      <c r="F13" s="272">
        <v>86265</v>
      </c>
      <c r="G13" s="273">
        <v>170000</v>
      </c>
      <c r="H13" s="274">
        <v>0</v>
      </c>
      <c r="I13" s="274">
        <v>61516</v>
      </c>
      <c r="J13" s="275">
        <v>0</v>
      </c>
      <c r="K13" s="276">
        <v>0</v>
      </c>
      <c r="L13" s="265"/>
      <c r="M13" s="266">
        <f aca="true" t="shared" si="0" ref="M13:M28">SUM(F13:L13)</f>
        <v>317781</v>
      </c>
      <c r="N13" s="267"/>
      <c r="O13" s="224"/>
      <c r="P13" s="215"/>
    </row>
    <row r="14" spans="1:16" ht="13.5" thickBot="1">
      <c r="A14" s="277" t="s">
        <v>274</v>
      </c>
      <c r="B14" s="278" t="s">
        <v>260</v>
      </c>
      <c r="C14" s="257" t="s">
        <v>258</v>
      </c>
      <c r="D14" s="279"/>
      <c r="E14" s="280"/>
      <c r="F14" s="281"/>
      <c r="G14" s="280"/>
      <c r="H14" s="282"/>
      <c r="I14" s="282"/>
      <c r="J14" s="283"/>
      <c r="K14" s="284">
        <v>0</v>
      </c>
      <c r="L14" s="265"/>
      <c r="M14" s="266">
        <f t="shared" si="0"/>
        <v>0</v>
      </c>
      <c r="N14" s="267"/>
      <c r="O14" s="224"/>
      <c r="P14" s="215"/>
    </row>
    <row r="15" spans="1:16" ht="13.5" thickBot="1">
      <c r="A15" s="286"/>
      <c r="B15" s="287"/>
      <c r="C15" s="257"/>
      <c r="D15" s="288"/>
      <c r="E15" s="289"/>
      <c r="F15" s="290"/>
      <c r="G15" s="289"/>
      <c r="H15" s="291"/>
      <c r="I15" s="291"/>
      <c r="J15" s="292"/>
      <c r="K15" s="293"/>
      <c r="L15" s="294"/>
      <c r="M15" s="266">
        <f t="shared" si="0"/>
        <v>0</v>
      </c>
      <c r="N15" s="295"/>
      <c r="O15" s="224"/>
      <c r="P15" s="215"/>
    </row>
    <row r="16" spans="1:16" ht="13.5" thickBot="1">
      <c r="A16" s="296" t="s">
        <v>271</v>
      </c>
      <c r="B16" s="297" t="s">
        <v>261</v>
      </c>
      <c r="C16" s="257" t="s">
        <v>258</v>
      </c>
      <c r="D16" s="298"/>
      <c r="E16" s="299"/>
      <c r="F16" s="300">
        <v>101038</v>
      </c>
      <c r="G16" s="299"/>
      <c r="H16" s="301"/>
      <c r="I16" s="301">
        <v>354082</v>
      </c>
      <c r="J16" s="302"/>
      <c r="K16" s="303"/>
      <c r="L16" s="294"/>
      <c r="M16" s="266">
        <f t="shared" si="0"/>
        <v>455120</v>
      </c>
      <c r="N16" s="295"/>
      <c r="O16" s="224"/>
      <c r="P16" s="215"/>
    </row>
    <row r="17" spans="1:16" ht="13.5" thickBot="1">
      <c r="A17" s="296" t="s">
        <v>272</v>
      </c>
      <c r="B17" s="297" t="s">
        <v>261</v>
      </c>
      <c r="C17" s="257" t="s">
        <v>262</v>
      </c>
      <c r="D17" s="298"/>
      <c r="E17" s="299"/>
      <c r="F17" s="300"/>
      <c r="G17" s="299"/>
      <c r="H17" s="301"/>
      <c r="I17" s="301"/>
      <c r="J17" s="302"/>
      <c r="K17" s="303"/>
      <c r="L17" s="294"/>
      <c r="M17" s="266">
        <f t="shared" si="0"/>
        <v>0</v>
      </c>
      <c r="N17" s="295"/>
      <c r="O17" s="224"/>
      <c r="P17" s="215"/>
    </row>
    <row r="18" spans="1:16" ht="13.5" thickBot="1">
      <c r="A18" s="296" t="s">
        <v>263</v>
      </c>
      <c r="B18" s="297"/>
      <c r="C18" s="257" t="s">
        <v>264</v>
      </c>
      <c r="D18" s="298"/>
      <c r="E18" s="299"/>
      <c r="F18" s="300"/>
      <c r="G18" s="299"/>
      <c r="H18" s="301"/>
      <c r="I18" s="301"/>
      <c r="J18" s="302"/>
      <c r="K18" s="303"/>
      <c r="L18" s="294"/>
      <c r="M18" s="266">
        <f t="shared" si="0"/>
        <v>0</v>
      </c>
      <c r="N18" s="295"/>
      <c r="O18" s="224"/>
      <c r="P18" s="215"/>
    </row>
    <row r="19" spans="1:16" ht="13.5" thickBot="1">
      <c r="A19" s="296"/>
      <c r="B19" s="297"/>
      <c r="C19" s="257"/>
      <c r="D19" s="298"/>
      <c r="E19" s="299"/>
      <c r="F19" s="300"/>
      <c r="G19" s="299"/>
      <c r="H19" s="301"/>
      <c r="I19" s="301"/>
      <c r="J19" s="302"/>
      <c r="K19" s="303"/>
      <c r="L19" s="294"/>
      <c r="M19" s="266">
        <f t="shared" si="0"/>
        <v>0</v>
      </c>
      <c r="N19" s="295"/>
      <c r="O19" s="224"/>
      <c r="P19" s="215"/>
    </row>
    <row r="20" spans="1:16" ht="13.5" thickBot="1">
      <c r="A20" s="296" t="s">
        <v>265</v>
      </c>
      <c r="B20" s="297"/>
      <c r="C20" s="257" t="s">
        <v>258</v>
      </c>
      <c r="D20" s="298"/>
      <c r="E20" s="299"/>
      <c r="F20" s="300"/>
      <c r="G20" s="299"/>
      <c r="H20" s="301"/>
      <c r="I20" s="301"/>
      <c r="J20" s="302"/>
      <c r="K20" s="303"/>
      <c r="L20" s="294"/>
      <c r="M20" s="266">
        <f t="shared" si="0"/>
        <v>0</v>
      </c>
      <c r="N20" s="295"/>
      <c r="O20" s="224"/>
      <c r="P20" s="215"/>
    </row>
    <row r="21" spans="1:16" ht="13.5" thickBot="1">
      <c r="A21" s="296" t="s">
        <v>266</v>
      </c>
      <c r="B21" s="297"/>
      <c r="C21" s="257" t="s">
        <v>258</v>
      </c>
      <c r="D21" s="298"/>
      <c r="E21" s="299"/>
      <c r="F21" s="304"/>
      <c r="G21" s="299"/>
      <c r="H21" s="301"/>
      <c r="I21" s="301"/>
      <c r="J21" s="302"/>
      <c r="K21" s="303"/>
      <c r="L21" s="294"/>
      <c r="M21" s="266">
        <f t="shared" si="0"/>
        <v>0</v>
      </c>
      <c r="N21" s="295"/>
      <c r="O21" s="224"/>
      <c r="P21" s="215"/>
    </row>
    <row r="22" spans="1:16" ht="13.5" thickBot="1">
      <c r="A22" s="296"/>
      <c r="B22" s="297"/>
      <c r="C22" s="257"/>
      <c r="D22" s="298"/>
      <c r="E22" s="299"/>
      <c r="F22" s="300"/>
      <c r="G22" s="299"/>
      <c r="H22" s="301"/>
      <c r="I22" s="301"/>
      <c r="J22" s="302"/>
      <c r="K22" s="303"/>
      <c r="L22" s="294"/>
      <c r="M22" s="266">
        <f t="shared" si="0"/>
        <v>0</v>
      </c>
      <c r="N22" s="295"/>
      <c r="O22" s="224"/>
      <c r="P22" s="215"/>
    </row>
    <row r="23" spans="1:16" ht="13.5" thickBot="1">
      <c r="A23" s="296" t="s">
        <v>267</v>
      </c>
      <c r="B23" s="297"/>
      <c r="C23" s="257" t="s">
        <v>262</v>
      </c>
      <c r="D23" s="298"/>
      <c r="E23" s="299"/>
      <c r="F23" s="300"/>
      <c r="G23" s="299"/>
      <c r="H23" s="301"/>
      <c r="I23" s="301"/>
      <c r="J23" s="302"/>
      <c r="K23" s="303"/>
      <c r="L23" s="294"/>
      <c r="M23" s="266">
        <f t="shared" si="0"/>
        <v>0</v>
      </c>
      <c r="N23" s="295"/>
      <c r="O23" s="224"/>
      <c r="P23" s="215"/>
    </row>
    <row r="24" spans="1:16" ht="13.5" thickBot="1">
      <c r="A24" s="296" t="s">
        <v>268</v>
      </c>
      <c r="B24" s="297"/>
      <c r="C24" s="257" t="s">
        <v>262</v>
      </c>
      <c r="D24" s="298"/>
      <c r="E24" s="299"/>
      <c r="F24" s="300"/>
      <c r="G24" s="299"/>
      <c r="H24" s="301"/>
      <c r="I24" s="301"/>
      <c r="J24" s="302"/>
      <c r="K24" s="303"/>
      <c r="L24" s="294"/>
      <c r="M24" s="266">
        <f t="shared" si="0"/>
        <v>0</v>
      </c>
      <c r="N24" s="295"/>
      <c r="O24" s="224"/>
      <c r="P24" s="215"/>
    </row>
    <row r="25" spans="1:16" ht="13.5" thickBot="1">
      <c r="A25" s="296" t="s">
        <v>269</v>
      </c>
      <c r="B25" s="297"/>
      <c r="C25" s="257" t="s">
        <v>264</v>
      </c>
      <c r="D25" s="298"/>
      <c r="E25" s="299"/>
      <c r="F25" s="300"/>
      <c r="G25" s="299"/>
      <c r="H25" s="301"/>
      <c r="I25" s="301"/>
      <c r="J25" s="302"/>
      <c r="K25" s="303"/>
      <c r="L25" s="294"/>
      <c r="M25" s="266">
        <f t="shared" si="0"/>
        <v>0</v>
      </c>
      <c r="N25" s="295"/>
      <c r="O25" s="224"/>
      <c r="P25" s="215"/>
    </row>
    <row r="26" spans="1:16" ht="13.5" thickBot="1">
      <c r="A26" s="305"/>
      <c r="B26" s="306"/>
      <c r="C26" s="257"/>
      <c r="D26" s="307"/>
      <c r="E26" s="308"/>
      <c r="F26" s="309"/>
      <c r="G26" s="308"/>
      <c r="H26" s="310"/>
      <c r="I26" s="310"/>
      <c r="J26" s="311"/>
      <c r="K26" s="312"/>
      <c r="L26" s="294"/>
      <c r="M26" s="266">
        <f t="shared" si="0"/>
        <v>0</v>
      </c>
      <c r="N26" s="295"/>
      <c r="O26" s="224"/>
      <c r="P26" s="215"/>
    </row>
    <row r="27" spans="1:16" ht="13.5" thickBot="1">
      <c r="A27" s="313" t="s">
        <v>275</v>
      </c>
      <c r="B27" s="314" t="s">
        <v>257</v>
      </c>
      <c r="C27" s="315"/>
      <c r="D27" s="316">
        <f aca="true" t="shared" si="1" ref="D27:K27">D12+D16+D17+D18</f>
        <v>0</v>
      </c>
      <c r="E27" s="317">
        <f t="shared" si="1"/>
        <v>0</v>
      </c>
      <c r="F27" s="317">
        <f t="shared" si="1"/>
        <v>540237</v>
      </c>
      <c r="G27" s="317">
        <f t="shared" si="1"/>
        <v>990000</v>
      </c>
      <c r="H27" s="317">
        <f t="shared" si="1"/>
        <v>0</v>
      </c>
      <c r="I27" s="317">
        <f t="shared" si="1"/>
        <v>513790</v>
      </c>
      <c r="J27" s="318">
        <f t="shared" si="1"/>
        <v>0</v>
      </c>
      <c r="K27" s="319">
        <f t="shared" si="1"/>
        <v>0</v>
      </c>
      <c r="L27" s="265"/>
      <c r="M27" s="266">
        <f t="shared" si="0"/>
        <v>2044027</v>
      </c>
      <c r="N27" s="267"/>
      <c r="O27" s="224"/>
      <c r="P27" s="215"/>
    </row>
    <row r="28" spans="1:16" ht="12.75">
      <c r="A28" s="320" t="s">
        <v>275</v>
      </c>
      <c r="B28" s="321" t="s">
        <v>259</v>
      </c>
      <c r="C28" s="315"/>
      <c r="D28" s="322">
        <f aca="true" t="shared" si="2" ref="D28:K28">D13+D21+D23+D25</f>
        <v>0</v>
      </c>
      <c r="E28" s="323">
        <f t="shared" si="2"/>
        <v>0</v>
      </c>
      <c r="F28" s="323">
        <f t="shared" si="2"/>
        <v>86265</v>
      </c>
      <c r="G28" s="323">
        <f t="shared" si="2"/>
        <v>170000</v>
      </c>
      <c r="H28" s="323">
        <f t="shared" si="2"/>
        <v>0</v>
      </c>
      <c r="I28" s="323">
        <f t="shared" si="2"/>
        <v>61516</v>
      </c>
      <c r="J28" s="324">
        <f t="shared" si="2"/>
        <v>0</v>
      </c>
      <c r="K28" s="325">
        <f t="shared" si="2"/>
        <v>0</v>
      </c>
      <c r="L28" s="265"/>
      <c r="M28" s="266">
        <f t="shared" si="0"/>
        <v>317781</v>
      </c>
      <c r="N28" s="267"/>
      <c r="O28" s="224"/>
      <c r="P28" s="215"/>
    </row>
    <row r="29" spans="1:16" ht="13.5" thickBot="1">
      <c r="A29" s="326" t="s">
        <v>275</v>
      </c>
      <c r="B29" s="327" t="s">
        <v>260</v>
      </c>
      <c r="C29" s="328"/>
      <c r="D29" s="329"/>
      <c r="E29" s="330"/>
      <c r="F29" s="330">
        <f>F27-F28</f>
        <v>453972</v>
      </c>
      <c r="G29" s="330">
        <f>G27-G28</f>
        <v>820000</v>
      </c>
      <c r="H29" s="330">
        <f>H27-H28</f>
        <v>0</v>
      </c>
      <c r="I29" s="330">
        <f>I27-I28</f>
        <v>452274</v>
      </c>
      <c r="J29" s="331"/>
      <c r="K29" s="332">
        <f>K27-K28</f>
        <v>0</v>
      </c>
      <c r="L29" s="265"/>
      <c r="M29" s="285">
        <f>+M27-M28</f>
        <v>1726246</v>
      </c>
      <c r="N29" s="267"/>
      <c r="O29" s="224"/>
      <c r="P29" s="215"/>
    </row>
  </sheetData>
  <sheetProtection/>
  <mergeCells count="10">
    <mergeCell ref="I6:I7"/>
    <mergeCell ref="J6:J7"/>
    <mergeCell ref="K6:K7"/>
    <mergeCell ref="M6:M7"/>
    <mergeCell ref="A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 Dollaku</dc:creator>
  <cp:keywords/>
  <dc:description/>
  <cp:lastModifiedBy>Verona Dollaku</cp:lastModifiedBy>
  <cp:lastPrinted>2014-03-31T13:25:48Z</cp:lastPrinted>
  <dcterms:created xsi:type="dcterms:W3CDTF">2008-10-23T11:07:49Z</dcterms:created>
  <dcterms:modified xsi:type="dcterms:W3CDTF">2014-11-25T10:08:42Z</dcterms:modified>
  <cp:category/>
  <cp:version/>
  <cp:contentType/>
  <cp:contentStatus/>
</cp:coreProperties>
</file>