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180" activeTab="0"/>
  </bookViews>
  <sheets>
    <sheet name="P0-BILANCI 10 (Hyrje)" sheetId="1" r:id="rId1"/>
    <sheet name="P1- Aktivi detajuar 10 " sheetId="2" r:id="rId2"/>
    <sheet name="P2- Pasivi i detajauar 10  " sheetId="3" r:id="rId3"/>
    <sheet name="P3-Fitim-10 Sipas Natyres" sheetId="4" r:id="rId4"/>
    <sheet name="P4- Fluks. mon.- indirekte kons" sheetId="5" r:id="rId5"/>
    <sheet name="P5- Ndrysh.kap. kons" sheetId="6" r:id="rId6"/>
    <sheet name="LEVIZJA  e AQT" sheetId="7" r:id="rId7"/>
    <sheet name="Amortizimi 2010" sheetId="8" r:id="rId8"/>
    <sheet name="Shpenzimet e panjohura" sheetId="9" r:id="rId9"/>
    <sheet name="Levizja e AQT+Amortizim" sheetId="10" r:id="rId10"/>
  </sheets>
  <externalReferences>
    <externalReference r:id="rId13"/>
  </externalReferences>
  <definedNames>
    <definedName name="_xlnm.Print_Area" localSheetId="1">'P1- Aktivi detajuar 10 '!$A$1:$F$49</definedName>
    <definedName name="_xlnm.Print_Area" localSheetId="2">'P2- Pasivi i detajauar 10  '!$A$1:$F$44</definedName>
    <definedName name="_xlnm.Print_Area" localSheetId="3">'P3-Fitim-10 Sipas Natyres'!#REF!</definedName>
    <definedName name="_xlnm.Print_Area" localSheetId="4">'P4- Fluks. mon.- indirekte kons'!#REF!</definedName>
  </definedNames>
  <calcPr fullCalcOnLoad="1"/>
</workbook>
</file>

<file path=xl/comments5.xml><?xml version="1.0" encoding="utf-8"?>
<comments xmlns="http://schemas.openxmlformats.org/spreadsheetml/2006/main">
  <authors>
    <author>Anonim</author>
  </authors>
  <commentList>
    <comment ref="D8" authorId="0">
      <text>
        <r>
          <rPr>
            <b/>
            <sz val="8"/>
            <rFont val="Tahoma"/>
            <family val="0"/>
          </rPr>
          <t>Anonim:</t>
        </r>
        <r>
          <rPr>
            <sz val="8"/>
            <rFont val="Tahoma"/>
            <family val="0"/>
          </rPr>
          <t xml:space="preserve">
VENDOS VETE</t>
        </r>
      </text>
    </comment>
    <comment ref="D10" authorId="0">
      <text>
        <r>
          <rPr>
            <b/>
            <sz val="8"/>
            <rFont val="Tahoma"/>
            <family val="0"/>
          </rPr>
          <t>Anonim:</t>
        </r>
        <r>
          <rPr>
            <sz val="8"/>
            <rFont val="Tahoma"/>
            <family val="0"/>
          </rPr>
          <t xml:space="preserve">
VENDOS VETE</t>
        </r>
      </text>
    </comment>
    <comment ref="D15" authorId="0">
      <text>
        <r>
          <rPr>
            <b/>
            <sz val="8"/>
            <rFont val="Tahoma"/>
            <family val="0"/>
          </rPr>
          <t>Anonim:</t>
        </r>
        <r>
          <rPr>
            <sz val="8"/>
            <rFont val="Tahoma"/>
            <family val="0"/>
          </rPr>
          <t xml:space="preserve">
VENDOS VETE</t>
        </r>
      </text>
    </comment>
  </commentList>
</comments>
</file>

<file path=xl/sharedStrings.xml><?xml version="1.0" encoding="utf-8"?>
<sst xmlns="http://schemas.openxmlformats.org/spreadsheetml/2006/main" count="390" uniqueCount="325">
  <si>
    <t>B I L A N C I</t>
  </si>
  <si>
    <t>II</t>
  </si>
  <si>
    <t>III</t>
  </si>
  <si>
    <t xml:space="preserve"> </t>
  </si>
  <si>
    <t>I</t>
  </si>
  <si>
    <t>Rezerva ligjore</t>
  </si>
  <si>
    <t>Rezerva statutore</t>
  </si>
  <si>
    <t>Rezerva te tjera</t>
  </si>
  <si>
    <t>AKTIVET</t>
  </si>
  <si>
    <t>Shenime</t>
  </si>
  <si>
    <t>AKTIVET AFATSHKURTERA</t>
  </si>
  <si>
    <t>Aktive monetare</t>
  </si>
  <si>
    <t>Derivative dhe aktive te mbajtura per tregtim</t>
  </si>
  <si>
    <t>Totali 2</t>
  </si>
  <si>
    <t>Aktive te tjera financiare afatshkurtera</t>
  </si>
  <si>
    <t>Totali 3</t>
  </si>
  <si>
    <t>Inventari</t>
  </si>
  <si>
    <t>Totali 4</t>
  </si>
  <si>
    <t>Aktive biologjike afatshkurtera</t>
  </si>
  <si>
    <t xml:space="preserve">Aktive afatshkurtera te mbajtura per shitje </t>
  </si>
  <si>
    <t xml:space="preserve">Paragimet dhe shpenzimet e shtyra </t>
  </si>
  <si>
    <t>AKTIVET AFATGJATA</t>
  </si>
  <si>
    <t>Totali 1</t>
  </si>
  <si>
    <t xml:space="preserve">Investimet financiare afatgjata </t>
  </si>
  <si>
    <t>Aktive biologjike afatgjata</t>
  </si>
  <si>
    <t>Aktive afatgjata jomateriale</t>
  </si>
  <si>
    <t>Totali 4)</t>
  </si>
  <si>
    <t>Aktive te tjera afatgjata</t>
  </si>
  <si>
    <t>Kapitali aksionar i papaguar</t>
  </si>
  <si>
    <t>Totali i aktiveve Afatgjata (II)</t>
  </si>
  <si>
    <t>TOTALI I AKTIVEVE (I+II)</t>
  </si>
  <si>
    <t>DETYRIMET DHE KAPITALI</t>
  </si>
  <si>
    <t>DETYRIMET  AFATSHKURTERA</t>
  </si>
  <si>
    <t>Derivativet</t>
  </si>
  <si>
    <t>Huamarrjet</t>
  </si>
  <si>
    <t>Huate dhe parapagimet</t>
  </si>
  <si>
    <t xml:space="preserve">Grantet dhe te ardhurat e shtyra </t>
  </si>
  <si>
    <t>Provizionet afatshkurtera</t>
  </si>
  <si>
    <t>DETYRIMET AFATGJATA</t>
  </si>
  <si>
    <t>Huate afatgjata</t>
  </si>
  <si>
    <t>Huamarrje te tjera afatgjata</t>
  </si>
  <si>
    <t>Provizionet afatgjata</t>
  </si>
  <si>
    <t>KAPITALI</t>
  </si>
  <si>
    <t>Aksionet e pakices                                                  (perdoret vetem ne pasqyrat financiare te konsoliduara)</t>
  </si>
  <si>
    <t>Kapitali qe u perket aksionareve te shoqerise meme                                                  (perdoret vetem ne pasqyrat financiare te konsoliduara)</t>
  </si>
  <si>
    <t>Kapitali aksionar</t>
  </si>
  <si>
    <t>Primi i aksionit</t>
  </si>
  <si>
    <t>Njesite ose aksionet e thesarit (negative)</t>
  </si>
  <si>
    <t>Fitimet te pashperndara</t>
  </si>
  <si>
    <t>Fitimi (humbja) e vitit financiar</t>
  </si>
  <si>
    <t xml:space="preserve"> - Derivativet</t>
  </si>
  <si>
    <t>(i)</t>
  </si>
  <si>
    <t>(ii)</t>
  </si>
  <si>
    <t xml:space="preserve"> - Aktivet e mbajtura per tregtim</t>
  </si>
  <si>
    <t>(iii)</t>
  </si>
  <si>
    <t>(iv)</t>
  </si>
  <si>
    <t>Instrumente te tjera borxhi</t>
  </si>
  <si>
    <t>Investime te tjera financiare</t>
  </si>
  <si>
    <t>Llogari/ Kerkesa te tjera te arketueshme</t>
  </si>
  <si>
    <t>Llogari/ Kerkesa te arketueshme</t>
  </si>
  <si>
    <t>Lendet e para</t>
  </si>
  <si>
    <t>Prodhim ne proces</t>
  </si>
  <si>
    <t>Produkte te gatshme</t>
  </si>
  <si>
    <t>Mallra per rishitje</t>
  </si>
  <si>
    <t>(v)</t>
  </si>
  <si>
    <t>Parapagesat per furnizime</t>
  </si>
  <si>
    <t>Pjesmarrje te tjera ne njesi te kontrolluara(vetem ne PF)</t>
  </si>
  <si>
    <t>Aksione dhe investime te tjera ne pjesmarrje</t>
  </si>
  <si>
    <t>Aksione dhe letra te tjera me vlere</t>
  </si>
  <si>
    <t>Llogari / Kerkesa te arketueshme afatgjata</t>
  </si>
  <si>
    <t>Aktive  afatgjata  materiale</t>
  </si>
  <si>
    <t>Toka</t>
  </si>
  <si>
    <t>Ndertesa</t>
  </si>
  <si>
    <t>Makineri dhe pajisje</t>
  </si>
  <si>
    <t>Aktive te tjera afatgjata materiale (me vl.kontabile)</t>
  </si>
  <si>
    <t>Shpenzimet e zhvillimit</t>
  </si>
  <si>
    <t>Aktive te tjera afatgjata jomateriale</t>
  </si>
  <si>
    <t>Emri i mire</t>
  </si>
  <si>
    <t>Huate dhe obligacionet afatshkurtra</t>
  </si>
  <si>
    <t>Kthimet/ripagesat e huave afatgjata</t>
  </si>
  <si>
    <t>Bono te konvertueshme</t>
  </si>
  <si>
    <t>Te pagueshme ndaj furnitorve</t>
  </si>
  <si>
    <t>Te pagueshme ndaj punonjesve</t>
  </si>
  <si>
    <t>Detyrime tatimore</t>
  </si>
  <si>
    <t>Hua te tjera</t>
  </si>
  <si>
    <t>Parapagimet e arketuara</t>
  </si>
  <si>
    <t>Hua,bono dhe detyrime nga qeraja financiare</t>
  </si>
  <si>
    <t>Bonot e konvertueshme</t>
  </si>
  <si>
    <t>(Bazuar ne klasifikimin e Shpenzimeve sipas Natyres)</t>
  </si>
  <si>
    <t>Viti Ushtrimor</t>
  </si>
  <si>
    <t>Viti Paraardhes</t>
  </si>
  <si>
    <t>Pershkrimi i elementeve</t>
  </si>
  <si>
    <t>Referencat Nr llog.</t>
  </si>
  <si>
    <t>Shitjet neto</t>
  </si>
  <si>
    <t>701-705</t>
  </si>
  <si>
    <t>Te ardhura  te tjera nga veprimtarite e shfrytezimit</t>
  </si>
  <si>
    <t xml:space="preserve">Ndryshimet ne inventarin e produkteve te gatshme dhe prodhimit ne proces </t>
  </si>
  <si>
    <t>Materialale te konsumuara</t>
  </si>
  <si>
    <t>Kosto e punes</t>
  </si>
  <si>
    <t>Amortizimet dhe zhvlersimet</t>
  </si>
  <si>
    <t>68x</t>
  </si>
  <si>
    <t>Shpenzime te tjera</t>
  </si>
  <si>
    <t xml:space="preserve">  - Pagat e personelit</t>
  </si>
  <si>
    <t xml:space="preserve">  - Shpenzimet per sigurimet shoqerore dhe shendetsore</t>
  </si>
  <si>
    <t>Fitimet (humbjet) nga kursi i kembimit</t>
  </si>
  <si>
    <t>Te ardhura  dhe shpenzime te tjera  financiare</t>
  </si>
  <si>
    <t>Shpenzimet e tatimit mbi fitimin</t>
  </si>
  <si>
    <t>Fitimi (humbja)neto e vitit  financiar (14-15)</t>
  </si>
  <si>
    <t>Elementet e pasqyrave te konsoliduara</t>
  </si>
  <si>
    <t>763, 764,  765, 664, 665</t>
  </si>
  <si>
    <t>762, 662</t>
  </si>
  <si>
    <t>761, 661</t>
  </si>
  <si>
    <t>601- 608x</t>
  </si>
  <si>
    <t>641- 648</t>
  </si>
  <si>
    <t>61- 63</t>
  </si>
  <si>
    <t xml:space="preserve"> 702 -708x</t>
  </si>
  <si>
    <t>PASQYRA E TE ARDHURAVE DHE SHPENZIMEVE</t>
  </si>
  <si>
    <t>Nr.</t>
  </si>
  <si>
    <t>Te ardhurat  dhe shpenzimet financiare nga njesite e kontrolluara</t>
  </si>
  <si>
    <t>Te ardhurat  dhe shpenzimet financiare nga pjesmarrjet</t>
  </si>
  <si>
    <t>Te ardhurat  dhe shpenzimet financiare</t>
  </si>
  <si>
    <t>Te ardhurat  dhe shpenzimet nga interesat</t>
  </si>
  <si>
    <t>Totali i te ardhurave  dhe shpenzimeve financiare                (12.1+/-12.2+/-12.3+/-12.4)</t>
  </si>
  <si>
    <t>Fitimi (humbja) para tatimit (9+/-13)</t>
  </si>
  <si>
    <t>Te ardhurat  dhe shpenzimet financiare nga investime te tjera financiare afatgjata</t>
  </si>
  <si>
    <t>Periudha raportuese</t>
  </si>
  <si>
    <t>Periudha paraardhese</t>
  </si>
  <si>
    <t>Fluksi monetar nga veprimtarite e shfrytezimit</t>
  </si>
  <si>
    <t>Devidentet e arketuar</t>
  </si>
  <si>
    <t>Pagesat e detyrimeve te qirase financiare</t>
  </si>
  <si>
    <t>Pasqyra e fluksit monetar - Metoda indirekte</t>
  </si>
  <si>
    <t>Fitimi para tatimit</t>
  </si>
  <si>
    <t xml:space="preserve">Rregullime per </t>
  </si>
  <si>
    <t>MM te perfituara nga aktivitetet</t>
  </si>
  <si>
    <t>Blerje e shoqerise se kontrolluar minus parate e arketuara</t>
  </si>
  <si>
    <t xml:space="preserve">Fluksi monetar nga veprimtarite financiare </t>
  </si>
  <si>
    <t>Devidentet e paguar</t>
  </si>
  <si>
    <t>Te ardhura nga emetimi i kapitalit aksioner</t>
  </si>
  <si>
    <t>Mjete monetare ne fillim te periudhes kontabel</t>
  </si>
  <si>
    <t xml:space="preserve">  - Amortizim</t>
  </si>
  <si>
    <t xml:space="preserve">  - Te ardhura nga investimet</t>
  </si>
  <si>
    <t>Tatim mbi fitimin i paguar</t>
  </si>
  <si>
    <t>Fluksi monetar nga veprimtarite investuese</t>
  </si>
  <si>
    <t>Interesi i arketuar</t>
  </si>
  <si>
    <t>Rritja / renie neto e mjete monetare (I+II+III)</t>
  </si>
  <si>
    <t>MM neto e perdorur ne aktivitetet financiare (14+15+16+17)</t>
  </si>
  <si>
    <t>IV</t>
  </si>
  <si>
    <t>V</t>
  </si>
  <si>
    <t>VI</t>
  </si>
  <si>
    <t>Mjete monetare ne fund te periudhes kontabel  (IV+V)</t>
  </si>
  <si>
    <t xml:space="preserve"> MM neto e perdorur ne aktivitetet investuese (9+10+11+12+13)</t>
  </si>
  <si>
    <t>MM neto  e perdorur nga aktivitetet e shfrytezimit                                                                                                                                            (1+2+3+4+5+6+7+8)</t>
  </si>
  <si>
    <t>Efekti i ndryshimeve ne politikat kontabel</t>
  </si>
  <si>
    <t xml:space="preserve">Pozicioni i rregulluar </t>
  </si>
  <si>
    <t>Fitimi neto i vitit financiar</t>
  </si>
  <si>
    <t>Dividendet e paguar</t>
  </si>
  <si>
    <t xml:space="preserve">Transferime ne rezerven e detyrueshme statutore </t>
  </si>
  <si>
    <t>Efektet e ndryshimit te kurseve te kembimit gjate konsolidimit</t>
  </si>
  <si>
    <t>Totali i te ardhurave apo shpenzimeve qe nuk jane njohur ne pasqyren e te ardhurave dhe shpenzimeve</t>
  </si>
  <si>
    <t>Fitimi neto per periudhen  kontabel</t>
  </si>
  <si>
    <t>Emetimi i kapitalit  aksionar</t>
  </si>
  <si>
    <t>Aksione te thesarit te riblera</t>
  </si>
  <si>
    <t>Pozicioni me 31 dhjetor 2008</t>
  </si>
  <si>
    <t>Aksionet e thesarit</t>
  </si>
  <si>
    <t>Rezerva te konvertimit te monedhave te huaja</t>
  </si>
  <si>
    <t>Fitimi i pashperndare</t>
  </si>
  <si>
    <t>Totali</t>
  </si>
  <si>
    <t>Rezerva statusore dhe ligjore</t>
  </si>
  <si>
    <t>Kapitali  aksionar qe i perket aksionereve te shoqerise  meme</t>
  </si>
  <si>
    <t>Zoterimet  e aksionereve te pakices</t>
  </si>
  <si>
    <t>Totali i detyrimeve ( I+II )</t>
  </si>
  <si>
    <t>Totali i detyrimeve afatgjata ( II )</t>
  </si>
  <si>
    <t>Totali i detyrimeve afatshkurtera ( I )</t>
  </si>
  <si>
    <t>Totali i kapitalit ( III )</t>
  </si>
  <si>
    <t>TOTALI I DETYRIMEVE DHE  KAPITALIT ( I,II,III )</t>
  </si>
  <si>
    <t>Totali i Aktiveve Afatshkurtera ( I )</t>
  </si>
  <si>
    <t>Te dhena identifikuese</t>
  </si>
  <si>
    <t>Te dhena te tjera</t>
  </si>
  <si>
    <t xml:space="preserve"> - Pasqyrat financaire</t>
  </si>
  <si>
    <t>Individuale</t>
  </si>
  <si>
    <t>Te konsoliduara</t>
  </si>
  <si>
    <t xml:space="preserve">PASQYRAT  FINANCIARE </t>
  </si>
  <si>
    <t xml:space="preserve">( Mbeshtetur ne Ligjin nr 9228 date 29.04.2004 " Per Kontabilitetin dhe Pasqyrat  </t>
  </si>
  <si>
    <t>Financiare " te ndryshuar , dhe ne Standartet Kombetare te Kontabilitetit-SKK2 )</t>
  </si>
  <si>
    <t xml:space="preserve"> - Fusha e veprimtarise________________</t>
  </si>
  <si>
    <t>Totali i te ardhurave apo i shpenzimeve qe nuk jane njohur ne pasqyren e te ardhurave dhe shpenzimeve</t>
  </si>
  <si>
    <t>PASQYRA E NDRYSHIMIT TE KAPITALEVE TE VETA  ( E  KONSOLIDUAR)</t>
  </si>
  <si>
    <r>
      <t>Rritje /</t>
    </r>
    <r>
      <rPr>
        <b/>
        <sz val="11"/>
        <rFont val="Garamond"/>
        <family val="1"/>
      </rPr>
      <t>(renie)</t>
    </r>
    <r>
      <rPr>
        <sz val="11"/>
        <rFont val="Garamond"/>
        <family val="1"/>
      </rPr>
      <t xml:space="preserve"> ne tepricen e detyrimeve per t u paguar nga aktiviteti</t>
    </r>
  </si>
  <si>
    <r>
      <t>(Rritje )</t>
    </r>
    <r>
      <rPr>
        <sz val="11"/>
        <rFont val="Garamond"/>
        <family val="1"/>
      </rPr>
      <t xml:space="preserve"> /renie ne tepricen e kerkesave te arketueshme nga aktiviteti, si dhe kerkesave te arketueshme te tjera</t>
    </r>
  </si>
  <si>
    <r>
      <t>(Rritje)</t>
    </r>
    <r>
      <rPr>
        <sz val="11"/>
        <rFont val="Garamond"/>
        <family val="1"/>
      </rPr>
      <t xml:space="preserve"> /renie ne tepricen e inventarit </t>
    </r>
  </si>
  <si>
    <t>Emertimi</t>
  </si>
  <si>
    <t>Mjete transporti</t>
  </si>
  <si>
    <t xml:space="preserve">Pajisje informatike </t>
  </si>
  <si>
    <t xml:space="preserve">Te tjera </t>
  </si>
  <si>
    <t xml:space="preserve">Shpenzime te tjera </t>
  </si>
  <si>
    <t xml:space="preserve">Gjoba dhe shperblime </t>
  </si>
  <si>
    <t>Puna   e kryer nga njesia ekonomike raportuese per qellimet e veta dhe e kapitalizuar</t>
  </si>
  <si>
    <t>721-722</t>
  </si>
  <si>
    <t>Fitimi apo humbja nga veprimtaria kryesore ( 1 -  8)</t>
  </si>
  <si>
    <t>GJENDJA DHE NDRYSHIMET E AKTIVEVE TE QENDRUESHMEME VLERE  BRUTO</t>
  </si>
  <si>
    <t>Gjendja ne celje te ushtrimit</t>
  </si>
  <si>
    <t>SHTESA GJATE USHTRIMIT</t>
  </si>
  <si>
    <t xml:space="preserve">       PAKESIMI GJATE USHTRIMIT</t>
  </si>
  <si>
    <t>Gjendja ne mbyllje te ushtrimit</t>
  </si>
  <si>
    <t>Kontribute ne kapital</t>
  </si>
  <si>
    <t>Blere dhe krijuar</t>
  </si>
  <si>
    <t xml:space="preserve">Shtesa te tjera </t>
  </si>
  <si>
    <t>Rivlersime</t>
  </si>
  <si>
    <t>Gjithsej</t>
  </si>
  <si>
    <t>Shitje</t>
  </si>
  <si>
    <t>Pakesime te tjera</t>
  </si>
  <si>
    <t>I    TE PA TRUPEZUARA</t>
  </si>
  <si>
    <t>1 -Shpenzime te nisjes dhe zgjerimit</t>
  </si>
  <si>
    <t xml:space="preserve">2 - Shpenzime te kerkimeve te        aplikuara e te zhvillimt </t>
  </si>
  <si>
    <t>3 - Koncesione, Patenta, Marka dhe vlera e te drejta te ngjashme</t>
  </si>
  <si>
    <t>4 - Fond tregetar</t>
  </si>
  <si>
    <t>5 - Te tjera ne shfrytezim</t>
  </si>
  <si>
    <t>6 - Ne proces dhe pagesa pjesore</t>
  </si>
  <si>
    <t>II   TE TRUPEZUARA</t>
  </si>
  <si>
    <t>7 - Toka, terrene, troje</t>
  </si>
  <si>
    <t>8 - Ndertesa</t>
  </si>
  <si>
    <t>9 - Ndertime dhe instalime te pergj.</t>
  </si>
  <si>
    <t>10 - Instalime teknike,makineri,pajisje</t>
  </si>
  <si>
    <t>11 - Mjete transporti</t>
  </si>
  <si>
    <t>12 - Paisje zyra dhe informatike</t>
  </si>
  <si>
    <t>13 - Gje e gjalle pune prodhimi</t>
  </si>
  <si>
    <t>14 - Kultura dru-frutore</t>
  </si>
  <si>
    <t>15 - Te tjera ne shfrytezim</t>
  </si>
  <si>
    <t>16 - Ne proces dhe pagesa pjesore</t>
  </si>
  <si>
    <t>TOTAL   I   +   II</t>
  </si>
  <si>
    <t>PASQYRA E AMORTIZIMIT</t>
  </si>
  <si>
    <t>Ne  LEKE</t>
  </si>
  <si>
    <t>GJENDJA DHE NDRYSHIMET</t>
  </si>
  <si>
    <t>Shuma e akumuluar ne çelje  te ushtrimit</t>
  </si>
  <si>
    <t>SHTESA</t>
  </si>
  <si>
    <t>PAKESIME</t>
  </si>
  <si>
    <t>Shuma e akumuluar ne mbyllje te ushtrimit</t>
  </si>
  <si>
    <t>PLOTESIM.</t>
  </si>
  <si>
    <t>AMORTIZ.</t>
  </si>
  <si>
    <t>ELEMENTE</t>
  </si>
  <si>
    <t>RUBRIKAT DHE POSTET</t>
  </si>
  <si>
    <t>TE LIDH.</t>
  </si>
  <si>
    <t>VJETOR</t>
  </si>
  <si>
    <t>GJITHSEJ</t>
  </si>
  <si>
    <t>TE KALUAR</t>
  </si>
  <si>
    <t>TE</t>
  </si>
  <si>
    <t>JASHT</t>
  </si>
  <si>
    <t>RIVLERSIM</t>
  </si>
  <si>
    <t>NE A. QARK.</t>
  </si>
  <si>
    <t>SHITUR</t>
  </si>
  <si>
    <t>PERDORIMI</t>
  </si>
  <si>
    <t xml:space="preserve">Ndertesa 5% </t>
  </si>
  <si>
    <t>Instalime teknike makineri e pajisje  20 %</t>
  </si>
  <si>
    <t>Mjete trasnporti 20%</t>
  </si>
  <si>
    <t>Pajisje zyre 20%</t>
  </si>
  <si>
    <r>
      <t xml:space="preserve">T e ardhura </t>
    </r>
    <r>
      <rPr>
        <b/>
        <sz val="11"/>
        <rFont val="Garamond"/>
        <family val="1"/>
      </rPr>
      <t>( /Pagesa)</t>
    </r>
    <r>
      <rPr>
        <sz val="11"/>
        <rFont val="Garamond"/>
        <family val="1"/>
      </rPr>
      <t xml:space="preserve"> nga huamarje afatgjata</t>
    </r>
  </si>
  <si>
    <r>
      <t>Te ardhura /(</t>
    </r>
    <r>
      <rPr>
        <b/>
        <sz val="11"/>
        <rFont val="Garamond"/>
        <family val="1"/>
      </rPr>
      <t>vlera neto kontabile)</t>
    </r>
    <r>
      <rPr>
        <sz val="11"/>
        <rFont val="Garamond"/>
        <family val="1"/>
      </rPr>
      <t>/ nga shitja e paisjeve</t>
    </r>
  </si>
  <si>
    <r>
      <t>(Blerje)</t>
    </r>
    <r>
      <rPr>
        <sz val="11"/>
        <rFont val="Garamond"/>
        <family val="1"/>
      </rPr>
      <t xml:space="preserve"> e aktiveve afatgjata materiale</t>
    </r>
  </si>
  <si>
    <t>Shpenzimet e panjohura</t>
  </si>
  <si>
    <t>Nr</t>
  </si>
  <si>
    <t xml:space="preserve">Enertimi </t>
  </si>
  <si>
    <t>Nr.llog.</t>
  </si>
  <si>
    <t xml:space="preserve">Vlera </t>
  </si>
  <si>
    <t>618SH14</t>
  </si>
  <si>
    <t>Rezultati ushtrimor</t>
  </si>
  <si>
    <t xml:space="preserve">Shpenzime te ndryshme </t>
  </si>
  <si>
    <t>Shpenzime te panjohura</t>
  </si>
  <si>
    <t>Amortizme tej normave  fiskale</t>
  </si>
  <si>
    <t xml:space="preserve">Totali </t>
  </si>
  <si>
    <t>Fitimi neto fiskal</t>
  </si>
  <si>
    <t>Tatim fitimi  10 %</t>
  </si>
  <si>
    <r>
      <t xml:space="preserve">  - Humbje /(</t>
    </r>
    <r>
      <rPr>
        <b/>
        <i/>
        <sz val="11"/>
        <rFont val="Garamond"/>
        <family val="1"/>
      </rPr>
      <t xml:space="preserve">Fitime) </t>
    </r>
    <r>
      <rPr>
        <i/>
        <sz val="11"/>
        <rFont val="Garamond"/>
        <family val="1"/>
      </rPr>
      <t>nga kembimet valutore (-)</t>
    </r>
  </si>
  <si>
    <t xml:space="preserve">  - Shpenzime per interesa (+)</t>
  </si>
  <si>
    <t>Interesi i paguar (-)</t>
  </si>
  <si>
    <t>E Vlefshme per SHENIMET</t>
  </si>
  <si>
    <t>Toka ,terrene, troje</t>
  </si>
  <si>
    <t>Ndertime dhe instalime te pergj</t>
  </si>
  <si>
    <t>Instalime teknike Makineri Pajisje</t>
  </si>
  <si>
    <t>Pajisje zyre dhe informatike</t>
  </si>
  <si>
    <t>Aktive te Trupezuara</t>
  </si>
  <si>
    <t xml:space="preserve">Shtesa </t>
  </si>
  <si>
    <t>Pakesime</t>
  </si>
  <si>
    <t>Amortizimi</t>
  </si>
  <si>
    <t>Shtesa llogaritur</t>
  </si>
  <si>
    <t xml:space="preserve">"PROKO" sh.p.k  Berat </t>
  </si>
  <si>
    <r>
      <t xml:space="preserve"> - Emri__</t>
    </r>
    <r>
      <rPr>
        <b/>
        <sz val="14"/>
        <rFont val="Garamond"/>
        <family val="1"/>
      </rPr>
      <t>"PROKO" sh.p.k.</t>
    </r>
    <r>
      <rPr>
        <sz val="13"/>
        <rFont val="Garamond"/>
        <family val="1"/>
      </rPr>
      <t>___</t>
    </r>
  </si>
  <si>
    <r>
      <t xml:space="preserve"> - NIPT______</t>
    </r>
    <r>
      <rPr>
        <b/>
        <sz val="14"/>
        <rFont val="Garamond"/>
        <family val="1"/>
      </rPr>
      <t>J 62904029 O</t>
    </r>
    <r>
      <rPr>
        <sz val="13"/>
        <rFont val="Garamond"/>
        <family val="1"/>
      </rPr>
      <t>__</t>
    </r>
  </si>
  <si>
    <r>
      <t xml:space="preserve"> - Adresa____</t>
    </r>
    <r>
      <rPr>
        <b/>
        <sz val="14"/>
        <rFont val="Garamond"/>
        <family val="1"/>
      </rPr>
      <t>DYSHNIK</t>
    </r>
    <r>
      <rPr>
        <sz val="13"/>
        <rFont val="Garamond"/>
        <family val="1"/>
      </rPr>
      <t>_</t>
    </r>
  </si>
  <si>
    <r>
      <t xml:space="preserve"> - Data e krijimit______</t>
    </r>
    <r>
      <rPr>
        <b/>
        <sz val="14"/>
        <rFont val="Garamond"/>
        <family val="1"/>
      </rPr>
      <t>08/06/1995</t>
    </r>
    <r>
      <rPr>
        <sz val="13"/>
        <rFont val="Garamond"/>
        <family val="1"/>
      </rPr>
      <t>________________</t>
    </r>
  </si>
  <si>
    <r>
      <t xml:space="preserve"> - Nr Rregj.Treg_______</t>
    </r>
    <r>
      <rPr>
        <b/>
        <sz val="14"/>
        <rFont val="Garamond"/>
        <family val="1"/>
      </rPr>
      <t>9560</t>
    </r>
    <r>
      <rPr>
        <sz val="13"/>
        <rFont val="Garamond"/>
        <family val="1"/>
      </rPr>
      <t>_______________</t>
    </r>
  </si>
  <si>
    <r>
      <t xml:space="preserve"> - Monedha_______</t>
    </r>
    <r>
      <rPr>
        <b/>
        <sz val="13"/>
        <rFont val="Garamond"/>
        <family val="1"/>
      </rPr>
      <t>LEKE</t>
    </r>
    <r>
      <rPr>
        <sz val="13"/>
        <rFont val="Garamond"/>
        <family val="1"/>
      </rPr>
      <t>___________________</t>
    </r>
  </si>
  <si>
    <r>
      <t xml:space="preserve"> - Rrumbullakimi________</t>
    </r>
    <r>
      <rPr>
        <b/>
        <sz val="14"/>
        <rFont val="Garamond"/>
        <family val="1"/>
      </rPr>
      <t>0</t>
    </r>
    <r>
      <rPr>
        <sz val="13"/>
        <rFont val="Garamond"/>
        <family val="1"/>
      </rPr>
      <t>___________</t>
    </r>
  </si>
  <si>
    <r>
      <t>____</t>
    </r>
    <r>
      <rPr>
        <b/>
        <sz val="13"/>
        <rFont val="Garamond"/>
        <family val="1"/>
      </rPr>
      <t>Tregetim KARBURANT</t>
    </r>
    <r>
      <rPr>
        <sz val="13"/>
        <rFont val="Garamond"/>
        <family val="1"/>
      </rPr>
      <t>I_______</t>
    </r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</si>
  <si>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</si>
  <si>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</si>
  <si>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</si>
  <si>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</si>
  <si>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</si>
  <si>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</si>
  <si>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</si>
  <si>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</si>
  <si>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</si>
  <si>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</si>
  <si>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</si>
  <si>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</si>
  <si>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HARTOI</t>
  </si>
  <si>
    <t>ADMINISTRATORI</t>
  </si>
  <si>
    <t>/_______________________________/</t>
  </si>
  <si>
    <t>/______________________________/</t>
  </si>
  <si>
    <t>Viti 2009</t>
  </si>
  <si>
    <t>Pozicioni me 31 dhjetor 2009</t>
  </si>
  <si>
    <t>Gjendje 31.12.2010</t>
  </si>
  <si>
    <t>Viti 2010</t>
  </si>
  <si>
    <t>Gjendja e Aktiveve te Qendrueshme ne date 31.12.2010</t>
  </si>
  <si>
    <t>Gjendje 01.01.2010</t>
  </si>
  <si>
    <t>Gjendje ne 01.01.2010</t>
  </si>
  <si>
    <t>Gjendje ne 31.12.2010</t>
  </si>
  <si>
    <t>Vlera neto 01.01.2010</t>
  </si>
  <si>
    <t>Vlera neto 31.12.2010</t>
  </si>
  <si>
    <r>
      <t>Nga _</t>
    </r>
    <r>
      <rPr>
        <b/>
        <sz val="14"/>
        <rFont val="Garamond"/>
        <family val="1"/>
      </rPr>
      <t>01/01/2010</t>
    </r>
  </si>
  <si>
    <r>
      <t>Deri__</t>
    </r>
    <r>
      <rPr>
        <b/>
        <sz val="14"/>
        <rFont val="Garamond"/>
        <family val="1"/>
      </rPr>
      <t>31/12/2010</t>
    </r>
    <r>
      <rPr>
        <sz val="12"/>
        <rFont val="Garamond"/>
        <family val="1"/>
      </rPr>
      <t>_</t>
    </r>
  </si>
  <si>
    <t>Pozicioni me 31 dhjetor 2010</t>
  </si>
  <si>
    <t>Berat me ____/____/  2011</t>
  </si>
  <si>
    <r>
      <t xml:space="preserve"> - Periudha kontabel _   </t>
    </r>
    <r>
      <rPr>
        <b/>
        <sz val="14"/>
        <rFont val="Garamond"/>
        <family val="1"/>
      </rPr>
      <t>2010</t>
    </r>
    <r>
      <rPr>
        <sz val="13"/>
        <rFont val="Garamond"/>
        <family val="1"/>
      </rPr>
      <t>___</t>
    </r>
  </si>
  <si>
    <r>
      <t xml:space="preserve"> - Data e plotesimit te PF___</t>
    </r>
    <r>
      <rPr>
        <b/>
        <sz val="14"/>
        <rFont val="Garamond"/>
        <family val="1"/>
      </rPr>
      <t>/03/2011</t>
    </r>
    <r>
      <rPr>
        <sz val="13"/>
        <rFont val="Garamond"/>
        <family val="1"/>
      </rPr>
      <t>_________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</si>
</sst>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#,##0\ &quot;LEKE&quot;;\-#,##0\ &quot;LEKE&quot;"/>
    <numFmt numFmtId="193" formatCode="#,##0\ &quot;LEKE&quot;;[Red]\-#,##0\ &quot;LEKE&quot;"/>
    <numFmt numFmtId="194" formatCode="#,##0.00\ &quot;LEKE&quot;;\-#,##0.00\ &quot;LEKE&quot;"/>
    <numFmt numFmtId="195" formatCode="#,##0.00\ &quot;LEKE&quot;;[Red]\-#,##0.00\ &quot;LEKE&quot;"/>
    <numFmt numFmtId="196" formatCode="_-* #,##0\ &quot;LEKE&quot;_-;\-* #,##0\ &quot;LEKE&quot;_-;_-* &quot;-&quot;\ &quot;LEKE&quot;_-;_-@_-"/>
    <numFmt numFmtId="197" formatCode="_-* #,##0\ _L_E_K_E_-;\-* #,##0\ _L_E_K_E_-;_-* &quot;-&quot;\ _L_E_K_E_-;_-@_-"/>
    <numFmt numFmtId="198" formatCode="_-* #,##0.00\ &quot;LEKE&quot;_-;\-* #,##0.00\ &quot;LEKE&quot;_-;_-* &quot;-&quot;??\ &quot;LEKE&quot;_-;_-@_-"/>
    <numFmt numFmtId="199" formatCode="_-* #,##0.00\ _L_E_K_E_-;\-* #,##0.00\ _L_E_K_E_-;_-* &quot;-&quot;??\ _L_E_K_E_-;_-@_-"/>
    <numFmt numFmtId="200" formatCode="#,##0.0"/>
    <numFmt numFmtId="201" formatCode="mm/dd/yy"/>
    <numFmt numFmtId="202" formatCode="0.0"/>
    <numFmt numFmtId="203" formatCode="_-* #,##0.0_-;\-* #,##0.0_-;_-* &quot;-&quot;??_-;_-@_-"/>
    <numFmt numFmtId="204" formatCode="_-* #,##0_-;\-* #,##0_-;_-* &quot;-&quot;??_-;_-@_-"/>
    <numFmt numFmtId="205" formatCode="0.00_);\(0.00\)"/>
    <numFmt numFmtId="206" formatCode="0_);\(0\)"/>
    <numFmt numFmtId="207" formatCode="#,##0.0_);\(#,##0.0\)"/>
    <numFmt numFmtId="208" formatCode="&quot;Sì&quot;;&quot;Sì&quot;;&quot;No&quot;"/>
    <numFmt numFmtId="209" formatCode="&quot;Vero&quot;;&quot;Vero&quot;;&quot;Falso&quot;"/>
    <numFmt numFmtId="210" formatCode="&quot;Attivo&quot;;&quot;Attivo&quot;;&quot;Disattivo&quot;"/>
    <numFmt numFmtId="211" formatCode="[$€-2]\ #.##000_);[Red]\([$€-2]\ #.##000\)"/>
  </numFmts>
  <fonts count="68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sz val="12"/>
      <name val="Garamond"/>
      <family val="1"/>
    </font>
    <font>
      <sz val="14"/>
      <name val="Garamond"/>
      <family val="1"/>
    </font>
    <font>
      <sz val="14"/>
      <name val="Calibri"/>
      <family val="2"/>
    </font>
    <font>
      <sz val="16"/>
      <name val="Garamond"/>
      <family val="1"/>
    </font>
    <font>
      <sz val="10"/>
      <name val="Garamond"/>
      <family val="1"/>
    </font>
    <font>
      <sz val="13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0"/>
    </font>
    <font>
      <b/>
      <sz val="8"/>
      <name val="Arial"/>
      <family val="0"/>
    </font>
    <font>
      <sz val="12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CG Times"/>
      <family val="1"/>
    </font>
    <font>
      <b/>
      <sz val="11"/>
      <name val="Arial"/>
      <family val="2"/>
    </font>
    <font>
      <b/>
      <sz val="8"/>
      <name val="Garamond"/>
      <family val="1"/>
    </font>
    <font>
      <i/>
      <sz val="8"/>
      <name val="Garamond"/>
      <family val="1"/>
    </font>
    <font>
      <sz val="8"/>
      <name val="Garamond"/>
      <family val="1"/>
    </font>
    <font>
      <b/>
      <sz val="13"/>
      <name val="Garamond"/>
      <family val="1"/>
    </font>
    <font>
      <b/>
      <sz val="14"/>
      <name val="Garamond"/>
      <family val="1"/>
    </font>
    <font>
      <b/>
      <sz val="3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 quotePrefix="1">
      <alignment horizontal="left"/>
    </xf>
    <xf numFmtId="14" fontId="8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169" fontId="10" fillId="0" borderId="16" xfId="43" applyFont="1" applyBorder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169" fontId="10" fillId="0" borderId="0" xfId="0" applyNumberFormat="1" applyFont="1" applyAlignment="1">
      <alignment/>
    </xf>
    <xf numFmtId="0" fontId="10" fillId="0" borderId="13" xfId="0" applyFont="1" applyFill="1" applyBorder="1" applyAlignment="1">
      <alignment/>
    </xf>
    <xf numFmtId="0" fontId="10" fillId="0" borderId="18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169" fontId="10" fillId="0" borderId="0" xfId="43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9" fontId="10" fillId="0" borderId="18" xfId="43" applyFont="1" applyBorder="1" applyAlignment="1">
      <alignment horizont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3" fontId="10" fillId="0" borderId="18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9" xfId="0" applyFont="1" applyBorder="1" applyAlignment="1">
      <alignment/>
    </xf>
    <xf numFmtId="37" fontId="11" fillId="0" borderId="18" xfId="43" applyNumberFormat="1" applyFont="1" applyBorder="1" applyAlignment="1">
      <alignment/>
    </xf>
    <xf numFmtId="37" fontId="12" fillId="0" borderId="18" xfId="43" applyNumberFormat="1" applyFont="1" applyBorder="1" applyAlignment="1">
      <alignment/>
    </xf>
    <xf numFmtId="37" fontId="9" fillId="0" borderId="18" xfId="0" applyNumberFormat="1" applyFont="1" applyBorder="1" applyAlignment="1">
      <alignment/>
    </xf>
    <xf numFmtId="3" fontId="11" fillId="0" borderId="18" xfId="43" applyNumberFormat="1" applyFont="1" applyBorder="1" applyAlignment="1">
      <alignment/>
    </xf>
    <xf numFmtId="3" fontId="12" fillId="0" borderId="18" xfId="43" applyNumberFormat="1" applyFont="1" applyBorder="1" applyAlignment="1">
      <alignment/>
    </xf>
    <xf numFmtId="37" fontId="10" fillId="0" borderId="18" xfId="0" applyNumberFormat="1" applyFont="1" applyBorder="1" applyAlignment="1">
      <alignment horizontal="right"/>
    </xf>
    <xf numFmtId="37" fontId="9" fillId="0" borderId="18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Alignment="1">
      <alignment horizontal="center" vertical="center" wrapText="1"/>
    </xf>
    <xf numFmtId="37" fontId="9" fillId="0" borderId="0" xfId="0" applyNumberFormat="1" applyFont="1" applyAlignment="1">
      <alignment horizontal="left" vertical="center" wrapText="1"/>
    </xf>
    <xf numFmtId="37" fontId="10" fillId="0" borderId="0" xfId="43" applyNumberFormat="1" applyFont="1" applyAlignment="1">
      <alignment/>
    </xf>
    <xf numFmtId="37" fontId="9" fillId="0" borderId="18" xfId="0" applyNumberFormat="1" applyFont="1" applyBorder="1" applyAlignment="1">
      <alignment horizontal="center" vertical="center" wrapText="1"/>
    </xf>
    <xf numFmtId="37" fontId="9" fillId="0" borderId="18" xfId="43" applyNumberFormat="1" applyFont="1" applyBorder="1" applyAlignment="1">
      <alignment horizontal="center" wrapText="1"/>
    </xf>
    <xf numFmtId="37" fontId="9" fillId="0" borderId="18" xfId="0" applyNumberFormat="1" applyFont="1" applyBorder="1" applyAlignment="1">
      <alignment horizontal="left" vertical="center" wrapText="1"/>
    </xf>
    <xf numFmtId="37" fontId="10" fillId="0" borderId="18" xfId="0" applyNumberFormat="1" applyFont="1" applyBorder="1" applyAlignment="1">
      <alignment horizontal="center" vertical="center" wrapText="1"/>
    </xf>
    <xf numFmtId="37" fontId="10" fillId="0" borderId="18" xfId="0" applyNumberFormat="1" applyFont="1" applyBorder="1" applyAlignment="1">
      <alignment horizontal="left" vertical="center" wrapText="1"/>
    </xf>
    <xf numFmtId="37" fontId="13" fillId="0" borderId="18" xfId="0" applyNumberFormat="1" applyFont="1" applyBorder="1" applyAlignment="1">
      <alignment horizontal="left" vertical="center" wrapText="1"/>
    </xf>
    <xf numFmtId="37" fontId="14" fillId="0" borderId="18" xfId="0" applyNumberFormat="1" applyFont="1" applyBorder="1" applyAlignment="1">
      <alignment horizontal="left" vertical="center" wrapText="1"/>
    </xf>
    <xf numFmtId="37" fontId="10" fillId="0" borderId="0" xfId="0" applyNumberFormat="1" applyFont="1" applyAlignment="1">
      <alignment horizontal="left" vertical="center" wrapText="1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169" fontId="18" fillId="0" borderId="0" xfId="43" applyFont="1" applyAlignment="1">
      <alignment horizontal="center" wrapText="1"/>
    </xf>
    <xf numFmtId="0" fontId="2" fillId="0" borderId="21" xfId="0" applyFont="1" applyBorder="1" applyAlignment="1">
      <alignment horizontal="center"/>
    </xf>
    <xf numFmtId="169" fontId="2" fillId="0" borderId="21" xfId="43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169" fontId="2" fillId="0" borderId="12" xfId="43" applyFont="1" applyBorder="1" applyAlignment="1">
      <alignment horizontal="center" vertical="center" wrapText="1"/>
    </xf>
    <xf numFmtId="169" fontId="2" fillId="0" borderId="21" xfId="43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169" fontId="2" fillId="0" borderId="18" xfId="43" applyFont="1" applyBorder="1" applyAlignment="1">
      <alignment/>
    </xf>
    <xf numFmtId="0" fontId="2" fillId="0" borderId="10" xfId="0" applyFont="1" applyBorder="1" applyAlignment="1">
      <alignment wrapText="1"/>
    </xf>
    <xf numFmtId="169" fontId="2" fillId="0" borderId="21" xfId="43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/>
    </xf>
    <xf numFmtId="3" fontId="2" fillId="0" borderId="13" xfId="43" applyNumberFormat="1" applyFont="1" applyBorder="1" applyAlignment="1">
      <alignment/>
    </xf>
    <xf numFmtId="3" fontId="2" fillId="0" borderId="18" xfId="43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3" fontId="2" fillId="0" borderId="20" xfId="43" applyNumberFormat="1" applyFont="1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169" fontId="0" fillId="0" borderId="0" xfId="43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3" fontId="1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169" fontId="0" fillId="0" borderId="0" xfId="43" applyFont="1" applyAlignment="1">
      <alignment/>
    </xf>
    <xf numFmtId="0" fontId="0" fillId="0" borderId="21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9" fontId="2" fillId="0" borderId="11" xfId="43" applyFont="1" applyBorder="1" applyAlignment="1">
      <alignment horizontal="center"/>
    </xf>
    <xf numFmtId="0" fontId="17" fillId="0" borderId="22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16" xfId="43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9" fontId="2" fillId="0" borderId="14" xfId="43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2" fillId="0" borderId="23" xfId="0" applyFont="1" applyBorder="1" applyAlignment="1">
      <alignment horizontal="center"/>
    </xf>
    <xf numFmtId="169" fontId="2" fillId="0" borderId="15" xfId="43" applyFont="1" applyBorder="1" applyAlignment="1">
      <alignment horizontal="center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/>
    </xf>
    <xf numFmtId="3" fontId="21" fillId="0" borderId="15" xfId="43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3" fontId="21" fillId="0" borderId="18" xfId="43" applyNumberFormat="1" applyFont="1" applyBorder="1" applyAlignment="1">
      <alignment/>
    </xf>
    <xf numFmtId="0" fontId="17" fillId="0" borderId="0" xfId="0" applyFont="1" applyAlignment="1">
      <alignment/>
    </xf>
    <xf numFmtId="37" fontId="7" fillId="0" borderId="0" xfId="0" applyNumberFormat="1" applyFont="1" applyAlignment="1">
      <alignment/>
    </xf>
    <xf numFmtId="37" fontId="7" fillId="0" borderId="24" xfId="0" applyNumberFormat="1" applyFont="1" applyBorder="1" applyAlignment="1">
      <alignment/>
    </xf>
    <xf numFmtId="37" fontId="7" fillId="0" borderId="24" xfId="0" applyNumberFormat="1" applyFont="1" applyBorder="1" applyAlignment="1">
      <alignment horizontal="center"/>
    </xf>
    <xf numFmtId="37" fontId="15" fillId="0" borderId="0" xfId="0" applyNumberFormat="1" applyFont="1" applyAlignment="1">
      <alignment/>
    </xf>
    <xf numFmtId="37" fontId="7" fillId="0" borderId="24" xfId="0" applyNumberFormat="1" applyFont="1" applyBorder="1" applyAlignment="1">
      <alignment horizontal="right"/>
    </xf>
    <xf numFmtId="37" fontId="15" fillId="0" borderId="24" xfId="0" applyNumberFormat="1" applyFont="1" applyBorder="1" applyAlignment="1">
      <alignment/>
    </xf>
    <xf numFmtId="37" fontId="15" fillId="0" borderId="24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7" fillId="0" borderId="25" xfId="0" applyNumberFormat="1" applyFont="1" applyBorder="1" applyAlignment="1">
      <alignment/>
    </xf>
    <xf numFmtId="37" fontId="7" fillId="0" borderId="25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8" fontId="10" fillId="0" borderId="0" xfId="0" applyNumberFormat="1" applyFont="1" applyAlignment="1">
      <alignment/>
    </xf>
    <xf numFmtId="40" fontId="10" fillId="0" borderId="0" xfId="0" applyNumberFormat="1" applyFont="1" applyAlignment="1">
      <alignment/>
    </xf>
    <xf numFmtId="38" fontId="28" fillId="0" borderId="26" xfId="0" applyNumberFormat="1" applyFont="1" applyBorder="1" applyAlignment="1">
      <alignment horizontal="center" vertical="center"/>
    </xf>
    <xf numFmtId="38" fontId="28" fillId="0" borderId="0" xfId="0" applyNumberFormat="1" applyFont="1" applyBorder="1" applyAlignment="1">
      <alignment horizontal="center" vertical="center"/>
    </xf>
    <xf numFmtId="40" fontId="28" fillId="0" borderId="26" xfId="0" applyNumberFormat="1" applyFont="1" applyBorder="1" applyAlignment="1">
      <alignment horizontal="center" vertical="center" wrapText="1"/>
    </xf>
    <xf numFmtId="40" fontId="28" fillId="0" borderId="0" xfId="0" applyNumberFormat="1" applyFont="1" applyBorder="1" applyAlignment="1">
      <alignment horizontal="center" vertical="center"/>
    </xf>
    <xf numFmtId="40" fontId="28" fillId="0" borderId="26" xfId="0" applyNumberFormat="1" applyFont="1" applyBorder="1" applyAlignment="1">
      <alignment horizontal="center" vertical="justify" wrapText="1"/>
    </xf>
    <xf numFmtId="40" fontId="28" fillId="0" borderId="26" xfId="0" applyNumberFormat="1" applyFont="1" applyBorder="1" applyAlignment="1">
      <alignment horizontal="justify" vertical="center"/>
    </xf>
    <xf numFmtId="40" fontId="28" fillId="0" borderId="0" xfId="0" applyNumberFormat="1" applyFont="1" applyBorder="1" applyAlignment="1">
      <alignment horizontal="justify" vertical="center"/>
    </xf>
    <xf numFmtId="40" fontId="28" fillId="0" borderId="26" xfId="0" applyNumberFormat="1" applyFont="1" applyBorder="1" applyAlignment="1">
      <alignment horizontal="center" vertical="center"/>
    </xf>
    <xf numFmtId="38" fontId="29" fillId="0" borderId="22" xfId="0" applyNumberFormat="1" applyFont="1" applyBorder="1" applyAlignment="1">
      <alignment/>
    </xf>
    <xf numFmtId="38" fontId="29" fillId="0" borderId="0" xfId="0" applyNumberFormat="1" applyFont="1" applyBorder="1" applyAlignment="1">
      <alignment/>
    </xf>
    <xf numFmtId="39" fontId="30" fillId="0" borderId="22" xfId="0" applyNumberFormat="1" applyFont="1" applyBorder="1" applyAlignment="1">
      <alignment/>
    </xf>
    <xf numFmtId="39" fontId="30" fillId="0" borderId="0" xfId="0" applyNumberFormat="1" applyFont="1" applyBorder="1" applyAlignment="1">
      <alignment/>
    </xf>
    <xf numFmtId="38" fontId="28" fillId="0" borderId="18" xfId="0" applyNumberFormat="1" applyFont="1" applyBorder="1" applyAlignment="1">
      <alignment/>
    </xf>
    <xf numFmtId="38" fontId="28" fillId="0" borderId="27" xfId="0" applyNumberFormat="1" applyFont="1" applyBorder="1" applyAlignment="1">
      <alignment/>
    </xf>
    <xf numFmtId="39" fontId="28" fillId="0" borderId="18" xfId="0" applyNumberFormat="1" applyFont="1" applyBorder="1" applyAlignment="1">
      <alignment/>
    </xf>
    <xf numFmtId="39" fontId="28" fillId="0" borderId="27" xfId="0" applyNumberFormat="1" applyFont="1" applyBorder="1" applyAlignment="1">
      <alignment/>
    </xf>
    <xf numFmtId="39" fontId="28" fillId="0" borderId="18" xfId="0" applyNumberFormat="1" applyFont="1" applyBorder="1" applyAlignment="1">
      <alignment horizontal="right"/>
    </xf>
    <xf numFmtId="38" fontId="30" fillId="0" borderId="18" xfId="0" applyNumberFormat="1" applyFont="1" applyBorder="1" applyAlignment="1">
      <alignment/>
    </xf>
    <xf numFmtId="38" fontId="30" fillId="0" borderId="27" xfId="0" applyNumberFormat="1" applyFont="1" applyBorder="1" applyAlignment="1">
      <alignment/>
    </xf>
    <xf numFmtId="39" fontId="30" fillId="0" borderId="18" xfId="42" applyNumberFormat="1" applyFont="1" applyBorder="1" applyAlignment="1">
      <alignment/>
    </xf>
    <xf numFmtId="39" fontId="30" fillId="0" borderId="27" xfId="42" applyNumberFormat="1" applyFont="1" applyBorder="1" applyAlignment="1">
      <alignment/>
    </xf>
    <xf numFmtId="39" fontId="30" fillId="0" borderId="18" xfId="42" applyNumberFormat="1" applyFont="1" applyBorder="1" applyAlignment="1">
      <alignment horizontal="right"/>
    </xf>
    <xf numFmtId="39" fontId="30" fillId="0" borderId="18" xfId="0" applyNumberFormat="1" applyFont="1" applyBorder="1" applyAlignment="1">
      <alignment/>
    </xf>
    <xf numFmtId="38" fontId="30" fillId="0" borderId="23" xfId="0" applyNumberFormat="1" applyFont="1" applyBorder="1" applyAlignment="1">
      <alignment/>
    </xf>
    <xf numFmtId="38" fontId="30" fillId="0" borderId="16" xfId="0" applyNumberFormat="1" applyFont="1" applyBorder="1" applyAlignment="1">
      <alignment/>
    </xf>
    <xf numFmtId="39" fontId="30" fillId="0" borderId="23" xfId="42" applyNumberFormat="1" applyFont="1" applyBorder="1" applyAlignment="1">
      <alignment/>
    </xf>
    <xf numFmtId="39" fontId="30" fillId="0" borderId="16" xfId="42" applyNumberFormat="1" applyFont="1" applyBorder="1" applyAlignment="1">
      <alignment/>
    </xf>
    <xf numFmtId="39" fontId="30" fillId="0" borderId="23" xfId="42" applyNumberFormat="1" applyFont="1" applyBorder="1" applyAlignment="1">
      <alignment horizontal="right"/>
    </xf>
    <xf numFmtId="38" fontId="28" fillId="0" borderId="0" xfId="0" applyNumberFormat="1" applyFont="1" applyBorder="1" applyAlignment="1">
      <alignment/>
    </xf>
    <xf numFmtId="39" fontId="28" fillId="0" borderId="28" xfId="0" applyNumberFormat="1" applyFont="1" applyBorder="1" applyAlignment="1">
      <alignment/>
    </xf>
    <xf numFmtId="39" fontId="28" fillId="0" borderId="0" xfId="0" applyNumberFormat="1" applyFont="1" applyBorder="1" applyAlignment="1">
      <alignment/>
    </xf>
    <xf numFmtId="39" fontId="28" fillId="0" borderId="18" xfId="42" applyNumberFormat="1" applyFont="1" applyBorder="1" applyAlignment="1">
      <alignment/>
    </xf>
    <xf numFmtId="39" fontId="28" fillId="0" borderId="27" xfId="42" applyNumberFormat="1" applyFont="1" applyBorder="1" applyAlignment="1">
      <alignment/>
    </xf>
    <xf numFmtId="39" fontId="28" fillId="0" borderId="18" xfId="42" applyNumberFormat="1" applyFont="1" applyBorder="1" applyAlignment="1">
      <alignment/>
    </xf>
    <xf numFmtId="38" fontId="30" fillId="0" borderId="22" xfId="0" applyNumberFormat="1" applyFont="1" applyBorder="1" applyAlignment="1">
      <alignment/>
    </xf>
    <xf numFmtId="38" fontId="30" fillId="0" borderId="0" xfId="0" applyNumberFormat="1" applyFont="1" applyBorder="1" applyAlignment="1">
      <alignment/>
    </xf>
    <xf numFmtId="39" fontId="30" fillId="0" borderId="22" xfId="42" applyNumberFormat="1" applyFont="1" applyBorder="1" applyAlignment="1">
      <alignment/>
    </xf>
    <xf numFmtId="39" fontId="30" fillId="0" borderId="0" xfId="42" applyNumberFormat="1" applyFont="1" applyBorder="1" applyAlignment="1">
      <alignment/>
    </xf>
    <xf numFmtId="39" fontId="30" fillId="0" borderId="22" xfId="42" applyNumberFormat="1" applyFont="1" applyBorder="1" applyAlignment="1">
      <alignment/>
    </xf>
    <xf numFmtId="39" fontId="30" fillId="0" borderId="27" xfId="0" applyNumberFormat="1" applyFont="1" applyBorder="1" applyAlignment="1">
      <alignment/>
    </xf>
    <xf numFmtId="39" fontId="30" fillId="0" borderId="18" xfId="42" applyNumberFormat="1" applyFont="1" applyBorder="1" applyAlignment="1">
      <alignment/>
    </xf>
    <xf numFmtId="38" fontId="29" fillId="0" borderId="18" xfId="0" applyNumberFormat="1" applyFont="1" applyBorder="1" applyAlignment="1">
      <alignment/>
    </xf>
    <xf numFmtId="38" fontId="29" fillId="0" borderId="27" xfId="0" applyNumberFormat="1" applyFont="1" applyBorder="1" applyAlignment="1">
      <alignment/>
    </xf>
    <xf numFmtId="39" fontId="29" fillId="0" borderId="18" xfId="42" applyNumberFormat="1" applyFont="1" applyBorder="1" applyAlignment="1">
      <alignment/>
    </xf>
    <xf numFmtId="39" fontId="29" fillId="0" borderId="27" xfId="42" applyNumberFormat="1" applyFont="1" applyBorder="1" applyAlignment="1">
      <alignment/>
    </xf>
    <xf numFmtId="39" fontId="29" fillId="0" borderId="28" xfId="42" applyNumberFormat="1" applyFont="1" applyBorder="1" applyAlignment="1">
      <alignment/>
    </xf>
    <xf numFmtId="39" fontId="29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1" fontId="10" fillId="0" borderId="20" xfId="0" applyNumberFormat="1" applyFont="1" applyBorder="1" applyAlignment="1">
      <alignment horizontal="center"/>
    </xf>
    <xf numFmtId="41" fontId="10" fillId="0" borderId="20" xfId="0" applyNumberFormat="1" applyFont="1" applyBorder="1" applyAlignment="1" quotePrefix="1">
      <alignment horizontal="center"/>
    </xf>
    <xf numFmtId="41" fontId="9" fillId="0" borderId="20" xfId="0" applyNumberFormat="1" applyFont="1" applyBorder="1" applyAlignment="1">
      <alignment horizontal="center"/>
    </xf>
    <xf numFmtId="37" fontId="15" fillId="0" borderId="0" xfId="0" applyNumberFormat="1" applyFont="1" applyBorder="1" applyAlignment="1">
      <alignment/>
    </xf>
    <xf numFmtId="38" fontId="29" fillId="0" borderId="26" xfId="0" applyNumberFormat="1" applyFont="1" applyBorder="1" applyAlignment="1">
      <alignment/>
    </xf>
    <xf numFmtId="38" fontId="28" fillId="0" borderId="26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9" fontId="9" fillId="0" borderId="21" xfId="43" applyFont="1" applyBorder="1" applyAlignment="1">
      <alignment horizontal="center" vertical="center" wrapText="1"/>
    </xf>
    <xf numFmtId="169" fontId="9" fillId="0" borderId="23" xfId="43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9" fontId="18" fillId="0" borderId="0" xfId="43" applyFont="1" applyAlignment="1">
      <alignment horizontal="center" wrapText="1"/>
    </xf>
    <xf numFmtId="169" fontId="2" fillId="0" borderId="21" xfId="43" applyFont="1" applyBorder="1" applyAlignment="1">
      <alignment horizontal="center" vertical="center" wrapText="1"/>
    </xf>
    <xf numFmtId="169" fontId="2" fillId="0" borderId="23" xfId="43" applyFont="1" applyBorder="1" applyAlignment="1">
      <alignment horizontal="center" vertical="center" wrapText="1"/>
    </xf>
    <xf numFmtId="169" fontId="2" fillId="0" borderId="19" xfId="43" applyFont="1" applyBorder="1" applyAlignment="1">
      <alignment horizontal="center" vertical="center" wrapText="1"/>
    </xf>
    <xf numFmtId="169" fontId="2" fillId="0" borderId="27" xfId="43" applyFont="1" applyBorder="1" applyAlignment="1">
      <alignment horizontal="center" vertical="center" wrapText="1"/>
    </xf>
    <xf numFmtId="169" fontId="2" fillId="0" borderId="20" xfId="43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7" fontId="16" fillId="0" borderId="0" xfId="0" applyNumberFormat="1" applyFont="1" applyAlignment="1">
      <alignment horizontal="left"/>
    </xf>
    <xf numFmtId="37" fontId="15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8" fontId="1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381000"/>
          <a:ext cx="21812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riana\Desktop\BIZNESE\Bilance%20SKK-09\B.Konfeks\B.konf.08%20%20-%20Bilanci%20sipas%20SKK%20200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0-BILANCI 08 (Hyrje)"/>
      <sheetName val="P1- Aktivi detajuar 08 "/>
      <sheetName val="P2- Pasivi i detajauar 08  "/>
      <sheetName val="P3-Fitim-08 Sipas Natyres"/>
      <sheetName val="P4- Fluks. mon.- indirekte kons"/>
      <sheetName val="P5- Ndrysh.kap. kons"/>
      <sheetName val="P6-Shen Shpejguese"/>
      <sheetName val="P7- Pasqyart anekse-  Aktivi"/>
      <sheetName val="P8- Pasqyart anekse-  Pasivi"/>
      <sheetName val="LEVIZJA  e AQT"/>
      <sheetName val="Amortizimi 2008"/>
      <sheetName val="Shpenzimet e panjohura"/>
      <sheetName val="P9- Shepnzime dhe te ardhura"/>
      <sheetName val="LEVIZJA  e AQT+Amortizim"/>
      <sheetName val="Pasqyra e Kapitaleve"/>
    </sheetNames>
    <sheetDataSet>
      <sheetData sheetId="9">
        <row r="17">
          <cell r="B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="75" zoomScaleNormal="75" zoomScalePageLayoutView="0" workbookViewId="0" topLeftCell="A1">
      <selection activeCell="W35" sqref="W35"/>
    </sheetView>
  </sheetViews>
  <sheetFormatPr defaultColWidth="8.8515625" defaultRowHeight="12.75"/>
  <cols>
    <col min="1" max="1" width="1.7109375" style="1" customWidth="1"/>
    <col min="2" max="2" width="4.140625" style="1" customWidth="1"/>
    <col min="3" max="3" width="7.00390625" style="1" customWidth="1"/>
    <col min="4" max="5" width="6.7109375" style="1" customWidth="1"/>
    <col min="6" max="6" width="8.421875" style="1" customWidth="1"/>
    <col min="7" max="7" width="6.7109375" style="1" customWidth="1"/>
    <col min="8" max="8" width="8.8515625" style="1" customWidth="1"/>
    <col min="9" max="9" width="4.140625" style="1" customWidth="1"/>
    <col min="10" max="10" width="8.8515625" style="1" customWidth="1"/>
    <col min="11" max="11" width="8.140625" style="1" customWidth="1"/>
    <col min="12" max="12" width="4.57421875" style="1" customWidth="1"/>
    <col min="13" max="14" width="4.8515625" style="1" customWidth="1"/>
    <col min="15" max="15" width="13.140625" style="1" customWidth="1"/>
    <col min="16" max="16" width="2.7109375" style="1" customWidth="1"/>
    <col min="17" max="17" width="3.00390625" style="1" customWidth="1"/>
    <col min="18" max="16384" width="8.8515625" style="1" customWidth="1"/>
  </cols>
  <sheetData>
    <row r="1" spans="2:1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 ht="12.75"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</row>
    <row r="4" spans="2:16" ht="12.75"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"/>
    </row>
    <row r="5" spans="2:16" ht="12.75"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"/>
    </row>
    <row r="6" spans="2:16" ht="12.75"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6"/>
    </row>
    <row r="7" spans="2:16" ht="12.75"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"/>
    </row>
    <row r="8" spans="2:16" ht="12.75">
      <c r="B8" s="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"/>
    </row>
    <row r="9" spans="2:16" ht="12.75"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</row>
    <row r="10" spans="2:16" ht="12.75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"/>
    </row>
    <row r="11" spans="2:16" ht="12.75"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"/>
    </row>
    <row r="12" spans="2:16" ht="12.75"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"/>
    </row>
    <row r="13" spans="2:16" ht="12.75"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6"/>
    </row>
    <row r="14" spans="2:16" ht="12.75"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</row>
    <row r="15" spans="2:16" ht="12.75"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</row>
    <row r="16" spans="2:16" ht="12.75"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/>
    </row>
    <row r="17" spans="2:16" ht="46.5">
      <c r="B17" s="11"/>
      <c r="C17" s="224" t="s">
        <v>181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13"/>
    </row>
    <row r="18" spans="2:16" ht="18.75">
      <c r="B18" s="11"/>
      <c r="C18" s="1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/>
      <c r="P18" s="13"/>
    </row>
    <row r="19" spans="2:16" ht="18.75">
      <c r="B19" s="213" t="s">
        <v>182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5"/>
    </row>
    <row r="20" spans="2:16" ht="18.75">
      <c r="B20" s="213" t="s">
        <v>183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5"/>
    </row>
    <row r="21" spans="2:16" ht="18.75">
      <c r="B21" s="7"/>
      <c r="C21" s="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"/>
      <c r="P21" s="6"/>
    </row>
    <row r="22" spans="2:16" ht="18.75">
      <c r="B22" s="7"/>
      <c r="C22" s="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"/>
      <c r="P22" s="6"/>
    </row>
    <row r="23" spans="2:16" ht="18.75">
      <c r="B23" s="7"/>
      <c r="C23" s="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"/>
      <c r="P23" s="6"/>
    </row>
    <row r="24" spans="2:16" ht="18.75">
      <c r="B24" s="7"/>
      <c r="C24" s="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"/>
      <c r="P24" s="6"/>
    </row>
    <row r="25" spans="2:16" ht="18.75">
      <c r="B25" s="7"/>
      <c r="C25" s="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"/>
      <c r="P25" s="6"/>
    </row>
    <row r="26" spans="2:16" ht="18.75">
      <c r="B26" s="7"/>
      <c r="C26" s="2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"/>
      <c r="P26" s="6"/>
    </row>
    <row r="27" spans="2:16" ht="18.75">
      <c r="B27" s="7"/>
      <c r="C27" s="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"/>
      <c r="P27" s="6"/>
    </row>
    <row r="28" spans="2:16" ht="18.75">
      <c r="B28" s="7"/>
      <c r="C28" s="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"/>
      <c r="P28" s="6"/>
    </row>
    <row r="29" spans="2:16" ht="21">
      <c r="B29" s="7"/>
      <c r="C29" s="225" t="s">
        <v>176</v>
      </c>
      <c r="D29" s="226"/>
      <c r="E29" s="226"/>
      <c r="F29" s="226"/>
      <c r="G29" s="226"/>
      <c r="H29" s="227"/>
      <c r="I29" s="14"/>
      <c r="J29" s="225" t="s">
        <v>177</v>
      </c>
      <c r="K29" s="226"/>
      <c r="L29" s="226"/>
      <c r="M29" s="226"/>
      <c r="N29" s="226"/>
      <c r="O29" s="227"/>
      <c r="P29" s="6"/>
    </row>
    <row r="30" spans="2:16" ht="18.75">
      <c r="B30" s="7"/>
      <c r="C30" s="18"/>
      <c r="D30" s="14"/>
      <c r="E30" s="14"/>
      <c r="F30" s="14"/>
      <c r="G30" s="14"/>
      <c r="H30" s="16"/>
      <c r="I30" s="14"/>
      <c r="J30" s="15"/>
      <c r="K30" s="14"/>
      <c r="L30" s="14"/>
      <c r="M30" s="14"/>
      <c r="N30" s="14"/>
      <c r="O30" s="20"/>
      <c r="P30" s="6"/>
    </row>
    <row r="31" spans="2:16" ht="16.5">
      <c r="B31" s="7"/>
      <c r="C31" s="21"/>
      <c r="D31" s="22"/>
      <c r="E31" s="22"/>
      <c r="F31" s="22"/>
      <c r="G31" s="22"/>
      <c r="H31" s="19"/>
      <c r="I31" s="22"/>
      <c r="J31" s="23"/>
      <c r="K31" s="22"/>
      <c r="L31" s="22"/>
      <c r="M31" s="24"/>
      <c r="N31" s="219" t="s">
        <v>179</v>
      </c>
      <c r="O31" s="221"/>
      <c r="P31" s="6"/>
    </row>
    <row r="32" spans="2:16" ht="18.75">
      <c r="B32" s="7"/>
      <c r="C32" s="216" t="s">
        <v>285</v>
      </c>
      <c r="D32" s="217"/>
      <c r="E32" s="217"/>
      <c r="F32" s="217"/>
      <c r="G32" s="217"/>
      <c r="H32" s="218"/>
      <c r="I32" s="22"/>
      <c r="J32" s="216" t="s">
        <v>178</v>
      </c>
      <c r="K32" s="217"/>
      <c r="L32" s="217"/>
      <c r="M32" s="217"/>
      <c r="N32" s="217"/>
      <c r="O32" s="218"/>
      <c r="P32" s="6"/>
    </row>
    <row r="33" spans="2:16" ht="16.5">
      <c r="B33" s="7"/>
      <c r="C33" s="21"/>
      <c r="D33" s="22"/>
      <c r="E33" s="22"/>
      <c r="F33" s="22"/>
      <c r="G33" s="22"/>
      <c r="H33" s="19"/>
      <c r="I33" s="22"/>
      <c r="J33" s="23"/>
      <c r="K33" s="22"/>
      <c r="L33" s="22"/>
      <c r="M33" s="24"/>
      <c r="N33" s="219" t="s">
        <v>180</v>
      </c>
      <c r="O33" s="221"/>
      <c r="P33" s="6"/>
    </row>
    <row r="34" spans="2:16" ht="18.75">
      <c r="B34" s="7"/>
      <c r="C34" s="216" t="s">
        <v>286</v>
      </c>
      <c r="D34" s="217"/>
      <c r="E34" s="217"/>
      <c r="F34" s="217"/>
      <c r="G34" s="217"/>
      <c r="H34" s="218"/>
      <c r="I34" s="22"/>
      <c r="J34" s="23"/>
      <c r="K34" s="22"/>
      <c r="L34" s="22"/>
      <c r="M34" s="22"/>
      <c r="N34" s="22"/>
      <c r="O34" s="25"/>
      <c r="P34" s="6"/>
    </row>
    <row r="35" spans="2:16" ht="16.5">
      <c r="B35" s="7"/>
      <c r="C35" s="21"/>
      <c r="D35" s="22"/>
      <c r="E35" s="22"/>
      <c r="F35" s="22"/>
      <c r="G35" s="22"/>
      <c r="H35" s="19"/>
      <c r="I35" s="22"/>
      <c r="J35" s="216" t="s">
        <v>290</v>
      </c>
      <c r="K35" s="217"/>
      <c r="L35" s="217"/>
      <c r="M35" s="217"/>
      <c r="N35" s="217"/>
      <c r="O35" s="218"/>
      <c r="P35" s="6"/>
    </row>
    <row r="36" spans="2:16" ht="18.75">
      <c r="B36" s="7"/>
      <c r="C36" s="216" t="s">
        <v>287</v>
      </c>
      <c r="D36" s="217"/>
      <c r="E36" s="217"/>
      <c r="F36" s="217"/>
      <c r="G36" s="217"/>
      <c r="H36" s="218"/>
      <c r="I36" s="22"/>
      <c r="J36" s="23"/>
      <c r="K36" s="22"/>
      <c r="L36" s="22"/>
      <c r="M36" s="22"/>
      <c r="N36" s="22"/>
      <c r="O36" s="25"/>
      <c r="P36" s="6"/>
    </row>
    <row r="37" spans="2:16" ht="18.75">
      <c r="B37" s="7"/>
      <c r="C37" s="21"/>
      <c r="D37" s="22"/>
      <c r="E37" s="22"/>
      <c r="F37" s="22"/>
      <c r="G37" s="22"/>
      <c r="H37" s="19"/>
      <c r="I37" s="22"/>
      <c r="J37" s="216" t="s">
        <v>291</v>
      </c>
      <c r="K37" s="217"/>
      <c r="L37" s="217"/>
      <c r="M37" s="217"/>
      <c r="N37" s="217"/>
      <c r="O37" s="218"/>
      <c r="P37" s="6"/>
    </row>
    <row r="38" spans="2:16" ht="18.75">
      <c r="B38" s="7"/>
      <c r="C38" s="216" t="s">
        <v>288</v>
      </c>
      <c r="D38" s="217"/>
      <c r="E38" s="217"/>
      <c r="F38" s="217"/>
      <c r="G38" s="217"/>
      <c r="H38" s="218"/>
      <c r="I38" s="22"/>
      <c r="J38" s="23"/>
      <c r="K38" s="22"/>
      <c r="L38" s="22"/>
      <c r="M38" s="22"/>
      <c r="N38" s="22"/>
      <c r="O38" s="25"/>
      <c r="P38" s="6"/>
    </row>
    <row r="39" spans="2:16" ht="18.75">
      <c r="B39" s="7"/>
      <c r="C39" s="21"/>
      <c r="D39" s="22"/>
      <c r="E39" s="22"/>
      <c r="F39" s="22"/>
      <c r="G39" s="22"/>
      <c r="H39" s="19"/>
      <c r="I39" s="22"/>
      <c r="J39" s="216" t="s">
        <v>323</v>
      </c>
      <c r="K39" s="217"/>
      <c r="L39" s="217"/>
      <c r="M39" s="217"/>
      <c r="N39" s="217"/>
      <c r="O39" s="218"/>
      <c r="P39" s="6"/>
    </row>
    <row r="40" spans="2:16" ht="18.75">
      <c r="B40" s="7"/>
      <c r="C40" s="216" t="s">
        <v>289</v>
      </c>
      <c r="D40" s="217"/>
      <c r="E40" s="217"/>
      <c r="F40" s="217"/>
      <c r="G40" s="217"/>
      <c r="H40" s="218"/>
      <c r="I40" s="26"/>
      <c r="J40" s="21"/>
      <c r="K40" s="26"/>
      <c r="L40" s="26"/>
      <c r="M40" s="26"/>
      <c r="N40" s="26"/>
      <c r="O40" s="25"/>
      <c r="P40" s="6"/>
    </row>
    <row r="41" spans="2:16" ht="18.75">
      <c r="B41" s="7"/>
      <c r="C41" s="21"/>
      <c r="D41" s="26"/>
      <c r="E41" s="26"/>
      <c r="F41" s="27"/>
      <c r="G41" s="26"/>
      <c r="H41" s="25"/>
      <c r="I41" s="26"/>
      <c r="J41" s="211" t="s">
        <v>319</v>
      </c>
      <c r="K41" s="212"/>
      <c r="L41" s="212"/>
      <c r="M41" s="222" t="s">
        <v>320</v>
      </c>
      <c r="N41" s="222"/>
      <c r="O41" s="223"/>
      <c r="P41" s="6"/>
    </row>
    <row r="42" spans="2:16" ht="16.5">
      <c r="B42" s="7"/>
      <c r="C42" s="216" t="s">
        <v>184</v>
      </c>
      <c r="D42" s="217"/>
      <c r="E42" s="217"/>
      <c r="F42" s="217"/>
      <c r="G42" s="217"/>
      <c r="H42" s="218"/>
      <c r="I42" s="26"/>
      <c r="J42" s="21"/>
      <c r="K42" s="26"/>
      <c r="L42" s="26"/>
      <c r="M42" s="26"/>
      <c r="N42" s="26"/>
      <c r="O42" s="25"/>
      <c r="P42" s="6"/>
    </row>
    <row r="43" spans="2:16" ht="16.5">
      <c r="B43" s="7"/>
      <c r="C43" s="21"/>
      <c r="D43" s="26"/>
      <c r="E43" s="26"/>
      <c r="F43" s="27"/>
      <c r="G43" s="26"/>
      <c r="H43" s="25"/>
      <c r="I43" s="26"/>
      <c r="J43" s="21"/>
      <c r="K43" s="26"/>
      <c r="L43" s="26"/>
      <c r="M43" s="26"/>
      <c r="N43" s="26"/>
      <c r="O43" s="25"/>
      <c r="P43" s="6"/>
    </row>
    <row r="44" spans="2:16" ht="18.75">
      <c r="B44" s="7"/>
      <c r="C44" s="219" t="s">
        <v>292</v>
      </c>
      <c r="D44" s="220"/>
      <c r="E44" s="220"/>
      <c r="F44" s="220"/>
      <c r="G44" s="220"/>
      <c r="H44" s="221"/>
      <c r="I44" s="28"/>
      <c r="J44" s="216" t="s">
        <v>324</v>
      </c>
      <c r="K44" s="217"/>
      <c r="L44" s="217"/>
      <c r="M44" s="217"/>
      <c r="N44" s="217"/>
      <c r="O44" s="218"/>
      <c r="P44" s="6"/>
    </row>
    <row r="45" spans="2:16" ht="12.75">
      <c r="B45" s="7"/>
      <c r="C45" s="18"/>
      <c r="D45" s="202"/>
      <c r="E45" s="202"/>
      <c r="F45" s="202"/>
      <c r="G45" s="202"/>
      <c r="H45" s="20"/>
      <c r="I45" s="203"/>
      <c r="J45" s="18"/>
      <c r="K45" s="202"/>
      <c r="L45" s="202"/>
      <c r="M45" s="202"/>
      <c r="N45" s="202"/>
      <c r="O45" s="20"/>
      <c r="P45" s="6"/>
    </row>
    <row r="46" spans="2:16" ht="12.75">
      <c r="B46" s="7"/>
      <c r="C46" s="18"/>
      <c r="D46" s="202"/>
      <c r="E46" s="202"/>
      <c r="F46" s="204"/>
      <c r="G46" s="202"/>
      <c r="H46" s="20"/>
      <c r="I46" s="202"/>
      <c r="J46" s="18"/>
      <c r="K46" s="202"/>
      <c r="L46" s="202"/>
      <c r="M46" s="202"/>
      <c r="N46" s="202"/>
      <c r="O46" s="20"/>
      <c r="P46" s="6"/>
    </row>
    <row r="47" spans="2:16" ht="12.75">
      <c r="B47" s="7"/>
      <c r="C47" s="8"/>
      <c r="D47" s="9"/>
      <c r="E47" s="9"/>
      <c r="F47" s="9"/>
      <c r="G47" s="9"/>
      <c r="H47" s="10"/>
      <c r="I47" s="2"/>
      <c r="J47" s="8"/>
      <c r="K47" s="9"/>
      <c r="L47" s="9"/>
      <c r="M47" s="9"/>
      <c r="N47" s="9"/>
      <c r="O47" s="10"/>
      <c r="P47" s="6"/>
    </row>
    <row r="48" spans="2:16" ht="12.75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/>
    </row>
  </sheetData>
  <sheetProtection/>
  <mergeCells count="21">
    <mergeCell ref="B19:P19"/>
    <mergeCell ref="J44:O44"/>
    <mergeCell ref="C17:O17"/>
    <mergeCell ref="C38:H38"/>
    <mergeCell ref="C29:H29"/>
    <mergeCell ref="J29:O29"/>
    <mergeCell ref="J32:O32"/>
    <mergeCell ref="J35:O35"/>
    <mergeCell ref="J37:O37"/>
    <mergeCell ref="N31:O31"/>
    <mergeCell ref="C32:H32"/>
    <mergeCell ref="J41:L41"/>
    <mergeCell ref="B20:P20"/>
    <mergeCell ref="C34:H34"/>
    <mergeCell ref="J39:O39"/>
    <mergeCell ref="C44:H44"/>
    <mergeCell ref="C36:H36"/>
    <mergeCell ref="C40:H40"/>
    <mergeCell ref="C42:H42"/>
    <mergeCell ref="M41:O41"/>
    <mergeCell ref="N33:O33"/>
  </mergeCells>
  <printOptions/>
  <pageMargins left="0.21" right="0.17" top="0.38" bottom="0.37" header="0.33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7">
      <selection activeCell="A9" sqref="A9:M22"/>
    </sheetView>
  </sheetViews>
  <sheetFormatPr defaultColWidth="9.140625" defaultRowHeight="15.75" customHeight="1"/>
  <cols>
    <col min="1" max="1" width="17.00390625" style="141" customWidth="1"/>
    <col min="2" max="2" width="1.421875" style="141" customWidth="1"/>
    <col min="3" max="3" width="9.421875" style="141" customWidth="1"/>
    <col min="4" max="4" width="1.28515625" style="141" customWidth="1"/>
    <col min="5" max="5" width="9.7109375" style="141" customWidth="1"/>
    <col min="6" max="6" width="1.421875" style="141" customWidth="1"/>
    <col min="7" max="7" width="9.7109375" style="141" customWidth="1"/>
    <col min="8" max="8" width="1.28515625" style="141" customWidth="1"/>
    <col min="9" max="9" width="9.7109375" style="141" customWidth="1"/>
    <col min="10" max="10" width="1.28515625" style="141" customWidth="1"/>
    <col min="11" max="11" width="9.421875" style="141" customWidth="1"/>
    <col min="12" max="12" width="1.28515625" style="141" customWidth="1"/>
    <col min="13" max="13" width="10.57421875" style="141" customWidth="1"/>
    <col min="14" max="16384" width="9.140625" style="141" customWidth="1"/>
  </cols>
  <sheetData>
    <row r="1" spans="3:4" ht="15.75" customHeight="1">
      <c r="C1" s="148"/>
      <c r="D1" s="148"/>
    </row>
    <row r="2" spans="3:4" ht="15.75" customHeight="1">
      <c r="C2" s="148"/>
      <c r="D2" s="148"/>
    </row>
    <row r="3" spans="1:13" ht="15.75" customHeight="1">
      <c r="A3" s="151" t="s">
        <v>284</v>
      </c>
      <c r="B3" s="151"/>
      <c r="C3"/>
      <c r="D3"/>
      <c r="E3"/>
      <c r="F3"/>
      <c r="G3"/>
      <c r="H3"/>
      <c r="I3"/>
      <c r="J3"/>
      <c r="K3"/>
      <c r="L3"/>
      <c r="M3"/>
    </row>
    <row r="4" spans="1:13" ht="15.75" customHeight="1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15.75" customHeight="1">
      <c r="A5" s="152" t="s">
        <v>274</v>
      </c>
      <c r="B5" s="152"/>
      <c r="C5"/>
      <c r="D5"/>
      <c r="E5"/>
      <c r="F5"/>
      <c r="G5"/>
      <c r="H5"/>
      <c r="I5"/>
      <c r="J5"/>
      <c r="K5"/>
      <c r="L5"/>
      <c r="M5"/>
    </row>
    <row r="6" spans="1:13" ht="15.75" customHeight="1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5.75" customHeight="1">
      <c r="A7" s="255" t="s">
        <v>313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 customHeight="1">
      <c r="A8" s="153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</row>
    <row r="9" spans="1:13" ht="49.5" customHeight="1" thickBot="1">
      <c r="A9" s="155" t="s">
        <v>190</v>
      </c>
      <c r="B9" s="156"/>
      <c r="C9" s="157" t="s">
        <v>275</v>
      </c>
      <c r="D9" s="158"/>
      <c r="E9" s="159" t="s">
        <v>276</v>
      </c>
      <c r="F9" s="158"/>
      <c r="G9" s="157" t="s">
        <v>277</v>
      </c>
      <c r="H9" s="158"/>
      <c r="I9" s="160" t="s">
        <v>191</v>
      </c>
      <c r="J9" s="161"/>
      <c r="K9" s="157" t="s">
        <v>278</v>
      </c>
      <c r="L9" s="161"/>
      <c r="M9" s="162" t="s">
        <v>166</v>
      </c>
    </row>
    <row r="10" spans="1:13" ht="15.75" customHeight="1" thickTop="1">
      <c r="A10" s="163" t="s">
        <v>279</v>
      </c>
      <c r="B10" s="164"/>
      <c r="C10" s="165"/>
      <c r="D10" s="166"/>
      <c r="E10" s="165"/>
      <c r="F10" s="166"/>
      <c r="G10" s="165"/>
      <c r="H10" s="166"/>
      <c r="I10" s="165"/>
      <c r="J10" s="166"/>
      <c r="K10" s="165"/>
      <c r="L10" s="166"/>
      <c r="M10" s="165"/>
    </row>
    <row r="11" spans="1:13" ht="15.75" customHeight="1">
      <c r="A11" s="167" t="s">
        <v>314</v>
      </c>
      <c r="B11" s="168"/>
      <c r="C11" s="169"/>
      <c r="D11" s="170"/>
      <c r="E11" s="169">
        <f>'LEVIZJA  e AQT'!B14</f>
        <v>4804687</v>
      </c>
      <c r="F11" s="170"/>
      <c r="G11" s="169">
        <v>1100538</v>
      </c>
      <c r="H11" s="170"/>
      <c r="I11" s="169">
        <v>1526582</v>
      </c>
      <c r="J11" s="170"/>
      <c r="K11" s="171">
        <f>'[1]LEVIZJA  e AQT'!B17</f>
        <v>0</v>
      </c>
      <c r="L11" s="170"/>
      <c r="M11" s="169">
        <f>SUM(C11:L11)</f>
        <v>7431807</v>
      </c>
    </row>
    <row r="12" spans="1:13" ht="15.75" customHeight="1">
      <c r="A12" s="172" t="s">
        <v>280</v>
      </c>
      <c r="B12" s="173"/>
      <c r="C12" s="174"/>
      <c r="D12" s="175"/>
      <c r="E12" s="174">
        <v>78980</v>
      </c>
      <c r="F12" s="175"/>
      <c r="G12" s="174">
        <v>155600</v>
      </c>
      <c r="H12" s="175"/>
      <c r="I12" s="174"/>
      <c r="J12" s="175"/>
      <c r="K12" s="176">
        <v>370998</v>
      </c>
      <c r="L12" s="175"/>
      <c r="M12" s="177">
        <f>SUM(C12:L12)</f>
        <v>605578</v>
      </c>
    </row>
    <row r="13" spans="1:13" ht="15.75" customHeight="1">
      <c r="A13" s="178" t="s">
        <v>281</v>
      </c>
      <c r="B13" s="179"/>
      <c r="C13" s="180">
        <v>0</v>
      </c>
      <c r="D13" s="181"/>
      <c r="E13" s="180"/>
      <c r="F13" s="181"/>
      <c r="G13" s="180">
        <v>0</v>
      </c>
      <c r="H13" s="181"/>
      <c r="I13" s="180"/>
      <c r="J13" s="181"/>
      <c r="K13" s="182">
        <v>0</v>
      </c>
      <c r="L13" s="181"/>
      <c r="M13" s="180">
        <f>SUM(C13:L13)</f>
        <v>0</v>
      </c>
    </row>
    <row r="14" spans="1:13" ht="15.75" customHeight="1" thickBot="1">
      <c r="A14" s="210" t="s">
        <v>311</v>
      </c>
      <c r="B14" s="183"/>
      <c r="C14" s="184">
        <f>C11+C12-C13</f>
        <v>0</v>
      </c>
      <c r="D14" s="185"/>
      <c r="E14" s="184">
        <f>E11+E12-E13</f>
        <v>4883667</v>
      </c>
      <c r="F14" s="166"/>
      <c r="G14" s="184">
        <f>G11+G12-G13</f>
        <v>1256138</v>
      </c>
      <c r="H14" s="166"/>
      <c r="I14" s="184">
        <f>I11+I12-I13</f>
        <v>1526582</v>
      </c>
      <c r="J14" s="166"/>
      <c r="K14" s="184">
        <f>K11+K12-K13</f>
        <v>370998</v>
      </c>
      <c r="L14" s="166"/>
      <c r="M14" s="184">
        <f>M11+M12-M13</f>
        <v>8037385</v>
      </c>
    </row>
    <row r="15" spans="1:13" ht="15.75" customHeight="1" thickTop="1">
      <c r="A15" s="163" t="s">
        <v>282</v>
      </c>
      <c r="B15" s="164"/>
      <c r="C15" s="165"/>
      <c r="D15" s="166"/>
      <c r="E15" s="165"/>
      <c r="F15" s="166"/>
      <c r="G15" s="165"/>
      <c r="H15" s="166"/>
      <c r="I15" s="165"/>
      <c r="J15" s="166"/>
      <c r="K15" s="165"/>
      <c r="L15" s="166"/>
      <c r="M15" s="165"/>
    </row>
    <row r="16" spans="1:13" ht="15.75" customHeight="1">
      <c r="A16" s="167" t="s">
        <v>315</v>
      </c>
      <c r="B16" s="168"/>
      <c r="C16" s="169">
        <v>0</v>
      </c>
      <c r="D16" s="170"/>
      <c r="E16" s="169">
        <v>578289</v>
      </c>
      <c r="F16" s="170"/>
      <c r="G16" s="169">
        <v>88991</v>
      </c>
      <c r="H16" s="170"/>
      <c r="I16" s="186">
        <v>262607</v>
      </c>
      <c r="J16" s="187"/>
      <c r="K16" s="188"/>
      <c r="L16" s="187"/>
      <c r="M16" s="169">
        <f>SUM(C16:L16)</f>
        <v>929887</v>
      </c>
    </row>
    <row r="17" spans="1:13" ht="15.75" customHeight="1">
      <c r="A17" s="189" t="s">
        <v>283</v>
      </c>
      <c r="B17" s="190"/>
      <c r="C17" s="165">
        <v>0</v>
      </c>
      <c r="D17" s="166"/>
      <c r="E17" s="165">
        <v>84528</v>
      </c>
      <c r="F17" s="166"/>
      <c r="G17" s="165">
        <v>129807</v>
      </c>
      <c r="H17" s="166"/>
      <c r="I17" s="191">
        <v>126398</v>
      </c>
      <c r="J17" s="192"/>
      <c r="K17" s="193">
        <v>31275</v>
      </c>
      <c r="L17" s="192"/>
      <c r="M17" s="165">
        <f>SUM(C17:L17)</f>
        <v>372008</v>
      </c>
    </row>
    <row r="18" spans="1:13" ht="15.75" customHeight="1">
      <c r="A18" s="172" t="s">
        <v>281</v>
      </c>
      <c r="B18" s="173"/>
      <c r="C18" s="174">
        <v>0</v>
      </c>
      <c r="D18" s="175"/>
      <c r="E18" s="174">
        <v>0</v>
      </c>
      <c r="F18" s="194"/>
      <c r="G18" s="177">
        <v>0</v>
      </c>
      <c r="H18" s="194"/>
      <c r="I18" s="174"/>
      <c r="J18" s="175"/>
      <c r="K18" s="195">
        <v>0</v>
      </c>
      <c r="L18" s="175"/>
      <c r="M18" s="177">
        <f>SUM(C18:L18)</f>
        <v>0</v>
      </c>
    </row>
    <row r="19" spans="1:13" ht="15.75" customHeight="1" thickBot="1">
      <c r="A19" s="210" t="s">
        <v>316</v>
      </c>
      <c r="B19" s="183"/>
      <c r="C19" s="184">
        <f>C16+C17-C18</f>
        <v>0</v>
      </c>
      <c r="D19" s="185"/>
      <c r="E19" s="184">
        <f>E16+E17-E18</f>
        <v>662817</v>
      </c>
      <c r="F19" s="166"/>
      <c r="G19" s="184">
        <f>G16+G17-G18</f>
        <v>218798</v>
      </c>
      <c r="H19" s="166"/>
      <c r="I19" s="184">
        <f>I16+I17-I18</f>
        <v>389005</v>
      </c>
      <c r="J19" s="185"/>
      <c r="K19" s="184">
        <f>K16+K17-K18</f>
        <v>31275</v>
      </c>
      <c r="L19" s="185"/>
      <c r="M19" s="184">
        <f>M16+M17-M18</f>
        <v>1301895</v>
      </c>
    </row>
    <row r="20" spans="1:13" ht="15.75" customHeight="1" thickTop="1">
      <c r="A20" s="189"/>
      <c r="B20" s="190"/>
      <c r="C20" s="165"/>
      <c r="D20" s="166"/>
      <c r="E20" s="165"/>
      <c r="F20" s="166"/>
      <c r="G20" s="165"/>
      <c r="H20" s="166"/>
      <c r="I20" s="165"/>
      <c r="J20" s="166"/>
      <c r="K20" s="165"/>
      <c r="L20" s="166"/>
      <c r="M20" s="165"/>
    </row>
    <row r="21" spans="1:13" ht="15.75" customHeight="1">
      <c r="A21" s="196" t="s">
        <v>317</v>
      </c>
      <c r="B21" s="197"/>
      <c r="C21" s="198">
        <f>+C11-C16</f>
        <v>0</v>
      </c>
      <c r="D21" s="199"/>
      <c r="E21" s="198">
        <f>+E11-E16</f>
        <v>4226398</v>
      </c>
      <c r="F21" s="199"/>
      <c r="G21" s="198">
        <f>+G11-G16</f>
        <v>1011547</v>
      </c>
      <c r="H21" s="199"/>
      <c r="I21" s="198">
        <f>+I11-I16</f>
        <v>1263975</v>
      </c>
      <c r="J21" s="199"/>
      <c r="K21" s="198">
        <f>+K11-K16</f>
        <v>0</v>
      </c>
      <c r="L21" s="199"/>
      <c r="M21" s="198">
        <f>SUM(C21:L21)</f>
        <v>6501920</v>
      </c>
    </row>
    <row r="22" spans="1:13" ht="15.75" customHeight="1" thickBot="1">
      <c r="A22" s="209" t="s">
        <v>318</v>
      </c>
      <c r="B22" s="164"/>
      <c r="C22" s="200">
        <f>+C14-C19</f>
        <v>0</v>
      </c>
      <c r="D22" s="201"/>
      <c r="E22" s="200">
        <f>+E14-E19</f>
        <v>4220850</v>
      </c>
      <c r="F22" s="201"/>
      <c r="G22" s="200">
        <f>+G14-G19</f>
        <v>1037340</v>
      </c>
      <c r="H22" s="201"/>
      <c r="I22" s="200">
        <f>+I14-I19</f>
        <v>1137577</v>
      </c>
      <c r="J22" s="201"/>
      <c r="K22" s="200">
        <f>+K14-K19</f>
        <v>339723</v>
      </c>
      <c r="L22" s="201"/>
      <c r="M22" s="200">
        <f>+M14-M19</f>
        <v>6735490</v>
      </c>
    </row>
    <row r="23" spans="1:13" ht="15.75" customHeight="1" thickTop="1">
      <c r="A23" s="164"/>
      <c r="B23" s="164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</row>
  </sheetData>
  <sheetProtection/>
  <mergeCells count="1">
    <mergeCell ref="A7:M7"/>
  </mergeCells>
  <printOptions/>
  <pageMargins left="0.53" right="0.6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F49" sqref="F49"/>
    </sheetView>
  </sheetViews>
  <sheetFormatPr defaultColWidth="9.140625" defaultRowHeight="12.75"/>
  <cols>
    <col min="1" max="1" width="6.00390625" style="32" customWidth="1"/>
    <col min="2" max="2" width="3.7109375" style="32" customWidth="1"/>
    <col min="3" max="3" width="46.7109375" style="32" customWidth="1"/>
    <col min="4" max="4" width="10.140625" style="32" customWidth="1"/>
    <col min="5" max="5" width="14.28125" style="32" customWidth="1"/>
    <col min="6" max="6" width="15.8515625" style="32" customWidth="1"/>
    <col min="7" max="7" width="9.140625" style="32" customWidth="1"/>
    <col min="8" max="8" width="11.421875" style="32" bestFit="1" customWidth="1"/>
    <col min="9" max="16384" width="9.140625" style="32" customWidth="1"/>
  </cols>
  <sheetData>
    <row r="1" spans="1:6" ht="15">
      <c r="A1" s="29"/>
      <c r="B1" s="29"/>
      <c r="C1" s="30" t="s">
        <v>0</v>
      </c>
      <c r="D1" s="30"/>
      <c r="E1" s="31"/>
      <c r="F1" s="31"/>
    </row>
    <row r="2" spans="1:6" ht="15.75" customHeight="1">
      <c r="A2" s="232"/>
      <c r="B2" s="234" t="s">
        <v>8</v>
      </c>
      <c r="C2" s="234"/>
      <c r="D2" s="234" t="s">
        <v>9</v>
      </c>
      <c r="E2" s="228" t="s">
        <v>312</v>
      </c>
      <c r="F2" s="228" t="s">
        <v>309</v>
      </c>
    </row>
    <row r="3" spans="1:6" ht="8.25" customHeight="1">
      <c r="A3" s="233"/>
      <c r="B3" s="235"/>
      <c r="C3" s="235"/>
      <c r="D3" s="235"/>
      <c r="E3" s="229"/>
      <c r="F3" s="229"/>
    </row>
    <row r="4" spans="1:6" ht="16.5" customHeight="1">
      <c r="A4" s="33" t="s">
        <v>4</v>
      </c>
      <c r="B4" s="230" t="s">
        <v>10</v>
      </c>
      <c r="C4" s="231"/>
      <c r="D4" s="205"/>
      <c r="E4" s="61"/>
      <c r="F4" s="61"/>
    </row>
    <row r="5" spans="1:6" ht="16.5" customHeight="1">
      <c r="A5" s="33"/>
      <c r="B5" s="34">
        <v>1</v>
      </c>
      <c r="C5" s="35" t="s">
        <v>11</v>
      </c>
      <c r="D5" s="206" t="s">
        <v>293</v>
      </c>
      <c r="E5" s="61">
        <v>387040</v>
      </c>
      <c r="F5" s="61">
        <v>5360111</v>
      </c>
    </row>
    <row r="6" spans="1:6" ht="16.5" customHeight="1">
      <c r="A6" s="33"/>
      <c r="B6" s="34">
        <v>2</v>
      </c>
      <c r="C6" s="35" t="s">
        <v>12</v>
      </c>
      <c r="D6" s="205"/>
      <c r="E6" s="61"/>
      <c r="F6" s="61"/>
    </row>
    <row r="7" spans="1:6" ht="16.5" customHeight="1">
      <c r="A7" s="33"/>
      <c r="B7" s="36" t="s">
        <v>51</v>
      </c>
      <c r="C7" s="37" t="s">
        <v>50</v>
      </c>
      <c r="D7" s="205">
        <v>0</v>
      </c>
      <c r="E7" s="61">
        <v>0</v>
      </c>
      <c r="F7" s="61">
        <v>0</v>
      </c>
    </row>
    <row r="8" spans="1:6" ht="16.5" customHeight="1">
      <c r="A8" s="33"/>
      <c r="B8" s="36" t="s">
        <v>52</v>
      </c>
      <c r="C8" s="37" t="s">
        <v>53</v>
      </c>
      <c r="D8" s="205">
        <v>0</v>
      </c>
      <c r="E8" s="61">
        <v>0</v>
      </c>
      <c r="F8" s="61">
        <v>0</v>
      </c>
    </row>
    <row r="9" spans="1:6" ht="16.5" customHeight="1">
      <c r="A9" s="33"/>
      <c r="B9" s="36"/>
      <c r="C9" s="35" t="s">
        <v>13</v>
      </c>
      <c r="D9" s="207">
        <v>0</v>
      </c>
      <c r="E9" s="62">
        <f>E7+E8</f>
        <v>0</v>
      </c>
      <c r="F9" s="62">
        <f>F7+F8</f>
        <v>0</v>
      </c>
    </row>
    <row r="10" spans="1:6" ht="16.5" customHeight="1">
      <c r="A10" s="33"/>
      <c r="B10" s="34">
        <v>3</v>
      </c>
      <c r="C10" s="35" t="s">
        <v>14</v>
      </c>
      <c r="D10" s="207"/>
      <c r="E10" s="62"/>
      <c r="F10" s="62"/>
    </row>
    <row r="11" spans="1:6" ht="16.5" customHeight="1">
      <c r="A11" s="33"/>
      <c r="B11" s="36" t="s">
        <v>51</v>
      </c>
      <c r="C11" s="37" t="s">
        <v>59</v>
      </c>
      <c r="D11" s="206" t="s">
        <v>294</v>
      </c>
      <c r="E11" s="61">
        <v>4341961</v>
      </c>
      <c r="F11" s="61">
        <v>2816174</v>
      </c>
    </row>
    <row r="12" spans="1:6" ht="16.5" customHeight="1">
      <c r="A12" s="33"/>
      <c r="B12" s="36" t="s">
        <v>52</v>
      </c>
      <c r="C12" s="37" t="s">
        <v>58</v>
      </c>
      <c r="D12" s="206" t="s">
        <v>295</v>
      </c>
      <c r="E12" s="61">
        <v>29015681</v>
      </c>
      <c r="F12" s="61">
        <v>221685</v>
      </c>
    </row>
    <row r="13" spans="1:6" ht="16.5" customHeight="1">
      <c r="A13" s="33"/>
      <c r="B13" s="36" t="s">
        <v>54</v>
      </c>
      <c r="C13" s="37" t="s">
        <v>56</v>
      </c>
      <c r="D13" s="205">
        <v>0</v>
      </c>
      <c r="E13" s="61">
        <v>0</v>
      </c>
      <c r="F13" s="61">
        <v>0</v>
      </c>
    </row>
    <row r="14" spans="1:6" ht="16.5" customHeight="1">
      <c r="A14" s="33"/>
      <c r="B14" s="36" t="s">
        <v>55</v>
      </c>
      <c r="C14" s="37" t="s">
        <v>57</v>
      </c>
      <c r="D14" s="205">
        <v>0</v>
      </c>
      <c r="E14" s="61">
        <v>0</v>
      </c>
      <c r="F14" s="61">
        <v>0</v>
      </c>
    </row>
    <row r="15" spans="1:6" ht="16.5" customHeight="1">
      <c r="A15" s="33"/>
      <c r="B15" s="36"/>
      <c r="C15" s="35" t="s">
        <v>15</v>
      </c>
      <c r="D15" s="207">
        <v>0</v>
      </c>
      <c r="E15" s="62">
        <f>E11+E12+E13+E14</f>
        <v>33357642</v>
      </c>
      <c r="F15" s="62">
        <f>F11+F12+F13+F14</f>
        <v>3037859</v>
      </c>
    </row>
    <row r="16" spans="1:6" ht="16.5" customHeight="1">
      <c r="A16" s="33"/>
      <c r="B16" s="34">
        <v>4</v>
      </c>
      <c r="C16" s="35" t="s">
        <v>16</v>
      </c>
      <c r="D16" s="205"/>
      <c r="E16" s="61"/>
      <c r="F16" s="61"/>
    </row>
    <row r="17" spans="1:6" ht="16.5" customHeight="1">
      <c r="A17" s="33"/>
      <c r="B17" s="36" t="s">
        <v>51</v>
      </c>
      <c r="C17" s="37" t="s">
        <v>60</v>
      </c>
      <c r="D17" s="205">
        <v>0</v>
      </c>
      <c r="E17" s="61">
        <v>0</v>
      </c>
      <c r="F17" s="61">
        <v>0</v>
      </c>
    </row>
    <row r="18" spans="1:6" ht="16.5" customHeight="1">
      <c r="A18" s="33"/>
      <c r="B18" s="36" t="s">
        <v>52</v>
      </c>
      <c r="C18" s="37" t="s">
        <v>61</v>
      </c>
      <c r="D18" s="205">
        <v>0</v>
      </c>
      <c r="E18" s="61">
        <v>0</v>
      </c>
      <c r="F18" s="61">
        <v>0</v>
      </c>
    </row>
    <row r="19" spans="1:6" ht="16.5" customHeight="1">
      <c r="A19" s="33"/>
      <c r="B19" s="36" t="s">
        <v>54</v>
      </c>
      <c r="C19" s="37" t="s">
        <v>62</v>
      </c>
      <c r="D19" s="205">
        <v>0</v>
      </c>
      <c r="E19" s="61">
        <v>0</v>
      </c>
      <c r="F19" s="61">
        <v>0</v>
      </c>
    </row>
    <row r="20" spans="1:6" ht="16.5" customHeight="1">
      <c r="A20" s="33"/>
      <c r="B20" s="36" t="s">
        <v>55</v>
      </c>
      <c r="C20" s="37" t="s">
        <v>63</v>
      </c>
      <c r="D20" s="206" t="s">
        <v>296</v>
      </c>
      <c r="E20" s="61">
        <v>11582169</v>
      </c>
      <c r="F20" s="61">
        <v>3778964</v>
      </c>
    </row>
    <row r="21" spans="1:6" ht="16.5" customHeight="1">
      <c r="A21" s="33"/>
      <c r="B21" s="36" t="s">
        <v>64</v>
      </c>
      <c r="C21" s="37" t="s">
        <v>65</v>
      </c>
      <c r="D21" s="205">
        <v>0</v>
      </c>
      <c r="E21" s="61">
        <v>0</v>
      </c>
      <c r="F21" s="61">
        <v>0</v>
      </c>
    </row>
    <row r="22" spans="1:6" ht="16.5" customHeight="1">
      <c r="A22" s="33"/>
      <c r="B22" s="36"/>
      <c r="C22" s="35" t="s">
        <v>17</v>
      </c>
      <c r="D22" s="207">
        <v>0</v>
      </c>
      <c r="E22" s="62">
        <f>E21+E20+E19+E18+E17</f>
        <v>11582169</v>
      </c>
      <c r="F22" s="62">
        <f>F21+F20+F19+F18+F17</f>
        <v>3778964</v>
      </c>
    </row>
    <row r="23" spans="1:6" ht="16.5" customHeight="1">
      <c r="A23" s="33"/>
      <c r="B23" s="34">
        <v>5</v>
      </c>
      <c r="C23" s="35" t="s">
        <v>18</v>
      </c>
      <c r="D23" s="205">
        <v>0</v>
      </c>
      <c r="E23" s="62">
        <v>0</v>
      </c>
      <c r="F23" s="62">
        <v>0</v>
      </c>
    </row>
    <row r="24" spans="1:9" ht="16.5" customHeight="1">
      <c r="A24" s="33"/>
      <c r="B24" s="34">
        <v>6</v>
      </c>
      <c r="C24" s="35" t="s">
        <v>19</v>
      </c>
      <c r="D24" s="205">
        <v>0</v>
      </c>
      <c r="E24" s="62">
        <v>0</v>
      </c>
      <c r="F24" s="62">
        <v>0</v>
      </c>
      <c r="I24" s="32" t="s">
        <v>3</v>
      </c>
    </row>
    <row r="25" spans="1:6" ht="16.5" customHeight="1">
      <c r="A25" s="33"/>
      <c r="B25" s="34">
        <v>7</v>
      </c>
      <c r="C25" s="35" t="s">
        <v>20</v>
      </c>
      <c r="D25" s="205">
        <v>0</v>
      </c>
      <c r="E25" s="62">
        <v>0</v>
      </c>
      <c r="F25" s="62">
        <v>0</v>
      </c>
    </row>
    <row r="26" spans="1:8" ht="16.5" customHeight="1">
      <c r="A26" s="33"/>
      <c r="B26" s="34"/>
      <c r="C26" s="35" t="s">
        <v>175</v>
      </c>
      <c r="D26" s="207">
        <v>0</v>
      </c>
      <c r="E26" s="62">
        <f>E5+E9+E15+E22+E23+E24+E25</f>
        <v>45326851</v>
      </c>
      <c r="F26" s="62">
        <f>F5+F9+F15+F22+F23+F24+F25</f>
        <v>12176934</v>
      </c>
      <c r="H26" s="38"/>
    </row>
    <row r="27" spans="1:6" ht="16.5" customHeight="1">
      <c r="A27" s="33" t="s">
        <v>1</v>
      </c>
      <c r="B27" s="34"/>
      <c r="C27" s="35" t="s">
        <v>21</v>
      </c>
      <c r="D27" s="205"/>
      <c r="E27" s="61"/>
      <c r="F27" s="61"/>
    </row>
    <row r="28" spans="1:6" ht="16.5" customHeight="1">
      <c r="A28" s="33"/>
      <c r="B28" s="34">
        <v>1</v>
      </c>
      <c r="C28" s="35" t="s">
        <v>23</v>
      </c>
      <c r="D28" s="205"/>
      <c r="E28" s="61"/>
      <c r="F28" s="61"/>
    </row>
    <row r="29" spans="1:6" ht="16.5" customHeight="1">
      <c r="A29" s="33"/>
      <c r="B29" s="36" t="s">
        <v>51</v>
      </c>
      <c r="C29" s="37" t="s">
        <v>66</v>
      </c>
      <c r="D29" s="205">
        <v>0</v>
      </c>
      <c r="E29" s="61">
        <v>0</v>
      </c>
      <c r="F29" s="61">
        <v>0</v>
      </c>
    </row>
    <row r="30" spans="1:6" ht="16.5" customHeight="1">
      <c r="A30" s="33"/>
      <c r="B30" s="36" t="s">
        <v>52</v>
      </c>
      <c r="C30" s="37" t="s">
        <v>67</v>
      </c>
      <c r="D30" s="205">
        <v>0</v>
      </c>
      <c r="E30" s="61">
        <v>0</v>
      </c>
      <c r="F30" s="61">
        <v>0</v>
      </c>
    </row>
    <row r="31" spans="1:6" ht="16.5" customHeight="1">
      <c r="A31" s="33"/>
      <c r="B31" s="36" t="s">
        <v>54</v>
      </c>
      <c r="C31" s="37" t="s">
        <v>68</v>
      </c>
      <c r="D31" s="205">
        <v>0</v>
      </c>
      <c r="E31" s="61">
        <v>0</v>
      </c>
      <c r="F31" s="61">
        <v>0</v>
      </c>
    </row>
    <row r="32" spans="1:6" ht="16.5" customHeight="1">
      <c r="A32" s="33"/>
      <c r="B32" s="36" t="s">
        <v>55</v>
      </c>
      <c r="C32" s="37" t="s">
        <v>69</v>
      </c>
      <c r="D32" s="205">
        <v>0</v>
      </c>
      <c r="E32" s="61">
        <v>0</v>
      </c>
      <c r="F32" s="61">
        <v>0</v>
      </c>
    </row>
    <row r="33" spans="1:6" ht="16.5" customHeight="1">
      <c r="A33" s="33"/>
      <c r="B33" s="34"/>
      <c r="C33" s="35" t="s">
        <v>22</v>
      </c>
      <c r="D33" s="207">
        <v>0</v>
      </c>
      <c r="E33" s="62">
        <f>E29+E30+E31+E32</f>
        <v>0</v>
      </c>
      <c r="F33" s="62">
        <f>F29+F30+F31+F32</f>
        <v>0</v>
      </c>
    </row>
    <row r="34" spans="1:6" ht="17.25" customHeight="1">
      <c r="A34" s="33"/>
      <c r="B34" s="34">
        <v>2</v>
      </c>
      <c r="C34" s="35" t="s">
        <v>70</v>
      </c>
      <c r="D34" s="205"/>
      <c r="E34" s="61"/>
      <c r="F34" s="61"/>
    </row>
    <row r="35" spans="1:6" ht="16.5" customHeight="1">
      <c r="A35" s="33"/>
      <c r="B35" s="36" t="s">
        <v>51</v>
      </c>
      <c r="C35" s="39" t="s">
        <v>71</v>
      </c>
      <c r="D35" s="205">
        <v>0</v>
      </c>
      <c r="E35" s="61">
        <v>0</v>
      </c>
      <c r="F35" s="61">
        <v>0</v>
      </c>
    </row>
    <row r="36" spans="1:6" ht="16.5" customHeight="1">
      <c r="A36" s="33"/>
      <c r="B36" s="36" t="s">
        <v>52</v>
      </c>
      <c r="C36" s="37" t="s">
        <v>72</v>
      </c>
      <c r="D36" s="206" t="s">
        <v>297</v>
      </c>
      <c r="E36" s="61">
        <v>4220850</v>
      </c>
      <c r="F36" s="61">
        <v>4226398</v>
      </c>
    </row>
    <row r="37" spans="1:6" ht="16.5" customHeight="1">
      <c r="A37" s="33"/>
      <c r="B37" s="36" t="s">
        <v>54</v>
      </c>
      <c r="C37" s="37" t="s">
        <v>73</v>
      </c>
      <c r="D37" s="206" t="s">
        <v>297</v>
      </c>
      <c r="E37" s="61">
        <v>2174917</v>
      </c>
      <c r="F37" s="61">
        <v>2275522</v>
      </c>
    </row>
    <row r="38" spans="1:6" ht="16.5" customHeight="1">
      <c r="A38" s="33"/>
      <c r="B38" s="36" t="s">
        <v>55</v>
      </c>
      <c r="C38" s="37" t="s">
        <v>74</v>
      </c>
      <c r="D38" s="205">
        <v>0</v>
      </c>
      <c r="E38" s="61">
        <v>339723</v>
      </c>
      <c r="F38" s="61">
        <v>0</v>
      </c>
    </row>
    <row r="39" spans="1:8" ht="16.5" customHeight="1">
      <c r="A39" s="33"/>
      <c r="B39" s="34"/>
      <c r="C39" s="35" t="s">
        <v>13</v>
      </c>
      <c r="D39" s="207">
        <v>0</v>
      </c>
      <c r="E39" s="62">
        <f>E35+E36+E37+E38</f>
        <v>6735490</v>
      </c>
      <c r="F39" s="62">
        <f>F35+F36+F37+F38</f>
        <v>6501920</v>
      </c>
      <c r="H39" s="38"/>
    </row>
    <row r="40" spans="1:6" ht="16.5" customHeight="1">
      <c r="A40" s="33"/>
      <c r="B40" s="34">
        <v>3</v>
      </c>
      <c r="C40" s="35" t="s">
        <v>24</v>
      </c>
      <c r="D40" s="205">
        <v>0</v>
      </c>
      <c r="E40" s="62">
        <v>0</v>
      </c>
      <c r="F40" s="62">
        <v>0</v>
      </c>
    </row>
    <row r="41" spans="1:6" ht="16.5" customHeight="1">
      <c r="A41" s="33"/>
      <c r="B41" s="34">
        <v>4</v>
      </c>
      <c r="C41" s="35" t="s">
        <v>25</v>
      </c>
      <c r="D41" s="205"/>
      <c r="E41" s="61"/>
      <c r="F41" s="61"/>
    </row>
    <row r="42" spans="1:6" ht="16.5" customHeight="1">
      <c r="A42" s="33"/>
      <c r="B42" s="36" t="s">
        <v>51</v>
      </c>
      <c r="C42" s="37" t="s">
        <v>77</v>
      </c>
      <c r="D42" s="205">
        <v>0</v>
      </c>
      <c r="E42" s="61">
        <v>0</v>
      </c>
      <c r="F42" s="61">
        <v>0</v>
      </c>
    </row>
    <row r="43" spans="1:6" ht="16.5" customHeight="1">
      <c r="A43" s="33"/>
      <c r="B43" s="36" t="s">
        <v>52</v>
      </c>
      <c r="C43" s="37" t="s">
        <v>75</v>
      </c>
      <c r="D43" s="205">
        <v>0</v>
      </c>
      <c r="E43" s="61">
        <v>0</v>
      </c>
      <c r="F43" s="61">
        <v>0</v>
      </c>
    </row>
    <row r="44" spans="1:6" ht="16.5" customHeight="1">
      <c r="A44" s="33"/>
      <c r="B44" s="36" t="s">
        <v>54</v>
      </c>
      <c r="C44" s="37" t="s">
        <v>76</v>
      </c>
      <c r="D44" s="205">
        <v>0</v>
      </c>
      <c r="E44" s="61">
        <v>0</v>
      </c>
      <c r="F44" s="61">
        <v>0</v>
      </c>
    </row>
    <row r="45" spans="1:6" ht="16.5" customHeight="1">
      <c r="A45" s="33"/>
      <c r="B45" s="34"/>
      <c r="C45" s="35" t="s">
        <v>26</v>
      </c>
      <c r="D45" s="207">
        <v>0</v>
      </c>
      <c r="E45" s="62">
        <f>E42+E43+E44</f>
        <v>0</v>
      </c>
      <c r="F45" s="62">
        <f>F42+F43+F44</f>
        <v>0</v>
      </c>
    </row>
    <row r="46" spans="1:8" ht="16.5" customHeight="1">
      <c r="A46" s="33"/>
      <c r="B46" s="34">
        <v>5</v>
      </c>
      <c r="C46" s="35" t="s">
        <v>28</v>
      </c>
      <c r="D46" s="205">
        <v>0</v>
      </c>
      <c r="E46" s="61">
        <v>0</v>
      </c>
      <c r="F46" s="61">
        <v>0</v>
      </c>
      <c r="H46" s="38"/>
    </row>
    <row r="47" spans="1:6" ht="16.5" customHeight="1">
      <c r="A47" s="33"/>
      <c r="B47" s="34">
        <v>6</v>
      </c>
      <c r="C47" s="35" t="s">
        <v>27</v>
      </c>
      <c r="D47" s="205">
        <v>0</v>
      </c>
      <c r="E47" s="61">
        <v>0</v>
      </c>
      <c r="F47" s="61">
        <v>0</v>
      </c>
    </row>
    <row r="48" spans="1:6" ht="16.5" customHeight="1">
      <c r="A48" s="33"/>
      <c r="B48" s="34"/>
      <c r="C48" s="35" t="s">
        <v>29</v>
      </c>
      <c r="D48" s="207">
        <v>0</v>
      </c>
      <c r="E48" s="62">
        <f>E33+E39+E40+E45+E46+E47</f>
        <v>6735490</v>
      </c>
      <c r="F48" s="62">
        <f>F33+F39+F40+F45+F46+F47</f>
        <v>6501920</v>
      </c>
    </row>
    <row r="49" spans="1:6" ht="16.5" customHeight="1">
      <c r="A49" s="40"/>
      <c r="B49" s="36"/>
      <c r="C49" s="35" t="s">
        <v>30</v>
      </c>
      <c r="D49" s="207">
        <v>0</v>
      </c>
      <c r="E49" s="63">
        <f>E26+E48</f>
        <v>52062341</v>
      </c>
      <c r="F49" s="63">
        <f>F26+F48</f>
        <v>18678854</v>
      </c>
    </row>
    <row r="50" ht="15">
      <c r="E50" s="38"/>
    </row>
    <row r="51" spans="5:6" ht="15">
      <c r="E51" s="38">
        <f>E49-'P2- Pasivi i detajauar 10  '!E44</f>
        <v>0</v>
      </c>
      <c r="F51" s="71">
        <f>F49-'P2- Pasivi i detajauar 10  '!F44</f>
        <v>0</v>
      </c>
    </row>
    <row r="52" spans="5:6" ht="15">
      <c r="E52" s="71"/>
      <c r="F52" s="71"/>
    </row>
    <row r="55" ht="15">
      <c r="E55" s="38"/>
    </row>
  </sheetData>
  <sheetProtection/>
  <mergeCells count="6">
    <mergeCell ref="F2:F3"/>
    <mergeCell ref="B4:C4"/>
    <mergeCell ref="A2:A3"/>
    <mergeCell ref="B2:C3"/>
    <mergeCell ref="D2:D3"/>
    <mergeCell ref="E2:E3"/>
  </mergeCells>
  <printOptions/>
  <pageMargins left="0.44" right="0.38" top="0.26" bottom="0.4" header="0.37" footer="0.56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F44" sqref="F44"/>
    </sheetView>
  </sheetViews>
  <sheetFormatPr defaultColWidth="9.140625" defaultRowHeight="12.75"/>
  <cols>
    <col min="1" max="1" width="4.140625" style="32" customWidth="1"/>
    <col min="2" max="2" width="3.7109375" style="32" customWidth="1"/>
    <col min="3" max="3" width="46.7109375" style="32" customWidth="1"/>
    <col min="4" max="4" width="10.140625" style="32" customWidth="1"/>
    <col min="5" max="5" width="15.28125" style="32" customWidth="1"/>
    <col min="6" max="6" width="15.00390625" style="32" customWidth="1"/>
    <col min="7" max="7" width="9.140625" style="32" customWidth="1"/>
    <col min="8" max="8" width="11.421875" style="32" bestFit="1" customWidth="1"/>
    <col min="9" max="16384" width="9.140625" style="32" customWidth="1"/>
  </cols>
  <sheetData>
    <row r="1" spans="1:6" ht="15">
      <c r="A1" s="29"/>
      <c r="B1" s="29"/>
      <c r="C1" s="30" t="s">
        <v>0</v>
      </c>
      <c r="D1" s="30"/>
      <c r="E1" s="31"/>
      <c r="F1" s="31"/>
    </row>
    <row r="2" spans="1:6" ht="15.75" customHeight="1">
      <c r="A2" s="232"/>
      <c r="B2" s="234" t="s">
        <v>31</v>
      </c>
      <c r="C2" s="234"/>
      <c r="D2" s="234" t="s">
        <v>9</v>
      </c>
      <c r="E2" s="228" t="s">
        <v>312</v>
      </c>
      <c r="F2" s="228" t="s">
        <v>309</v>
      </c>
    </row>
    <row r="3" spans="1:6" ht="15.75" customHeight="1">
      <c r="A3" s="233"/>
      <c r="B3" s="235"/>
      <c r="C3" s="235"/>
      <c r="D3" s="235"/>
      <c r="E3" s="229"/>
      <c r="F3" s="229"/>
    </row>
    <row r="4" spans="1:6" ht="16.5" customHeight="1">
      <c r="A4" s="33" t="s">
        <v>4</v>
      </c>
      <c r="B4" s="230" t="s">
        <v>32</v>
      </c>
      <c r="C4" s="231"/>
      <c r="D4" s="205"/>
      <c r="E4" s="64"/>
      <c r="F4" s="64"/>
    </row>
    <row r="5" spans="1:6" ht="16.5" customHeight="1">
      <c r="A5" s="33"/>
      <c r="B5" s="34">
        <v>1</v>
      </c>
      <c r="C5" s="35" t="s">
        <v>33</v>
      </c>
      <c r="D5" s="205">
        <v>0</v>
      </c>
      <c r="E5" s="64">
        <v>0</v>
      </c>
      <c r="F5" s="64">
        <v>0</v>
      </c>
    </row>
    <row r="6" spans="1:6" ht="16.5" customHeight="1">
      <c r="A6" s="33"/>
      <c r="B6" s="34">
        <v>2</v>
      </c>
      <c r="C6" s="35" t="s">
        <v>34</v>
      </c>
      <c r="D6" s="205"/>
      <c r="E6" s="64"/>
      <c r="F6" s="64"/>
    </row>
    <row r="7" spans="1:6" ht="16.5" customHeight="1">
      <c r="A7" s="33"/>
      <c r="B7" s="36" t="s">
        <v>51</v>
      </c>
      <c r="C7" s="37" t="s">
        <v>78</v>
      </c>
      <c r="D7" s="206" t="s">
        <v>298</v>
      </c>
      <c r="E7" s="64">
        <v>11928039</v>
      </c>
      <c r="F7" s="64">
        <v>4058528</v>
      </c>
    </row>
    <row r="8" spans="1:6" ht="16.5" customHeight="1">
      <c r="A8" s="33"/>
      <c r="B8" s="36" t="s">
        <v>52</v>
      </c>
      <c r="C8" s="37" t="s">
        <v>79</v>
      </c>
      <c r="D8" s="205">
        <v>0</v>
      </c>
      <c r="E8" s="64">
        <v>0</v>
      </c>
      <c r="F8" s="64">
        <v>0</v>
      </c>
    </row>
    <row r="9" spans="1:6" ht="16.5" customHeight="1">
      <c r="A9" s="33"/>
      <c r="B9" s="36" t="s">
        <v>54</v>
      </c>
      <c r="C9" s="37" t="s">
        <v>80</v>
      </c>
      <c r="D9" s="205">
        <v>0</v>
      </c>
      <c r="E9" s="64">
        <v>0</v>
      </c>
      <c r="F9" s="64">
        <v>0</v>
      </c>
    </row>
    <row r="10" spans="1:6" ht="16.5" customHeight="1">
      <c r="A10" s="33"/>
      <c r="B10" s="36"/>
      <c r="C10" s="35" t="s">
        <v>13</v>
      </c>
      <c r="D10" s="207">
        <v>0</v>
      </c>
      <c r="E10" s="65">
        <f>E7+E8+E9</f>
        <v>11928039</v>
      </c>
      <c r="F10" s="65">
        <f>F7+F8+F9</f>
        <v>4058528</v>
      </c>
    </row>
    <row r="11" spans="1:6" ht="16.5" customHeight="1">
      <c r="A11" s="33"/>
      <c r="B11" s="34">
        <v>3</v>
      </c>
      <c r="C11" s="35" t="s">
        <v>35</v>
      </c>
      <c r="D11" s="205"/>
      <c r="E11" s="64"/>
      <c r="F11" s="64"/>
    </row>
    <row r="12" spans="1:6" ht="16.5" customHeight="1">
      <c r="A12" s="33"/>
      <c r="B12" s="36" t="s">
        <v>51</v>
      </c>
      <c r="C12" s="37" t="s">
        <v>81</v>
      </c>
      <c r="D12" s="206" t="s">
        <v>299</v>
      </c>
      <c r="E12" s="64">
        <v>0</v>
      </c>
      <c r="F12" s="64">
        <v>8812292</v>
      </c>
    </row>
    <row r="13" spans="1:9" ht="16.5" customHeight="1">
      <c r="A13" s="33"/>
      <c r="B13" s="36" t="s">
        <v>52</v>
      </c>
      <c r="C13" s="37" t="s">
        <v>82</v>
      </c>
      <c r="D13" s="206" t="s">
        <v>300</v>
      </c>
      <c r="E13" s="64">
        <v>114854</v>
      </c>
      <c r="F13" s="64">
        <v>53349</v>
      </c>
      <c r="I13" s="32" t="s">
        <v>3</v>
      </c>
    </row>
    <row r="14" spans="1:6" ht="16.5" customHeight="1">
      <c r="A14" s="33"/>
      <c r="B14" s="36" t="s">
        <v>54</v>
      </c>
      <c r="C14" s="37" t="s">
        <v>83</v>
      </c>
      <c r="D14" s="206" t="s">
        <v>301</v>
      </c>
      <c r="E14" s="64">
        <v>41101</v>
      </c>
      <c r="F14" s="64">
        <v>245381</v>
      </c>
    </row>
    <row r="15" spans="1:6" ht="16.5" customHeight="1">
      <c r="A15" s="33"/>
      <c r="B15" s="36" t="s">
        <v>55</v>
      </c>
      <c r="C15" s="37" t="s">
        <v>84</v>
      </c>
      <c r="D15" s="206" t="s">
        <v>302</v>
      </c>
      <c r="E15" s="64">
        <v>30940756</v>
      </c>
      <c r="F15" s="64">
        <v>0</v>
      </c>
    </row>
    <row r="16" spans="1:6" ht="16.5" customHeight="1">
      <c r="A16" s="33"/>
      <c r="B16" s="36" t="s">
        <v>64</v>
      </c>
      <c r="C16" s="37" t="s">
        <v>85</v>
      </c>
      <c r="D16" s="206" t="s">
        <v>303</v>
      </c>
      <c r="E16" s="64">
        <v>0</v>
      </c>
      <c r="F16" s="64">
        <v>0</v>
      </c>
    </row>
    <row r="17" spans="1:6" ht="16.5" customHeight="1">
      <c r="A17" s="33"/>
      <c r="B17" s="36"/>
      <c r="C17" s="35" t="s">
        <v>15</v>
      </c>
      <c r="D17" s="207">
        <v>0</v>
      </c>
      <c r="E17" s="65">
        <f>E12+E13+E14+E15+E16</f>
        <v>31096711</v>
      </c>
      <c r="F17" s="65">
        <f>F12+F13+F14+F15+F16</f>
        <v>9111022</v>
      </c>
    </row>
    <row r="18" spans="1:6" ht="16.5" customHeight="1">
      <c r="A18" s="33"/>
      <c r="B18" s="34">
        <v>4</v>
      </c>
      <c r="C18" s="35" t="s">
        <v>36</v>
      </c>
      <c r="D18" s="205">
        <v>0</v>
      </c>
      <c r="E18" s="65">
        <v>0</v>
      </c>
      <c r="F18" s="65">
        <v>0</v>
      </c>
    </row>
    <row r="19" spans="1:6" ht="16.5" customHeight="1">
      <c r="A19" s="33"/>
      <c r="B19" s="34">
        <v>5</v>
      </c>
      <c r="C19" s="35" t="s">
        <v>37</v>
      </c>
      <c r="D19" s="205">
        <v>0</v>
      </c>
      <c r="E19" s="65">
        <v>0</v>
      </c>
      <c r="F19" s="65">
        <v>0</v>
      </c>
    </row>
    <row r="20" spans="1:6" ht="16.5" customHeight="1">
      <c r="A20" s="33"/>
      <c r="B20" s="36"/>
      <c r="C20" s="35" t="s">
        <v>172</v>
      </c>
      <c r="D20" s="207">
        <v>0</v>
      </c>
      <c r="E20" s="65">
        <f>E5+E10+E17+E18+E19</f>
        <v>43024750</v>
      </c>
      <c r="F20" s="65">
        <f>F5+F10+F17+F18+F19</f>
        <v>13169550</v>
      </c>
    </row>
    <row r="21" spans="1:6" ht="16.5" customHeight="1">
      <c r="A21" s="33" t="s">
        <v>1</v>
      </c>
      <c r="B21" s="34"/>
      <c r="C21" s="35" t="s">
        <v>38</v>
      </c>
      <c r="D21" s="205"/>
      <c r="E21" s="64"/>
      <c r="F21" s="64"/>
    </row>
    <row r="22" spans="1:6" ht="16.5" customHeight="1">
      <c r="A22" s="33"/>
      <c r="B22" s="34">
        <v>1</v>
      </c>
      <c r="C22" s="35" t="s">
        <v>39</v>
      </c>
      <c r="D22" s="205"/>
      <c r="E22" s="64"/>
      <c r="F22" s="64"/>
    </row>
    <row r="23" spans="1:6" ht="16.5" customHeight="1">
      <c r="A23" s="33"/>
      <c r="B23" s="36" t="s">
        <v>51</v>
      </c>
      <c r="C23" s="37" t="s">
        <v>86</v>
      </c>
      <c r="D23" s="205">
        <v>0</v>
      </c>
      <c r="E23" s="64">
        <v>0</v>
      </c>
      <c r="F23" s="64">
        <v>0</v>
      </c>
    </row>
    <row r="24" spans="1:6" ht="16.5" customHeight="1">
      <c r="A24" s="33"/>
      <c r="B24" s="36" t="s">
        <v>52</v>
      </c>
      <c r="C24" s="37" t="s">
        <v>87</v>
      </c>
      <c r="D24" s="205">
        <v>0</v>
      </c>
      <c r="E24" s="64">
        <v>0</v>
      </c>
      <c r="F24" s="64">
        <v>0</v>
      </c>
    </row>
    <row r="25" spans="1:6" ht="16.5" customHeight="1">
      <c r="A25" s="33"/>
      <c r="B25" s="34"/>
      <c r="C25" s="35" t="s">
        <v>22</v>
      </c>
      <c r="D25" s="207">
        <v>0</v>
      </c>
      <c r="E25" s="65">
        <f>E23+E24</f>
        <v>0</v>
      </c>
      <c r="F25" s="65">
        <f>F23+F24</f>
        <v>0</v>
      </c>
    </row>
    <row r="26" spans="1:6" ht="16.5" customHeight="1">
      <c r="A26" s="33"/>
      <c r="B26" s="34">
        <v>2</v>
      </c>
      <c r="C26" s="35" t="s">
        <v>40</v>
      </c>
      <c r="D26" s="205">
        <v>0</v>
      </c>
      <c r="E26" s="65">
        <v>0</v>
      </c>
      <c r="F26" s="65">
        <v>0</v>
      </c>
    </row>
    <row r="27" spans="1:8" ht="16.5" customHeight="1">
      <c r="A27" s="33"/>
      <c r="B27" s="34">
        <v>3</v>
      </c>
      <c r="C27" s="35" t="s">
        <v>41</v>
      </c>
      <c r="D27" s="205">
        <v>0</v>
      </c>
      <c r="E27" s="65">
        <v>0</v>
      </c>
      <c r="F27" s="65">
        <v>0</v>
      </c>
      <c r="H27" s="38"/>
    </row>
    <row r="28" spans="1:6" ht="16.5" customHeight="1">
      <c r="A28" s="33"/>
      <c r="B28" s="34">
        <v>4</v>
      </c>
      <c r="C28" s="35" t="s">
        <v>36</v>
      </c>
      <c r="D28" s="205">
        <v>0</v>
      </c>
      <c r="E28" s="65">
        <v>0</v>
      </c>
      <c r="F28" s="65">
        <v>0</v>
      </c>
    </row>
    <row r="29" spans="1:6" ht="16.5" customHeight="1">
      <c r="A29" s="33"/>
      <c r="B29" s="34"/>
      <c r="C29" s="35" t="s">
        <v>171</v>
      </c>
      <c r="D29" s="207">
        <v>0</v>
      </c>
      <c r="E29" s="65">
        <f>E25+E26+E27+E28</f>
        <v>0</v>
      </c>
      <c r="F29" s="65">
        <f>F25+F26+F27+F28</f>
        <v>0</v>
      </c>
    </row>
    <row r="30" spans="1:6" ht="16.5" customHeight="1">
      <c r="A30" s="33"/>
      <c r="B30" s="34"/>
      <c r="C30" s="35" t="s">
        <v>170</v>
      </c>
      <c r="D30" s="207">
        <v>0</v>
      </c>
      <c r="E30" s="65">
        <f>E20+E29</f>
        <v>43024750</v>
      </c>
      <c r="F30" s="65">
        <f>F20+F29</f>
        <v>13169550</v>
      </c>
    </row>
    <row r="31" spans="1:6" ht="16.5" customHeight="1">
      <c r="A31" s="33" t="s">
        <v>2</v>
      </c>
      <c r="B31" s="34"/>
      <c r="C31" s="35" t="s">
        <v>42</v>
      </c>
      <c r="D31" s="207"/>
      <c r="E31" s="65"/>
      <c r="F31" s="65"/>
    </row>
    <row r="32" spans="1:8" ht="29.25" customHeight="1">
      <c r="A32" s="33"/>
      <c r="B32" s="58">
        <v>1</v>
      </c>
      <c r="C32" s="59" t="s">
        <v>43</v>
      </c>
      <c r="D32" s="205">
        <v>0</v>
      </c>
      <c r="E32" s="68">
        <v>0</v>
      </c>
      <c r="F32" s="68">
        <v>0</v>
      </c>
      <c r="H32" s="38"/>
    </row>
    <row r="33" spans="1:8" ht="26.25" customHeight="1">
      <c r="A33" s="33"/>
      <c r="B33" s="58">
        <v>2</v>
      </c>
      <c r="C33" s="59" t="s">
        <v>44</v>
      </c>
      <c r="D33" s="205">
        <v>0</v>
      </c>
      <c r="E33" s="68">
        <v>0</v>
      </c>
      <c r="F33" s="68">
        <v>0</v>
      </c>
      <c r="H33" s="38"/>
    </row>
    <row r="34" spans="1:8" ht="16.5" customHeight="1">
      <c r="A34" s="33"/>
      <c r="B34" s="60">
        <v>3</v>
      </c>
      <c r="C34" s="37" t="s">
        <v>45</v>
      </c>
      <c r="D34" s="206" t="s">
        <v>304</v>
      </c>
      <c r="E34" s="68">
        <v>2600000</v>
      </c>
      <c r="F34" s="68">
        <v>2600000</v>
      </c>
      <c r="H34" s="38"/>
    </row>
    <row r="35" spans="1:8" ht="16.5" customHeight="1">
      <c r="A35" s="33"/>
      <c r="B35" s="60">
        <v>4</v>
      </c>
      <c r="C35" s="37" t="s">
        <v>46</v>
      </c>
      <c r="D35" s="205">
        <v>0</v>
      </c>
      <c r="E35" s="68">
        <v>0</v>
      </c>
      <c r="F35" s="68">
        <v>0</v>
      </c>
      <c r="H35" s="38"/>
    </row>
    <row r="36" spans="1:8" ht="16.5" customHeight="1">
      <c r="A36" s="33"/>
      <c r="B36" s="60">
        <v>5</v>
      </c>
      <c r="C36" s="37" t="s">
        <v>47</v>
      </c>
      <c r="D36" s="205">
        <v>0</v>
      </c>
      <c r="E36" s="68">
        <v>0</v>
      </c>
      <c r="F36" s="68">
        <v>0</v>
      </c>
      <c r="H36" s="38"/>
    </row>
    <row r="37" spans="1:8" ht="16.5" customHeight="1">
      <c r="A37" s="33"/>
      <c r="B37" s="60">
        <v>6</v>
      </c>
      <c r="C37" s="37" t="s">
        <v>6</v>
      </c>
      <c r="D37" s="205">
        <v>0</v>
      </c>
      <c r="E37" s="68">
        <v>0</v>
      </c>
      <c r="F37" s="68">
        <v>0</v>
      </c>
      <c r="H37" s="38"/>
    </row>
    <row r="38" spans="1:8" ht="16.5" customHeight="1">
      <c r="A38" s="33"/>
      <c r="B38" s="60">
        <v>7</v>
      </c>
      <c r="C38" s="37" t="s">
        <v>5</v>
      </c>
      <c r="D38" s="206" t="s">
        <v>304</v>
      </c>
      <c r="E38" s="68">
        <v>143061</v>
      </c>
      <c r="F38" s="68">
        <v>48084</v>
      </c>
      <c r="H38" s="38"/>
    </row>
    <row r="39" spans="1:8" ht="16.5" customHeight="1">
      <c r="A39" s="33"/>
      <c r="B39" s="60">
        <v>8</v>
      </c>
      <c r="C39" s="39" t="s">
        <v>7</v>
      </c>
      <c r="D39" s="205">
        <v>0</v>
      </c>
      <c r="E39" s="68">
        <v>0</v>
      </c>
      <c r="F39" s="68">
        <v>0</v>
      </c>
      <c r="H39" s="38"/>
    </row>
    <row r="40" spans="1:8" ht="16.5" customHeight="1">
      <c r="A40" s="33"/>
      <c r="B40" s="60">
        <v>9</v>
      </c>
      <c r="C40" s="37" t="s">
        <v>48</v>
      </c>
      <c r="D40" s="206" t="s">
        <v>304</v>
      </c>
      <c r="E40" s="68">
        <v>2766243</v>
      </c>
      <c r="F40" s="68">
        <v>3547741</v>
      </c>
      <c r="H40" s="38"/>
    </row>
    <row r="41" spans="1:8" ht="16.5" customHeight="1">
      <c r="A41" s="33"/>
      <c r="B41" s="60">
        <v>10</v>
      </c>
      <c r="C41" s="37" t="s">
        <v>49</v>
      </c>
      <c r="D41" s="206" t="s">
        <v>304</v>
      </c>
      <c r="E41" s="68">
        <v>3528287</v>
      </c>
      <c r="F41" s="68">
        <v>-686521</v>
      </c>
      <c r="H41" s="38"/>
    </row>
    <row r="42" spans="1:8" ht="16.5" customHeight="1">
      <c r="A42" s="33"/>
      <c r="B42" s="60"/>
      <c r="C42" s="35" t="s">
        <v>173</v>
      </c>
      <c r="D42" s="207">
        <v>0</v>
      </c>
      <c r="E42" s="69">
        <f>E32+E33+E34+E35+E36+E37+E38+E39+E40+E41</f>
        <v>9037591</v>
      </c>
      <c r="F42" s="69">
        <f>F32+F33+F34+F35+F36+F37+F38+F39+F40+F41</f>
        <v>5509304</v>
      </c>
      <c r="H42" s="38"/>
    </row>
    <row r="43" spans="1:6" ht="16.5" customHeight="1">
      <c r="A43" s="33"/>
      <c r="B43" s="34"/>
      <c r="C43" s="37"/>
      <c r="D43" s="205"/>
      <c r="E43" s="64"/>
      <c r="F43" s="64"/>
    </row>
    <row r="44" spans="1:6" ht="16.5" customHeight="1">
      <c r="A44" s="33"/>
      <c r="B44" s="236" t="s">
        <v>174</v>
      </c>
      <c r="C44" s="237"/>
      <c r="D44" s="207">
        <v>0</v>
      </c>
      <c r="E44" s="65">
        <f>E42+E30</f>
        <v>52062341</v>
      </c>
      <c r="F44" s="65">
        <f>F42+F30</f>
        <v>18678854</v>
      </c>
    </row>
    <row r="45" ht="15">
      <c r="E45" s="38"/>
    </row>
    <row r="46" ht="15">
      <c r="E46" s="38"/>
    </row>
    <row r="50" ht="15">
      <c r="E50" s="38"/>
    </row>
  </sheetData>
  <sheetProtection/>
  <mergeCells count="7">
    <mergeCell ref="B44:C44"/>
    <mergeCell ref="F2:F3"/>
    <mergeCell ref="B4:C4"/>
    <mergeCell ref="A2:A3"/>
    <mergeCell ref="B2:C3"/>
    <mergeCell ref="D2:D3"/>
    <mergeCell ref="E2:E3"/>
  </mergeCells>
  <printOptions/>
  <pageMargins left="0.52" right="0.25" top="0.75" bottom="0.43" header="0.28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J3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.421875" style="32" customWidth="1"/>
    <col min="2" max="2" width="4.7109375" style="47" customWidth="1"/>
    <col min="3" max="3" width="51.00390625" style="56" customWidth="1"/>
    <col min="4" max="4" width="13.421875" style="57" customWidth="1"/>
    <col min="5" max="5" width="12.8515625" style="32" customWidth="1"/>
    <col min="6" max="6" width="13.421875" style="32" customWidth="1"/>
    <col min="7" max="7" width="11.28125" style="32" bestFit="1" customWidth="1"/>
    <col min="8" max="18" width="9.140625" style="32" customWidth="1"/>
    <col min="19" max="19" width="39.28125" style="32" customWidth="1"/>
    <col min="20" max="20" width="10.7109375" style="32" customWidth="1"/>
    <col min="21" max="21" width="9.140625" style="32" customWidth="1"/>
    <col min="22" max="22" width="11.7109375" style="32" customWidth="1"/>
    <col min="23" max="24" width="9.140625" style="32" customWidth="1"/>
    <col min="25" max="25" width="11.421875" style="32" customWidth="1"/>
    <col min="26" max="27" width="9.140625" style="32" customWidth="1"/>
    <col min="28" max="28" width="10.28125" style="32" customWidth="1"/>
    <col min="29" max="29" width="11.00390625" style="32" customWidth="1"/>
    <col min="30" max="30" width="11.140625" style="32" customWidth="1"/>
    <col min="31" max="32" width="9.140625" style="32" customWidth="1"/>
    <col min="33" max="33" width="40.421875" style="32" customWidth="1"/>
    <col min="34" max="39" width="9.140625" style="32" customWidth="1"/>
    <col min="40" max="40" width="32.00390625" style="32" customWidth="1"/>
    <col min="41" max="41" width="9.140625" style="32" customWidth="1"/>
    <col min="42" max="42" width="13.140625" style="32" customWidth="1"/>
    <col min="43" max="44" width="9.140625" style="32" customWidth="1"/>
    <col min="45" max="45" width="40.8515625" style="32" customWidth="1"/>
    <col min="46" max="46" width="13.00390625" style="32" customWidth="1"/>
    <col min="47" max="48" width="9.140625" style="32" customWidth="1"/>
    <col min="49" max="49" width="35.00390625" style="32" customWidth="1"/>
    <col min="50" max="50" width="10.8515625" style="32" customWidth="1"/>
    <col min="51" max="51" width="10.7109375" style="32" customWidth="1"/>
    <col min="52" max="52" width="1.7109375" style="32" customWidth="1"/>
    <col min="53" max="53" width="28.8515625" style="32" customWidth="1"/>
    <col min="54" max="62" width="9.140625" style="32" customWidth="1"/>
    <col min="63" max="63" width="12.28125" style="32" customWidth="1"/>
    <col min="64" max="68" width="9.140625" style="32" customWidth="1"/>
    <col min="69" max="69" width="10.421875" style="32" customWidth="1"/>
    <col min="70" max="71" width="11.140625" style="32" bestFit="1" customWidth="1"/>
    <col min="72" max="72" width="10.140625" style="32" bestFit="1" customWidth="1"/>
    <col min="73" max="75" width="9.140625" style="32" customWidth="1"/>
    <col min="76" max="76" width="11.140625" style="32" bestFit="1" customWidth="1"/>
    <col min="77" max="85" width="9.140625" style="32" customWidth="1"/>
    <col min="86" max="87" width="11.140625" style="32" bestFit="1" customWidth="1"/>
    <col min="88" max="16384" width="9.140625" style="32" customWidth="1"/>
  </cols>
  <sheetData>
    <row r="3" spans="2:62" ht="15">
      <c r="B3" s="238" t="s">
        <v>116</v>
      </c>
      <c r="C3" s="238"/>
      <c r="D3" s="238"/>
      <c r="E3" s="238"/>
      <c r="F3" s="238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H3" s="46"/>
      <c r="AI3" s="46"/>
      <c r="AJ3" s="46"/>
      <c r="AK3" s="46"/>
      <c r="AP3" s="46"/>
      <c r="AX3" s="46"/>
      <c r="BJ3" s="46"/>
    </row>
    <row r="4" spans="2:62" ht="15">
      <c r="B4" s="238" t="s">
        <v>88</v>
      </c>
      <c r="C4" s="238"/>
      <c r="D4" s="238"/>
      <c r="E4" s="238"/>
      <c r="F4" s="238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H4" s="46"/>
      <c r="AI4" s="46"/>
      <c r="AJ4" s="46"/>
      <c r="AK4" s="46"/>
      <c r="AP4" s="46"/>
      <c r="AX4" s="46"/>
      <c r="BJ4" s="46"/>
    </row>
    <row r="5" spans="3:62" ht="15">
      <c r="C5" s="48"/>
      <c r="D5" s="41"/>
      <c r="E5" s="46"/>
      <c r="F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H5" s="46"/>
      <c r="AI5" s="46"/>
      <c r="AJ5" s="46"/>
      <c r="AK5" s="46"/>
      <c r="AP5" s="46"/>
      <c r="AX5" s="46"/>
      <c r="BJ5" s="46"/>
    </row>
    <row r="6" spans="2:62" ht="38.25" customHeight="1">
      <c r="B6" s="42" t="s">
        <v>117</v>
      </c>
      <c r="C6" s="42" t="s">
        <v>91</v>
      </c>
      <c r="D6" s="42" t="s">
        <v>92</v>
      </c>
      <c r="E6" s="49" t="s">
        <v>89</v>
      </c>
      <c r="F6" s="49" t="s">
        <v>90</v>
      </c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H6" s="46"/>
      <c r="AI6" s="46"/>
      <c r="AJ6" s="46"/>
      <c r="AK6" s="46"/>
      <c r="AP6" s="46"/>
      <c r="AX6" s="46"/>
      <c r="BJ6" s="46"/>
    </row>
    <row r="7" spans="2:62" ht="24.75" customHeight="1">
      <c r="B7" s="42">
        <v>1</v>
      </c>
      <c r="C7" s="50" t="s">
        <v>93</v>
      </c>
      <c r="D7" s="51" t="s">
        <v>94</v>
      </c>
      <c r="E7" s="61">
        <v>124869827</v>
      </c>
      <c r="F7" s="61">
        <v>72126088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H7" s="46"/>
      <c r="AI7" s="46"/>
      <c r="AJ7" s="46"/>
      <c r="AK7" s="46"/>
      <c r="AP7" s="46"/>
      <c r="AX7" s="46"/>
      <c r="BJ7" s="46"/>
    </row>
    <row r="8" spans="2:62" ht="24.75" customHeight="1">
      <c r="B8" s="42">
        <v>2</v>
      </c>
      <c r="C8" s="50" t="s">
        <v>95</v>
      </c>
      <c r="D8" s="51" t="s">
        <v>115</v>
      </c>
      <c r="E8" s="61">
        <v>0</v>
      </c>
      <c r="F8" s="61">
        <v>108073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H8" s="46"/>
      <c r="AI8" s="46"/>
      <c r="AJ8" s="46"/>
      <c r="AK8" s="46"/>
      <c r="AP8" s="46"/>
      <c r="AX8" s="46"/>
      <c r="BJ8" s="46"/>
    </row>
    <row r="9" spans="2:62" ht="30" customHeight="1">
      <c r="B9" s="42">
        <v>3</v>
      </c>
      <c r="C9" s="50" t="s">
        <v>96</v>
      </c>
      <c r="D9" s="51">
        <v>71</v>
      </c>
      <c r="E9" s="61">
        <v>0</v>
      </c>
      <c r="F9" s="61">
        <v>0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H9" s="46"/>
      <c r="AI9" s="46"/>
      <c r="AJ9" s="46"/>
      <c r="AK9" s="46"/>
      <c r="AP9" s="46"/>
      <c r="AX9" s="46"/>
      <c r="BJ9" s="46"/>
    </row>
    <row r="10" spans="2:62" ht="30" customHeight="1">
      <c r="B10" s="42">
        <v>4</v>
      </c>
      <c r="C10" s="50" t="s">
        <v>196</v>
      </c>
      <c r="D10" s="51" t="s">
        <v>197</v>
      </c>
      <c r="E10" s="61">
        <v>0</v>
      </c>
      <c r="F10" s="61">
        <v>0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H10" s="46"/>
      <c r="AI10" s="46"/>
      <c r="AJ10" s="46"/>
      <c r="AK10" s="46"/>
      <c r="AP10" s="46"/>
      <c r="AX10" s="46"/>
      <c r="BJ10" s="46"/>
    </row>
    <row r="11" spans="2:62" ht="24.75" customHeight="1">
      <c r="B11" s="42">
        <v>5</v>
      </c>
      <c r="C11" s="50" t="s">
        <v>97</v>
      </c>
      <c r="D11" s="51" t="s">
        <v>112</v>
      </c>
      <c r="E11" s="61">
        <v>-114930245</v>
      </c>
      <c r="F11" s="61">
        <v>-67189654</v>
      </c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H11" s="46"/>
      <c r="AI11" s="46"/>
      <c r="AJ11" s="46"/>
      <c r="AK11" s="46"/>
      <c r="AP11" s="46"/>
      <c r="AX11" s="46"/>
      <c r="BJ11" s="46"/>
    </row>
    <row r="12" spans="2:62" ht="24.75" customHeight="1">
      <c r="B12" s="42">
        <v>6</v>
      </c>
      <c r="C12" s="50" t="s">
        <v>98</v>
      </c>
      <c r="D12" s="51"/>
      <c r="E12" s="61"/>
      <c r="F12" s="61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H12" s="46"/>
      <c r="AI12" s="46"/>
      <c r="AJ12" s="46"/>
      <c r="AK12" s="46"/>
      <c r="AP12" s="46"/>
      <c r="AX12" s="46"/>
      <c r="BJ12" s="46"/>
    </row>
    <row r="13" spans="2:62" ht="24.75" customHeight="1">
      <c r="B13" s="42"/>
      <c r="C13" s="53" t="s">
        <v>102</v>
      </c>
      <c r="D13" s="51" t="s">
        <v>113</v>
      </c>
      <c r="E13" s="61">
        <v>-1477200</v>
      </c>
      <c r="F13" s="61">
        <v>-1891891</v>
      </c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H13" s="46"/>
      <c r="AI13" s="46"/>
      <c r="AJ13" s="46"/>
      <c r="AK13" s="46"/>
      <c r="AP13" s="46"/>
      <c r="AX13" s="46"/>
      <c r="BJ13" s="46"/>
    </row>
    <row r="14" spans="2:62" ht="24.75" customHeight="1">
      <c r="B14" s="42"/>
      <c r="C14" s="53" t="s">
        <v>103</v>
      </c>
      <c r="D14" s="51">
        <v>644</v>
      </c>
      <c r="E14" s="61">
        <v>-268494</v>
      </c>
      <c r="F14" s="61">
        <v>-338447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H14" s="46"/>
      <c r="AI14" s="46"/>
      <c r="AJ14" s="46"/>
      <c r="AK14" s="46"/>
      <c r="AP14" s="46"/>
      <c r="AX14" s="46"/>
      <c r="BJ14" s="46"/>
    </row>
    <row r="15" spans="2:62" ht="24.75" customHeight="1">
      <c r="B15" s="42">
        <v>7</v>
      </c>
      <c r="C15" s="50" t="s">
        <v>99</v>
      </c>
      <c r="D15" s="51" t="s">
        <v>100</v>
      </c>
      <c r="E15" s="61">
        <v>-372007</v>
      </c>
      <c r="F15" s="61">
        <v>0</v>
      </c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H15" s="46"/>
      <c r="AI15" s="46"/>
      <c r="AJ15" s="46"/>
      <c r="AK15" s="46"/>
      <c r="AP15" s="46"/>
      <c r="AX15" s="46"/>
      <c r="BJ15" s="46"/>
    </row>
    <row r="16" spans="2:62" ht="24.75" customHeight="1">
      <c r="B16" s="42">
        <v>8</v>
      </c>
      <c r="C16" s="50" t="s">
        <v>101</v>
      </c>
      <c r="D16" s="51" t="s">
        <v>114</v>
      </c>
      <c r="E16" s="61">
        <v>-2850520</v>
      </c>
      <c r="F16" s="61">
        <v>-2718215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H16" s="46"/>
      <c r="AI16" s="46"/>
      <c r="AJ16" s="46"/>
      <c r="AK16" s="46"/>
      <c r="AP16" s="46"/>
      <c r="AX16" s="46"/>
      <c r="BJ16" s="46"/>
    </row>
    <row r="17" spans="2:62" ht="24.75" customHeight="1">
      <c r="B17" s="43">
        <v>9</v>
      </c>
      <c r="C17" s="52" t="s">
        <v>198</v>
      </c>
      <c r="D17" s="33"/>
      <c r="E17" s="62">
        <f>E7+E8+E9+E10+E11+E13+E14+E15+E16</f>
        <v>4971361</v>
      </c>
      <c r="F17" s="62">
        <f>F7+F8+F9+F10+F11+F13+F14+F15+F16</f>
        <v>95954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H17" s="46"/>
      <c r="AI17" s="46"/>
      <c r="AJ17" s="46"/>
      <c r="AK17" s="46"/>
      <c r="AP17" s="46"/>
      <c r="AX17" s="46"/>
      <c r="BJ17" s="46"/>
    </row>
    <row r="18" spans="2:62" ht="27" customHeight="1">
      <c r="B18" s="42">
        <v>10</v>
      </c>
      <c r="C18" s="50" t="s">
        <v>118</v>
      </c>
      <c r="D18" s="51" t="s">
        <v>111</v>
      </c>
      <c r="E18" s="61">
        <v>0</v>
      </c>
      <c r="F18" s="61">
        <v>0</v>
      </c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H18" s="46"/>
      <c r="AI18" s="46"/>
      <c r="AJ18" s="46"/>
      <c r="AK18" s="46"/>
      <c r="AP18" s="46"/>
      <c r="AX18" s="46"/>
      <c r="BJ18" s="46"/>
    </row>
    <row r="19" spans="2:62" ht="24.75" customHeight="1">
      <c r="B19" s="42">
        <v>11</v>
      </c>
      <c r="C19" s="50" t="s">
        <v>119</v>
      </c>
      <c r="D19" s="51" t="s">
        <v>110</v>
      </c>
      <c r="E19" s="61">
        <v>0</v>
      </c>
      <c r="F19" s="61">
        <v>0</v>
      </c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H19" s="46"/>
      <c r="AI19" s="46"/>
      <c r="AJ19" s="46"/>
      <c r="AK19" s="46"/>
      <c r="AP19" s="46"/>
      <c r="AX19" s="46"/>
      <c r="BJ19" s="46"/>
    </row>
    <row r="20" spans="2:62" ht="24.75" customHeight="1">
      <c r="B20" s="42">
        <v>12</v>
      </c>
      <c r="C20" s="50" t="s">
        <v>120</v>
      </c>
      <c r="D20" s="33"/>
      <c r="E20" s="62"/>
      <c r="F20" s="62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H20" s="46"/>
      <c r="AI20" s="46"/>
      <c r="AJ20" s="46"/>
      <c r="AK20" s="46"/>
      <c r="AP20" s="46"/>
      <c r="AX20" s="46"/>
      <c r="BJ20" s="46"/>
    </row>
    <row r="21" spans="2:62" ht="27.75" customHeight="1">
      <c r="B21" s="42">
        <v>12.1</v>
      </c>
      <c r="C21" s="53" t="s">
        <v>124</v>
      </c>
      <c r="D21" s="54" t="s">
        <v>109</v>
      </c>
      <c r="E21" s="61">
        <v>0</v>
      </c>
      <c r="F21" s="61">
        <v>0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H21" s="46"/>
      <c r="AI21" s="46"/>
      <c r="AJ21" s="46"/>
      <c r="AK21" s="46"/>
      <c r="AP21" s="46"/>
      <c r="AX21" s="46"/>
      <c r="BJ21" s="46"/>
    </row>
    <row r="22" spans="2:62" ht="24.75" customHeight="1">
      <c r="B22" s="42">
        <v>12.2</v>
      </c>
      <c r="C22" s="53" t="s">
        <v>121</v>
      </c>
      <c r="D22" s="55">
        <v>767667</v>
      </c>
      <c r="E22" s="61">
        <v>-1024195</v>
      </c>
      <c r="F22" s="61">
        <v>-711658</v>
      </c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H22" s="46"/>
      <c r="AI22" s="46"/>
      <c r="AJ22" s="46"/>
      <c r="AK22" s="46"/>
      <c r="AP22" s="46"/>
      <c r="AX22" s="46"/>
      <c r="BJ22" s="46"/>
    </row>
    <row r="23" spans="2:62" ht="24.75" customHeight="1">
      <c r="B23" s="42">
        <v>12.3</v>
      </c>
      <c r="C23" s="53" t="s">
        <v>104</v>
      </c>
      <c r="D23" s="55">
        <v>769669</v>
      </c>
      <c r="E23" s="61">
        <v>0</v>
      </c>
      <c r="F23" s="61">
        <v>0</v>
      </c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H23" s="46"/>
      <c r="AI23" s="46"/>
      <c r="AJ23" s="46"/>
      <c r="AK23" s="46"/>
      <c r="AP23" s="46"/>
      <c r="AX23" s="46"/>
      <c r="BJ23" s="46"/>
    </row>
    <row r="24" spans="2:62" ht="24.75" customHeight="1">
      <c r="B24" s="42">
        <v>12.4</v>
      </c>
      <c r="C24" s="53" t="s">
        <v>105</v>
      </c>
      <c r="D24" s="55">
        <v>768668</v>
      </c>
      <c r="E24" s="61">
        <v>0</v>
      </c>
      <c r="F24" s="61">
        <v>0</v>
      </c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H24" s="46"/>
      <c r="AI24" s="46"/>
      <c r="AJ24" s="46"/>
      <c r="AK24" s="46"/>
      <c r="AP24" s="46"/>
      <c r="AX24" s="46"/>
      <c r="BJ24" s="46"/>
    </row>
    <row r="25" spans="2:62" ht="29.25" customHeight="1">
      <c r="B25" s="43">
        <v>13</v>
      </c>
      <c r="C25" s="52" t="s">
        <v>122</v>
      </c>
      <c r="D25" s="33"/>
      <c r="E25" s="62">
        <f>E21+E22+E23+E24</f>
        <v>-1024195</v>
      </c>
      <c r="F25" s="62">
        <f>F21+F22+F23+F24</f>
        <v>-711658</v>
      </c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H25" s="46"/>
      <c r="AI25" s="46"/>
      <c r="AJ25" s="46"/>
      <c r="AK25" s="46"/>
      <c r="AP25" s="46"/>
      <c r="AX25" s="46"/>
      <c r="BJ25" s="46"/>
    </row>
    <row r="26" spans="2:62" ht="24.75" customHeight="1">
      <c r="B26" s="42">
        <v>14</v>
      </c>
      <c r="C26" s="50" t="s">
        <v>123</v>
      </c>
      <c r="D26" s="51"/>
      <c r="E26" s="61">
        <f>E17+E18+E19+E25</f>
        <v>3947166</v>
      </c>
      <c r="F26" s="61">
        <f>F17+F18+F19+F25</f>
        <v>-615704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H26" s="46"/>
      <c r="AI26" s="46"/>
      <c r="AJ26" s="46"/>
      <c r="AK26" s="46"/>
      <c r="AP26" s="46"/>
      <c r="AX26" s="46"/>
      <c r="BJ26" s="46"/>
    </row>
    <row r="27" spans="2:62" ht="24.75" customHeight="1">
      <c r="B27" s="42">
        <v>15</v>
      </c>
      <c r="C27" s="50" t="s">
        <v>106</v>
      </c>
      <c r="D27" s="51">
        <v>69</v>
      </c>
      <c r="E27" s="61">
        <v>-418879</v>
      </c>
      <c r="F27" s="61">
        <v>0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H27" s="46"/>
      <c r="AI27" s="46"/>
      <c r="AJ27" s="46"/>
      <c r="AK27" s="46"/>
      <c r="AP27" s="46"/>
      <c r="AX27" s="46"/>
      <c r="BJ27" s="46"/>
    </row>
    <row r="28" spans="2:62" ht="24.75" customHeight="1">
      <c r="B28" s="42">
        <v>16</v>
      </c>
      <c r="C28" s="50" t="s">
        <v>107</v>
      </c>
      <c r="D28" s="51"/>
      <c r="E28" s="61">
        <f>E26+E27</f>
        <v>3528287</v>
      </c>
      <c r="F28" s="61">
        <f>F26+F27</f>
        <v>-615704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H28" s="46"/>
      <c r="AI28" s="46"/>
      <c r="AJ28" s="46"/>
      <c r="AK28" s="46"/>
      <c r="AP28" s="46"/>
      <c r="AX28" s="46"/>
      <c r="BJ28" s="46"/>
    </row>
    <row r="29" spans="2:62" ht="24.75" customHeight="1">
      <c r="B29" s="42">
        <v>17</v>
      </c>
      <c r="C29" s="50" t="s">
        <v>108</v>
      </c>
      <c r="D29" s="51"/>
      <c r="E29" s="61">
        <v>0</v>
      </c>
      <c r="F29" s="61">
        <v>0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H29" s="46"/>
      <c r="AI29" s="46"/>
      <c r="AJ29" s="46"/>
      <c r="AK29" s="46"/>
      <c r="AP29" s="46"/>
      <c r="AX29" s="46"/>
      <c r="BJ29" s="46"/>
    </row>
    <row r="30" ht="15">
      <c r="E30" s="38"/>
    </row>
    <row r="31" ht="15">
      <c r="F31" s="38"/>
    </row>
  </sheetData>
  <sheetProtection/>
  <mergeCells count="2">
    <mergeCell ref="B3:F3"/>
    <mergeCell ref="B4:F4"/>
  </mergeCells>
  <printOptions/>
  <pageMargins left="0.27" right="0.25" top="0.69" bottom="0.94" header="0.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D3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421875" style="71" customWidth="1"/>
    <col min="2" max="2" width="5.57421875" style="72" customWidth="1"/>
    <col min="3" max="3" width="55.7109375" style="82" customWidth="1"/>
    <col min="4" max="4" width="18.00390625" style="71" customWidth="1"/>
    <col min="5" max="5" width="17.140625" style="71" customWidth="1"/>
    <col min="6" max="12" width="9.140625" style="71" customWidth="1"/>
    <col min="13" max="13" width="39.28125" style="71" customWidth="1"/>
    <col min="14" max="14" width="10.7109375" style="71" customWidth="1"/>
    <col min="15" max="15" width="9.140625" style="71" customWidth="1"/>
    <col min="16" max="16" width="11.7109375" style="71" customWidth="1"/>
    <col min="17" max="18" width="9.140625" style="71" customWidth="1"/>
    <col min="19" max="19" width="11.421875" style="71" customWidth="1"/>
    <col min="20" max="21" width="9.140625" style="71" customWidth="1"/>
    <col min="22" max="22" width="10.28125" style="71" customWidth="1"/>
    <col min="23" max="23" width="11.00390625" style="71" customWidth="1"/>
    <col min="24" max="24" width="11.140625" style="71" customWidth="1"/>
    <col min="25" max="26" width="9.140625" style="71" customWidth="1"/>
    <col min="27" max="27" width="40.421875" style="71" customWidth="1"/>
    <col min="28" max="33" width="9.140625" style="71" customWidth="1"/>
    <col min="34" max="34" width="32.00390625" style="71" customWidth="1"/>
    <col min="35" max="35" width="9.140625" style="71" customWidth="1"/>
    <col min="36" max="36" width="13.140625" style="71" customWidth="1"/>
    <col min="37" max="38" width="9.140625" style="71" customWidth="1"/>
    <col min="39" max="39" width="40.8515625" style="71" customWidth="1"/>
    <col min="40" max="40" width="13.00390625" style="71" customWidth="1"/>
    <col min="41" max="42" width="9.140625" style="71" customWidth="1"/>
    <col min="43" max="43" width="35.00390625" style="71" customWidth="1"/>
    <col min="44" max="44" width="10.8515625" style="71" customWidth="1"/>
    <col min="45" max="45" width="10.7109375" style="71" customWidth="1"/>
    <col min="46" max="46" width="1.7109375" style="71" customWidth="1"/>
    <col min="47" max="47" width="28.8515625" style="71" customWidth="1"/>
    <col min="48" max="56" width="9.140625" style="71" customWidth="1"/>
    <col min="57" max="57" width="12.28125" style="71" customWidth="1"/>
    <col min="58" max="62" width="9.140625" style="71" customWidth="1"/>
    <col min="63" max="63" width="10.421875" style="71" customWidth="1"/>
    <col min="64" max="65" width="11.140625" style="71" bestFit="1" customWidth="1"/>
    <col min="66" max="66" width="10.140625" style="71" bestFit="1" customWidth="1"/>
    <col min="67" max="69" width="9.140625" style="71" customWidth="1"/>
    <col min="70" max="70" width="11.140625" style="71" bestFit="1" customWidth="1"/>
    <col min="71" max="79" width="9.140625" style="71" customWidth="1"/>
    <col min="80" max="81" width="11.140625" style="71" bestFit="1" customWidth="1"/>
    <col min="82" max="16384" width="9.140625" style="71" customWidth="1"/>
  </cols>
  <sheetData>
    <row r="1" spans="2:5" ht="15">
      <c r="B1" s="239" t="s">
        <v>130</v>
      </c>
      <c r="C1" s="239"/>
      <c r="D1" s="239"/>
      <c r="E1" s="239"/>
    </row>
    <row r="2" spans="3:56" ht="15">
      <c r="C2" s="73"/>
      <c r="D2" s="74"/>
      <c r="E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AB2" s="74"/>
      <c r="AC2" s="74"/>
      <c r="AD2" s="74"/>
      <c r="AE2" s="74"/>
      <c r="AJ2" s="74"/>
      <c r="AR2" s="74"/>
      <c r="BD2" s="74"/>
    </row>
    <row r="3" spans="2:56" ht="30.75" customHeight="1">
      <c r="B3" s="75" t="s">
        <v>117</v>
      </c>
      <c r="C3" s="75" t="s">
        <v>130</v>
      </c>
      <c r="D3" s="76" t="s">
        <v>125</v>
      </c>
      <c r="E3" s="76" t="s">
        <v>126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AB3" s="74"/>
      <c r="AC3" s="74"/>
      <c r="AD3" s="74"/>
      <c r="AE3" s="74"/>
      <c r="AJ3" s="74"/>
      <c r="AR3" s="74"/>
      <c r="BD3" s="74"/>
    </row>
    <row r="4" spans="2:56" ht="19.5" customHeight="1">
      <c r="B4" s="75" t="s">
        <v>4</v>
      </c>
      <c r="C4" s="77" t="s">
        <v>127</v>
      </c>
      <c r="D4" s="61"/>
      <c r="E4" s="61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AB4" s="74"/>
      <c r="AC4" s="74"/>
      <c r="AD4" s="74"/>
      <c r="AE4" s="74"/>
      <c r="AJ4" s="74"/>
      <c r="AR4" s="74"/>
      <c r="BD4" s="74"/>
    </row>
    <row r="5" spans="2:56" ht="19.5" customHeight="1">
      <c r="B5" s="78">
        <v>1</v>
      </c>
      <c r="C5" s="79" t="s">
        <v>131</v>
      </c>
      <c r="D5" s="61">
        <v>3947166</v>
      </c>
      <c r="E5" s="61">
        <v>2087441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AB5" s="74"/>
      <c r="AC5" s="74"/>
      <c r="AD5" s="74"/>
      <c r="AE5" s="74"/>
      <c r="AJ5" s="74"/>
      <c r="AR5" s="74"/>
      <c r="BD5" s="74"/>
    </row>
    <row r="6" spans="2:56" ht="19.5" customHeight="1">
      <c r="B6" s="78">
        <v>2</v>
      </c>
      <c r="C6" s="79" t="s">
        <v>132</v>
      </c>
      <c r="D6" s="61">
        <v>0</v>
      </c>
      <c r="E6" s="61">
        <f>E7+E8+E9+E10</f>
        <v>151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AB6" s="74"/>
      <c r="AC6" s="74"/>
      <c r="AD6" s="74"/>
      <c r="AE6" s="74"/>
      <c r="AJ6" s="74"/>
      <c r="AR6" s="74"/>
      <c r="BD6" s="74"/>
    </row>
    <row r="7" spans="2:56" ht="19.5" customHeight="1">
      <c r="B7" s="78"/>
      <c r="C7" s="80" t="s">
        <v>139</v>
      </c>
      <c r="D7" s="61">
        <v>372007</v>
      </c>
      <c r="E7" s="61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AB7" s="74"/>
      <c r="AC7" s="74"/>
      <c r="AD7" s="74"/>
      <c r="AE7" s="74"/>
      <c r="AJ7" s="74"/>
      <c r="AR7" s="74"/>
      <c r="BD7" s="74"/>
    </row>
    <row r="8" spans="2:56" ht="19.5" customHeight="1">
      <c r="B8" s="78"/>
      <c r="C8" s="80" t="s">
        <v>271</v>
      </c>
      <c r="D8" s="61"/>
      <c r="E8" s="61">
        <v>151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AB8" s="74"/>
      <c r="AC8" s="74"/>
      <c r="AD8" s="74"/>
      <c r="AE8" s="74"/>
      <c r="AJ8" s="74"/>
      <c r="AR8" s="74"/>
      <c r="BD8" s="74"/>
    </row>
    <row r="9" spans="2:56" ht="19.5" customHeight="1">
      <c r="B9" s="78"/>
      <c r="C9" s="80" t="s">
        <v>140</v>
      </c>
      <c r="D9" s="61">
        <v>0</v>
      </c>
      <c r="E9" s="61">
        <v>0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AB9" s="74"/>
      <c r="AC9" s="74"/>
      <c r="AD9" s="74"/>
      <c r="AE9" s="74"/>
      <c r="AJ9" s="74"/>
      <c r="AR9" s="74"/>
      <c r="BD9" s="74"/>
    </row>
    <row r="10" spans="2:56" ht="19.5" customHeight="1">
      <c r="B10" s="78"/>
      <c r="C10" s="80" t="s">
        <v>272</v>
      </c>
      <c r="D10" s="61">
        <v>0</v>
      </c>
      <c r="E10" s="61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AB10" s="74"/>
      <c r="AC10" s="74"/>
      <c r="AD10" s="74"/>
      <c r="AE10" s="74"/>
      <c r="AJ10" s="74"/>
      <c r="AR10" s="74"/>
      <c r="BD10" s="74"/>
    </row>
    <row r="11" spans="2:56" ht="33" customHeight="1">
      <c r="B11" s="78">
        <v>3</v>
      </c>
      <c r="C11" s="77" t="s">
        <v>188</v>
      </c>
      <c r="D11" s="61">
        <v>1116088</v>
      </c>
      <c r="E11" s="61">
        <v>-3971359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AB11" s="74"/>
      <c r="AC11" s="74"/>
      <c r="AD11" s="74"/>
      <c r="AE11" s="74"/>
      <c r="AJ11" s="74"/>
      <c r="AR11" s="74"/>
      <c r="BD11" s="74"/>
    </row>
    <row r="12" spans="2:56" ht="23.25" customHeight="1">
      <c r="B12" s="78">
        <v>4</v>
      </c>
      <c r="C12" s="77" t="s">
        <v>189</v>
      </c>
      <c r="D12" s="61">
        <v>-7803205</v>
      </c>
      <c r="E12" s="61">
        <v>3463556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AB12" s="74"/>
      <c r="AC12" s="74"/>
      <c r="AD12" s="74"/>
      <c r="AE12" s="74"/>
      <c r="AJ12" s="74"/>
      <c r="AR12" s="74"/>
      <c r="BD12" s="74"/>
    </row>
    <row r="13" spans="2:56" ht="29.25" customHeight="1">
      <c r="B13" s="78">
        <v>5</v>
      </c>
      <c r="C13" s="79" t="s">
        <v>187</v>
      </c>
      <c r="D13" s="61">
        <v>3877199</v>
      </c>
      <c r="E13" s="61">
        <v>-2795968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AB13" s="74"/>
      <c r="AC13" s="74"/>
      <c r="AD13" s="74"/>
      <c r="AE13" s="74"/>
      <c r="AJ13" s="74"/>
      <c r="AR13" s="74"/>
      <c r="BD13" s="74"/>
    </row>
    <row r="14" spans="2:56" ht="24" customHeight="1">
      <c r="B14" s="78">
        <v>6</v>
      </c>
      <c r="C14" s="79" t="s">
        <v>133</v>
      </c>
      <c r="D14" s="61">
        <v>0</v>
      </c>
      <c r="E14" s="61">
        <v>0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AB14" s="74"/>
      <c r="AC14" s="74"/>
      <c r="AD14" s="74"/>
      <c r="AE14" s="74"/>
      <c r="AJ14" s="74"/>
      <c r="AR14" s="74"/>
      <c r="BD14" s="74"/>
    </row>
    <row r="15" spans="2:56" ht="19.5" customHeight="1">
      <c r="B15" s="78">
        <v>7</v>
      </c>
      <c r="C15" s="79" t="s">
        <v>273</v>
      </c>
      <c r="D15" s="61"/>
      <c r="E15" s="61">
        <v>-530673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AB15" s="74"/>
      <c r="AC15" s="74"/>
      <c r="AD15" s="74"/>
      <c r="AE15" s="74"/>
      <c r="AJ15" s="74"/>
      <c r="AR15" s="74"/>
      <c r="BD15" s="74"/>
    </row>
    <row r="16" spans="2:56" ht="19.5" customHeight="1">
      <c r="B16" s="78">
        <v>8</v>
      </c>
      <c r="C16" s="79" t="s">
        <v>141</v>
      </c>
      <c r="D16" s="61">
        <v>149183</v>
      </c>
      <c r="E16" s="61">
        <v>0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AB16" s="74"/>
      <c r="AC16" s="74"/>
      <c r="AD16" s="74"/>
      <c r="AE16" s="74"/>
      <c r="AJ16" s="74"/>
      <c r="AR16" s="74"/>
      <c r="BD16" s="74"/>
    </row>
    <row r="17" spans="2:56" ht="27" customHeight="1">
      <c r="B17" s="75" t="s">
        <v>4</v>
      </c>
      <c r="C17" s="81" t="s">
        <v>151</v>
      </c>
      <c r="D17" s="62">
        <f>D5+D6+D11+D12+D13+D14+D15+D16</f>
        <v>1286431</v>
      </c>
      <c r="E17" s="62">
        <f>E5+E6+E11+E12+E13+E14+E15+E16</f>
        <v>-1746852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AB17" s="74"/>
      <c r="AC17" s="74"/>
      <c r="AD17" s="74"/>
      <c r="AE17" s="74"/>
      <c r="AJ17" s="74"/>
      <c r="AR17" s="74"/>
      <c r="BD17" s="74"/>
    </row>
    <row r="18" spans="2:56" ht="19.5" customHeight="1">
      <c r="B18" s="78"/>
      <c r="C18" s="80"/>
      <c r="D18" s="61"/>
      <c r="E18" s="61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AB18" s="74"/>
      <c r="AC18" s="74"/>
      <c r="AD18" s="74"/>
      <c r="AE18" s="74"/>
      <c r="AJ18" s="74"/>
      <c r="AR18" s="74"/>
      <c r="BD18" s="74"/>
    </row>
    <row r="19" spans="2:56" ht="19.5" customHeight="1">
      <c r="B19" s="75" t="s">
        <v>1</v>
      </c>
      <c r="C19" s="77" t="s">
        <v>142</v>
      </c>
      <c r="D19" s="61"/>
      <c r="E19" s="61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AB19" s="74"/>
      <c r="AC19" s="74"/>
      <c r="AD19" s="74"/>
      <c r="AE19" s="74"/>
      <c r="AJ19" s="74"/>
      <c r="AR19" s="74"/>
      <c r="BD19" s="74"/>
    </row>
    <row r="20" spans="2:56" ht="19.5" customHeight="1">
      <c r="B20" s="78">
        <v>9</v>
      </c>
      <c r="C20" s="79" t="s">
        <v>134</v>
      </c>
      <c r="D20" s="61">
        <v>0</v>
      </c>
      <c r="E20" s="61">
        <v>0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AB20" s="74"/>
      <c r="AC20" s="74"/>
      <c r="AD20" s="74"/>
      <c r="AE20" s="74"/>
      <c r="AJ20" s="74"/>
      <c r="AR20" s="74"/>
      <c r="BD20" s="74"/>
    </row>
    <row r="21" spans="2:56" ht="19.5" customHeight="1">
      <c r="B21" s="78">
        <v>10</v>
      </c>
      <c r="C21" s="77" t="s">
        <v>257</v>
      </c>
      <c r="D21" s="61">
        <v>-605578</v>
      </c>
      <c r="E21" s="61">
        <v>0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AB21" s="74"/>
      <c r="AC21" s="74"/>
      <c r="AD21" s="74"/>
      <c r="AE21" s="74"/>
      <c r="AJ21" s="74"/>
      <c r="AR21" s="74"/>
      <c r="BD21" s="74"/>
    </row>
    <row r="22" spans="2:56" ht="19.5" customHeight="1">
      <c r="B22" s="78">
        <v>11</v>
      </c>
      <c r="C22" s="79" t="s">
        <v>256</v>
      </c>
      <c r="D22" s="61">
        <v>0</v>
      </c>
      <c r="E22" s="61">
        <v>0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AB22" s="74"/>
      <c r="AC22" s="74"/>
      <c r="AD22" s="74"/>
      <c r="AE22" s="74"/>
      <c r="AJ22" s="74"/>
      <c r="AR22" s="74"/>
      <c r="BD22" s="74"/>
    </row>
    <row r="23" spans="2:56" ht="19.5" customHeight="1">
      <c r="B23" s="78">
        <v>12</v>
      </c>
      <c r="C23" s="79" t="s">
        <v>143</v>
      </c>
      <c r="D23" s="61">
        <v>0</v>
      </c>
      <c r="E23" s="61">
        <v>0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AB23" s="74"/>
      <c r="AC23" s="74"/>
      <c r="AD23" s="74"/>
      <c r="AE23" s="74"/>
      <c r="AJ23" s="74"/>
      <c r="AR23" s="74"/>
      <c r="BD23" s="74"/>
    </row>
    <row r="24" spans="2:56" ht="19.5" customHeight="1">
      <c r="B24" s="78">
        <v>13</v>
      </c>
      <c r="C24" s="79" t="s">
        <v>128</v>
      </c>
      <c r="D24" s="61">
        <v>0</v>
      </c>
      <c r="E24" s="61">
        <v>0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AB24" s="74"/>
      <c r="AC24" s="74"/>
      <c r="AD24" s="74"/>
      <c r="AE24" s="74"/>
      <c r="AJ24" s="74"/>
      <c r="AR24" s="74"/>
      <c r="BD24" s="74"/>
    </row>
    <row r="25" spans="2:56" ht="27" customHeight="1">
      <c r="B25" s="75" t="s">
        <v>1</v>
      </c>
      <c r="C25" s="77" t="s">
        <v>150</v>
      </c>
      <c r="D25" s="62">
        <f>D20+D21+D22+D23+D24</f>
        <v>-605578</v>
      </c>
      <c r="E25" s="62">
        <f>E20+E21+E22+E23+E24</f>
        <v>0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AB25" s="74"/>
      <c r="AC25" s="74"/>
      <c r="AD25" s="74"/>
      <c r="AE25" s="74"/>
      <c r="AJ25" s="74"/>
      <c r="AR25" s="74"/>
      <c r="BD25" s="74"/>
    </row>
    <row r="26" spans="2:56" ht="15" customHeight="1">
      <c r="B26" s="78"/>
      <c r="C26" s="77"/>
      <c r="D26" s="61"/>
      <c r="E26" s="61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AB26" s="74"/>
      <c r="AC26" s="74"/>
      <c r="AD26" s="74"/>
      <c r="AE26" s="74"/>
      <c r="AJ26" s="74"/>
      <c r="AR26" s="74"/>
      <c r="BD26" s="74"/>
    </row>
    <row r="27" spans="2:56" ht="19.5" customHeight="1">
      <c r="B27" s="75" t="s">
        <v>2</v>
      </c>
      <c r="C27" s="77" t="s">
        <v>135</v>
      </c>
      <c r="D27" s="61"/>
      <c r="E27" s="61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AB27" s="74"/>
      <c r="AC27" s="74"/>
      <c r="AD27" s="74"/>
      <c r="AE27" s="74"/>
      <c r="AJ27" s="74"/>
      <c r="AR27" s="74"/>
      <c r="BD27" s="74"/>
    </row>
    <row r="28" spans="2:56" ht="19.5" customHeight="1">
      <c r="B28" s="78">
        <v>14</v>
      </c>
      <c r="C28" s="79" t="s">
        <v>137</v>
      </c>
      <c r="D28" s="61">
        <v>0</v>
      </c>
      <c r="E28" s="61">
        <v>0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AB28" s="74"/>
      <c r="AC28" s="74"/>
      <c r="AD28" s="74"/>
      <c r="AE28" s="74"/>
      <c r="AJ28" s="74"/>
      <c r="AR28" s="74"/>
      <c r="BD28" s="74"/>
    </row>
    <row r="29" spans="2:56" ht="19.5" customHeight="1">
      <c r="B29" s="78">
        <v>15</v>
      </c>
      <c r="C29" s="79" t="s">
        <v>255</v>
      </c>
      <c r="D29" s="61">
        <v>-775787</v>
      </c>
      <c r="E29" s="61">
        <v>0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AB29" s="74"/>
      <c r="AC29" s="74"/>
      <c r="AD29" s="74"/>
      <c r="AE29" s="74"/>
      <c r="AJ29" s="74"/>
      <c r="AR29" s="74"/>
      <c r="BD29" s="74"/>
    </row>
    <row r="30" spans="2:56" ht="19.5" customHeight="1">
      <c r="B30" s="78">
        <v>16</v>
      </c>
      <c r="C30" s="79" t="s">
        <v>129</v>
      </c>
      <c r="D30" s="61">
        <v>0</v>
      </c>
      <c r="E30" s="61">
        <v>0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AB30" s="74"/>
      <c r="AC30" s="74"/>
      <c r="AD30" s="74"/>
      <c r="AE30" s="74"/>
      <c r="AJ30" s="74"/>
      <c r="AR30" s="74"/>
      <c r="BD30" s="74"/>
    </row>
    <row r="31" spans="2:5" ht="19.5" customHeight="1">
      <c r="B31" s="78">
        <v>17</v>
      </c>
      <c r="C31" s="79" t="s">
        <v>136</v>
      </c>
      <c r="D31" s="61">
        <v>0</v>
      </c>
      <c r="E31" s="61">
        <v>0</v>
      </c>
    </row>
    <row r="32" spans="2:5" ht="19.5" customHeight="1">
      <c r="B32" s="75" t="s">
        <v>2</v>
      </c>
      <c r="C32" s="77" t="s">
        <v>145</v>
      </c>
      <c r="D32" s="62">
        <f>D28+D29+D30+D31</f>
        <v>-775787</v>
      </c>
      <c r="E32" s="62">
        <f>E28+E29+E30+E31</f>
        <v>0</v>
      </c>
    </row>
    <row r="33" spans="2:5" ht="19.5" customHeight="1">
      <c r="B33" s="78"/>
      <c r="C33" s="77"/>
      <c r="D33" s="61"/>
      <c r="E33" s="61"/>
    </row>
    <row r="34" spans="2:5" ht="19.5" customHeight="1">
      <c r="B34" s="75" t="s">
        <v>146</v>
      </c>
      <c r="C34" s="77" t="s">
        <v>144</v>
      </c>
      <c r="D34" s="62">
        <f>D17+D25+D32</f>
        <v>-94934</v>
      </c>
      <c r="E34" s="62">
        <f>E17+E25+E32</f>
        <v>-1746852</v>
      </c>
    </row>
    <row r="35" spans="2:5" ht="19.5" customHeight="1">
      <c r="B35" s="78" t="s">
        <v>147</v>
      </c>
      <c r="C35" s="79" t="s">
        <v>138</v>
      </c>
      <c r="D35" s="61">
        <v>5360111</v>
      </c>
      <c r="E35" s="61">
        <v>132240</v>
      </c>
    </row>
    <row r="36" spans="2:5" ht="19.5" customHeight="1">
      <c r="B36" s="75" t="s">
        <v>148</v>
      </c>
      <c r="C36" s="77" t="s">
        <v>149</v>
      </c>
      <c r="D36" s="62">
        <f>D34+D35</f>
        <v>5265177</v>
      </c>
      <c r="E36" s="62">
        <f>E34+E35</f>
        <v>-1614612</v>
      </c>
    </row>
  </sheetData>
  <sheetProtection/>
  <mergeCells count="1">
    <mergeCell ref="B1:E1"/>
  </mergeCells>
  <printOptions/>
  <pageMargins left="0.23" right="0.25" top="0.67" bottom="0.76" header="0.48" footer="0.5118110236220472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.28515625" style="32" customWidth="1"/>
    <col min="2" max="2" width="36.28125" style="32" customWidth="1"/>
    <col min="3" max="3" width="11.7109375" style="32" customWidth="1"/>
    <col min="4" max="4" width="7.8515625" style="32" customWidth="1"/>
    <col min="5" max="5" width="10.140625" style="32" customWidth="1"/>
    <col min="6" max="6" width="11.57421875" style="32" customWidth="1"/>
    <col min="7" max="7" width="11.7109375" style="32" customWidth="1"/>
    <col min="8" max="8" width="10.7109375" style="32" customWidth="1"/>
    <col min="9" max="9" width="11.140625" style="32" customWidth="1"/>
    <col min="10" max="10" width="11.7109375" style="32" customWidth="1"/>
    <col min="11" max="11" width="12.140625" style="32" customWidth="1"/>
    <col min="12" max="16384" width="9.140625" style="32" customWidth="1"/>
  </cols>
  <sheetData>
    <row r="1" spans="2:11" ht="15">
      <c r="B1" s="238" t="s">
        <v>186</v>
      </c>
      <c r="C1" s="238"/>
      <c r="D1" s="238"/>
      <c r="E1" s="238"/>
      <c r="F1" s="238"/>
      <c r="G1" s="238"/>
      <c r="H1" s="238"/>
      <c r="I1" s="238"/>
      <c r="J1" s="238"/>
      <c r="K1" s="238"/>
    </row>
    <row r="3" spans="2:11" ht="18.75" customHeight="1">
      <c r="B3" s="40"/>
      <c r="C3" s="240" t="s">
        <v>168</v>
      </c>
      <c r="D3" s="241"/>
      <c r="E3" s="241"/>
      <c r="F3" s="241"/>
      <c r="G3" s="241"/>
      <c r="H3" s="241"/>
      <c r="I3" s="242"/>
      <c r="J3" s="40"/>
      <c r="K3" s="40"/>
    </row>
    <row r="4" spans="2:11" ht="58.5" customHeight="1">
      <c r="B4" s="40"/>
      <c r="C4" s="42" t="s">
        <v>45</v>
      </c>
      <c r="D4" s="42" t="s">
        <v>46</v>
      </c>
      <c r="E4" s="42" t="s">
        <v>163</v>
      </c>
      <c r="F4" s="42" t="s">
        <v>167</v>
      </c>
      <c r="G4" s="42" t="s">
        <v>164</v>
      </c>
      <c r="H4" s="42" t="s">
        <v>165</v>
      </c>
      <c r="I4" s="43" t="s">
        <v>166</v>
      </c>
      <c r="J4" s="42" t="s">
        <v>169</v>
      </c>
      <c r="K4" s="43" t="s">
        <v>166</v>
      </c>
    </row>
    <row r="5" spans="2:11" ht="22.5" customHeight="1">
      <c r="B5" s="44" t="s">
        <v>162</v>
      </c>
      <c r="C5" s="66"/>
      <c r="D5" s="66">
        <v>0</v>
      </c>
      <c r="E5" s="66">
        <v>0</v>
      </c>
      <c r="F5" s="66"/>
      <c r="G5" s="66">
        <v>0</v>
      </c>
      <c r="H5" s="66"/>
      <c r="I5" s="66">
        <f>SUM(C5:H5)</f>
        <v>0</v>
      </c>
      <c r="J5" s="66"/>
      <c r="K5" s="66">
        <f>I5+J5</f>
        <v>0</v>
      </c>
    </row>
    <row r="6" spans="2:11" ht="20.25" customHeight="1">
      <c r="B6" s="45" t="s">
        <v>152</v>
      </c>
      <c r="C6" s="66"/>
      <c r="D6" s="66"/>
      <c r="E6" s="66"/>
      <c r="F6" s="66"/>
      <c r="G6" s="66"/>
      <c r="H6" s="66">
        <v>0</v>
      </c>
      <c r="I6" s="66">
        <f aca="true" t="shared" si="0" ref="I6:I22">SUM(C6:H6)</f>
        <v>0</v>
      </c>
      <c r="J6" s="66"/>
      <c r="K6" s="66">
        <f aca="true" t="shared" si="1" ref="K6:K22">I6+J6</f>
        <v>0</v>
      </c>
    </row>
    <row r="7" spans="2:11" ht="18.75" customHeight="1">
      <c r="B7" s="44" t="s">
        <v>153</v>
      </c>
      <c r="C7" s="67">
        <f>C5+C6</f>
        <v>0</v>
      </c>
      <c r="D7" s="67">
        <f aca="true" t="shared" si="2" ref="D7:K7">D5+D6</f>
        <v>0</v>
      </c>
      <c r="E7" s="67">
        <f t="shared" si="2"/>
        <v>0</v>
      </c>
      <c r="F7" s="67">
        <f t="shared" si="2"/>
        <v>0</v>
      </c>
      <c r="G7" s="67">
        <f t="shared" si="2"/>
        <v>0</v>
      </c>
      <c r="H7" s="67">
        <f t="shared" si="2"/>
        <v>0</v>
      </c>
      <c r="I7" s="67">
        <f>I5+I6</f>
        <v>0</v>
      </c>
      <c r="J7" s="67">
        <f t="shared" si="2"/>
        <v>0</v>
      </c>
      <c r="K7" s="67">
        <f t="shared" si="2"/>
        <v>0</v>
      </c>
    </row>
    <row r="8" spans="2:11" ht="33.75" customHeight="1">
      <c r="B8" s="45" t="s">
        <v>157</v>
      </c>
      <c r="C8" s="66"/>
      <c r="D8" s="66"/>
      <c r="E8" s="66"/>
      <c r="F8" s="66"/>
      <c r="G8" s="66">
        <v>0</v>
      </c>
      <c r="H8" s="66"/>
      <c r="I8" s="66">
        <f t="shared" si="0"/>
        <v>0</v>
      </c>
      <c r="J8" s="66"/>
      <c r="K8" s="66">
        <f t="shared" si="1"/>
        <v>0</v>
      </c>
    </row>
    <row r="9" spans="2:11" ht="46.5" customHeight="1">
      <c r="B9" s="45" t="s">
        <v>185</v>
      </c>
      <c r="C9" s="66"/>
      <c r="D9" s="66"/>
      <c r="E9" s="66"/>
      <c r="F9" s="66"/>
      <c r="G9" s="66">
        <v>0</v>
      </c>
      <c r="H9" s="66"/>
      <c r="I9" s="66">
        <f t="shared" si="0"/>
        <v>0</v>
      </c>
      <c r="J9" s="66"/>
      <c r="K9" s="66">
        <f t="shared" si="1"/>
        <v>0</v>
      </c>
    </row>
    <row r="10" spans="2:11" ht="18.75" customHeight="1">
      <c r="B10" s="45" t="s">
        <v>154</v>
      </c>
      <c r="C10" s="66"/>
      <c r="D10" s="66"/>
      <c r="E10" s="66"/>
      <c r="F10" s="66"/>
      <c r="G10" s="66"/>
      <c r="H10" s="66">
        <v>2861220</v>
      </c>
      <c r="I10" s="66">
        <f t="shared" si="0"/>
        <v>2861220</v>
      </c>
      <c r="J10" s="66"/>
      <c r="K10" s="66">
        <f t="shared" si="1"/>
        <v>2861220</v>
      </c>
    </row>
    <row r="11" spans="2:11" ht="16.5" customHeight="1">
      <c r="B11" s="45" t="s">
        <v>155</v>
      </c>
      <c r="C11" s="66"/>
      <c r="D11" s="66"/>
      <c r="E11" s="66"/>
      <c r="F11" s="66"/>
      <c r="G11" s="66"/>
      <c r="H11" s="66"/>
      <c r="I11" s="66">
        <f t="shared" si="0"/>
        <v>0</v>
      </c>
      <c r="J11" s="66"/>
      <c r="K11" s="66">
        <f t="shared" si="1"/>
        <v>0</v>
      </c>
    </row>
    <row r="12" spans="2:11" ht="29.25" customHeight="1">
      <c r="B12" s="45" t="s">
        <v>156</v>
      </c>
      <c r="C12" s="66"/>
      <c r="D12" s="66"/>
      <c r="E12" s="66"/>
      <c r="F12" s="66">
        <v>0</v>
      </c>
      <c r="G12" s="66"/>
      <c r="H12" s="66">
        <v>0</v>
      </c>
      <c r="I12" s="66">
        <f t="shared" si="0"/>
        <v>0</v>
      </c>
      <c r="J12" s="66"/>
      <c r="K12" s="66">
        <f t="shared" si="1"/>
        <v>0</v>
      </c>
    </row>
    <row r="13" spans="2:11" ht="21" customHeight="1">
      <c r="B13" s="45" t="s">
        <v>160</v>
      </c>
      <c r="C13" s="66">
        <v>2600000</v>
      </c>
      <c r="D13" s="66">
        <v>0</v>
      </c>
      <c r="E13" s="66"/>
      <c r="F13" s="66">
        <v>48084</v>
      </c>
      <c r="G13" s="66"/>
      <c r="H13" s="66"/>
      <c r="I13" s="66">
        <f t="shared" si="0"/>
        <v>2648084</v>
      </c>
      <c r="J13" s="66"/>
      <c r="K13" s="66">
        <f t="shared" si="1"/>
        <v>2648084</v>
      </c>
    </row>
    <row r="14" spans="2:11" ht="20.25" customHeight="1">
      <c r="B14" s="44" t="s">
        <v>310</v>
      </c>
      <c r="C14" s="67">
        <f aca="true" t="shared" si="3" ref="C14:K14">SUM(C7:C13)</f>
        <v>2600000</v>
      </c>
      <c r="D14" s="67">
        <f t="shared" si="3"/>
        <v>0</v>
      </c>
      <c r="E14" s="67">
        <f t="shared" si="3"/>
        <v>0</v>
      </c>
      <c r="F14" s="67">
        <f t="shared" si="3"/>
        <v>48084</v>
      </c>
      <c r="G14" s="67">
        <f t="shared" si="3"/>
        <v>0</v>
      </c>
      <c r="H14" s="67">
        <f t="shared" si="3"/>
        <v>2861220</v>
      </c>
      <c r="I14" s="67">
        <f t="shared" si="3"/>
        <v>5509304</v>
      </c>
      <c r="J14" s="67">
        <f t="shared" si="3"/>
        <v>0</v>
      </c>
      <c r="K14" s="67">
        <f t="shared" si="3"/>
        <v>5509304</v>
      </c>
    </row>
    <row r="15" spans="2:11" ht="15.75" customHeight="1">
      <c r="B15" s="45"/>
      <c r="C15" s="66"/>
      <c r="D15" s="66"/>
      <c r="E15" s="66"/>
      <c r="F15" s="66"/>
      <c r="G15" s="66" t="s">
        <v>3</v>
      </c>
      <c r="H15" s="66"/>
      <c r="I15" s="66"/>
      <c r="J15" s="66"/>
      <c r="K15" s="66"/>
    </row>
    <row r="16" spans="2:11" ht="36" customHeight="1">
      <c r="B16" s="45" t="s">
        <v>157</v>
      </c>
      <c r="C16" s="66"/>
      <c r="D16" s="66"/>
      <c r="E16" s="66"/>
      <c r="F16" s="66"/>
      <c r="G16" s="66">
        <v>0</v>
      </c>
      <c r="H16" s="66" t="s">
        <v>3</v>
      </c>
      <c r="I16" s="66">
        <f t="shared" si="0"/>
        <v>0</v>
      </c>
      <c r="J16" s="66"/>
      <c r="K16" s="66">
        <f t="shared" si="1"/>
        <v>0</v>
      </c>
    </row>
    <row r="17" spans="2:11" ht="46.5" customHeight="1">
      <c r="B17" s="45" t="s">
        <v>158</v>
      </c>
      <c r="C17" s="66"/>
      <c r="D17" s="66"/>
      <c r="E17" s="66"/>
      <c r="F17" s="66"/>
      <c r="G17" s="66">
        <v>0</v>
      </c>
      <c r="H17" s="66"/>
      <c r="I17" s="66">
        <f t="shared" si="0"/>
        <v>0</v>
      </c>
      <c r="J17" s="66"/>
      <c r="K17" s="66">
        <f t="shared" si="1"/>
        <v>0</v>
      </c>
    </row>
    <row r="18" spans="2:11" ht="13.5" customHeight="1">
      <c r="B18" s="45"/>
      <c r="C18" s="66"/>
      <c r="D18" s="66"/>
      <c r="E18" s="66"/>
      <c r="F18" s="66"/>
      <c r="G18" s="66"/>
      <c r="H18" s="66"/>
      <c r="I18" s="66"/>
      <c r="J18" s="66"/>
      <c r="K18" s="66"/>
    </row>
    <row r="19" spans="2:11" ht="20.25" customHeight="1">
      <c r="B19" s="45" t="s">
        <v>159</v>
      </c>
      <c r="C19" s="66"/>
      <c r="D19" s="66"/>
      <c r="E19" s="66"/>
      <c r="F19" s="66"/>
      <c r="G19" s="66"/>
      <c r="H19" s="66">
        <v>3528287</v>
      </c>
      <c r="I19" s="66">
        <f t="shared" si="0"/>
        <v>3528287</v>
      </c>
      <c r="J19" s="66"/>
      <c r="K19" s="66">
        <f t="shared" si="1"/>
        <v>3528287</v>
      </c>
    </row>
    <row r="20" spans="2:11" ht="16.5" customHeight="1">
      <c r="B20" s="45" t="s">
        <v>155</v>
      </c>
      <c r="C20" s="66"/>
      <c r="D20" s="66"/>
      <c r="E20" s="66"/>
      <c r="F20" s="66"/>
      <c r="G20" s="66"/>
      <c r="H20" s="66"/>
      <c r="I20" s="66">
        <f t="shared" si="0"/>
        <v>0</v>
      </c>
      <c r="J20" s="66"/>
      <c r="K20" s="66">
        <f t="shared" si="1"/>
        <v>0</v>
      </c>
    </row>
    <row r="21" spans="2:11" ht="15.75" customHeight="1">
      <c r="B21" s="45" t="s">
        <v>160</v>
      </c>
      <c r="C21" s="66">
        <v>0</v>
      </c>
      <c r="D21" s="66">
        <v>0</v>
      </c>
      <c r="E21" s="66"/>
      <c r="F21" s="66"/>
      <c r="G21" s="66"/>
      <c r="H21" s="66"/>
      <c r="I21" s="66">
        <f t="shared" si="0"/>
        <v>0</v>
      </c>
      <c r="J21" s="66"/>
      <c r="K21" s="66">
        <f t="shared" si="1"/>
        <v>0</v>
      </c>
    </row>
    <row r="22" spans="2:11" ht="18" customHeight="1">
      <c r="B22" s="45" t="s">
        <v>161</v>
      </c>
      <c r="C22" s="66"/>
      <c r="D22" s="66"/>
      <c r="E22" s="66">
        <v>0</v>
      </c>
      <c r="F22" s="66"/>
      <c r="G22" s="66"/>
      <c r="H22" s="66"/>
      <c r="I22" s="66">
        <f t="shared" si="0"/>
        <v>0</v>
      </c>
      <c r="J22" s="66"/>
      <c r="K22" s="66">
        <f t="shared" si="1"/>
        <v>0</v>
      </c>
    </row>
    <row r="23" spans="2:11" ht="20.25" customHeight="1">
      <c r="B23" s="44" t="s">
        <v>321</v>
      </c>
      <c r="C23" s="67">
        <f>SUM(C14:C22)</f>
        <v>2600000</v>
      </c>
      <c r="D23" s="67">
        <f aca="true" t="shared" si="4" ref="D23:K23">SUM(D14:D22)</f>
        <v>0</v>
      </c>
      <c r="E23" s="67">
        <f t="shared" si="4"/>
        <v>0</v>
      </c>
      <c r="F23" s="67">
        <f t="shared" si="4"/>
        <v>48084</v>
      </c>
      <c r="G23" s="67">
        <f t="shared" si="4"/>
        <v>0</v>
      </c>
      <c r="H23" s="67">
        <f>SUM(H14:H22)</f>
        <v>6389507</v>
      </c>
      <c r="I23" s="67">
        <f>SUM(I14:I22)</f>
        <v>9037591</v>
      </c>
      <c r="J23" s="67">
        <f t="shared" si="4"/>
        <v>0</v>
      </c>
      <c r="K23" s="67">
        <f t="shared" si="4"/>
        <v>9037591</v>
      </c>
    </row>
  </sheetData>
  <sheetProtection/>
  <mergeCells count="2">
    <mergeCell ref="C3:I3"/>
    <mergeCell ref="B1:K1"/>
  </mergeCells>
  <printOptions/>
  <pageMargins left="0.2" right="0.26" top="0.35" bottom="0.42" header="0.19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0">
      <selection activeCell="D19" sqref="D19"/>
    </sheetView>
  </sheetViews>
  <sheetFormatPr defaultColWidth="9.140625" defaultRowHeight="12.75"/>
  <cols>
    <col min="1" max="1" width="28.57421875" style="70" customWidth="1"/>
    <col min="2" max="2" width="14.8515625" style="70" customWidth="1"/>
    <col min="3" max="3" width="7.140625" style="70" customWidth="1"/>
    <col min="4" max="4" width="11.28125" style="70" customWidth="1"/>
    <col min="5" max="5" width="8.28125" style="70" customWidth="1"/>
    <col min="6" max="6" width="7.140625" style="70" customWidth="1"/>
    <col min="7" max="7" width="11.421875" style="70" bestFit="1" customWidth="1"/>
    <col min="8" max="8" width="11.00390625" style="70" customWidth="1"/>
    <col min="9" max="9" width="9.57421875" style="70" customWidth="1"/>
    <col min="10" max="10" width="11.8515625" style="70" customWidth="1"/>
    <col min="11" max="11" width="12.8515625" style="70" customWidth="1"/>
    <col min="12" max="16384" width="9.140625" style="70" customWidth="1"/>
  </cols>
  <sheetData>
    <row r="1" spans="1:11" ht="17.25" customHeight="1">
      <c r="A1" s="243" t="s">
        <v>199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4.5" customHeight="1" hidden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4.75" customHeight="1">
      <c r="A3" s="86"/>
      <c r="B3" s="244" t="s">
        <v>200</v>
      </c>
      <c r="C3" s="246" t="s">
        <v>201</v>
      </c>
      <c r="D3" s="247"/>
      <c r="E3" s="247"/>
      <c r="F3" s="247"/>
      <c r="G3" s="248"/>
      <c r="H3" s="246" t="s">
        <v>202</v>
      </c>
      <c r="I3" s="247"/>
      <c r="J3" s="248"/>
      <c r="K3" s="244" t="s">
        <v>203</v>
      </c>
    </row>
    <row r="4" spans="1:11" ht="45">
      <c r="A4" s="88"/>
      <c r="B4" s="245"/>
      <c r="C4" s="87" t="s">
        <v>204</v>
      </c>
      <c r="D4" s="87" t="s">
        <v>205</v>
      </c>
      <c r="E4" s="87" t="s">
        <v>206</v>
      </c>
      <c r="F4" s="89" t="s">
        <v>207</v>
      </c>
      <c r="G4" s="90" t="s">
        <v>208</v>
      </c>
      <c r="H4" s="87" t="s">
        <v>209</v>
      </c>
      <c r="I4" s="87" t="s">
        <v>210</v>
      </c>
      <c r="J4" s="87" t="s">
        <v>208</v>
      </c>
      <c r="K4" s="245"/>
    </row>
    <row r="5" spans="1:11" ht="21" customHeight="1">
      <c r="A5" s="91" t="s">
        <v>211</v>
      </c>
      <c r="B5" s="92">
        <f aca="true" t="shared" si="0" ref="B5:J5">SUM(B6:B11)</f>
        <v>0</v>
      </c>
      <c r="C5" s="92">
        <f t="shared" si="0"/>
        <v>0</v>
      </c>
      <c r="D5" s="92">
        <f t="shared" si="0"/>
        <v>0</v>
      </c>
      <c r="E5" s="92">
        <f t="shared" si="0"/>
        <v>0</v>
      </c>
      <c r="F5" s="92">
        <f t="shared" si="0"/>
        <v>0</v>
      </c>
      <c r="G5" s="92">
        <f t="shared" si="0"/>
        <v>0</v>
      </c>
      <c r="H5" s="92">
        <f t="shared" si="0"/>
        <v>0</v>
      </c>
      <c r="I5" s="92">
        <f t="shared" si="0"/>
        <v>0</v>
      </c>
      <c r="J5" s="92">
        <f t="shared" si="0"/>
        <v>0</v>
      </c>
      <c r="K5" s="92">
        <f>B5+G5-J5</f>
        <v>0</v>
      </c>
    </row>
    <row r="6" spans="1:11" ht="15" customHeight="1">
      <c r="A6" s="91" t="s">
        <v>212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8.5" customHeight="1">
      <c r="A7" s="93" t="s">
        <v>213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30.75" customHeight="1">
      <c r="A8" s="95" t="s">
        <v>214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 customHeight="1">
      <c r="A9" s="91" t="s">
        <v>215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6.5" customHeight="1">
      <c r="A10" s="91" t="s">
        <v>216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9.5" customHeight="1">
      <c r="A11" s="91" t="s">
        <v>217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6.5" customHeight="1">
      <c r="A12" s="96" t="s">
        <v>218</v>
      </c>
      <c r="B12" s="97">
        <f aca="true" t="shared" si="1" ref="B12:I12">SUM(B13:B22)</f>
        <v>7431807</v>
      </c>
      <c r="C12" s="97">
        <f t="shared" si="1"/>
        <v>0</v>
      </c>
      <c r="D12" s="97">
        <f t="shared" si="1"/>
        <v>605578</v>
      </c>
      <c r="E12" s="97">
        <f t="shared" si="1"/>
        <v>0</v>
      </c>
      <c r="F12" s="97">
        <f t="shared" si="1"/>
        <v>0</v>
      </c>
      <c r="G12" s="97">
        <f t="shared" si="1"/>
        <v>605578</v>
      </c>
      <c r="H12" s="97">
        <f t="shared" si="1"/>
        <v>0</v>
      </c>
      <c r="I12" s="97">
        <f t="shared" si="1"/>
        <v>0</v>
      </c>
      <c r="J12" s="97">
        <f>H12+I12</f>
        <v>0</v>
      </c>
      <c r="K12" s="98">
        <f>B12+G12-J12</f>
        <v>8037385</v>
      </c>
    </row>
    <row r="13" spans="1:11" ht="15.75" customHeight="1">
      <c r="A13" s="91" t="s">
        <v>219</v>
      </c>
      <c r="B13" s="98"/>
      <c r="C13" s="98"/>
      <c r="D13" s="98"/>
      <c r="E13" s="98"/>
      <c r="F13" s="98"/>
      <c r="G13" s="98">
        <f aca="true" t="shared" si="2" ref="G13:G18">C13+D13+E13+F13</f>
        <v>0</v>
      </c>
      <c r="H13" s="98"/>
      <c r="I13" s="98"/>
      <c r="J13" s="98">
        <f>H13+I13</f>
        <v>0</v>
      </c>
      <c r="K13" s="98">
        <f aca="true" t="shared" si="3" ref="K13:K22">B13+G13-J13</f>
        <v>0</v>
      </c>
    </row>
    <row r="14" spans="1:11" ht="18.75" customHeight="1">
      <c r="A14" s="91" t="s">
        <v>220</v>
      </c>
      <c r="B14" s="98">
        <v>4804687</v>
      </c>
      <c r="C14" s="98"/>
      <c r="D14" s="99">
        <v>78980</v>
      </c>
      <c r="E14" s="98"/>
      <c r="F14" s="98"/>
      <c r="G14" s="98">
        <f t="shared" si="2"/>
        <v>78980</v>
      </c>
      <c r="H14" s="98"/>
      <c r="I14" s="98"/>
      <c r="J14" s="98">
        <f aca="true" t="shared" si="4" ref="J14:J22">H14+I14</f>
        <v>0</v>
      </c>
      <c r="K14" s="98">
        <f>B14+G14-J14</f>
        <v>4883667</v>
      </c>
    </row>
    <row r="15" spans="1:11" ht="18" customHeight="1">
      <c r="A15" s="91" t="s">
        <v>221</v>
      </c>
      <c r="B15" s="98"/>
      <c r="C15" s="98"/>
      <c r="D15" s="98"/>
      <c r="E15" s="98"/>
      <c r="F15" s="98"/>
      <c r="G15" s="98">
        <f t="shared" si="2"/>
        <v>0</v>
      </c>
      <c r="H15" s="98"/>
      <c r="I15" s="98"/>
      <c r="J15" s="98">
        <f t="shared" si="4"/>
        <v>0</v>
      </c>
      <c r="K15" s="98">
        <f t="shared" si="3"/>
        <v>0</v>
      </c>
    </row>
    <row r="16" spans="1:11" ht="15" customHeight="1">
      <c r="A16" s="100" t="s">
        <v>222</v>
      </c>
      <c r="B16" s="98">
        <v>1100538</v>
      </c>
      <c r="C16" s="98"/>
      <c r="D16" s="98">
        <v>155600</v>
      </c>
      <c r="E16" s="98"/>
      <c r="F16" s="98"/>
      <c r="G16" s="98">
        <f t="shared" si="2"/>
        <v>155600</v>
      </c>
      <c r="H16" s="98"/>
      <c r="I16" s="98"/>
      <c r="J16" s="98">
        <f t="shared" si="4"/>
        <v>0</v>
      </c>
      <c r="K16" s="98">
        <f t="shared" si="3"/>
        <v>1256138</v>
      </c>
    </row>
    <row r="17" spans="1:11" ht="18" customHeight="1">
      <c r="A17" s="91" t="s">
        <v>223</v>
      </c>
      <c r="B17" s="98">
        <v>1526582</v>
      </c>
      <c r="C17" s="98"/>
      <c r="D17" s="98"/>
      <c r="E17" s="98"/>
      <c r="F17" s="98"/>
      <c r="G17" s="98">
        <f t="shared" si="2"/>
        <v>0</v>
      </c>
      <c r="H17" s="98"/>
      <c r="I17" s="98"/>
      <c r="J17" s="98">
        <f t="shared" si="4"/>
        <v>0</v>
      </c>
      <c r="K17" s="98">
        <f t="shared" si="3"/>
        <v>1526582</v>
      </c>
    </row>
    <row r="18" spans="1:11" ht="16.5" customHeight="1">
      <c r="A18" s="91" t="s">
        <v>224</v>
      </c>
      <c r="B18" s="98"/>
      <c r="C18" s="98"/>
      <c r="D18" s="98">
        <v>370998</v>
      </c>
      <c r="E18" s="98"/>
      <c r="F18" s="98"/>
      <c r="G18" s="98">
        <f t="shared" si="2"/>
        <v>370998</v>
      </c>
      <c r="H18" s="98"/>
      <c r="I18" s="98"/>
      <c r="J18" s="98">
        <f t="shared" si="4"/>
        <v>0</v>
      </c>
      <c r="K18" s="98">
        <f t="shared" si="3"/>
        <v>370998</v>
      </c>
    </row>
    <row r="19" spans="1:11" ht="16.5" customHeight="1">
      <c r="A19" s="91" t="s">
        <v>225</v>
      </c>
      <c r="B19" s="98"/>
      <c r="C19" s="98"/>
      <c r="D19" s="98"/>
      <c r="E19" s="98"/>
      <c r="F19" s="98"/>
      <c r="G19" s="98">
        <f>C19+D19+E19+F19</f>
        <v>0</v>
      </c>
      <c r="H19" s="98"/>
      <c r="I19" s="98"/>
      <c r="J19" s="98">
        <f t="shared" si="4"/>
        <v>0</v>
      </c>
      <c r="K19" s="98">
        <f t="shared" si="3"/>
        <v>0</v>
      </c>
    </row>
    <row r="20" spans="1:11" ht="15.75" customHeight="1">
      <c r="A20" s="91" t="s">
        <v>226</v>
      </c>
      <c r="B20" s="98"/>
      <c r="C20" s="98"/>
      <c r="D20" s="98"/>
      <c r="E20" s="98"/>
      <c r="F20" s="98"/>
      <c r="G20" s="98">
        <f>C20+D20+E20+F20</f>
        <v>0</v>
      </c>
      <c r="H20" s="98"/>
      <c r="I20" s="98"/>
      <c r="J20" s="98">
        <f t="shared" si="4"/>
        <v>0</v>
      </c>
      <c r="K20" s="98">
        <f t="shared" si="3"/>
        <v>0</v>
      </c>
    </row>
    <row r="21" spans="1:11" ht="15.75" customHeight="1">
      <c r="A21" s="91" t="s">
        <v>227</v>
      </c>
      <c r="B21" s="98"/>
      <c r="C21" s="98"/>
      <c r="D21" s="98"/>
      <c r="E21" s="98"/>
      <c r="F21" s="98"/>
      <c r="G21" s="98">
        <f>C21+D21+E21+F21</f>
        <v>0</v>
      </c>
      <c r="H21" s="98"/>
      <c r="I21" s="98"/>
      <c r="J21" s="98">
        <f t="shared" si="4"/>
        <v>0</v>
      </c>
      <c r="K21" s="98">
        <f t="shared" si="3"/>
        <v>0</v>
      </c>
    </row>
    <row r="22" spans="1:11" ht="17.25" customHeight="1">
      <c r="A22" s="91" t="s">
        <v>228</v>
      </c>
      <c r="B22" s="98"/>
      <c r="C22" s="98"/>
      <c r="D22" s="98"/>
      <c r="E22" s="98"/>
      <c r="F22" s="98"/>
      <c r="G22" s="98">
        <f>C22+D22+E22+F22</f>
        <v>0</v>
      </c>
      <c r="H22" s="98"/>
      <c r="I22" s="98"/>
      <c r="J22" s="98">
        <f t="shared" si="4"/>
        <v>0</v>
      </c>
      <c r="K22" s="98">
        <f t="shared" si="3"/>
        <v>0</v>
      </c>
    </row>
    <row r="23" spans="1:11" ht="11.25">
      <c r="A23" s="91" t="s">
        <v>229</v>
      </c>
      <c r="B23" s="101">
        <f>B5+B12</f>
        <v>7431807</v>
      </c>
      <c r="C23" s="101">
        <f aca="true" t="shared" si="5" ref="C23:J23">C5+C12</f>
        <v>0</v>
      </c>
      <c r="D23" s="101">
        <f>D5+D12</f>
        <v>605578</v>
      </c>
      <c r="E23" s="101">
        <f t="shared" si="5"/>
        <v>0</v>
      </c>
      <c r="F23" s="101">
        <f t="shared" si="5"/>
        <v>0</v>
      </c>
      <c r="G23" s="98">
        <f>C23+D23+E23+F23</f>
        <v>605578</v>
      </c>
      <c r="H23" s="101">
        <f t="shared" si="5"/>
        <v>0</v>
      </c>
      <c r="I23" s="101">
        <f t="shared" si="5"/>
        <v>0</v>
      </c>
      <c r="J23" s="101">
        <f t="shared" si="5"/>
        <v>0</v>
      </c>
      <c r="K23" s="98">
        <f>B23+G23-J23</f>
        <v>8037385</v>
      </c>
    </row>
  </sheetData>
  <sheetProtection/>
  <mergeCells count="5">
    <mergeCell ref="A1:K1"/>
    <mergeCell ref="B3:B4"/>
    <mergeCell ref="C3:G3"/>
    <mergeCell ref="H3:J3"/>
    <mergeCell ref="K3:K4"/>
  </mergeCells>
  <printOptions/>
  <pageMargins left="0.38" right="0.1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1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.7109375" style="0" customWidth="1"/>
    <col min="2" max="2" width="32.7109375" style="0" customWidth="1"/>
    <col min="3" max="3" width="10.140625" style="0" bestFit="1" customWidth="1"/>
    <col min="5" max="5" width="10.140625" style="0" bestFit="1" customWidth="1"/>
    <col min="7" max="7" width="9.8515625" style="0" customWidth="1"/>
    <col min="12" max="12" width="12.28125" style="0" customWidth="1"/>
    <col min="18" max="18" width="10.421875" style="0" customWidth="1"/>
    <col min="19" max="20" width="11.140625" style="0" bestFit="1" customWidth="1"/>
    <col min="21" max="21" width="10.140625" style="0" bestFit="1" customWidth="1"/>
    <col min="25" max="25" width="11.140625" style="0" bestFit="1" customWidth="1"/>
    <col min="35" max="36" width="11.140625" style="0" bestFit="1" customWidth="1"/>
  </cols>
  <sheetData>
    <row r="1" spans="2:37" ht="15">
      <c r="B1" s="102"/>
      <c r="E1" s="103" t="s">
        <v>230</v>
      </c>
      <c r="K1" s="104"/>
      <c r="O1" s="105"/>
      <c r="P1" s="105"/>
      <c r="Q1" s="105"/>
      <c r="R1" s="105"/>
      <c r="S1" s="106"/>
      <c r="T1" s="107"/>
      <c r="AI1" s="108"/>
      <c r="AJ1" s="109"/>
      <c r="AK1" s="110"/>
    </row>
    <row r="2" spans="4:37" ht="12.75">
      <c r="D2" s="111"/>
      <c r="E2" s="111"/>
      <c r="F2" s="111"/>
      <c r="G2" s="111"/>
      <c r="K2" s="112" t="s">
        <v>231</v>
      </c>
      <c r="O2" s="105"/>
      <c r="P2" s="105"/>
      <c r="Q2" s="105"/>
      <c r="R2" s="105"/>
      <c r="S2" s="106"/>
      <c r="T2" s="107"/>
      <c r="AI2" s="108"/>
      <c r="AJ2" s="109"/>
      <c r="AK2" s="110"/>
    </row>
    <row r="3" spans="2:37" ht="45" customHeight="1">
      <c r="B3" s="113" t="s">
        <v>232</v>
      </c>
      <c r="C3" s="249" t="s">
        <v>233</v>
      </c>
      <c r="D3" s="114"/>
      <c r="E3" s="115" t="s">
        <v>234</v>
      </c>
      <c r="F3" s="84"/>
      <c r="G3" s="116"/>
      <c r="H3" s="117"/>
      <c r="I3" s="118"/>
      <c r="J3" s="117" t="s">
        <v>235</v>
      </c>
      <c r="K3" s="119"/>
      <c r="L3" s="249" t="s">
        <v>236</v>
      </c>
      <c r="O3" s="105"/>
      <c r="P3" s="105"/>
      <c r="Q3" s="105"/>
      <c r="R3" s="105"/>
      <c r="S3" s="106"/>
      <c r="T3" s="107"/>
      <c r="AI3" s="108"/>
      <c r="AJ3" s="109"/>
      <c r="AK3" s="110"/>
    </row>
    <row r="4" spans="2:37" ht="12.75">
      <c r="B4" s="120"/>
      <c r="C4" s="250"/>
      <c r="D4" s="121"/>
      <c r="E4" s="122"/>
      <c r="F4" s="123"/>
      <c r="G4" s="122"/>
      <c r="H4" s="124"/>
      <c r="I4" s="122"/>
      <c r="J4" s="122"/>
      <c r="K4" s="125"/>
      <c r="L4" s="250"/>
      <c r="O4" s="105"/>
      <c r="P4" s="105"/>
      <c r="Q4" s="105"/>
      <c r="R4" s="105"/>
      <c r="S4" s="106"/>
      <c r="T4" s="107"/>
      <c r="AI4" s="108"/>
      <c r="AJ4" s="109"/>
      <c r="AK4" s="110"/>
    </row>
    <row r="5" spans="2:37" ht="12.75">
      <c r="B5" s="126"/>
      <c r="C5" s="250"/>
      <c r="D5" s="127" t="s">
        <v>237</v>
      </c>
      <c r="E5" s="127" t="s">
        <v>238</v>
      </c>
      <c r="F5" s="127"/>
      <c r="G5" s="128"/>
      <c r="H5" s="128" t="s">
        <v>239</v>
      </c>
      <c r="I5" s="128" t="s">
        <v>239</v>
      </c>
      <c r="J5" s="128" t="s">
        <v>239</v>
      </c>
      <c r="K5" s="129"/>
      <c r="L5" s="250"/>
      <c r="O5" s="105"/>
      <c r="P5" s="105"/>
      <c r="Q5" s="105"/>
      <c r="R5" s="105"/>
      <c r="S5" s="106"/>
      <c r="T5" s="107"/>
      <c r="AI5" s="108"/>
      <c r="AJ5" s="109"/>
      <c r="AK5" s="110"/>
    </row>
    <row r="6" spans="2:37" ht="12.75">
      <c r="B6" s="130" t="s">
        <v>240</v>
      </c>
      <c r="C6" s="250"/>
      <c r="D6" s="128" t="s">
        <v>241</v>
      </c>
      <c r="E6" s="128" t="s">
        <v>242</v>
      </c>
      <c r="F6" s="128"/>
      <c r="G6" s="128" t="s">
        <v>243</v>
      </c>
      <c r="H6" s="128" t="s">
        <v>244</v>
      </c>
      <c r="I6" s="128" t="s">
        <v>245</v>
      </c>
      <c r="J6" s="128" t="s">
        <v>246</v>
      </c>
      <c r="K6" s="129" t="s">
        <v>243</v>
      </c>
      <c r="L6" s="250"/>
      <c r="O6" s="105"/>
      <c r="P6" s="105"/>
      <c r="Q6" s="105"/>
      <c r="R6" s="105"/>
      <c r="S6" s="106"/>
      <c r="T6" s="107"/>
      <c r="AI6" s="108"/>
      <c r="AJ6" s="109"/>
      <c r="AK6" s="110"/>
    </row>
    <row r="7" spans="2:37" ht="12.75">
      <c r="B7" s="131"/>
      <c r="C7" s="251"/>
      <c r="D7" s="132" t="s">
        <v>247</v>
      </c>
      <c r="E7" s="132"/>
      <c r="F7" s="132"/>
      <c r="G7" s="132"/>
      <c r="H7" s="132" t="s">
        <v>248</v>
      </c>
      <c r="I7" s="132" t="s">
        <v>249</v>
      </c>
      <c r="J7" s="132" t="s">
        <v>250</v>
      </c>
      <c r="K7" s="133"/>
      <c r="L7" s="251"/>
      <c r="O7" s="105"/>
      <c r="P7" s="105"/>
      <c r="Q7" s="105"/>
      <c r="R7" s="105"/>
      <c r="S7" s="106"/>
      <c r="T7" s="107"/>
      <c r="AI7" s="108"/>
      <c r="AJ7" s="109"/>
      <c r="AK7" s="110"/>
    </row>
    <row r="8" spans="2:37" ht="12.75">
      <c r="B8" s="131" t="s">
        <v>251</v>
      </c>
      <c r="C8" s="134">
        <v>578289</v>
      </c>
      <c r="D8" s="135"/>
      <c r="E8" s="135">
        <v>84528</v>
      </c>
      <c r="F8" s="135"/>
      <c r="G8" s="136">
        <f aca="true" t="shared" si="0" ref="G8:G17">D8+E8+F8</f>
        <v>84528</v>
      </c>
      <c r="H8" s="135"/>
      <c r="I8" s="135"/>
      <c r="J8" s="135"/>
      <c r="K8" s="137"/>
      <c r="L8" s="136">
        <f>C8+G8-K8</f>
        <v>662817</v>
      </c>
      <c r="O8" s="105"/>
      <c r="P8" s="105"/>
      <c r="Q8" s="105"/>
      <c r="R8" s="105"/>
      <c r="S8" s="106"/>
      <c r="T8" s="107"/>
      <c r="AI8" s="108"/>
      <c r="AJ8" s="109"/>
      <c r="AK8" s="110"/>
    </row>
    <row r="9" spans="2:37" ht="12.75">
      <c r="B9" s="138" t="s">
        <v>252</v>
      </c>
      <c r="C9" s="136">
        <v>88991</v>
      </c>
      <c r="D9" s="136"/>
      <c r="E9" s="136">
        <v>129807</v>
      </c>
      <c r="F9" s="136"/>
      <c r="G9" s="136">
        <f t="shared" si="0"/>
        <v>129807</v>
      </c>
      <c r="H9" s="136"/>
      <c r="I9" s="136"/>
      <c r="J9" s="136"/>
      <c r="K9" s="139">
        <f aca="true" t="shared" si="1" ref="K9:K17">H9+I9+J9</f>
        <v>0</v>
      </c>
      <c r="L9" s="136">
        <f>C9+G9-K9</f>
        <v>218798</v>
      </c>
      <c r="O9" s="105"/>
      <c r="P9" s="105"/>
      <c r="Q9" s="105"/>
      <c r="R9" s="105"/>
      <c r="S9" s="106"/>
      <c r="T9" s="107"/>
      <c r="AB9" s="140"/>
      <c r="AI9" s="108"/>
      <c r="AJ9" s="109"/>
      <c r="AK9" s="110"/>
    </row>
    <row r="10" spans="2:37" ht="12.75">
      <c r="B10" s="83" t="s">
        <v>253</v>
      </c>
      <c r="C10" s="136">
        <v>262607</v>
      </c>
      <c r="D10" s="136"/>
      <c r="E10" s="136">
        <v>126398</v>
      </c>
      <c r="F10" s="136"/>
      <c r="G10" s="136">
        <f t="shared" si="0"/>
        <v>126398</v>
      </c>
      <c r="H10" s="136"/>
      <c r="I10" s="136"/>
      <c r="J10" s="136"/>
      <c r="K10" s="139">
        <f t="shared" si="1"/>
        <v>0</v>
      </c>
      <c r="L10" s="136">
        <f aca="true" t="shared" si="2" ref="L10:L17">C10+G10-K10</f>
        <v>389005</v>
      </c>
      <c r="O10" s="105"/>
      <c r="P10" s="105"/>
      <c r="Q10" s="105"/>
      <c r="R10" s="105"/>
      <c r="S10" s="106"/>
      <c r="T10" s="107"/>
      <c r="AI10" s="108"/>
      <c r="AJ10" s="109"/>
      <c r="AK10" s="110"/>
    </row>
    <row r="11" spans="2:37" ht="12.75">
      <c r="B11" s="83" t="s">
        <v>254</v>
      </c>
      <c r="C11" s="136">
        <v>0</v>
      </c>
      <c r="D11" s="136"/>
      <c r="E11" s="136"/>
      <c r="F11" s="136"/>
      <c r="G11" s="136">
        <f t="shared" si="0"/>
        <v>0</v>
      </c>
      <c r="H11" s="136"/>
      <c r="I11" s="136"/>
      <c r="J11" s="136"/>
      <c r="K11" s="139">
        <f t="shared" si="1"/>
        <v>0</v>
      </c>
      <c r="L11" s="136">
        <f t="shared" si="2"/>
        <v>0</v>
      </c>
      <c r="O11" s="105"/>
      <c r="P11" s="105"/>
      <c r="Q11" s="105"/>
      <c r="R11" s="105"/>
      <c r="S11" s="106"/>
      <c r="T11" s="107"/>
      <c r="AI11" s="108"/>
      <c r="AJ11" s="109"/>
      <c r="AK11" s="110"/>
    </row>
    <row r="12" spans="2:37" ht="12.75">
      <c r="B12" s="83" t="s">
        <v>192</v>
      </c>
      <c r="C12" s="136">
        <v>0</v>
      </c>
      <c r="D12" s="136"/>
      <c r="E12" s="136">
        <v>31275</v>
      </c>
      <c r="F12" s="136"/>
      <c r="G12" s="136">
        <f t="shared" si="0"/>
        <v>31275</v>
      </c>
      <c r="H12" s="136"/>
      <c r="I12" s="136"/>
      <c r="J12" s="136"/>
      <c r="K12" s="139">
        <f t="shared" si="1"/>
        <v>0</v>
      </c>
      <c r="L12" s="136">
        <f t="shared" si="2"/>
        <v>31275</v>
      </c>
      <c r="O12" s="105"/>
      <c r="P12" s="105"/>
      <c r="Q12" s="105"/>
      <c r="R12" s="105"/>
      <c r="S12" s="106"/>
      <c r="T12" s="107"/>
      <c r="AI12" s="108"/>
      <c r="AJ12" s="109"/>
      <c r="AK12" s="110"/>
    </row>
    <row r="13" spans="2:37" ht="12.75">
      <c r="B13" s="83"/>
      <c r="C13" s="136"/>
      <c r="D13" s="136"/>
      <c r="E13" s="136"/>
      <c r="F13" s="136"/>
      <c r="G13" s="136">
        <f t="shared" si="0"/>
        <v>0</v>
      </c>
      <c r="H13" s="136"/>
      <c r="I13" s="136"/>
      <c r="J13" s="136"/>
      <c r="K13" s="139">
        <f t="shared" si="1"/>
        <v>0</v>
      </c>
      <c r="L13" s="136">
        <f t="shared" si="2"/>
        <v>0</v>
      </c>
      <c r="O13" s="105"/>
      <c r="P13" s="105"/>
      <c r="Q13" s="105"/>
      <c r="R13" s="105"/>
      <c r="S13" s="106"/>
      <c r="T13" s="107"/>
      <c r="AB13" s="140"/>
      <c r="AI13" s="108"/>
      <c r="AJ13" s="109"/>
      <c r="AK13" s="110"/>
    </row>
    <row r="14" spans="2:37" ht="12.75">
      <c r="B14" s="83"/>
      <c r="C14" s="136"/>
      <c r="D14" s="136"/>
      <c r="E14" s="136"/>
      <c r="F14" s="136"/>
      <c r="G14" s="136">
        <f t="shared" si="0"/>
        <v>0</v>
      </c>
      <c r="H14" s="136"/>
      <c r="I14" s="136"/>
      <c r="J14" s="136"/>
      <c r="K14" s="139">
        <f t="shared" si="1"/>
        <v>0</v>
      </c>
      <c r="L14" s="136">
        <f t="shared" si="2"/>
        <v>0</v>
      </c>
      <c r="O14" s="105"/>
      <c r="P14" s="105"/>
      <c r="Q14" s="105"/>
      <c r="R14" s="105"/>
      <c r="S14" s="106"/>
      <c r="T14" s="107"/>
      <c r="AI14" s="108"/>
      <c r="AJ14" s="109"/>
      <c r="AK14" s="110"/>
    </row>
    <row r="15" spans="2:37" ht="12.75">
      <c r="B15" s="83"/>
      <c r="C15" s="136"/>
      <c r="D15" s="136"/>
      <c r="E15" s="136"/>
      <c r="F15" s="136"/>
      <c r="G15" s="136">
        <f t="shared" si="0"/>
        <v>0</v>
      </c>
      <c r="H15" s="136"/>
      <c r="I15" s="136"/>
      <c r="J15" s="136"/>
      <c r="K15" s="139">
        <f t="shared" si="1"/>
        <v>0</v>
      </c>
      <c r="L15" s="136">
        <f t="shared" si="2"/>
        <v>0</v>
      </c>
      <c r="O15" s="105"/>
      <c r="P15" s="105"/>
      <c r="Q15" s="105"/>
      <c r="R15" s="105"/>
      <c r="S15" s="106"/>
      <c r="T15" s="107"/>
      <c r="AI15" s="108"/>
      <c r="AJ15" s="109"/>
      <c r="AK15" s="110"/>
    </row>
    <row r="16" spans="2:37" ht="12.75">
      <c r="B16" s="83"/>
      <c r="C16" s="136"/>
      <c r="D16" s="136"/>
      <c r="E16" s="136"/>
      <c r="F16" s="136"/>
      <c r="G16" s="136">
        <f t="shared" si="0"/>
        <v>0</v>
      </c>
      <c r="H16" s="136"/>
      <c r="I16" s="136"/>
      <c r="J16" s="136"/>
      <c r="K16" s="139">
        <f t="shared" si="1"/>
        <v>0</v>
      </c>
      <c r="L16" s="136">
        <f t="shared" si="2"/>
        <v>0</v>
      </c>
      <c r="O16" s="105"/>
      <c r="P16" s="105"/>
      <c r="Q16" s="105"/>
      <c r="R16" s="105"/>
      <c r="S16" s="106"/>
      <c r="T16" s="107"/>
      <c r="AI16" s="108"/>
      <c r="AJ16" s="109"/>
      <c r="AK16" s="110"/>
    </row>
    <row r="17" spans="2:37" ht="12.75">
      <c r="B17" s="83"/>
      <c r="C17" s="136"/>
      <c r="D17" s="136"/>
      <c r="E17" s="136"/>
      <c r="F17" s="136"/>
      <c r="G17" s="136">
        <f t="shared" si="0"/>
        <v>0</v>
      </c>
      <c r="H17" s="136"/>
      <c r="I17" s="136"/>
      <c r="J17" s="136"/>
      <c r="K17" s="139">
        <f t="shared" si="1"/>
        <v>0</v>
      </c>
      <c r="L17" s="136">
        <f t="shared" si="2"/>
        <v>0</v>
      </c>
      <c r="O17" s="105"/>
      <c r="P17" s="105"/>
      <c r="Q17" s="105"/>
      <c r="R17" s="105"/>
      <c r="S17" s="106"/>
      <c r="T17" s="107"/>
      <c r="AI17" s="108"/>
      <c r="AJ17" s="109"/>
      <c r="AK17" s="110"/>
    </row>
    <row r="18" spans="2:37" ht="12.75">
      <c r="B18" s="83"/>
      <c r="C18" s="136">
        <f>SUM(C8:C17)</f>
        <v>929887</v>
      </c>
      <c r="D18" s="136">
        <f aca="true" t="shared" si="3" ref="D18:L18">SUM(D8:D17)</f>
        <v>0</v>
      </c>
      <c r="E18" s="136">
        <f t="shared" si="3"/>
        <v>372008</v>
      </c>
      <c r="F18" s="136">
        <f t="shared" si="3"/>
        <v>0</v>
      </c>
      <c r="G18" s="136">
        <f t="shared" si="3"/>
        <v>372008</v>
      </c>
      <c r="H18" s="136">
        <f t="shared" si="3"/>
        <v>0</v>
      </c>
      <c r="I18" s="136">
        <f t="shared" si="3"/>
        <v>0</v>
      </c>
      <c r="J18" s="136">
        <f t="shared" si="3"/>
        <v>0</v>
      </c>
      <c r="K18" s="136">
        <f t="shared" si="3"/>
        <v>0</v>
      </c>
      <c r="L18" s="136">
        <f t="shared" si="3"/>
        <v>1301895</v>
      </c>
      <c r="O18" s="105"/>
      <c r="P18" s="105"/>
      <c r="Q18" s="105"/>
      <c r="R18" s="105"/>
      <c r="S18" s="106"/>
      <c r="T18" s="107"/>
      <c r="AI18" s="108"/>
      <c r="AJ18" s="109"/>
      <c r="AK18" s="110"/>
    </row>
    <row r="19" spans="11:37" ht="12.75">
      <c r="K19" s="104"/>
      <c r="O19" s="105"/>
      <c r="P19" s="105"/>
      <c r="Q19" s="105"/>
      <c r="R19" s="105"/>
      <c r="S19" s="106"/>
      <c r="T19" s="107"/>
      <c r="AI19" s="108"/>
      <c r="AJ19" s="109"/>
      <c r="AK19" s="110"/>
    </row>
  </sheetData>
  <sheetProtection/>
  <mergeCells count="2">
    <mergeCell ref="C3:C7"/>
    <mergeCell ref="L3:L7"/>
  </mergeCells>
  <printOptions/>
  <pageMargins left="0.34" right="0.38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I3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57421875" style="141" customWidth="1"/>
    <col min="2" max="2" width="6.28125" style="141" customWidth="1"/>
    <col min="3" max="3" width="9.140625" style="141" customWidth="1"/>
    <col min="4" max="4" width="24.28125" style="141" customWidth="1"/>
    <col min="5" max="5" width="9.140625" style="141" customWidth="1"/>
    <col min="6" max="6" width="25.28125" style="141" customWidth="1"/>
    <col min="7" max="8" width="9.140625" style="141" customWidth="1"/>
    <col min="9" max="9" width="14.57421875" style="141" customWidth="1"/>
    <col min="10" max="16384" width="9.140625" style="141" customWidth="1"/>
  </cols>
  <sheetData>
    <row r="3" spans="2:6" ht="15.75">
      <c r="B3" s="144">
        <v>1</v>
      </c>
      <c r="C3" s="252" t="s">
        <v>258</v>
      </c>
      <c r="D3" s="252"/>
      <c r="E3" s="252"/>
      <c r="F3" s="252"/>
    </row>
    <row r="5" spans="3:6" ht="12.75">
      <c r="C5" s="142" t="s">
        <v>259</v>
      </c>
      <c r="D5" s="142" t="s">
        <v>260</v>
      </c>
      <c r="E5" s="142" t="s">
        <v>261</v>
      </c>
      <c r="F5" s="143" t="s">
        <v>262</v>
      </c>
    </row>
    <row r="6" spans="3:6" ht="12.75">
      <c r="C6" s="142">
        <v>1</v>
      </c>
      <c r="D6" s="146" t="s">
        <v>264</v>
      </c>
      <c r="E6" s="142"/>
      <c r="F6" s="147">
        <v>3947166</v>
      </c>
    </row>
    <row r="7" spans="3:6" ht="12.75">
      <c r="C7" s="142"/>
      <c r="D7" s="146" t="s">
        <v>266</v>
      </c>
      <c r="E7" s="142"/>
      <c r="F7" s="147">
        <f>F8+F9+F10+F11+F12</f>
        <v>241621</v>
      </c>
    </row>
    <row r="8" spans="3:6" ht="12.75">
      <c r="C8" s="142">
        <v>1</v>
      </c>
      <c r="D8" s="142" t="s">
        <v>195</v>
      </c>
      <c r="E8" s="142">
        <v>657</v>
      </c>
      <c r="F8" s="145">
        <v>63314</v>
      </c>
    </row>
    <row r="9" spans="3:6" ht="12.75">
      <c r="C9" s="142">
        <v>2</v>
      </c>
      <c r="D9" s="142" t="s">
        <v>194</v>
      </c>
      <c r="E9" s="142">
        <v>658</v>
      </c>
      <c r="F9" s="145">
        <v>178307</v>
      </c>
    </row>
    <row r="10" spans="3:6" ht="12.75">
      <c r="C10" s="142">
        <v>3</v>
      </c>
      <c r="D10" s="142" t="s">
        <v>265</v>
      </c>
      <c r="E10" s="142">
        <v>618</v>
      </c>
      <c r="F10" s="145"/>
    </row>
    <row r="11" spans="3:8" ht="12.75">
      <c r="C11" s="142">
        <v>4</v>
      </c>
      <c r="D11" s="142" t="s">
        <v>267</v>
      </c>
      <c r="E11" s="142"/>
      <c r="F11" s="145"/>
      <c r="H11" s="141" t="s">
        <v>263</v>
      </c>
    </row>
    <row r="12" spans="3:9" ht="12.75">
      <c r="C12" s="142">
        <v>5</v>
      </c>
      <c r="D12" s="142" t="s">
        <v>193</v>
      </c>
      <c r="E12" s="142"/>
      <c r="F12" s="145"/>
      <c r="H12" s="141">
        <v>657</v>
      </c>
      <c r="I12" s="141">
        <v>12602</v>
      </c>
    </row>
    <row r="13" spans="3:9" ht="12.75">
      <c r="C13" s="142"/>
      <c r="D13" s="142"/>
      <c r="E13" s="142"/>
      <c r="F13" s="145"/>
      <c r="H13" s="141">
        <v>658</v>
      </c>
      <c r="I13" s="141">
        <v>224943</v>
      </c>
    </row>
    <row r="14" spans="3:9" ht="12.75">
      <c r="C14" s="142"/>
      <c r="D14" s="146" t="s">
        <v>268</v>
      </c>
      <c r="E14" s="142"/>
      <c r="F14" s="147">
        <f>F6+F7</f>
        <v>4188787</v>
      </c>
      <c r="I14" s="144">
        <f>SUM(I10:I13)</f>
        <v>237545</v>
      </c>
    </row>
    <row r="15" spans="3:6" ht="12.75">
      <c r="C15" s="142">
        <v>6</v>
      </c>
      <c r="D15" s="146" t="s">
        <v>270</v>
      </c>
      <c r="E15" s="142"/>
      <c r="F15" s="147">
        <f>F14*0.1</f>
        <v>418878.7</v>
      </c>
    </row>
    <row r="16" spans="3:6" ht="12.75">
      <c r="C16" s="142">
        <v>7</v>
      </c>
      <c r="D16" s="146" t="s">
        <v>269</v>
      </c>
      <c r="E16" s="142"/>
      <c r="F16" s="147">
        <f>F6-F15</f>
        <v>3528287.3</v>
      </c>
    </row>
    <row r="17" spans="3:6" ht="12.75">
      <c r="C17" s="142"/>
      <c r="D17" s="142"/>
      <c r="E17" s="142"/>
      <c r="F17" s="145"/>
    </row>
    <row r="18" spans="3:6" ht="12.75">
      <c r="C18" s="149"/>
      <c r="D18" s="149"/>
      <c r="E18" s="149"/>
      <c r="F18" s="150"/>
    </row>
    <row r="19" spans="3:6" ht="12.75">
      <c r="C19" s="148"/>
      <c r="D19" s="148"/>
      <c r="E19" s="148"/>
      <c r="F19" s="148"/>
    </row>
    <row r="20" spans="3:6" ht="12.75">
      <c r="C20" s="148"/>
      <c r="D20" s="148"/>
      <c r="E20" s="148"/>
      <c r="F20" s="148"/>
    </row>
    <row r="21" spans="3:6" ht="12.75">
      <c r="C21" s="148"/>
      <c r="D21" s="208" t="s">
        <v>322</v>
      </c>
      <c r="E21" s="148"/>
      <c r="F21" s="148"/>
    </row>
    <row r="22" spans="3:6" ht="12.75">
      <c r="C22" s="148"/>
      <c r="D22" s="148"/>
      <c r="E22" s="148"/>
      <c r="F22" s="148"/>
    </row>
    <row r="23" spans="3:6" ht="12.75">
      <c r="C23" s="148"/>
      <c r="D23" s="148"/>
      <c r="E23" s="148"/>
      <c r="F23" s="148"/>
    </row>
    <row r="24" spans="3:6" ht="12.75">
      <c r="C24" s="148"/>
      <c r="D24" s="148"/>
      <c r="E24" s="148"/>
      <c r="F24" s="148"/>
    </row>
    <row r="25" ht="12.75">
      <c r="E25" s="208"/>
    </row>
    <row r="26" ht="12.75">
      <c r="E26" s="148"/>
    </row>
    <row r="27" ht="12.75">
      <c r="E27" s="148"/>
    </row>
    <row r="28" spans="3:6" ht="12.75">
      <c r="C28" s="253" t="s">
        <v>305</v>
      </c>
      <c r="D28" s="253"/>
      <c r="E28" s="253" t="s">
        <v>306</v>
      </c>
      <c r="F28" s="253"/>
    </row>
    <row r="29" spans="3:5" ht="12.75">
      <c r="C29" s="148"/>
      <c r="D29" s="148"/>
      <c r="E29" s="148"/>
    </row>
    <row r="30" spans="3:6" ht="12.75">
      <c r="C30" s="254" t="s">
        <v>307</v>
      </c>
      <c r="D30" s="254"/>
      <c r="E30" s="254" t="s">
        <v>308</v>
      </c>
      <c r="F30" s="254"/>
    </row>
  </sheetData>
  <sheetProtection/>
  <mergeCells count="5">
    <mergeCell ref="C3:F3"/>
    <mergeCell ref="C28:D28"/>
    <mergeCell ref="E28:F28"/>
    <mergeCell ref="C30:D30"/>
    <mergeCell ref="E30:F3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Filanto</dc:creator>
  <cp:keywords/>
  <dc:description/>
  <cp:lastModifiedBy>Admin</cp:lastModifiedBy>
  <cp:lastPrinted>2011-03-05T19:57:49Z</cp:lastPrinted>
  <dcterms:created xsi:type="dcterms:W3CDTF">1998-11-21T10:12:38Z</dcterms:created>
  <dcterms:modified xsi:type="dcterms:W3CDTF">2011-03-26T22:27:30Z</dcterms:modified>
  <cp:category/>
  <cp:version/>
  <cp:contentType/>
  <cp:contentStatus/>
</cp:coreProperties>
</file>