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tabRatio="925" activeTab="0"/>
  </bookViews>
  <sheets>
    <sheet name="KAPAKU" sheetId="1" r:id="rId1"/>
    <sheet name="AKTIV+PASIV" sheetId="2" r:id="rId2"/>
    <sheet name="PASH" sheetId="3" r:id="rId3"/>
    <sheet name="FLUKSI I PARASE" sheetId="4" r:id="rId4"/>
    <sheet name="Ndryshimi kapital" sheetId="5" r:id="rId5"/>
    <sheet name="AAGJM" sheetId="6" r:id="rId6"/>
    <sheet name="SHENIME SHPJEGUESE" sheetId="7" r:id="rId7"/>
  </sheets>
  <definedNames/>
  <calcPr fullCalcOnLoad="1"/>
</workbook>
</file>

<file path=xl/sharedStrings.xml><?xml version="1.0" encoding="utf-8"?>
<sst xmlns="http://schemas.openxmlformats.org/spreadsheetml/2006/main" count="493" uniqueCount="374">
  <si>
    <t>Data e krijimit</t>
  </si>
  <si>
    <t>Shenime</t>
  </si>
  <si>
    <t>AKTIVET</t>
  </si>
  <si>
    <t>I</t>
  </si>
  <si>
    <t>AKTIVET AFATSHKURTRA</t>
  </si>
  <si>
    <t>Aktivet Monetare</t>
  </si>
  <si>
    <t>Derivative dhe aktive financiare te mbajtura per tregtim</t>
  </si>
  <si>
    <t>Aktive te tjera financiare afatshkurtra</t>
  </si>
  <si>
    <t>Inventari</t>
  </si>
  <si>
    <t>Aktivet biologjike afatshkurtra</t>
  </si>
  <si>
    <t>Parapagimet dhe shpenzimet e shtyra</t>
  </si>
  <si>
    <t>TOTALI I AKTIVEVE AFATSHKURTRA (I)</t>
  </si>
  <si>
    <t>II</t>
  </si>
  <si>
    <t>AKTIVET AFATGJATA</t>
  </si>
  <si>
    <t>Investimet financiare afatgjata</t>
  </si>
  <si>
    <t>Aktive afatgjata materiale</t>
  </si>
  <si>
    <t>Aktive Biologjike afatgjata</t>
  </si>
  <si>
    <t>Aktivet afatgjata jomateriale</t>
  </si>
  <si>
    <t>Kapital aksionar i papaguar</t>
  </si>
  <si>
    <t>Aktive te tjera afatgjata</t>
  </si>
  <si>
    <t>TOTALI I AKTIVEVE AFATGJATA (II)</t>
  </si>
  <si>
    <t>TOTALI I AKTIVEVE (I+II)</t>
  </si>
  <si>
    <t>PASIVET DHE KAPITALI</t>
  </si>
  <si>
    <t>PASIVET AFATSHKURTRA</t>
  </si>
  <si>
    <t>Derivativet</t>
  </si>
  <si>
    <t>Huamarrjet</t>
  </si>
  <si>
    <t>Huate dhe parapagimet</t>
  </si>
  <si>
    <t>Grantet dhe te ardhurat e shtyra</t>
  </si>
  <si>
    <t>Provizionet afatshkurtra</t>
  </si>
  <si>
    <t>TOTALI I DETYRIMEVE AFATSHKURTRA (I)</t>
  </si>
  <si>
    <t>PASIVET AFATGJATA</t>
  </si>
  <si>
    <t>Huat afatgjata</t>
  </si>
  <si>
    <t xml:space="preserve">            Bonot e konvertueshme</t>
  </si>
  <si>
    <t>Huamarrje te tjera afatgjata</t>
  </si>
  <si>
    <t>Provizionet afatgjata</t>
  </si>
  <si>
    <t>TOTALI I PASIVEVE AFATGJATA (II)</t>
  </si>
  <si>
    <t>TOTALI I PASIVEVE  (I+II)</t>
  </si>
  <si>
    <t>III</t>
  </si>
  <si>
    <t>KAPITALI</t>
  </si>
  <si>
    <t>Kapitali aksionar</t>
  </si>
  <si>
    <t>Njesite ose aksionet e thesarit (negative)</t>
  </si>
  <si>
    <t>Rezerva statusore</t>
  </si>
  <si>
    <t>Rezerva ligjore</t>
  </si>
  <si>
    <t>Rezerva te tjera</t>
  </si>
  <si>
    <t>Fitimet e pashperndara</t>
  </si>
  <si>
    <t>TOTALI I KAPITALIT (III)</t>
  </si>
  <si>
    <t>TOTALI I PASIVEVE DHE KAPITALIT (I,II,III)</t>
  </si>
  <si>
    <t>NR</t>
  </si>
  <si>
    <t>Shitjet neto</t>
  </si>
  <si>
    <t>Aksionet e thesarit</t>
  </si>
  <si>
    <t>Rezerva statusore dhe ligjore</t>
  </si>
  <si>
    <t>Totali</t>
  </si>
  <si>
    <t>Fitimi neto per periudhen kontabel</t>
  </si>
  <si>
    <t>Dividentet e paguar</t>
  </si>
  <si>
    <t>Rritje e rezerves se kapitalit</t>
  </si>
  <si>
    <t>Pozicioni i rregulluar</t>
  </si>
  <si>
    <t>Efekti i ndryshimeve ne politikat kontabel</t>
  </si>
  <si>
    <t>Emetimi i kapitalit aksionar</t>
  </si>
  <si>
    <t>Primi i aksionit</t>
  </si>
  <si>
    <t>Fitimi i pashperndare</t>
  </si>
  <si>
    <t>Banka</t>
  </si>
  <si>
    <t>Arka</t>
  </si>
  <si>
    <t>Kliente per mallra, produkte e sherbime</t>
  </si>
  <si>
    <t>Debitore, kreditore te tjere</t>
  </si>
  <si>
    <t>Tatim mbi fitimin</t>
  </si>
  <si>
    <t>TVSH</t>
  </si>
  <si>
    <t>Te drejta e detyrime ndaj ortakeve</t>
  </si>
  <si>
    <t>Inventari I imet</t>
  </si>
  <si>
    <t xml:space="preserve">Lendet e para </t>
  </si>
  <si>
    <t>Prodhim ne proçes</t>
  </si>
  <si>
    <t>Mallra per rishitje</t>
  </si>
  <si>
    <t>Parapagesat per furnizime</t>
  </si>
  <si>
    <t>Aktivet afatshkurtra te mbajtura per rishitje</t>
  </si>
  <si>
    <t>Overdraftet bankare</t>
  </si>
  <si>
    <t>Huamarrje afatshkurtra</t>
  </si>
  <si>
    <t>Toka</t>
  </si>
  <si>
    <t>Ndertesa</t>
  </si>
  <si>
    <t xml:space="preserve">Makineri dhe pajisje </t>
  </si>
  <si>
    <t>Aktive te tjera afatgjata materiale (me vl.kontabel)</t>
  </si>
  <si>
    <t>Te pagueshme ndaj furnitoreve</t>
  </si>
  <si>
    <t>Te pagueshme ndaj punonjesve</t>
  </si>
  <si>
    <t>Detyrime per Sigurime Shoq. Shend.</t>
  </si>
  <si>
    <t>Detyrime tatimore per TAP-in</t>
  </si>
  <si>
    <t>Detyrime tatimore per Tatim Fitimin</t>
  </si>
  <si>
    <t>Detyrime tatimore per Tvsh-ne</t>
  </si>
  <si>
    <t>Detyrime tatimore per Tatimin ne Burim</t>
  </si>
  <si>
    <t>Dividente per tu paguar</t>
  </si>
  <si>
    <t>Debitore dhe kreditore te tjere</t>
  </si>
  <si>
    <t>Aksionet e pakices (PF te konsoliduara )</t>
  </si>
  <si>
    <t>Kapitali i aksionareve te shoq. meme (PF te kons.)</t>
  </si>
  <si>
    <t>Fitimi (Humbja) e vitit financiar</t>
  </si>
  <si>
    <t>Ne lek</t>
  </si>
  <si>
    <t xml:space="preserve">Ndryshime ne invevt. e produkt. te gatshme dhe ne proces     </t>
  </si>
  <si>
    <t>Materilet e konsumuara</t>
  </si>
  <si>
    <t>Kosto e punes</t>
  </si>
  <si>
    <t>Amortizimi dhe zhvlersimet</t>
  </si>
  <si>
    <t>Shpenzime te tjera</t>
  </si>
  <si>
    <t>Totali I shpenzimeve (shuma 4-7)</t>
  </si>
  <si>
    <t>Fitimi apo humbja nga veprimtaria kryesore (1+2+/-3-8)</t>
  </si>
  <si>
    <t>Te ardhura dhe shpenzimet financiare nga njesite e kontrolluara</t>
  </si>
  <si>
    <t>Te ardhura dhe shpenzimet financiare nga pjesmarrjet</t>
  </si>
  <si>
    <t>Te ardhura dhe shpenzimet financiare</t>
  </si>
  <si>
    <t>Te ardhura dhe shpenzimet financiare nga investimet e tjera financiare afatgjata</t>
  </si>
  <si>
    <t>Te ardhurat dhe shpenzimet nga interesi</t>
  </si>
  <si>
    <t>Fitimet (humbjet) nga kursi I kembimit</t>
  </si>
  <si>
    <t>Te ardhura dhe shpenzime te tjera financiare</t>
  </si>
  <si>
    <t>Totali I te ardhurave dhe shpenzimeve financiare</t>
  </si>
  <si>
    <t>Fitimi (humbja) para tatimit (9+/-13)</t>
  </si>
  <si>
    <t>Shpenzimet e tatimit mbi fitimin</t>
  </si>
  <si>
    <t>Fitimi/Humbja  neto e vitit financiar (14-15)</t>
  </si>
  <si>
    <t xml:space="preserve">2. Pasqyra e te Ardhurave dhe Shpenzimeve per periudhen </t>
  </si>
  <si>
    <t>Pershkrimi  i Elementeve</t>
  </si>
  <si>
    <t xml:space="preserve">4. Pasqyra e Fluksit Monetar per periudhen </t>
  </si>
  <si>
    <t>Pasqyra e fluksit monetar - metoda direkte</t>
  </si>
  <si>
    <t>Fluksi I parave nga veprimtarite e shfrytezimit</t>
  </si>
  <si>
    <t xml:space="preserve">         MM te arketuara nga klientet</t>
  </si>
  <si>
    <t xml:space="preserve">         MM te paguara ndaj furnitoreve</t>
  </si>
  <si>
    <t xml:space="preserve">         MM te ardhura nga veprimtarite</t>
  </si>
  <si>
    <t xml:space="preserve">         Interesi I paguar</t>
  </si>
  <si>
    <t xml:space="preserve">         Tatim fitimi I paguar</t>
  </si>
  <si>
    <t xml:space="preserve">         MM neto nga aktivitetet e shfrytezimit</t>
  </si>
  <si>
    <t>Fluksi I parave nga veprimtarite investuese</t>
  </si>
  <si>
    <t xml:space="preserve">         Blerja e njesise se kontrolluar X minus parate e arketuara</t>
  </si>
  <si>
    <t xml:space="preserve">         Blerja e aktiveve afatgjata materiale</t>
  </si>
  <si>
    <t xml:space="preserve">         Te ardhura nga shitja e pajisjeve</t>
  </si>
  <si>
    <t xml:space="preserve">         Interesi I arketuar</t>
  </si>
  <si>
    <t xml:space="preserve">         Dividentet e arketuar</t>
  </si>
  <si>
    <t xml:space="preserve">         MM neto e perdorura ne aktivitetet investuese</t>
  </si>
  <si>
    <t>Fluksi I parave nga veprimtarite financiare</t>
  </si>
  <si>
    <t xml:space="preserve">         Dividentet e paguar</t>
  </si>
  <si>
    <t xml:space="preserve">         Te ardhura nga emetimi I kapitalit aksionar</t>
  </si>
  <si>
    <t xml:space="preserve">         Te ardhura nga huamarrje afatgjata</t>
  </si>
  <si>
    <t xml:space="preserve">         Paraja neto e perdorur ne aktivitetet financiare</t>
  </si>
  <si>
    <t>Rritja/ renia neto e mjeteve monetare</t>
  </si>
  <si>
    <t xml:space="preserve">Mjetet monetare ne fillim te periudhes kontabel </t>
  </si>
  <si>
    <t xml:space="preserve">Mjetet monetare ne fund te periudhes kontabel </t>
  </si>
  <si>
    <t>3. Pasqyra e levizjeve ne kapitalet e veta per periudhen</t>
  </si>
  <si>
    <t>A</t>
  </si>
  <si>
    <t>B</t>
  </si>
  <si>
    <t xml:space="preserve">Dividentet e paguar </t>
  </si>
  <si>
    <t xml:space="preserve">Aksione te thesarit te riblera </t>
  </si>
  <si>
    <t>Rez. Konvert te monedh te huaja</t>
  </si>
  <si>
    <t>Nr</t>
  </si>
  <si>
    <t>TOTALI</t>
  </si>
  <si>
    <t>Metoda direkte</t>
  </si>
  <si>
    <t>Emertimi dhe forma ligjore</t>
  </si>
  <si>
    <t>NIPT-i</t>
  </si>
  <si>
    <t>Adresa e Selise</t>
  </si>
  <si>
    <t>Nr.i Regjistrit Tregtar</t>
  </si>
  <si>
    <t>Veprimtaria Kryesore</t>
  </si>
  <si>
    <t>(Ne zbatim te Standartit Kombetar te Kontabilitetit Nr.2 dhe Ligjit Nr.9228</t>
  </si>
  <si>
    <t>Date 29.04.2004 Per Kontabilitetin dhe Pasqyrat Financiare )</t>
  </si>
  <si>
    <t>Pasqyrat Financiare jane individuale</t>
  </si>
  <si>
    <t>Pasqyrat Financiare jane te konsoliduara</t>
  </si>
  <si>
    <t>Pasqyrat Financiare jane te shprehura ne</t>
  </si>
  <si>
    <t>Pasqyrat Financiare jane te rrumbullakosura ne</t>
  </si>
  <si>
    <t>Periudha Kontabel e Pasqyrave Financiare</t>
  </si>
  <si>
    <t>Nga</t>
  </si>
  <si>
    <t>Deri</t>
  </si>
  <si>
    <t>Data e mbylljes se Pasqyrave Financiare</t>
  </si>
  <si>
    <t>P A S Q Y R A T   F I N A N C I A R E</t>
  </si>
  <si>
    <t>Pagat e personelit</t>
  </si>
  <si>
    <t>Shpenzimet per sigurimet shoqerore dhe shendetsore</t>
  </si>
  <si>
    <t xml:space="preserve"> ELBASAN </t>
  </si>
  <si>
    <t>LEKE</t>
  </si>
  <si>
    <t>Produkte dhe mallra</t>
  </si>
  <si>
    <t xml:space="preserve">Te ardhura te tjera nga veprimterite e shfrytezimit </t>
  </si>
  <si>
    <t>2F CONSTRUKSION VG</t>
  </si>
  <si>
    <t>K93203202F</t>
  </si>
  <si>
    <t xml:space="preserve">FSHATI GOSTIME </t>
  </si>
  <si>
    <t>IMPORT - EXPORT</t>
  </si>
  <si>
    <t>MATERIALE NDERTIMI</t>
  </si>
  <si>
    <t>Viti 2010</t>
  </si>
  <si>
    <t>Emertimi</t>
  </si>
  <si>
    <t>Sasia</t>
  </si>
  <si>
    <t>Gjendje</t>
  </si>
  <si>
    <t>Shtesa</t>
  </si>
  <si>
    <t>Pakesime</t>
  </si>
  <si>
    <t>Ndertime</t>
  </si>
  <si>
    <t>Makineri,paisje</t>
  </si>
  <si>
    <t>Mjete transporti</t>
  </si>
  <si>
    <t>kompjuterike</t>
  </si>
  <si>
    <t>Zyre</t>
  </si>
  <si>
    <t xml:space="preserve">             TOTALI</t>
  </si>
  <si>
    <t>Makineri,paisje,vegla</t>
  </si>
  <si>
    <t>Administratori</t>
  </si>
  <si>
    <t>FATMIR DHEPA</t>
  </si>
  <si>
    <t xml:space="preserve">Shoqeria "2F CONSTRUKSION VG" SHPK </t>
  </si>
  <si>
    <t>NIPTI  K93203202F</t>
  </si>
  <si>
    <t xml:space="preserve">            Hua, bono dhe detyrime nga qiraja financiare </t>
  </si>
  <si>
    <t>SHOQERIA "2F CONSTRUKSION VG" SHPK</t>
  </si>
  <si>
    <t>Viti 2011</t>
  </si>
  <si>
    <t>01.01.2011</t>
  </si>
  <si>
    <t>31.12.2011</t>
  </si>
  <si>
    <t>1. Bilanci Kontabel I dates 31.12.2011</t>
  </si>
  <si>
    <t>01 Janar - 31 Dhjetor 2011</t>
  </si>
  <si>
    <t>Periudha paraardhese 2010</t>
  </si>
  <si>
    <t>Periudha raportuese 2011</t>
  </si>
  <si>
    <t xml:space="preserve">         Pagesat e detyrimeve te qerase financiare</t>
  </si>
  <si>
    <t>Pozicioni me 31 dhjetor 2010</t>
  </si>
  <si>
    <t>Pozicioni me    31 DHJETOR 2011</t>
  </si>
  <si>
    <t>Aktivet Afatgjata Materiale  me vlere fillestare   2011</t>
  </si>
  <si>
    <t>Vlera Kontabel Neto e A.A.Materiale  2011</t>
  </si>
  <si>
    <t xml:space="preserve">         SHENIMET SHPJEGUESE             SHOQERUESE TE PASQYRAVE FINANCIARE 2011</t>
  </si>
  <si>
    <t>SHENIME PER AKTIVET</t>
  </si>
  <si>
    <t>1- AASH</t>
  </si>
  <si>
    <t>Shenim 1 Per aktivet Monetare</t>
  </si>
  <si>
    <t>Pershkrimi I llogarise</t>
  </si>
  <si>
    <t>Monedha</t>
  </si>
  <si>
    <t>Gjendja 31.12.2011</t>
  </si>
  <si>
    <t>BANKA</t>
  </si>
  <si>
    <t>leke</t>
  </si>
  <si>
    <t>Totali  Banka 2011</t>
  </si>
  <si>
    <t>1- Arka ne leke</t>
  </si>
  <si>
    <t>Totali Arka 2011</t>
  </si>
  <si>
    <t>2- AASH</t>
  </si>
  <si>
    <t>Shenimi 2  Nuk kemi Derivate dhe aktive te mbajtura per tregetim.</t>
  </si>
  <si>
    <t>3- AASH</t>
  </si>
  <si>
    <t>Shenimi 3 Per aktive te tjera financiare Afatshkurtra</t>
  </si>
  <si>
    <t>1-Kliente per mallra,produkte e sherbime</t>
  </si>
  <si>
    <t xml:space="preserve">   *Kliente per tu arketuar</t>
  </si>
  <si>
    <t>2-Kerkesa te tjera te arketueshme</t>
  </si>
  <si>
    <t xml:space="preserve">  *Tvsh kreditore</t>
  </si>
  <si>
    <t xml:space="preserve">  *Tatim fitimi</t>
  </si>
  <si>
    <t>4-AASH</t>
  </si>
  <si>
    <t>Shenimi 4 Per inventarin</t>
  </si>
  <si>
    <t>Gjendje inventari (mallra per rishitje)</t>
  </si>
  <si>
    <t>5-AASH</t>
  </si>
  <si>
    <t>Shenimi 5 Per Aktivet Biologjike Afatshkurtra    ( Nuk kemi )</t>
  </si>
  <si>
    <t>6-AASH</t>
  </si>
  <si>
    <t>Shenimi 6 Per Aktive afatshkurtra per rishitje   ( Nuk kemi )</t>
  </si>
  <si>
    <t>7-AASH</t>
  </si>
  <si>
    <t>Shenimi 7 Per parapagime dhe shpenzime te shtyra ( Nuk kemi)</t>
  </si>
  <si>
    <t>8-AAGJ</t>
  </si>
  <si>
    <t>Shenimi 8 Per investimet Financiare afatgjata  ( Nuk kemi )</t>
  </si>
  <si>
    <t>9- AAGJ</t>
  </si>
  <si>
    <t xml:space="preserve">Shenimi 9 Per aktive afatgjata materiale </t>
  </si>
  <si>
    <t xml:space="preserve">  *Kase fiskale</t>
  </si>
  <si>
    <t>10-AAGJ</t>
  </si>
  <si>
    <t>Shenimi 10 Per Aktivet biologjike  ( Nuk kemi )</t>
  </si>
  <si>
    <t>11-AAGJ</t>
  </si>
  <si>
    <t>Shenimi 11 Per Aktivet afatgjata jo materiale  ( Nuk kemi )</t>
  </si>
  <si>
    <t>12-AAGJ</t>
  </si>
  <si>
    <t>Shenimi 12 Per kapitalin aksionar te papaguar   ( Nuk kemi )</t>
  </si>
  <si>
    <t>13-AAGJ</t>
  </si>
  <si>
    <t>Shenimi 13 Per aktive te tjera afatgjata ( Nuk kemi)</t>
  </si>
  <si>
    <t xml:space="preserve">     SHENIMET SHPJEGUESE             SHOQERUESE TE PASQYRAVE FINANCIARE 2011</t>
  </si>
  <si>
    <t>SHENIME PER DETYRIMET DHE KAPITALIN</t>
  </si>
  <si>
    <t>14-DASH</t>
  </si>
  <si>
    <t>Shenimi 14 Per Derivatet  (Nuk kemi)</t>
  </si>
  <si>
    <t>15-DASH</t>
  </si>
  <si>
    <t xml:space="preserve">Shenimi 15 Per Huamarrjet </t>
  </si>
  <si>
    <t>Ovedraft bankar</t>
  </si>
  <si>
    <t>16-DASH</t>
  </si>
  <si>
    <t>Shenimi 16 Per Huate dhe parapagimet afatshkurtra</t>
  </si>
  <si>
    <t xml:space="preserve">  *Te pagueshme ndaj furnitoreve</t>
  </si>
  <si>
    <t xml:space="preserve">  *Detyrime per Sigurime Shoq. Shend.</t>
  </si>
  <si>
    <t xml:space="preserve">  *Detyrime per TAP-in</t>
  </si>
  <si>
    <t>17-DASH</t>
  </si>
  <si>
    <t>Shenimi 17 Per grantet dhe te ardhurat e shtyra  ( Nuk kemi )</t>
  </si>
  <si>
    <t>18- DASH</t>
  </si>
  <si>
    <t>Shenimi 18 Per provizionet afatshkurtra ( Nuk kemi )</t>
  </si>
  <si>
    <t>19-DAGJ</t>
  </si>
  <si>
    <t>Shenimi 19 Per huate afatgjata (tek detyrimet afatgjata )  ( Nuk kemi )</t>
  </si>
  <si>
    <t>20-DAGJ</t>
  </si>
  <si>
    <t>Shenimi 20 Per huamarrje te tjera afatgjata</t>
  </si>
  <si>
    <t xml:space="preserve">  *Kredi bankare</t>
  </si>
  <si>
    <t>21-DAGJ</t>
  </si>
  <si>
    <t>Shenimi 21 Per provizionet afatgjata ( Nuk kemi )</t>
  </si>
  <si>
    <t>22-DAGJ</t>
  </si>
  <si>
    <t>Shenimi 22 Per grantet dhe te  ardhurat e shtyra ( Nuk kemi )</t>
  </si>
  <si>
    <t>23-Kapitali</t>
  </si>
  <si>
    <t>Shenimi 23 Per aksionet e pakices ( Nuk kemi )</t>
  </si>
  <si>
    <t>24-Kapitali</t>
  </si>
  <si>
    <t>Shenimi 24 Per kapitalin e aksionereve te shoqerise meme ( Nuk kemi )</t>
  </si>
  <si>
    <t>25-Kapitali</t>
  </si>
  <si>
    <t>Shenimi 25 Per kapitalin aksioner</t>
  </si>
  <si>
    <t>26-Kapitali</t>
  </si>
  <si>
    <t>Shenimi 26 Per primin e aksioneve ( Nuk kemi )</t>
  </si>
  <si>
    <t>27-Kapitali</t>
  </si>
  <si>
    <t>Shenimi 27 Per njesite ose aksionet e thesarit ( Nuk kemi )</t>
  </si>
  <si>
    <t>28-Kapitali</t>
  </si>
  <si>
    <t>Shenimi 28 Per rezervat statusore ( Nuk kemi )</t>
  </si>
  <si>
    <t>29-Kapitali</t>
  </si>
  <si>
    <t>Shenimi 29 Per rezerva ligjore  ( Nuk kemi )</t>
  </si>
  <si>
    <t>30-Kapitali</t>
  </si>
  <si>
    <t>Shenimi 30 Per rezerva te tjera (Nuk kemi )</t>
  </si>
  <si>
    <t>31-Kapitali</t>
  </si>
  <si>
    <t>Shenimi 31 Per fitimet e pashperndara</t>
  </si>
  <si>
    <t>Fitimi I pashperndare</t>
  </si>
  <si>
    <t>32-Kapitali</t>
  </si>
  <si>
    <t>Shenimi 32 Per fitimin (apo humbjen) e vitit financiar</t>
  </si>
  <si>
    <t>Fitimi ( Humbja ) e vitit financiar</t>
  </si>
  <si>
    <t>SHENIME SHPJEGUESE PER   PASQYREN E TE ARDHURAVE E SHPENZIMEVE 2011</t>
  </si>
  <si>
    <t>01-PASH</t>
  </si>
  <si>
    <t>Shenimi 1 Per shitjet neto</t>
  </si>
  <si>
    <t>Shitje  mallrash</t>
  </si>
  <si>
    <t>02-PASH</t>
  </si>
  <si>
    <t>Shenimi 2 Per te ardhura te tjera nga veprimtarite e shfrytezimit  ( Nuk kemi )</t>
  </si>
  <si>
    <t>03-PASH</t>
  </si>
  <si>
    <t>Shenimi 3 Per ndryshime ne inventarin e produkteve te gatshme e te prodhimit ne proces (Nuk kemi)</t>
  </si>
  <si>
    <t>04- PASH</t>
  </si>
  <si>
    <t>Shenimi 4 Per  materialet e konsumuara</t>
  </si>
  <si>
    <t xml:space="preserve"> Kosto e mallit te shitur</t>
  </si>
  <si>
    <t>05-PASH</t>
  </si>
  <si>
    <t>Shenimi 5 Per koston e punes</t>
  </si>
  <si>
    <t>06-PASH</t>
  </si>
  <si>
    <t>Shenimi 6 Per Amortizimet dhe zhvleresimet ( Nuk kemi )</t>
  </si>
  <si>
    <t>07-PASH</t>
  </si>
  <si>
    <t>Shenimi 7 Per shpenzimet e tjera</t>
  </si>
  <si>
    <t>Shpenzime te #</t>
  </si>
  <si>
    <t>10-PASH</t>
  </si>
  <si>
    <t>Shenimi 8 Per te ardhura dhe shpenzimet financiare nga njesite e kontrolluara  ( Nuk kemi )</t>
  </si>
  <si>
    <t>11-PASH</t>
  </si>
  <si>
    <t>Shenimi 9 Per te ardhura dhe shpenzimet financiare nga pjesmarrjet (Nuk kemi )</t>
  </si>
  <si>
    <t>12-PASH</t>
  </si>
  <si>
    <t>Shenimi 10 Per te ardhura dhe shpenzimet financiare  (Nuk kemi )</t>
  </si>
  <si>
    <t>12.1-PASH</t>
  </si>
  <si>
    <r>
      <t>Shenimi 11</t>
    </r>
    <r>
      <rPr>
        <sz val="9"/>
        <rFont val="Arial"/>
        <family val="2"/>
      </rPr>
      <t xml:space="preserve"> Per te ardhura dhe shpenzimet financiare nga investimet e tjera financiare afatgjata (Nuk kemi )</t>
    </r>
  </si>
  <si>
    <t>12.2-PASH</t>
  </si>
  <si>
    <t>Shenimi 12  Per te ardhurat dhe shpenzimet nga interesi</t>
  </si>
  <si>
    <t>12.3-PASH</t>
  </si>
  <si>
    <t>Shenimi 13 Per Fitim (humbjet) nga kursi I kembimit ( Nuk kemi )</t>
  </si>
  <si>
    <t>12.4-PASH</t>
  </si>
  <si>
    <t>Shenimi 14 Per te ardhura dhe shpenzime te tjera financiare   ( Nuk kemi )</t>
  </si>
  <si>
    <t>14-PASH</t>
  </si>
  <si>
    <t>Shenimi 15 Per Fitim (humbja) para tatimit</t>
  </si>
  <si>
    <t>Fitim /Humbja para tatimit</t>
  </si>
  <si>
    <t>15-PASH</t>
  </si>
  <si>
    <t>Shenimi 16  Shpenzimet e tatim fitimit</t>
  </si>
  <si>
    <t>Fitimi I vitit financiar</t>
  </si>
  <si>
    <t>Fitimi I tatueshem</t>
  </si>
  <si>
    <t>16-PASH</t>
  </si>
  <si>
    <t>Shenimi 17  Fitimi/Humbja  neto e vitit financiar</t>
  </si>
  <si>
    <t>Zbresim tatimin mbi fitimin</t>
  </si>
  <si>
    <t>Fitimi neto sipas viteve</t>
  </si>
  <si>
    <t>SHENIME SHPJEGUESE PER   PASQYREN E FLUKSEVE MONETARE 2011</t>
  </si>
  <si>
    <t>1-PFM</t>
  </si>
  <si>
    <t>Shenim 1 Per  MM te arketuara nga klientet</t>
  </si>
  <si>
    <t xml:space="preserve">Pershkrimi </t>
  </si>
  <si>
    <t>2-PFM</t>
  </si>
  <si>
    <t>Shenim 2 Per   MM te paguara ndaj furnitoreve dhe punonjesve</t>
  </si>
  <si>
    <t>Vlera</t>
  </si>
  <si>
    <t>Pagese per blerje mallrash</t>
  </si>
  <si>
    <t>Pagesa per pagat + sigurime</t>
  </si>
  <si>
    <t>3-PFM</t>
  </si>
  <si>
    <t>Shenim 3 Per MM te ardhura nga veprimtarite</t>
  </si>
  <si>
    <t>Te ardhura nga shitja e mallrave</t>
  </si>
  <si>
    <t xml:space="preserve">Totali </t>
  </si>
  <si>
    <t>4-PFM</t>
  </si>
  <si>
    <t>Shenim 4 Per interesin e paguar</t>
  </si>
  <si>
    <t>Pagesa per sherbime bankare</t>
  </si>
  <si>
    <t xml:space="preserve">5-PFM </t>
  </si>
  <si>
    <t>Shenim 5 Per tatim fitimin e paguar</t>
  </si>
  <si>
    <t>Parapagime tatim fitimi</t>
  </si>
  <si>
    <t>6-PFM</t>
  </si>
  <si>
    <t>Shenim 6 Per Blerja e aktiveve afatgjata materiale ( Nuk kemi)</t>
  </si>
  <si>
    <t>7-PFM</t>
  </si>
  <si>
    <t>Shenime 7 Per MM te ardhura nga veprimtarite financiare</t>
  </si>
  <si>
    <t>Huamarrje afatshkurter (overdraft)</t>
  </si>
  <si>
    <t>Pagesa per shlyerje kredie</t>
  </si>
  <si>
    <t xml:space="preserve">                        HARTUESI</t>
  </si>
  <si>
    <t xml:space="preserve">              KONTABEL I MIRATUAR</t>
  </si>
  <si>
    <t xml:space="preserve">                   ARIANIT BEBETI</t>
  </si>
  <si>
    <t xml:space="preserve">ADMINISTRATORI </t>
  </si>
  <si>
    <t>2-Pajisje zyre dhe informatike</t>
  </si>
  <si>
    <t>1- Makineri e pajisje</t>
  </si>
  <si>
    <t>Kapitali aksioner</t>
  </si>
  <si>
    <t>Qera</t>
  </si>
  <si>
    <t xml:space="preserve"> MM te ardhura nga veprimtarite</t>
  </si>
  <si>
    <t xml:space="preserve">Pagese per shpenzime te # </t>
  </si>
  <si>
    <t>Shtesa nga</t>
  </si>
  <si>
    <t>rivleresimet</t>
  </si>
  <si>
    <t>Amortizimi A.A.Materiale   2011</t>
  </si>
</sst>
</file>

<file path=xl/styles.xml><?xml version="1.0" encoding="utf-8"?>
<styleSheet xmlns="http://schemas.openxmlformats.org/spreadsheetml/2006/main">
  <numFmts count="2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_-* #,##0.0_-;\-* #,##0.0_-;_-* &quot;-&quot;??_-;_-@_-"/>
    <numFmt numFmtId="179" formatCode="_-* #,##0_-;\-* #,##0_-;_-* &quot;-&quot;??_-;_-@_-"/>
    <numFmt numFmtId="180" formatCode="_-* #,##0.000_-;\-* #,##0.000_-;_-* &quot;-&quot;??_-;_-@_-"/>
    <numFmt numFmtId="181" formatCode="_-* #,##0.0000_-;\-* #,##0.0000_-;_-* &quot;-&quot;??_-;_-@_-"/>
    <numFmt numFmtId="182" formatCode="_-* #,##0.00000_-;\-* #,##0.00000_-;_-* &quot;-&quot;??_-;_-@_-"/>
    <numFmt numFmtId="183" formatCode="_(* #,##0_);_(* \(#,##0\);_(* &quot;-&quot;??_);_(@_)"/>
    <numFmt numFmtId="184" formatCode="_-* #,##0.00_L_e_k_-;\-* #,##0.00_L_e_k_-;_-* &quot;-&quot;??_L_e_k_-;_-@_-"/>
  </numFmts>
  <fonts count="1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u val="single"/>
      <sz val="12"/>
      <name val="Arial"/>
      <family val="2"/>
    </font>
    <font>
      <b/>
      <i/>
      <sz val="10"/>
      <name val="Arial"/>
      <family val="2"/>
    </font>
    <font>
      <b/>
      <sz val="20"/>
      <name val="Arial"/>
      <family val="2"/>
    </font>
    <font>
      <b/>
      <sz val="22"/>
      <name val="Arial"/>
      <family val="2"/>
    </font>
    <font>
      <b/>
      <i/>
      <sz val="12"/>
      <name val="Arial"/>
      <family val="2"/>
    </font>
    <font>
      <b/>
      <sz val="11"/>
      <name val="Book Antiqua"/>
      <family val="1"/>
    </font>
    <font>
      <sz val="10"/>
      <name val="Book Antiqua"/>
      <family val="1"/>
    </font>
    <font>
      <sz val="9"/>
      <name val="Arial"/>
      <family val="2"/>
    </font>
    <font>
      <sz val="10"/>
      <name val="Arial CE"/>
      <family val="0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hair"/>
      <right style="hair"/>
      <top style="thin"/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1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2" xfId="0" applyBorder="1" applyAlignment="1">
      <alignment/>
    </xf>
    <xf numFmtId="0" fontId="4" fillId="0" borderId="2" xfId="0" applyFont="1" applyBorder="1" applyAlignment="1">
      <alignment horizontal="center"/>
    </xf>
    <xf numFmtId="0" fontId="2" fillId="0" borderId="2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3" xfId="0" applyFont="1" applyBorder="1" applyAlignment="1">
      <alignment/>
    </xf>
    <xf numFmtId="0" fontId="0" fillId="0" borderId="4" xfId="0" applyBorder="1" applyAlignment="1">
      <alignment/>
    </xf>
    <xf numFmtId="0" fontId="2" fillId="0" borderId="4" xfId="0" applyFont="1" applyBorder="1" applyAlignment="1">
      <alignment/>
    </xf>
    <xf numFmtId="0" fontId="0" fillId="0" borderId="4" xfId="0" applyBorder="1" applyAlignment="1">
      <alignment vertical="justify"/>
    </xf>
    <xf numFmtId="0" fontId="0" fillId="0" borderId="5" xfId="0" applyBorder="1" applyAlignment="1">
      <alignment/>
    </xf>
    <xf numFmtId="0" fontId="2" fillId="0" borderId="5" xfId="0" applyFont="1" applyBorder="1" applyAlignment="1">
      <alignment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179" fontId="0" fillId="0" borderId="2" xfId="15" applyNumberFormat="1" applyBorder="1" applyAlignment="1">
      <alignment/>
    </xf>
    <xf numFmtId="179" fontId="0" fillId="0" borderId="0" xfId="15" applyNumberFormat="1" applyAlignment="1">
      <alignment/>
    </xf>
    <xf numFmtId="179" fontId="2" fillId="0" borderId="2" xfId="15" applyNumberFormat="1" applyFont="1" applyBorder="1" applyAlignment="1">
      <alignment/>
    </xf>
    <xf numFmtId="179" fontId="3" fillId="0" borderId="6" xfId="15" applyNumberFormat="1" applyFont="1" applyBorder="1" applyAlignment="1">
      <alignment horizontal="center"/>
    </xf>
    <xf numFmtId="179" fontId="3" fillId="0" borderId="7" xfId="15" applyNumberFormat="1" applyFont="1" applyBorder="1" applyAlignment="1">
      <alignment horizontal="center"/>
    </xf>
    <xf numFmtId="179" fontId="3" fillId="0" borderId="8" xfId="15" applyNumberFormat="1" applyFont="1" applyBorder="1" applyAlignment="1">
      <alignment horizontal="center"/>
    </xf>
    <xf numFmtId="179" fontId="0" fillId="0" borderId="4" xfId="15" applyNumberFormat="1" applyBorder="1" applyAlignment="1">
      <alignment/>
    </xf>
    <xf numFmtId="179" fontId="2" fillId="0" borderId="4" xfId="15" applyNumberFormat="1" applyFont="1" applyBorder="1" applyAlignment="1">
      <alignment/>
    </xf>
    <xf numFmtId="179" fontId="2" fillId="0" borderId="3" xfId="15" applyNumberFormat="1" applyFont="1" applyBorder="1" applyAlignment="1">
      <alignment/>
    </xf>
    <xf numFmtId="4" fontId="0" fillId="0" borderId="0" xfId="0" applyNumberFormat="1" applyAlignment="1">
      <alignment/>
    </xf>
    <xf numFmtId="3" fontId="0" fillId="0" borderId="2" xfId="0" applyNumberFormat="1" applyBorder="1" applyAlignment="1">
      <alignment/>
    </xf>
    <xf numFmtId="3" fontId="0" fillId="0" borderId="0" xfId="0" applyNumberFormat="1" applyAlignment="1">
      <alignment/>
    </xf>
    <xf numFmtId="0" fontId="0" fillId="0" borderId="4" xfId="0" applyFont="1" applyBorder="1" applyAlignment="1">
      <alignment/>
    </xf>
    <xf numFmtId="0" fontId="0" fillId="0" borderId="4" xfId="0" applyBorder="1" applyAlignment="1">
      <alignment horizontal="left"/>
    </xf>
    <xf numFmtId="0" fontId="0" fillId="0" borderId="7" xfId="0" applyFill="1" applyBorder="1" applyAlignment="1">
      <alignment/>
    </xf>
    <xf numFmtId="0" fontId="2" fillId="0" borderId="7" xfId="0" applyFont="1" applyFill="1" applyBorder="1" applyAlignment="1">
      <alignment/>
    </xf>
    <xf numFmtId="179" fontId="2" fillId="0" borderId="0" xfId="15" applyNumberFormat="1" applyFont="1" applyBorder="1" applyAlignment="1">
      <alignment/>
    </xf>
    <xf numFmtId="0" fontId="0" fillId="0" borderId="2" xfId="0" applyFont="1" applyBorder="1" applyAlignment="1">
      <alignment/>
    </xf>
    <xf numFmtId="0" fontId="0" fillId="0" borderId="8" xfId="0" applyBorder="1" applyAlignment="1">
      <alignment/>
    </xf>
    <xf numFmtId="179" fontId="0" fillId="0" borderId="0" xfId="15" applyNumberFormat="1" applyBorder="1" applyAlignment="1">
      <alignment/>
    </xf>
    <xf numFmtId="179" fontId="0" fillId="0" borderId="1" xfId="15" applyNumberFormat="1" applyBorder="1" applyAlignment="1">
      <alignment/>
    </xf>
    <xf numFmtId="0" fontId="5" fillId="0" borderId="0" xfId="0" applyFont="1" applyAlignment="1">
      <alignment/>
    </xf>
    <xf numFmtId="0" fontId="0" fillId="0" borderId="6" xfId="0" applyBorder="1" applyAlignment="1">
      <alignment/>
    </xf>
    <xf numFmtId="0" fontId="4" fillId="0" borderId="2" xfId="0" applyFont="1" applyBorder="1" applyAlignment="1">
      <alignment/>
    </xf>
    <xf numFmtId="179" fontId="4" fillId="0" borderId="2" xfId="15" applyNumberFormat="1" applyFont="1" applyBorder="1" applyAlignment="1">
      <alignment horizontal="center"/>
    </xf>
    <xf numFmtId="0" fontId="0" fillId="0" borderId="2" xfId="0" applyBorder="1" applyAlignment="1">
      <alignment vertical="justify"/>
    </xf>
    <xf numFmtId="179" fontId="2" fillId="0" borderId="1" xfId="15" applyNumberFormat="1" applyFont="1" applyBorder="1" applyAlignment="1">
      <alignment/>
    </xf>
    <xf numFmtId="0" fontId="4" fillId="0" borderId="0" xfId="0" applyFont="1" applyAlignment="1">
      <alignment/>
    </xf>
    <xf numFmtId="179" fontId="2" fillId="0" borderId="0" xfId="15" applyNumberFormat="1" applyFont="1" applyBorder="1" applyAlignment="1">
      <alignment/>
    </xf>
    <xf numFmtId="179" fontId="0" fillId="0" borderId="0" xfId="15" applyNumberFormat="1" applyFill="1" applyBorder="1" applyAlignment="1">
      <alignment/>
    </xf>
    <xf numFmtId="179" fontId="1" fillId="0" borderId="0" xfId="15" applyNumberFormat="1" applyFont="1" applyFill="1" applyBorder="1" applyAlignment="1">
      <alignment/>
    </xf>
    <xf numFmtId="0" fontId="2" fillId="0" borderId="2" xfId="0" applyFont="1" applyBorder="1" applyAlignment="1">
      <alignment vertical="center"/>
    </xf>
    <xf numFmtId="0" fontId="0" fillId="0" borderId="2" xfId="0" applyFill="1" applyBorder="1" applyAlignment="1">
      <alignment/>
    </xf>
    <xf numFmtId="0" fontId="6" fillId="0" borderId="2" xfId="0" applyFont="1" applyBorder="1" applyAlignment="1">
      <alignment/>
    </xf>
    <xf numFmtId="0" fontId="2" fillId="0" borderId="2" xfId="0" applyFont="1" applyFill="1" applyBorder="1" applyAlignment="1">
      <alignment/>
    </xf>
    <xf numFmtId="0" fontId="0" fillId="0" borderId="2" xfId="0" applyFont="1" applyFill="1" applyBorder="1" applyAlignment="1">
      <alignment/>
    </xf>
    <xf numFmtId="0" fontId="6" fillId="0" borderId="2" xfId="0" applyFont="1" applyFill="1" applyBorder="1" applyAlignment="1">
      <alignment/>
    </xf>
    <xf numFmtId="0" fontId="5" fillId="0" borderId="1" xfId="0" applyFont="1" applyBorder="1" applyAlignment="1">
      <alignment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179" fontId="2" fillId="0" borderId="0" xfId="15" applyNumberFormat="1" applyFont="1" applyAlignment="1">
      <alignment/>
    </xf>
    <xf numFmtId="0" fontId="0" fillId="0" borderId="2" xfId="0" applyFont="1" applyBorder="1" applyAlignment="1">
      <alignment/>
    </xf>
    <xf numFmtId="0" fontId="0" fillId="0" borderId="0" xfId="0" applyBorder="1" applyAlignment="1">
      <alignment/>
    </xf>
    <xf numFmtId="0" fontId="0" fillId="0" borderId="9" xfId="0" applyBorder="1" applyAlignment="1">
      <alignment/>
    </xf>
    <xf numFmtId="3" fontId="0" fillId="0" borderId="0" xfId="15" applyNumberFormat="1" applyAlignment="1">
      <alignment/>
    </xf>
    <xf numFmtId="179" fontId="0" fillId="0" borderId="2" xfId="15" applyNumberFormat="1" applyFont="1" applyBorder="1" applyAlignment="1">
      <alignment/>
    </xf>
    <xf numFmtId="3" fontId="8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2" fillId="0" borderId="10" xfId="0" applyNumberFormat="1" applyFont="1" applyBorder="1" applyAlignment="1">
      <alignment horizontal="center" vertical="justify"/>
    </xf>
    <xf numFmtId="3" fontId="2" fillId="0" borderId="6" xfId="0" applyNumberFormat="1" applyFont="1" applyBorder="1" applyAlignment="1">
      <alignment/>
    </xf>
    <xf numFmtId="3" fontId="0" fillId="0" borderId="11" xfId="0" applyNumberFormat="1" applyBorder="1" applyAlignment="1">
      <alignment horizontal="center" vertical="justify"/>
    </xf>
    <xf numFmtId="3" fontId="0" fillId="0" borderId="8" xfId="15" applyNumberFormat="1" applyFont="1" applyBorder="1" applyAlignment="1">
      <alignment horizontal="center" vertical="justify"/>
    </xf>
    <xf numFmtId="3" fontId="0" fillId="0" borderId="0" xfId="0" applyNumberFormat="1" applyBorder="1" applyAlignment="1">
      <alignment/>
    </xf>
    <xf numFmtId="3" fontId="2" fillId="0" borderId="0" xfId="15" applyNumberFormat="1" applyFont="1" applyFill="1" applyBorder="1" applyAlignment="1">
      <alignment/>
    </xf>
    <xf numFmtId="3" fontId="2" fillId="0" borderId="2" xfId="0" applyNumberFormat="1" applyFont="1" applyBorder="1" applyAlignment="1">
      <alignment/>
    </xf>
    <xf numFmtId="179" fontId="2" fillId="0" borderId="5" xfId="15" applyNumberFormat="1" applyFont="1" applyFill="1" applyBorder="1" applyAlignment="1">
      <alignment/>
    </xf>
    <xf numFmtId="3" fontId="0" fillId="0" borderId="2" xfId="0" applyNumberFormat="1" applyFill="1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3" fontId="0" fillId="0" borderId="16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4" xfId="0" applyBorder="1" applyAlignment="1">
      <alignment horizontal="center"/>
    </xf>
    <xf numFmtId="178" fontId="2" fillId="0" borderId="0" xfId="15" applyNumberFormat="1" applyFont="1" applyBorder="1" applyAlignment="1">
      <alignment/>
    </xf>
    <xf numFmtId="0" fontId="2" fillId="0" borderId="0" xfId="0" applyFont="1" applyFill="1" applyAlignment="1">
      <alignment horizontal="center"/>
    </xf>
    <xf numFmtId="0" fontId="11" fillId="0" borderId="0" xfId="0" applyFont="1" applyAlignment="1">
      <alignment horizontal="left" vertical="center"/>
    </xf>
    <xf numFmtId="0" fontId="8" fillId="0" borderId="0" xfId="0" applyFont="1" applyAlignment="1">
      <alignment/>
    </xf>
    <xf numFmtId="0" fontId="0" fillId="0" borderId="6" xfId="0" applyFont="1" applyBorder="1" applyAlignment="1">
      <alignment horizontal="center"/>
    </xf>
    <xf numFmtId="14" fontId="0" fillId="0" borderId="8" xfId="0" applyNumberFormat="1" applyFont="1" applyBorder="1" applyAlignment="1">
      <alignment horizontal="center"/>
    </xf>
    <xf numFmtId="0" fontId="1" fillId="0" borderId="0" xfId="0" applyFont="1" applyAlignment="1">
      <alignment/>
    </xf>
    <xf numFmtId="3" fontId="0" fillId="0" borderId="2" xfId="17" applyNumberFormat="1" applyBorder="1" applyAlignment="1">
      <alignment/>
    </xf>
    <xf numFmtId="3" fontId="1" fillId="0" borderId="0" xfId="0" applyNumberFormat="1" applyFont="1" applyBorder="1" applyAlignment="1">
      <alignment/>
    </xf>
    <xf numFmtId="0" fontId="1" fillId="0" borderId="2" xfId="0" applyFont="1" applyBorder="1" applyAlignment="1">
      <alignment/>
    </xf>
    <xf numFmtId="3" fontId="0" fillId="0" borderId="6" xfId="17" applyNumberFormat="1" applyBorder="1" applyAlignment="1">
      <alignment/>
    </xf>
    <xf numFmtId="0" fontId="0" fillId="0" borderId="20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6" fillId="0" borderId="21" xfId="0" applyFont="1" applyBorder="1" applyAlignment="1">
      <alignment horizontal="center" vertical="center"/>
    </xf>
    <xf numFmtId="3" fontId="6" fillId="0" borderId="21" xfId="17" applyNumberFormat="1" applyFont="1" applyBorder="1" applyAlignment="1">
      <alignment vertical="center"/>
    </xf>
    <xf numFmtId="3" fontId="6" fillId="0" borderId="22" xfId="17" applyNumberFormat="1" applyFont="1" applyBorder="1" applyAlignment="1">
      <alignment vertical="center"/>
    </xf>
    <xf numFmtId="1" fontId="0" fillId="0" borderId="2" xfId="0" applyNumberFormat="1" applyBorder="1" applyAlignment="1">
      <alignment/>
    </xf>
    <xf numFmtId="1" fontId="0" fillId="0" borderId="0" xfId="0" applyNumberFormat="1" applyAlignment="1">
      <alignment/>
    </xf>
    <xf numFmtId="3" fontId="0" fillId="0" borderId="0" xfId="17" applyNumberFormat="1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Alignment="1">
      <alignment horizontal="center"/>
    </xf>
    <xf numFmtId="0" fontId="12" fillId="0" borderId="0" xfId="0" applyFont="1" applyAlignment="1">
      <alignment/>
    </xf>
    <xf numFmtId="179" fontId="0" fillId="0" borderId="15" xfId="15" applyNumberFormat="1" applyBorder="1" applyAlignment="1">
      <alignment/>
    </xf>
    <xf numFmtId="0" fontId="2" fillId="0" borderId="2" xfId="0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179" fontId="0" fillId="0" borderId="19" xfId="15" applyNumberFormat="1" applyBorder="1" applyAlignment="1">
      <alignment/>
    </xf>
    <xf numFmtId="0" fontId="12" fillId="0" borderId="0" xfId="0" applyFont="1" applyAlignment="1">
      <alignment/>
    </xf>
    <xf numFmtId="0" fontId="0" fillId="0" borderId="23" xfId="0" applyBorder="1" applyAlignment="1">
      <alignment/>
    </xf>
    <xf numFmtId="179" fontId="0" fillId="0" borderId="13" xfId="15" applyNumberFormat="1" applyFont="1" applyBorder="1" applyAlignment="1">
      <alignment/>
    </xf>
    <xf numFmtId="179" fontId="2" fillId="0" borderId="2" xfId="0" applyNumberFormat="1" applyFont="1" applyBorder="1" applyAlignment="1">
      <alignment/>
    </xf>
    <xf numFmtId="179" fontId="0" fillId="0" borderId="2" xfId="15" applyNumberFormat="1" applyFont="1" applyBorder="1" applyAlignment="1">
      <alignment/>
    </xf>
    <xf numFmtId="0" fontId="0" fillId="0" borderId="12" xfId="0" applyBorder="1" applyAlignment="1">
      <alignment/>
    </xf>
    <xf numFmtId="179" fontId="0" fillId="0" borderId="23" xfId="15" applyNumberFormat="1" applyFont="1" applyBorder="1" applyAlignment="1">
      <alignment/>
    </xf>
    <xf numFmtId="3" fontId="0" fillId="0" borderId="16" xfId="15" applyNumberFormat="1" applyFont="1" applyBorder="1" applyAlignment="1">
      <alignment/>
    </xf>
    <xf numFmtId="3" fontId="0" fillId="0" borderId="15" xfId="15" applyNumberFormat="1" applyFont="1" applyBorder="1" applyAlignment="1">
      <alignment/>
    </xf>
    <xf numFmtId="3" fontId="0" fillId="0" borderId="15" xfId="0" applyNumberFormat="1" applyBorder="1" applyAlignment="1">
      <alignment/>
    </xf>
    <xf numFmtId="0" fontId="0" fillId="0" borderId="24" xfId="0" applyFont="1" applyBorder="1" applyAlignment="1">
      <alignment horizontal="left"/>
    </xf>
    <xf numFmtId="179" fontId="0" fillId="0" borderId="16" xfId="15" applyNumberFormat="1" applyBorder="1" applyAlignment="1">
      <alignment/>
    </xf>
    <xf numFmtId="179" fontId="0" fillId="0" borderId="16" xfId="15" applyNumberFormat="1" applyFont="1" applyBorder="1" applyAlignment="1">
      <alignment/>
    </xf>
    <xf numFmtId="179" fontId="0" fillId="0" borderId="15" xfId="15" applyNumberFormat="1" applyFont="1" applyBorder="1" applyAlignment="1">
      <alignment/>
    </xf>
    <xf numFmtId="0" fontId="0" fillId="0" borderId="25" xfId="0" applyBorder="1" applyAlignment="1">
      <alignment/>
    </xf>
    <xf numFmtId="179" fontId="0" fillId="0" borderId="26" xfId="15" applyNumberFormat="1" applyBorder="1" applyAlignment="1">
      <alignment/>
    </xf>
    <xf numFmtId="179" fontId="0" fillId="0" borderId="27" xfId="15" applyNumberFormat="1" applyBorder="1" applyAlignment="1">
      <alignment/>
    </xf>
    <xf numFmtId="3" fontId="0" fillId="0" borderId="23" xfId="0" applyNumberFormat="1" applyBorder="1" applyAlignment="1">
      <alignment/>
    </xf>
    <xf numFmtId="3" fontId="0" fillId="0" borderId="13" xfId="15" applyNumberFormat="1" applyFont="1" applyBorder="1" applyAlignment="1">
      <alignment/>
    </xf>
    <xf numFmtId="179" fontId="0" fillId="0" borderId="2" xfId="0" applyNumberFormat="1" applyBorder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179" fontId="2" fillId="0" borderId="2" xfId="15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179" fontId="0" fillId="0" borderId="18" xfId="15" applyNumberFormat="1" applyFont="1" applyBorder="1" applyAlignment="1">
      <alignment/>
    </xf>
    <xf numFmtId="179" fontId="0" fillId="0" borderId="19" xfId="15" applyNumberFormat="1" applyFont="1" applyBorder="1" applyAlignment="1">
      <alignment/>
    </xf>
    <xf numFmtId="179" fontId="0" fillId="0" borderId="2" xfId="15" applyNumberFormat="1" applyFont="1" applyBorder="1" applyAlignment="1">
      <alignment horizontal="center"/>
    </xf>
    <xf numFmtId="179" fontId="0" fillId="0" borderId="13" xfId="15" applyNumberFormat="1" applyBorder="1" applyAlignment="1">
      <alignment/>
    </xf>
    <xf numFmtId="179" fontId="0" fillId="0" borderId="28" xfId="15" applyNumberFormat="1" applyFont="1" applyBorder="1" applyAlignment="1">
      <alignment horizontal="center"/>
    </xf>
    <xf numFmtId="179" fontId="0" fillId="0" borderId="29" xfId="15" applyNumberFormat="1" applyFont="1" applyBorder="1" applyAlignment="1">
      <alignment horizontal="center"/>
    </xf>
    <xf numFmtId="179" fontId="0" fillId="0" borderId="0" xfId="0" applyNumberFormat="1" applyAlignment="1">
      <alignment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6" xfId="0" applyFont="1" applyBorder="1" applyAlignment="1">
      <alignment horizontal="center" vertical="center"/>
    </xf>
    <xf numFmtId="0" fontId="0" fillId="0" borderId="8" xfId="0" applyBorder="1" applyAlignment="1">
      <alignment horizontal="center" vertical="justify"/>
    </xf>
    <xf numFmtId="0" fontId="1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9" xfId="0" applyFon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3" fontId="2" fillId="0" borderId="2" xfId="0" applyNumberFormat="1" applyFont="1" applyBorder="1" applyAlignment="1">
      <alignment horizontal="center" vertical="justify"/>
    </xf>
    <xf numFmtId="3" fontId="2" fillId="0" borderId="6" xfId="0" applyNumberFormat="1" applyFont="1" applyBorder="1" applyAlignment="1">
      <alignment horizontal="center" vertical="justify"/>
    </xf>
    <xf numFmtId="3" fontId="2" fillId="0" borderId="8" xfId="0" applyNumberFormat="1" applyFont="1" applyBorder="1" applyAlignment="1">
      <alignment horizontal="center" vertical="justify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3" fontId="4" fillId="0" borderId="0" xfId="0" applyNumberFormat="1" applyFont="1" applyAlignment="1">
      <alignment horizontal="center"/>
    </xf>
    <xf numFmtId="3" fontId="2" fillId="0" borderId="2" xfId="0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8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</cellXfs>
  <cellStyles count="7">
    <cellStyle name="Normal" xfId="0"/>
    <cellStyle name="Comma" xfId="15"/>
    <cellStyle name="Comma [0]" xfId="16"/>
    <cellStyle name="Comma_21.Aktivet Afatgjata Materiale  09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4"/>
  <sheetViews>
    <sheetView tabSelected="1" workbookViewId="0" topLeftCell="A1">
      <selection activeCell="J33" sqref="J33"/>
    </sheetView>
  </sheetViews>
  <sheetFormatPr defaultColWidth="9.140625" defaultRowHeight="12.75"/>
  <cols>
    <col min="1" max="1" width="3.7109375" style="0" customWidth="1"/>
    <col min="3" max="3" width="16.00390625" style="0" customWidth="1"/>
    <col min="4" max="4" width="6.57421875" style="0" customWidth="1"/>
    <col min="5" max="5" width="5.7109375" style="0" customWidth="1"/>
    <col min="6" max="6" width="10.140625" style="0" bestFit="1" customWidth="1"/>
    <col min="8" max="8" width="5.7109375" style="0" customWidth="1"/>
    <col min="9" max="9" width="10.7109375" style="0" customWidth="1"/>
    <col min="10" max="10" width="16.00390625" style="0" customWidth="1"/>
    <col min="11" max="11" width="3.8515625" style="0" customWidth="1"/>
  </cols>
  <sheetData>
    <row r="1" spans="1:10" ht="12.75">
      <c r="A1" s="2"/>
      <c r="B1" s="2"/>
      <c r="C1" s="2"/>
      <c r="D1" s="2"/>
      <c r="E1" s="2"/>
      <c r="F1" s="2"/>
      <c r="G1" s="2"/>
      <c r="H1" s="2"/>
      <c r="I1" s="2"/>
      <c r="J1" s="2"/>
    </row>
    <row r="2" spans="1:10" ht="12.75">
      <c r="A2" s="2"/>
      <c r="B2" s="2" t="s">
        <v>145</v>
      </c>
      <c r="C2" s="2"/>
      <c r="D2" s="2"/>
      <c r="E2" s="2"/>
      <c r="F2" s="156" t="s">
        <v>167</v>
      </c>
      <c r="G2" s="156"/>
      <c r="H2" s="156"/>
      <c r="I2" s="156"/>
      <c r="J2" s="63"/>
    </row>
    <row r="3" spans="1:10" ht="15" customHeight="1">
      <c r="A3" s="2"/>
      <c r="B3" s="2" t="s">
        <v>146</v>
      </c>
      <c r="C3" s="2"/>
      <c r="D3" s="2"/>
      <c r="E3" s="2"/>
      <c r="F3" s="158" t="s">
        <v>168</v>
      </c>
      <c r="G3" s="158"/>
      <c r="H3" s="158"/>
      <c r="I3" s="158"/>
      <c r="J3" s="63"/>
    </row>
    <row r="4" spans="1:10" ht="12.75">
      <c r="A4" s="2"/>
      <c r="B4" s="59" t="s">
        <v>147</v>
      </c>
      <c r="C4" s="7"/>
      <c r="D4" s="2"/>
      <c r="E4" s="2"/>
      <c r="F4" s="156" t="s">
        <v>169</v>
      </c>
      <c r="G4" s="156"/>
      <c r="H4" s="156"/>
      <c r="I4" s="156"/>
      <c r="J4" s="63"/>
    </row>
    <row r="5" spans="1:10" ht="12.75">
      <c r="A5" s="2"/>
      <c r="B5" s="2"/>
      <c r="C5" s="2"/>
      <c r="D5" s="2"/>
      <c r="E5" s="2"/>
      <c r="F5" s="63"/>
      <c r="G5" s="63"/>
      <c r="H5" s="155" t="s">
        <v>163</v>
      </c>
      <c r="I5" s="155"/>
      <c r="J5" s="63"/>
    </row>
    <row r="6" spans="1:10" ht="12.75">
      <c r="A6" s="2"/>
      <c r="B6" s="60" t="s">
        <v>0</v>
      </c>
      <c r="C6" s="2"/>
      <c r="D6" s="2"/>
      <c r="E6" s="2"/>
      <c r="F6" s="159">
        <v>40028</v>
      </c>
      <c r="G6" s="159"/>
      <c r="H6" s="63"/>
      <c r="I6" s="63"/>
      <c r="J6" s="63"/>
    </row>
    <row r="7" spans="1:10" ht="12.75">
      <c r="A7" s="2"/>
      <c r="B7" s="60" t="s">
        <v>148</v>
      </c>
      <c r="C7" s="2"/>
      <c r="D7" s="2"/>
      <c r="E7" s="2"/>
      <c r="F7" s="64"/>
      <c r="G7" s="64"/>
      <c r="H7" s="63"/>
      <c r="I7" s="63"/>
      <c r="J7" s="63"/>
    </row>
    <row r="8" spans="1:10" ht="12.75">
      <c r="A8" s="2"/>
      <c r="B8" s="2"/>
      <c r="C8" s="2"/>
      <c r="D8" s="2"/>
      <c r="E8" s="2"/>
      <c r="F8" s="63"/>
      <c r="G8" s="63"/>
      <c r="H8" s="63"/>
      <c r="I8" s="63"/>
      <c r="J8" s="63"/>
    </row>
    <row r="9" spans="1:10" ht="12.75">
      <c r="A9" s="2"/>
      <c r="B9" s="2"/>
      <c r="C9" s="2"/>
      <c r="D9" s="2"/>
      <c r="E9" s="2"/>
      <c r="F9" s="63"/>
      <c r="G9" s="63"/>
      <c r="H9" s="63"/>
      <c r="I9" s="63"/>
      <c r="J9" s="63"/>
    </row>
    <row r="10" spans="1:10" ht="12.75">
      <c r="A10" s="2"/>
      <c r="B10" s="2" t="s">
        <v>149</v>
      </c>
      <c r="C10" s="2"/>
      <c r="D10" s="2"/>
      <c r="E10" s="2"/>
      <c r="F10" s="157" t="s">
        <v>170</v>
      </c>
      <c r="G10" s="157"/>
      <c r="H10" s="157"/>
      <c r="I10" s="157"/>
      <c r="J10" s="63"/>
    </row>
    <row r="11" spans="1:10" ht="12.75">
      <c r="A11" s="2"/>
      <c r="B11" s="2"/>
      <c r="C11" s="2"/>
      <c r="D11" s="2"/>
      <c r="E11" s="2"/>
      <c r="F11" s="154" t="s">
        <v>171</v>
      </c>
      <c r="G11" s="154"/>
      <c r="H11" s="154"/>
      <c r="I11" s="154"/>
      <c r="J11" s="63"/>
    </row>
    <row r="12" spans="1:10" ht="12.75">
      <c r="A12" s="2"/>
      <c r="B12" s="2"/>
      <c r="C12" s="2"/>
      <c r="D12" s="2"/>
      <c r="E12" s="2"/>
      <c r="F12" s="155"/>
      <c r="G12" s="155"/>
      <c r="H12" s="155"/>
      <c r="I12" s="155"/>
      <c r="J12" s="63"/>
    </row>
    <row r="13" spans="1:10" ht="12.75">
      <c r="A13" s="2"/>
      <c r="B13" s="2"/>
      <c r="C13" s="2"/>
      <c r="D13" s="2"/>
      <c r="E13" s="2"/>
      <c r="F13" s="63"/>
      <c r="G13" s="63"/>
      <c r="H13" s="63"/>
      <c r="I13" s="63"/>
      <c r="J13" s="63"/>
    </row>
    <row r="14" spans="1:10" ht="12.75">
      <c r="A14" s="2"/>
      <c r="B14" s="2"/>
      <c r="C14" s="2"/>
      <c r="D14" s="2"/>
      <c r="E14" s="2"/>
      <c r="F14" s="2"/>
      <c r="G14" s="2"/>
      <c r="H14" s="2"/>
      <c r="I14" s="2"/>
      <c r="J14" s="2"/>
    </row>
    <row r="15" spans="1:10" ht="12.75">
      <c r="A15" s="2"/>
      <c r="B15" s="2"/>
      <c r="C15" s="2"/>
      <c r="D15" s="2"/>
      <c r="E15" s="2"/>
      <c r="F15" s="2"/>
      <c r="G15" s="2"/>
      <c r="H15" s="2"/>
      <c r="I15" s="2"/>
      <c r="J15" s="2"/>
    </row>
    <row r="16" spans="1:10" ht="12.75">
      <c r="A16" s="2"/>
      <c r="B16" s="7"/>
      <c r="C16" s="7"/>
      <c r="D16" s="2"/>
      <c r="E16" s="2"/>
      <c r="F16" s="2"/>
      <c r="G16" s="2"/>
      <c r="H16" s="2"/>
      <c r="I16" s="2"/>
      <c r="J16" s="2"/>
    </row>
    <row r="17" spans="1:10" ht="12.75">
      <c r="A17" s="2"/>
      <c r="B17" s="7"/>
      <c r="C17" s="7"/>
      <c r="D17" s="2"/>
      <c r="E17" s="2"/>
      <c r="F17" s="2"/>
      <c r="G17" s="2"/>
      <c r="H17" s="2"/>
      <c r="I17" s="2"/>
      <c r="J17" s="2"/>
    </row>
    <row r="18" spans="1:10" ht="12.75">
      <c r="A18" s="2"/>
      <c r="B18" s="2"/>
      <c r="C18" s="2"/>
      <c r="D18" s="2"/>
      <c r="E18" s="2"/>
      <c r="F18" s="2"/>
      <c r="G18" s="2"/>
      <c r="H18" s="2"/>
      <c r="I18" s="2"/>
      <c r="J18" s="2"/>
    </row>
    <row r="19" spans="1:10" ht="12.75">
      <c r="A19" s="2"/>
      <c r="B19" s="2"/>
      <c r="C19" s="2"/>
      <c r="D19" s="2"/>
      <c r="E19" s="2"/>
      <c r="F19" s="2"/>
      <c r="G19" s="2"/>
      <c r="H19" s="2"/>
      <c r="I19" s="2"/>
      <c r="J19" s="2"/>
    </row>
    <row r="20" spans="1:10" ht="12.75">
      <c r="A20" s="2"/>
      <c r="B20" s="2"/>
      <c r="C20" s="2"/>
      <c r="D20" s="2"/>
      <c r="E20" s="2"/>
      <c r="F20" s="2"/>
      <c r="G20" s="2"/>
      <c r="H20" s="2"/>
      <c r="I20" s="2"/>
      <c r="J20" s="2"/>
    </row>
    <row r="21" spans="1:10" ht="12.75">
      <c r="A21" s="2"/>
      <c r="B21" s="2"/>
      <c r="C21" s="2"/>
      <c r="D21" s="2"/>
      <c r="E21" s="2"/>
      <c r="F21" s="2"/>
      <c r="G21" s="2"/>
      <c r="H21" s="2"/>
      <c r="I21" s="2"/>
      <c r="J21" s="2"/>
    </row>
    <row r="22" spans="1:10" ht="12.75">
      <c r="A22" s="2"/>
      <c r="B22" s="2"/>
      <c r="C22" s="2"/>
      <c r="D22" s="2"/>
      <c r="E22" s="2"/>
      <c r="F22" s="2"/>
      <c r="G22" s="2"/>
      <c r="H22" s="2"/>
      <c r="I22" s="2"/>
      <c r="J22" s="2"/>
    </row>
    <row r="23" spans="1:10" ht="12.75">
      <c r="A23" s="2"/>
      <c r="B23" s="2"/>
      <c r="C23" s="2"/>
      <c r="D23" s="2"/>
      <c r="E23" s="2"/>
      <c r="F23" s="2"/>
      <c r="G23" s="2"/>
      <c r="H23" s="2"/>
      <c r="I23" s="2"/>
      <c r="J23" s="2"/>
    </row>
    <row r="24" spans="1:10" ht="27.75">
      <c r="A24" s="160" t="s">
        <v>160</v>
      </c>
      <c r="B24" s="160"/>
      <c r="C24" s="160"/>
      <c r="D24" s="160"/>
      <c r="E24" s="160"/>
      <c r="F24" s="160"/>
      <c r="G24" s="160"/>
      <c r="H24" s="160"/>
      <c r="I24" s="160"/>
      <c r="J24" s="160"/>
    </row>
    <row r="25" spans="1:10" ht="12.75">
      <c r="A25" s="161" t="s">
        <v>150</v>
      </c>
      <c r="B25" s="161"/>
      <c r="C25" s="161"/>
      <c r="D25" s="161"/>
      <c r="E25" s="161"/>
      <c r="F25" s="161"/>
      <c r="G25" s="161"/>
      <c r="H25" s="161"/>
      <c r="I25" s="161"/>
      <c r="J25" s="161"/>
    </row>
    <row r="26" spans="1:10" ht="12.75">
      <c r="A26" s="161" t="s">
        <v>151</v>
      </c>
      <c r="B26" s="161"/>
      <c r="C26" s="161"/>
      <c r="D26" s="161"/>
      <c r="E26" s="161"/>
      <c r="F26" s="161"/>
      <c r="G26" s="161"/>
      <c r="H26" s="161"/>
      <c r="I26" s="161"/>
      <c r="J26" s="161"/>
    </row>
    <row r="27" spans="1:10" ht="12.75">
      <c r="A27" s="2"/>
      <c r="B27" s="2"/>
      <c r="C27" s="2"/>
      <c r="D27" s="2"/>
      <c r="E27" s="2"/>
      <c r="F27" s="2"/>
      <c r="G27" s="2"/>
      <c r="H27" s="2"/>
      <c r="I27" s="2"/>
      <c r="J27" s="2"/>
    </row>
    <row r="28" spans="1:10" ht="12.75">
      <c r="A28" s="2"/>
      <c r="B28" s="2"/>
      <c r="C28" s="2"/>
      <c r="D28" s="2"/>
      <c r="E28" s="2"/>
      <c r="F28" s="2"/>
      <c r="G28" s="2"/>
      <c r="H28" s="2"/>
      <c r="I28" s="2"/>
      <c r="J28" s="2"/>
    </row>
    <row r="29" spans="1:10" ht="26.25">
      <c r="A29" s="162" t="s">
        <v>191</v>
      </c>
      <c r="B29" s="162"/>
      <c r="C29" s="162"/>
      <c r="D29" s="162"/>
      <c r="E29" s="162"/>
      <c r="F29" s="162"/>
      <c r="G29" s="162"/>
      <c r="H29" s="162"/>
      <c r="I29" s="162"/>
      <c r="J29" s="162"/>
    </row>
    <row r="30" spans="1:10" ht="12.75">
      <c r="A30" s="2"/>
      <c r="B30" s="2"/>
      <c r="C30" s="2"/>
      <c r="D30" s="2"/>
      <c r="E30" s="2"/>
      <c r="F30" s="2"/>
      <c r="G30" s="2"/>
      <c r="H30" s="2"/>
      <c r="I30" s="2"/>
      <c r="J30" s="2"/>
    </row>
    <row r="31" spans="1:10" ht="12.75">
      <c r="A31" s="2"/>
      <c r="B31" s="2"/>
      <c r="C31" s="2"/>
      <c r="D31" s="2"/>
      <c r="E31" s="2"/>
      <c r="F31" s="2"/>
      <c r="G31" s="2"/>
      <c r="H31" s="2"/>
      <c r="I31" s="2"/>
      <c r="J31" s="2"/>
    </row>
    <row r="32" spans="1:10" ht="12.75">
      <c r="A32" s="2"/>
      <c r="B32" s="2"/>
      <c r="C32" s="2"/>
      <c r="D32" s="2"/>
      <c r="E32" s="2"/>
      <c r="F32" s="2"/>
      <c r="G32" s="2"/>
      <c r="H32" s="2"/>
      <c r="I32" s="2"/>
      <c r="J32" s="2"/>
    </row>
    <row r="33" spans="1:10" ht="12.75">
      <c r="A33" s="2"/>
      <c r="B33" s="2"/>
      <c r="C33" s="2"/>
      <c r="D33" s="2"/>
      <c r="E33" s="2"/>
      <c r="F33" s="2"/>
      <c r="G33" s="2"/>
      <c r="H33" s="2"/>
      <c r="I33" s="2"/>
      <c r="J33" s="2"/>
    </row>
    <row r="34" spans="1:10" ht="12.75">
      <c r="A34" s="2"/>
      <c r="B34" s="2"/>
      <c r="C34" s="2"/>
      <c r="D34" s="2"/>
      <c r="E34" s="2"/>
      <c r="F34" s="2"/>
      <c r="G34" s="2"/>
      <c r="H34" s="2"/>
      <c r="I34" s="2"/>
      <c r="J34" s="2"/>
    </row>
    <row r="35" spans="1:10" ht="12.75">
      <c r="A35" s="2"/>
      <c r="B35" s="2"/>
      <c r="C35" s="2"/>
      <c r="D35" s="2"/>
      <c r="E35" s="2"/>
      <c r="F35" s="2"/>
      <c r="G35" s="2"/>
      <c r="H35" s="2"/>
      <c r="I35" s="2"/>
      <c r="J35" s="2"/>
    </row>
    <row r="36" spans="1:10" ht="12.75">
      <c r="A36" s="2"/>
      <c r="B36" s="2"/>
      <c r="C36" s="2"/>
      <c r="D36" s="2"/>
      <c r="E36" s="2"/>
      <c r="F36" s="2"/>
      <c r="G36" s="2"/>
      <c r="H36" s="2"/>
      <c r="I36" s="2"/>
      <c r="J36" s="2"/>
    </row>
    <row r="37" spans="1:10" ht="12.75">
      <c r="A37" s="2"/>
      <c r="B37" s="2"/>
      <c r="C37" s="2"/>
      <c r="D37" s="2"/>
      <c r="E37" s="2"/>
      <c r="F37" s="2"/>
      <c r="G37" s="2"/>
      <c r="H37" s="2"/>
      <c r="I37" s="2"/>
      <c r="J37" s="2"/>
    </row>
    <row r="38" spans="1:10" ht="12.75">
      <c r="A38" s="2"/>
      <c r="B38" s="2"/>
      <c r="C38" s="2"/>
      <c r="D38" s="2"/>
      <c r="E38" s="2"/>
      <c r="F38" s="2"/>
      <c r="G38" s="2"/>
      <c r="H38" s="2"/>
      <c r="I38" s="2"/>
      <c r="J38" s="2"/>
    </row>
    <row r="39" spans="1:10" ht="12.75">
      <c r="A39" s="2"/>
      <c r="B39" s="2"/>
      <c r="C39" s="2"/>
      <c r="D39" s="2"/>
      <c r="E39" s="2"/>
      <c r="F39" s="2"/>
      <c r="G39" s="2"/>
      <c r="H39" s="2"/>
      <c r="I39" s="2"/>
      <c r="J39" s="2"/>
    </row>
    <row r="40" spans="1:10" ht="12.75">
      <c r="A40" s="2"/>
      <c r="B40" s="2"/>
      <c r="C40" s="2"/>
      <c r="D40" s="2"/>
      <c r="E40" s="2"/>
      <c r="F40" s="2"/>
      <c r="G40" s="2"/>
      <c r="H40" s="2"/>
      <c r="I40" s="2"/>
      <c r="J40" s="2"/>
    </row>
    <row r="41" spans="1:10" ht="12.75">
      <c r="A41" s="2"/>
      <c r="B41" s="2"/>
      <c r="C41" s="2"/>
      <c r="D41" s="2"/>
      <c r="E41" s="2"/>
      <c r="F41" s="2"/>
      <c r="G41" s="2"/>
      <c r="H41" s="2"/>
      <c r="I41" s="2"/>
      <c r="J41" s="2"/>
    </row>
    <row r="42" spans="1:10" ht="12.75">
      <c r="A42" s="2"/>
      <c r="B42" s="2"/>
      <c r="C42" s="2"/>
      <c r="D42" s="2"/>
      <c r="E42" s="2"/>
      <c r="F42" s="2"/>
      <c r="G42" s="2"/>
      <c r="H42" s="2"/>
      <c r="I42" s="2"/>
      <c r="J42" s="2"/>
    </row>
    <row r="43" spans="1:10" ht="12.75">
      <c r="A43" s="2"/>
      <c r="B43" s="2"/>
      <c r="C43" s="2"/>
      <c r="D43" s="2"/>
      <c r="E43" s="2"/>
      <c r="F43" s="2"/>
      <c r="G43" s="2"/>
      <c r="H43" s="2"/>
      <c r="I43" s="2"/>
      <c r="J43" s="2"/>
    </row>
    <row r="44" spans="1:10" ht="12.75">
      <c r="A44" s="2"/>
      <c r="B44" s="2"/>
      <c r="C44" s="2"/>
      <c r="D44" s="2"/>
      <c r="E44" s="2"/>
      <c r="F44" s="2"/>
      <c r="G44" s="2"/>
      <c r="H44" s="2"/>
      <c r="I44" s="2"/>
      <c r="J44" s="2"/>
    </row>
    <row r="45" spans="1:10" ht="12.75">
      <c r="A45" s="2"/>
      <c r="B45" s="2" t="s">
        <v>152</v>
      </c>
      <c r="C45" s="3"/>
      <c r="D45" s="3"/>
      <c r="E45" s="3"/>
      <c r="F45" s="3"/>
      <c r="G45" s="3"/>
      <c r="H45" s="1"/>
      <c r="I45" s="1"/>
      <c r="J45" s="2"/>
    </row>
    <row r="46" spans="1:10" ht="12.75">
      <c r="A46" s="2"/>
      <c r="B46" s="59" t="s">
        <v>153</v>
      </c>
      <c r="C46" s="59"/>
      <c r="D46" s="59"/>
      <c r="E46" s="59"/>
      <c r="F46" s="3"/>
      <c r="G46" s="2"/>
      <c r="H46" s="155" t="s">
        <v>164</v>
      </c>
      <c r="I46" s="155"/>
      <c r="J46" s="2"/>
    </row>
    <row r="47" spans="1:10" ht="12.75">
      <c r="A47" s="2"/>
      <c r="B47" s="59" t="s">
        <v>154</v>
      </c>
      <c r="C47" s="59"/>
      <c r="D47" s="59"/>
      <c r="E47" s="59"/>
      <c r="F47" s="3"/>
      <c r="G47" s="2"/>
      <c r="H47" s="155" t="s">
        <v>164</v>
      </c>
      <c r="I47" s="155"/>
      <c r="J47" s="2"/>
    </row>
    <row r="48" spans="1:10" ht="12.75">
      <c r="A48" s="2"/>
      <c r="B48" s="59" t="s">
        <v>155</v>
      </c>
      <c r="C48" s="59"/>
      <c r="D48" s="59"/>
      <c r="E48" s="59"/>
      <c r="F48" s="3"/>
      <c r="G48" s="2"/>
      <c r="H48" s="155" t="s">
        <v>164</v>
      </c>
      <c r="I48" s="155"/>
      <c r="J48" s="2"/>
    </row>
    <row r="49" spans="1:10" ht="12.75">
      <c r="A49" s="2"/>
      <c r="B49" s="59"/>
      <c r="C49" s="59"/>
      <c r="D49" s="59"/>
      <c r="E49" s="59"/>
      <c r="F49" s="3"/>
      <c r="G49" s="2"/>
      <c r="H49" s="2"/>
      <c r="I49" s="2"/>
      <c r="J49" s="2"/>
    </row>
    <row r="50" spans="1:10" ht="12.75">
      <c r="A50" s="2"/>
      <c r="B50" s="59" t="s">
        <v>156</v>
      </c>
      <c r="C50" s="59"/>
      <c r="D50" s="59"/>
      <c r="E50" s="59"/>
      <c r="F50" s="3"/>
      <c r="G50" s="2" t="s">
        <v>157</v>
      </c>
      <c r="H50" s="2"/>
      <c r="I50" s="2" t="s">
        <v>192</v>
      </c>
      <c r="J50" s="2"/>
    </row>
    <row r="51" spans="1:10" ht="12.75">
      <c r="A51" s="2"/>
      <c r="B51" s="59"/>
      <c r="C51" s="59"/>
      <c r="D51" s="59"/>
      <c r="E51" s="59"/>
      <c r="F51" s="3"/>
      <c r="G51" s="2" t="s">
        <v>158</v>
      </c>
      <c r="H51" s="2"/>
      <c r="I51" s="2" t="s">
        <v>193</v>
      </c>
      <c r="J51" s="2"/>
    </row>
    <row r="52" spans="1:10" ht="12.75">
      <c r="A52" s="2"/>
      <c r="B52" s="59"/>
      <c r="C52" s="59"/>
      <c r="D52" s="59"/>
      <c r="E52" s="59"/>
      <c r="F52" s="3"/>
      <c r="G52" s="2"/>
      <c r="H52" s="2"/>
      <c r="I52" s="2"/>
      <c r="J52" s="2"/>
    </row>
    <row r="53" spans="1:10" ht="12.75">
      <c r="A53" s="2"/>
      <c r="B53" s="2"/>
      <c r="C53" s="2"/>
      <c r="D53" s="2"/>
      <c r="E53" s="2"/>
      <c r="F53" s="2"/>
      <c r="G53" s="2"/>
      <c r="H53" s="2"/>
      <c r="I53" s="2"/>
      <c r="J53" s="2"/>
    </row>
    <row r="54" spans="1:10" ht="12.75">
      <c r="A54" s="2"/>
      <c r="B54" s="2" t="s">
        <v>159</v>
      </c>
      <c r="C54" s="2"/>
      <c r="D54" s="2"/>
      <c r="E54" s="2"/>
      <c r="F54" s="2"/>
      <c r="G54" s="2"/>
      <c r="H54" s="159">
        <v>40986</v>
      </c>
      <c r="I54" s="159"/>
      <c r="J54" s="2"/>
    </row>
    <row r="55" spans="1:10" ht="12.75">
      <c r="A55" s="2"/>
      <c r="B55" s="2"/>
      <c r="C55" s="2"/>
      <c r="D55" s="2"/>
      <c r="E55" s="2"/>
      <c r="F55" s="2"/>
      <c r="G55" s="2"/>
      <c r="H55" s="2"/>
      <c r="I55" s="2"/>
      <c r="J55" s="2"/>
    </row>
    <row r="56" spans="1:10" ht="12.75">
      <c r="A56" s="2"/>
      <c r="B56" s="2"/>
      <c r="C56" s="2"/>
      <c r="D56" s="2"/>
      <c r="E56" s="2"/>
      <c r="F56" s="2"/>
      <c r="G56" s="2"/>
      <c r="H56" s="2"/>
      <c r="I56" s="2"/>
      <c r="J56" s="2"/>
    </row>
    <row r="57" spans="1:10" ht="12.75">
      <c r="A57" s="2"/>
      <c r="B57" s="2"/>
      <c r="C57" s="2"/>
      <c r="D57" s="2"/>
      <c r="E57" s="2"/>
      <c r="F57" s="2"/>
      <c r="G57" s="2"/>
      <c r="H57" s="2"/>
      <c r="I57" s="2"/>
      <c r="J57" s="2"/>
    </row>
    <row r="58" spans="1:10" ht="12.75">
      <c r="A58" s="2"/>
      <c r="B58" s="2"/>
      <c r="C58" s="2"/>
      <c r="D58" s="2"/>
      <c r="E58" s="2"/>
      <c r="F58" s="2"/>
      <c r="G58" s="2"/>
      <c r="H58" s="2"/>
      <c r="I58" s="2"/>
      <c r="J58" s="2"/>
    </row>
    <row r="59" spans="1:10" ht="12.75">
      <c r="A59" s="2"/>
      <c r="B59" s="2"/>
      <c r="C59" s="2"/>
      <c r="D59" s="2"/>
      <c r="E59" s="2"/>
      <c r="F59" s="2"/>
      <c r="G59" s="2"/>
      <c r="H59" s="2"/>
      <c r="I59" s="2"/>
      <c r="J59" s="2"/>
    </row>
    <row r="60" spans="1:10" ht="12.75">
      <c r="A60" s="2"/>
      <c r="B60" s="2"/>
      <c r="C60" s="2"/>
      <c r="D60" s="2"/>
      <c r="E60" s="2"/>
      <c r="F60" s="2"/>
      <c r="G60" s="2"/>
      <c r="H60" s="2"/>
      <c r="I60" s="2"/>
      <c r="J60" s="2"/>
    </row>
    <row r="61" spans="1:10" ht="12.75">
      <c r="A61" s="2"/>
      <c r="B61" s="2"/>
      <c r="C61" s="2"/>
      <c r="D61" s="2"/>
      <c r="E61" s="2"/>
      <c r="F61" s="2"/>
      <c r="G61" s="2"/>
      <c r="H61" s="2"/>
      <c r="I61" s="2"/>
      <c r="J61" s="2"/>
    </row>
    <row r="62" spans="1:10" ht="12.75">
      <c r="A62" s="2"/>
      <c r="J62" s="2"/>
    </row>
    <row r="63" ht="12.75">
      <c r="J63" s="2"/>
    </row>
    <row r="64" ht="12.75">
      <c r="J64" s="2"/>
    </row>
    <row r="65" ht="12.75">
      <c r="J65" s="2"/>
    </row>
    <row r="66" ht="12.75">
      <c r="J66" s="2"/>
    </row>
    <row r="67" ht="12.75">
      <c r="J67" s="2"/>
    </row>
    <row r="68" ht="12.75">
      <c r="J68" s="2"/>
    </row>
    <row r="69" ht="12.75">
      <c r="J69" s="2"/>
    </row>
    <row r="70" ht="12.75">
      <c r="J70" s="2"/>
    </row>
    <row r="71" ht="12.75">
      <c r="J71" s="2"/>
    </row>
    <row r="72" ht="12.75">
      <c r="J72" s="2"/>
    </row>
    <row r="73" ht="12.75">
      <c r="J73" s="2"/>
    </row>
    <row r="74" ht="12.75">
      <c r="J74" s="2"/>
    </row>
  </sheetData>
  <mergeCells count="16">
    <mergeCell ref="H46:I46"/>
    <mergeCell ref="H47:I47"/>
    <mergeCell ref="H48:I48"/>
    <mergeCell ref="H54:I54"/>
    <mergeCell ref="A24:J24"/>
    <mergeCell ref="A25:J25"/>
    <mergeCell ref="A26:J26"/>
    <mergeCell ref="A29:J29"/>
    <mergeCell ref="F11:I11"/>
    <mergeCell ref="F12:I12"/>
    <mergeCell ref="F2:I2"/>
    <mergeCell ref="F4:I4"/>
    <mergeCell ref="H5:I5"/>
    <mergeCell ref="F10:I10"/>
    <mergeCell ref="F3:I3"/>
    <mergeCell ref="F6:G6"/>
  </mergeCells>
  <printOptions/>
  <pageMargins left="0.37" right="0.7" top="0.26" bottom="0.32" header="0.33" footer="0.29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93"/>
  <sheetViews>
    <sheetView workbookViewId="0" topLeftCell="A1">
      <selection activeCell="G46" sqref="G46"/>
    </sheetView>
  </sheetViews>
  <sheetFormatPr defaultColWidth="9.140625" defaultRowHeight="12.75"/>
  <cols>
    <col min="1" max="1" width="4.00390625" style="0" customWidth="1"/>
    <col min="2" max="2" width="56.8515625" style="0" customWidth="1"/>
    <col min="3" max="3" width="9.140625" style="111" customWidth="1"/>
    <col min="4" max="4" width="13.8515625" style="18" customWidth="1"/>
    <col min="5" max="5" width="18.140625" style="18" customWidth="1"/>
    <col min="7" max="7" width="11.28125" style="26" customWidth="1"/>
    <col min="8" max="8" width="8.8515625" style="26" customWidth="1"/>
  </cols>
  <sheetData>
    <row r="1" spans="2:3" ht="12.75">
      <c r="B1" s="163" t="s">
        <v>194</v>
      </c>
      <c r="C1" s="163"/>
    </row>
    <row r="2" ht="12.75">
      <c r="E2" s="61" t="s">
        <v>91</v>
      </c>
    </row>
    <row r="4" spans="1:5" ht="16.5" customHeight="1">
      <c r="A4" s="164"/>
      <c r="B4" s="164"/>
      <c r="C4" s="14"/>
      <c r="D4" s="20"/>
      <c r="E4" s="20"/>
    </row>
    <row r="5" spans="1:5" ht="16.5" customHeight="1">
      <c r="A5" s="165"/>
      <c r="B5" s="165"/>
      <c r="C5" s="15" t="s">
        <v>1</v>
      </c>
      <c r="D5" s="21" t="s">
        <v>191</v>
      </c>
      <c r="E5" s="21" t="s">
        <v>172</v>
      </c>
    </row>
    <row r="6" spans="1:5" ht="16.5" customHeight="1">
      <c r="A6" s="166"/>
      <c r="B6" s="166"/>
      <c r="C6" s="16"/>
      <c r="D6" s="22"/>
      <c r="E6" s="22"/>
    </row>
    <row r="7" spans="1:5" ht="16.5" customHeight="1">
      <c r="A7" s="4"/>
      <c r="B7" s="5" t="s">
        <v>2</v>
      </c>
      <c r="C7" s="57"/>
      <c r="D7" s="17"/>
      <c r="E7" s="17"/>
    </row>
    <row r="8" spans="1:5" ht="16.5" customHeight="1">
      <c r="A8" s="8" t="s">
        <v>3</v>
      </c>
      <c r="B8" s="8" t="s">
        <v>4</v>
      </c>
      <c r="C8" s="108"/>
      <c r="D8" s="25">
        <f>+D9+D13+D19</f>
        <v>32036689</v>
      </c>
      <c r="E8" s="25">
        <f>+E9+E13+E19</f>
        <v>28443853</v>
      </c>
    </row>
    <row r="9" spans="1:5" ht="16.5" customHeight="1">
      <c r="A9" s="9">
        <v>1</v>
      </c>
      <c r="B9" s="10" t="s">
        <v>5</v>
      </c>
      <c r="C9" s="109">
        <v>1</v>
      </c>
      <c r="D9" s="24">
        <f>+D10+D11</f>
        <v>203284</v>
      </c>
      <c r="E9" s="24">
        <f>+E10+E11</f>
        <v>581541</v>
      </c>
    </row>
    <row r="10" spans="1:5" ht="16.5" customHeight="1">
      <c r="A10" s="9"/>
      <c r="B10" s="29" t="s">
        <v>60</v>
      </c>
      <c r="C10" s="109"/>
      <c r="D10" s="23">
        <v>8684</v>
      </c>
      <c r="E10" s="23">
        <v>51941</v>
      </c>
    </row>
    <row r="11" spans="1:5" ht="16.5" customHeight="1">
      <c r="A11" s="9"/>
      <c r="B11" s="29" t="s">
        <v>61</v>
      </c>
      <c r="C11" s="109"/>
      <c r="D11" s="23">
        <v>194600</v>
      </c>
      <c r="E11" s="23">
        <v>529600</v>
      </c>
    </row>
    <row r="12" spans="1:5" ht="16.5" customHeight="1">
      <c r="A12" s="9">
        <v>2</v>
      </c>
      <c r="B12" s="10" t="s">
        <v>6</v>
      </c>
      <c r="C12" s="109">
        <v>2</v>
      </c>
      <c r="D12" s="24"/>
      <c r="E12" s="24"/>
    </row>
    <row r="13" spans="1:5" ht="16.5" customHeight="1">
      <c r="A13" s="9">
        <v>3</v>
      </c>
      <c r="B13" s="10" t="s">
        <v>7</v>
      </c>
      <c r="C13" s="109">
        <v>3</v>
      </c>
      <c r="D13" s="24">
        <f>+D17+D16+D14</f>
        <v>18967141</v>
      </c>
      <c r="E13" s="24">
        <f>+E17+E16+E14</f>
        <v>27240740</v>
      </c>
    </row>
    <row r="14" spans="1:7" ht="16.5" customHeight="1">
      <c r="A14" s="9"/>
      <c r="B14" s="9" t="s">
        <v>62</v>
      </c>
      <c r="C14" s="109"/>
      <c r="D14" s="23">
        <v>16962570</v>
      </c>
      <c r="E14" s="23">
        <v>27141428</v>
      </c>
      <c r="G14" s="18"/>
    </row>
    <row r="15" spans="1:5" ht="16.5" customHeight="1">
      <c r="A15" s="9"/>
      <c r="B15" s="9" t="s">
        <v>63</v>
      </c>
      <c r="C15" s="109"/>
      <c r="D15" s="23"/>
      <c r="E15" s="23"/>
    </row>
    <row r="16" spans="1:5" ht="16.5" customHeight="1">
      <c r="A16" s="9"/>
      <c r="B16" s="9" t="s">
        <v>64</v>
      </c>
      <c r="C16" s="109"/>
      <c r="D16" s="23">
        <v>100274</v>
      </c>
      <c r="E16" s="23">
        <v>99312</v>
      </c>
    </row>
    <row r="17" spans="1:5" ht="16.5" customHeight="1">
      <c r="A17" s="9"/>
      <c r="B17" s="9" t="s">
        <v>65</v>
      </c>
      <c r="C17" s="109"/>
      <c r="D17" s="23">
        <v>1904297</v>
      </c>
      <c r="E17" s="23"/>
    </row>
    <row r="18" spans="1:5" ht="16.5" customHeight="1">
      <c r="A18" s="9"/>
      <c r="B18" s="9" t="s">
        <v>66</v>
      </c>
      <c r="C18" s="109"/>
      <c r="D18" s="23"/>
      <c r="E18" s="23"/>
    </row>
    <row r="19" spans="1:5" ht="16.5" customHeight="1">
      <c r="A19" s="9">
        <v>4</v>
      </c>
      <c r="B19" s="10" t="s">
        <v>8</v>
      </c>
      <c r="C19" s="109">
        <v>4</v>
      </c>
      <c r="D19" s="24">
        <f>+D23</f>
        <v>12866264</v>
      </c>
      <c r="E19" s="24">
        <f>+E23</f>
        <v>621572</v>
      </c>
    </row>
    <row r="20" spans="1:5" ht="16.5" customHeight="1">
      <c r="A20" s="9"/>
      <c r="B20" s="30" t="s">
        <v>68</v>
      </c>
      <c r="C20" s="109"/>
      <c r="D20" s="23"/>
      <c r="E20" s="23"/>
    </row>
    <row r="21" spans="1:5" ht="16.5" customHeight="1">
      <c r="A21" s="9"/>
      <c r="B21" s="30" t="s">
        <v>67</v>
      </c>
      <c r="C21" s="109"/>
      <c r="D21" s="23"/>
      <c r="E21" s="23"/>
    </row>
    <row r="22" spans="1:5" ht="16.5" customHeight="1">
      <c r="A22" s="9"/>
      <c r="B22" s="30" t="s">
        <v>69</v>
      </c>
      <c r="C22" s="109"/>
      <c r="D22" s="23"/>
      <c r="E22" s="23"/>
    </row>
    <row r="23" spans="1:5" ht="16.5" customHeight="1">
      <c r="A23" s="9"/>
      <c r="B23" s="30" t="s">
        <v>165</v>
      </c>
      <c r="C23" s="109"/>
      <c r="D23" s="23">
        <v>12866264</v>
      </c>
      <c r="E23" s="23">
        <v>621572</v>
      </c>
    </row>
    <row r="24" spans="1:5" ht="16.5" customHeight="1">
      <c r="A24" s="9"/>
      <c r="B24" s="30" t="s">
        <v>70</v>
      </c>
      <c r="C24" s="109"/>
      <c r="D24" s="23"/>
      <c r="E24" s="23"/>
    </row>
    <row r="25" spans="1:5" ht="16.5" customHeight="1">
      <c r="A25" s="9"/>
      <c r="B25" s="30" t="s">
        <v>71</v>
      </c>
      <c r="C25" s="109"/>
      <c r="D25" s="23"/>
      <c r="E25" s="23"/>
    </row>
    <row r="26" spans="1:5" ht="16.5" customHeight="1">
      <c r="A26" s="9">
        <v>5</v>
      </c>
      <c r="B26" s="10" t="s">
        <v>9</v>
      </c>
      <c r="C26" s="109">
        <v>5</v>
      </c>
      <c r="D26" s="23"/>
      <c r="E26" s="23"/>
    </row>
    <row r="27" spans="1:5" ht="16.5" customHeight="1">
      <c r="A27" s="9">
        <v>6</v>
      </c>
      <c r="B27" s="10" t="s">
        <v>72</v>
      </c>
      <c r="C27" s="109">
        <v>6</v>
      </c>
      <c r="D27" s="23"/>
      <c r="E27" s="23"/>
    </row>
    <row r="28" spans="1:5" ht="16.5" customHeight="1">
      <c r="A28" s="9">
        <v>7</v>
      </c>
      <c r="B28" s="10" t="s">
        <v>10</v>
      </c>
      <c r="C28" s="109">
        <v>7</v>
      </c>
      <c r="D28" s="23"/>
      <c r="E28" s="23"/>
    </row>
    <row r="29" spans="1:5" ht="16.5" customHeight="1">
      <c r="A29" s="9"/>
      <c r="B29" s="10" t="s">
        <v>11</v>
      </c>
      <c r="C29" s="109"/>
      <c r="D29" s="24">
        <f>+D9+D13+D19</f>
        <v>32036689</v>
      </c>
      <c r="E29" s="24">
        <f>+E9+E13+E19</f>
        <v>28443853</v>
      </c>
    </row>
    <row r="30" spans="1:5" ht="16.5" customHeight="1">
      <c r="A30" s="9"/>
      <c r="B30" s="9"/>
      <c r="C30" s="109"/>
      <c r="D30" s="23"/>
      <c r="E30" s="23"/>
    </row>
    <row r="31" spans="1:5" ht="16.5" customHeight="1">
      <c r="A31" s="10" t="s">
        <v>12</v>
      </c>
      <c r="B31" s="10" t="s">
        <v>13</v>
      </c>
      <c r="C31" s="109"/>
      <c r="D31" s="24">
        <f>+D33</f>
        <v>1794480</v>
      </c>
      <c r="E31" s="24">
        <f>+E33</f>
        <v>1794480</v>
      </c>
    </row>
    <row r="32" spans="1:5" ht="16.5" customHeight="1">
      <c r="A32" s="9">
        <v>1</v>
      </c>
      <c r="B32" s="10" t="s">
        <v>14</v>
      </c>
      <c r="C32" s="109">
        <v>8</v>
      </c>
      <c r="D32" s="23"/>
      <c r="E32" s="23"/>
    </row>
    <row r="33" spans="1:5" ht="16.5" customHeight="1">
      <c r="A33" s="9">
        <v>2</v>
      </c>
      <c r="B33" s="10" t="s">
        <v>15</v>
      </c>
      <c r="C33" s="109">
        <v>9</v>
      </c>
      <c r="D33" s="24">
        <f>+D36</f>
        <v>1794480</v>
      </c>
      <c r="E33" s="24">
        <f>+E36</f>
        <v>1794480</v>
      </c>
    </row>
    <row r="34" spans="1:5" ht="16.5" customHeight="1">
      <c r="A34" s="9"/>
      <c r="B34" s="9" t="s">
        <v>75</v>
      </c>
      <c r="C34" s="109"/>
      <c r="D34" s="23"/>
      <c r="E34" s="23"/>
    </row>
    <row r="35" spans="1:5" ht="16.5" customHeight="1">
      <c r="A35" s="9"/>
      <c r="B35" s="9" t="s">
        <v>76</v>
      </c>
      <c r="C35" s="109"/>
      <c r="D35" s="23"/>
      <c r="E35" s="23"/>
    </row>
    <row r="36" spans="1:5" ht="16.5" customHeight="1">
      <c r="A36" s="9"/>
      <c r="B36" s="9" t="s">
        <v>77</v>
      </c>
      <c r="C36" s="109"/>
      <c r="D36" s="23">
        <v>1794480</v>
      </c>
      <c r="E36" s="23">
        <v>1794480</v>
      </c>
    </row>
    <row r="37" spans="1:5" ht="16.5" customHeight="1">
      <c r="A37" s="9"/>
      <c r="B37" s="9" t="s">
        <v>78</v>
      </c>
      <c r="C37" s="109"/>
      <c r="D37" s="23"/>
      <c r="E37" s="23"/>
    </row>
    <row r="38" spans="1:5" ht="16.5" customHeight="1">
      <c r="A38" s="9">
        <v>3</v>
      </c>
      <c r="B38" s="10" t="s">
        <v>16</v>
      </c>
      <c r="C38" s="109">
        <v>10</v>
      </c>
      <c r="D38" s="23"/>
      <c r="E38" s="23"/>
    </row>
    <row r="39" spans="1:5" ht="16.5" customHeight="1">
      <c r="A39" s="9">
        <v>4</v>
      </c>
      <c r="B39" s="10" t="s">
        <v>17</v>
      </c>
      <c r="C39" s="109">
        <v>11</v>
      </c>
      <c r="D39" s="23"/>
      <c r="E39" s="23"/>
    </row>
    <row r="40" spans="1:5" ht="16.5" customHeight="1">
      <c r="A40" s="9">
        <v>5</v>
      </c>
      <c r="B40" s="10" t="s">
        <v>18</v>
      </c>
      <c r="C40" s="109">
        <v>12</v>
      </c>
      <c r="D40" s="23"/>
      <c r="E40" s="23"/>
    </row>
    <row r="41" spans="1:5" ht="16.5" customHeight="1">
      <c r="A41" s="9">
        <v>6</v>
      </c>
      <c r="B41" s="10" t="s">
        <v>19</v>
      </c>
      <c r="C41" s="109">
        <v>13</v>
      </c>
      <c r="D41" s="23"/>
      <c r="E41" s="23"/>
    </row>
    <row r="42" spans="1:5" ht="16.5" customHeight="1">
      <c r="A42" s="9"/>
      <c r="B42" s="10" t="s">
        <v>20</v>
      </c>
      <c r="C42" s="109"/>
      <c r="D42" s="24">
        <f>+D33</f>
        <v>1794480</v>
      </c>
      <c r="E42" s="24">
        <f>+E33</f>
        <v>1794480</v>
      </c>
    </row>
    <row r="43" spans="1:5" ht="16.5" customHeight="1">
      <c r="A43" s="12"/>
      <c r="B43" s="13" t="s">
        <v>21</v>
      </c>
      <c r="C43" s="110"/>
      <c r="D43" s="76">
        <f>+D31+D29</f>
        <v>33831169</v>
      </c>
      <c r="E43" s="76">
        <f>+E31+E29</f>
        <v>30238333</v>
      </c>
    </row>
    <row r="44" spans="1:5" ht="16.5" customHeight="1">
      <c r="A44" s="2"/>
      <c r="B44" s="3"/>
      <c r="C44" s="107"/>
      <c r="D44" s="33"/>
      <c r="E44" s="33"/>
    </row>
    <row r="45" spans="1:5" ht="16.5" customHeight="1">
      <c r="A45" s="2"/>
      <c r="B45" s="3"/>
      <c r="C45" s="107"/>
      <c r="D45" s="33"/>
      <c r="E45" s="33"/>
    </row>
    <row r="46" spans="1:7" ht="19.5" customHeight="1">
      <c r="A46" s="164"/>
      <c r="B46" s="164"/>
      <c r="C46" s="14"/>
      <c r="D46" s="20"/>
      <c r="E46" s="20"/>
      <c r="G46" s="65"/>
    </row>
    <row r="47" spans="1:5" ht="15.75" customHeight="1">
      <c r="A47" s="165"/>
      <c r="B47" s="165"/>
      <c r="C47" s="15" t="s">
        <v>1</v>
      </c>
      <c r="D47" s="21" t="s">
        <v>191</v>
      </c>
      <c r="E47" s="21" t="s">
        <v>172</v>
      </c>
    </row>
    <row r="48" spans="1:5" ht="10.5" customHeight="1">
      <c r="A48" s="166"/>
      <c r="B48" s="166"/>
      <c r="C48" s="16"/>
      <c r="D48" s="22"/>
      <c r="E48" s="22"/>
    </row>
    <row r="49" spans="1:5" ht="15.75" customHeight="1">
      <c r="A49" s="4"/>
      <c r="B49" s="5" t="s">
        <v>22</v>
      </c>
      <c r="C49" s="57"/>
      <c r="D49" s="17"/>
      <c r="E49" s="17"/>
    </row>
    <row r="50" spans="1:5" ht="15.75" customHeight="1">
      <c r="A50" s="8" t="s">
        <v>3</v>
      </c>
      <c r="B50" s="8" t="s">
        <v>23</v>
      </c>
      <c r="C50" s="108"/>
      <c r="D50" s="25">
        <f>+D55+D52</f>
        <v>13164528</v>
      </c>
      <c r="E50" s="25">
        <f>+E55+E52</f>
        <v>2114562</v>
      </c>
    </row>
    <row r="51" spans="1:5" ht="15.75" customHeight="1">
      <c r="A51" s="9">
        <v>1</v>
      </c>
      <c r="B51" s="10" t="s">
        <v>24</v>
      </c>
      <c r="C51" s="109">
        <v>14</v>
      </c>
      <c r="D51" s="23"/>
      <c r="E51" s="23"/>
    </row>
    <row r="52" spans="1:5" ht="15.75" customHeight="1">
      <c r="A52" s="9">
        <v>2</v>
      </c>
      <c r="B52" s="10" t="s">
        <v>25</v>
      </c>
      <c r="C52" s="109">
        <v>15</v>
      </c>
      <c r="D52" s="24">
        <f>+D53</f>
        <v>982075</v>
      </c>
      <c r="E52" s="24">
        <f>+E53</f>
        <v>2083210</v>
      </c>
    </row>
    <row r="53" spans="1:5" ht="15.75" customHeight="1">
      <c r="A53" s="9"/>
      <c r="B53" s="9" t="s">
        <v>73</v>
      </c>
      <c r="C53" s="109"/>
      <c r="D53" s="23">
        <v>982075</v>
      </c>
      <c r="E53" s="23">
        <v>2083210</v>
      </c>
    </row>
    <row r="54" spans="1:5" ht="15.75" customHeight="1">
      <c r="A54" s="9"/>
      <c r="B54" s="9" t="s">
        <v>74</v>
      </c>
      <c r="C54" s="109"/>
      <c r="D54" s="23"/>
      <c r="E54" s="23"/>
    </row>
    <row r="55" spans="1:5" ht="15.75" customHeight="1">
      <c r="A55" s="9">
        <v>3</v>
      </c>
      <c r="B55" s="10" t="s">
        <v>26</v>
      </c>
      <c r="C55" s="109">
        <v>16</v>
      </c>
      <c r="D55" s="24">
        <f>+D58+D59+D60+D61+D56</f>
        <v>12182453</v>
      </c>
      <c r="E55" s="24">
        <f>+E58+E59+E60+E61+E56</f>
        <v>31352</v>
      </c>
    </row>
    <row r="56" spans="1:5" ht="15.75" customHeight="1">
      <c r="A56" s="9"/>
      <c r="B56" s="9" t="s">
        <v>79</v>
      </c>
      <c r="C56" s="109"/>
      <c r="D56" s="23">
        <v>12156923</v>
      </c>
      <c r="E56" s="23"/>
    </row>
    <row r="57" spans="1:5" ht="15.75" customHeight="1">
      <c r="A57" s="9"/>
      <c r="B57" s="9" t="s">
        <v>80</v>
      </c>
      <c r="C57" s="109"/>
      <c r="D57" s="23"/>
      <c r="E57" s="23"/>
    </row>
    <row r="58" spans="1:5" ht="15.75" customHeight="1">
      <c r="A58" s="9"/>
      <c r="B58" s="9" t="s">
        <v>81</v>
      </c>
      <c r="C58" s="109"/>
      <c r="D58" s="23">
        <v>19530</v>
      </c>
      <c r="E58" s="23">
        <v>24552</v>
      </c>
    </row>
    <row r="59" spans="1:5" ht="15.75" customHeight="1">
      <c r="A59" s="9"/>
      <c r="B59" s="9" t="s">
        <v>82</v>
      </c>
      <c r="C59" s="109"/>
      <c r="D59" s="23">
        <v>6000</v>
      </c>
      <c r="E59" s="23">
        <v>6800</v>
      </c>
    </row>
    <row r="60" spans="1:5" ht="15.75" customHeight="1">
      <c r="A60" s="9"/>
      <c r="B60" s="9" t="s">
        <v>83</v>
      </c>
      <c r="C60" s="109"/>
      <c r="D60" s="23"/>
      <c r="E60" s="23"/>
    </row>
    <row r="61" spans="1:5" ht="15.75" customHeight="1">
      <c r="A61" s="9"/>
      <c r="B61" s="9" t="s">
        <v>84</v>
      </c>
      <c r="C61" s="109"/>
      <c r="D61" s="23"/>
      <c r="E61" s="23"/>
    </row>
    <row r="62" spans="1:5" ht="15.75" customHeight="1">
      <c r="A62" s="9"/>
      <c r="B62" s="9" t="s">
        <v>85</v>
      </c>
      <c r="C62" s="109"/>
      <c r="D62" s="23"/>
      <c r="E62" s="23"/>
    </row>
    <row r="63" spans="1:5" ht="15.75" customHeight="1">
      <c r="A63" s="9"/>
      <c r="B63" s="9" t="s">
        <v>66</v>
      </c>
      <c r="C63" s="109"/>
      <c r="D63" s="23"/>
      <c r="E63" s="23"/>
    </row>
    <row r="64" spans="1:5" ht="15.75" customHeight="1">
      <c r="A64" s="9"/>
      <c r="B64" s="9" t="s">
        <v>86</v>
      </c>
      <c r="C64" s="109"/>
      <c r="D64" s="23"/>
      <c r="E64" s="23"/>
    </row>
    <row r="65" spans="1:5" ht="15.75" customHeight="1">
      <c r="A65" s="9"/>
      <c r="B65" s="9" t="s">
        <v>87</v>
      </c>
      <c r="C65" s="109"/>
      <c r="D65" s="23"/>
      <c r="E65" s="23"/>
    </row>
    <row r="66" spans="1:5" ht="15.75" customHeight="1">
      <c r="A66" s="9">
        <v>4</v>
      </c>
      <c r="B66" s="10" t="s">
        <v>27</v>
      </c>
      <c r="C66" s="109">
        <v>17</v>
      </c>
      <c r="D66" s="23"/>
      <c r="E66" s="23"/>
    </row>
    <row r="67" spans="1:5" ht="15.75" customHeight="1">
      <c r="A67" s="9">
        <v>5</v>
      </c>
      <c r="B67" s="10" t="s">
        <v>28</v>
      </c>
      <c r="C67" s="109">
        <v>18</v>
      </c>
      <c r="D67" s="23"/>
      <c r="E67" s="23"/>
    </row>
    <row r="68" spans="1:5" ht="15.75" customHeight="1">
      <c r="A68" s="9"/>
      <c r="B68" s="10" t="s">
        <v>29</v>
      </c>
      <c r="C68" s="109"/>
      <c r="D68" s="24">
        <f>+D55+D52</f>
        <v>13164528</v>
      </c>
      <c r="E68" s="24">
        <f>+E55+E52</f>
        <v>2114562</v>
      </c>
    </row>
    <row r="69" spans="1:5" ht="15.75" customHeight="1">
      <c r="A69" s="9"/>
      <c r="B69" s="9"/>
      <c r="C69" s="109"/>
      <c r="D69" s="23"/>
      <c r="E69" s="23"/>
    </row>
    <row r="70" spans="1:5" ht="15.75" customHeight="1">
      <c r="A70" s="10" t="s">
        <v>12</v>
      </c>
      <c r="B70" s="10" t="s">
        <v>30</v>
      </c>
      <c r="C70" s="109"/>
      <c r="D70" s="23"/>
      <c r="E70" s="23"/>
    </row>
    <row r="71" spans="1:5" ht="15.75" customHeight="1">
      <c r="A71" s="9">
        <v>1</v>
      </c>
      <c r="B71" s="10" t="s">
        <v>31</v>
      </c>
      <c r="C71" s="109">
        <v>19</v>
      </c>
      <c r="D71" s="24"/>
      <c r="E71" s="24"/>
    </row>
    <row r="72" spans="1:5" ht="15.75" customHeight="1">
      <c r="A72" s="9"/>
      <c r="B72" s="9" t="s">
        <v>189</v>
      </c>
      <c r="C72" s="109"/>
      <c r="D72" s="23"/>
      <c r="E72" s="23"/>
    </row>
    <row r="73" spans="1:5" ht="15.75" customHeight="1">
      <c r="A73" s="9"/>
      <c r="B73" s="9" t="s">
        <v>32</v>
      </c>
      <c r="C73" s="109"/>
      <c r="D73" s="23"/>
      <c r="E73" s="23"/>
    </row>
    <row r="74" spans="1:5" ht="15.75" customHeight="1">
      <c r="A74" s="9">
        <v>2</v>
      </c>
      <c r="B74" s="10" t="s">
        <v>33</v>
      </c>
      <c r="C74" s="109">
        <v>20</v>
      </c>
      <c r="D74" s="23">
        <v>13958166</v>
      </c>
      <c r="E74" s="23">
        <v>23000000</v>
      </c>
    </row>
    <row r="75" spans="1:5" ht="15.75" customHeight="1">
      <c r="A75" s="9">
        <v>3</v>
      </c>
      <c r="B75" s="10" t="s">
        <v>27</v>
      </c>
      <c r="C75" s="109">
        <v>21</v>
      </c>
      <c r="D75" s="23"/>
      <c r="E75" s="23"/>
    </row>
    <row r="76" spans="1:5" ht="15.75" customHeight="1">
      <c r="A76" s="31">
        <v>4</v>
      </c>
      <c r="B76" s="32" t="s">
        <v>34</v>
      </c>
      <c r="C76" s="109">
        <v>22</v>
      </c>
      <c r="D76" s="23"/>
      <c r="E76" s="23"/>
    </row>
    <row r="77" spans="1:5" ht="15.75" customHeight="1">
      <c r="A77" s="9"/>
      <c r="B77" s="10" t="s">
        <v>35</v>
      </c>
      <c r="C77" s="109"/>
      <c r="D77" s="24">
        <f>+D72+D74</f>
        <v>13958166</v>
      </c>
      <c r="E77" s="24">
        <f>+E72+E74</f>
        <v>23000000</v>
      </c>
    </row>
    <row r="78" spans="1:5" ht="15.75" customHeight="1">
      <c r="A78" s="9"/>
      <c r="B78" s="10" t="s">
        <v>36</v>
      </c>
      <c r="C78" s="109"/>
      <c r="D78" s="24">
        <f>+D68+D77</f>
        <v>27122694</v>
      </c>
      <c r="E78" s="24">
        <f>+E68+E77</f>
        <v>25114562</v>
      </c>
    </row>
    <row r="79" spans="1:5" ht="15.75" customHeight="1">
      <c r="A79" s="9"/>
      <c r="B79" s="9"/>
      <c r="C79" s="109"/>
      <c r="D79" s="23"/>
      <c r="E79" s="23"/>
    </row>
    <row r="80" spans="1:5" ht="15.75" customHeight="1">
      <c r="A80" s="10" t="s">
        <v>37</v>
      </c>
      <c r="B80" s="10" t="s">
        <v>38</v>
      </c>
      <c r="C80" s="109"/>
      <c r="D80" s="24"/>
      <c r="E80" s="24"/>
    </row>
    <row r="81" spans="1:5" ht="15.75" customHeight="1">
      <c r="A81" s="9">
        <v>1</v>
      </c>
      <c r="B81" s="11" t="s">
        <v>88</v>
      </c>
      <c r="C81" s="109">
        <v>23</v>
      </c>
      <c r="D81" s="23"/>
      <c r="E81" s="23"/>
    </row>
    <row r="82" spans="1:5" ht="15.75" customHeight="1">
      <c r="A82" s="9">
        <v>2</v>
      </c>
      <c r="B82" s="11" t="s">
        <v>89</v>
      </c>
      <c r="C82" s="109">
        <v>24</v>
      </c>
      <c r="D82" s="23"/>
      <c r="E82" s="23"/>
    </row>
    <row r="83" spans="1:5" ht="15.75" customHeight="1">
      <c r="A83" s="9">
        <v>3</v>
      </c>
      <c r="B83" s="9" t="s">
        <v>39</v>
      </c>
      <c r="C83" s="109">
        <v>25</v>
      </c>
      <c r="D83" s="24">
        <v>2500000</v>
      </c>
      <c r="E83" s="24">
        <v>2500000</v>
      </c>
    </row>
    <row r="84" spans="1:5" ht="15.75" customHeight="1">
      <c r="A84" s="9">
        <v>4</v>
      </c>
      <c r="B84" s="9" t="s">
        <v>58</v>
      </c>
      <c r="C84" s="109">
        <v>26</v>
      </c>
      <c r="D84" s="23"/>
      <c r="E84" s="23"/>
    </row>
    <row r="85" spans="1:5" ht="15.75" customHeight="1">
      <c r="A85" s="9">
        <v>5</v>
      </c>
      <c r="B85" s="9" t="s">
        <v>40</v>
      </c>
      <c r="C85" s="109">
        <v>27</v>
      </c>
      <c r="D85" s="23"/>
      <c r="E85" s="23"/>
    </row>
    <row r="86" spans="1:5" ht="15.75" customHeight="1">
      <c r="A86" s="9">
        <v>6</v>
      </c>
      <c r="B86" s="9" t="s">
        <v>41</v>
      </c>
      <c r="C86" s="109">
        <v>28</v>
      </c>
      <c r="D86" s="23"/>
      <c r="E86" s="23"/>
    </row>
    <row r="87" spans="1:5" ht="15.75" customHeight="1">
      <c r="A87" s="9">
        <v>7</v>
      </c>
      <c r="B87" s="9" t="s">
        <v>42</v>
      </c>
      <c r="C87" s="109">
        <v>29</v>
      </c>
      <c r="D87" s="23"/>
      <c r="E87" s="23"/>
    </row>
    <row r="88" spans="1:5" ht="15.75" customHeight="1">
      <c r="A88" s="9">
        <v>8</v>
      </c>
      <c r="B88" s="9" t="s">
        <v>43</v>
      </c>
      <c r="C88" s="109">
        <v>30</v>
      </c>
      <c r="D88" s="23"/>
      <c r="E88" s="23"/>
    </row>
    <row r="89" spans="1:5" ht="15.75" customHeight="1">
      <c r="A89" s="9">
        <v>9</v>
      </c>
      <c r="B89" s="9" t="s">
        <v>44</v>
      </c>
      <c r="C89" s="109">
        <v>31</v>
      </c>
      <c r="D89" s="24">
        <v>2623771</v>
      </c>
      <c r="E89" s="24">
        <v>1373904</v>
      </c>
    </row>
    <row r="90" spans="1:5" ht="15.75" customHeight="1">
      <c r="A90" s="9">
        <v>10</v>
      </c>
      <c r="B90" s="9" t="s">
        <v>90</v>
      </c>
      <c r="C90" s="109">
        <v>32</v>
      </c>
      <c r="D90" s="24">
        <v>1584704</v>
      </c>
      <c r="E90" s="24">
        <v>1249867</v>
      </c>
    </row>
    <row r="91" spans="1:5" ht="15.75" customHeight="1">
      <c r="A91" s="9"/>
      <c r="B91" s="10" t="s">
        <v>45</v>
      </c>
      <c r="C91" s="109"/>
      <c r="D91" s="24">
        <f>+D90+D89+D83</f>
        <v>6708475</v>
      </c>
      <c r="E91" s="24">
        <f>+E90+E89+E83</f>
        <v>5123771</v>
      </c>
    </row>
    <row r="92" spans="1:5" ht="15.75" customHeight="1">
      <c r="A92" s="9"/>
      <c r="B92" s="9"/>
      <c r="C92" s="109"/>
      <c r="D92" s="23"/>
      <c r="E92" s="23"/>
    </row>
    <row r="93" spans="1:5" ht="15.75" customHeight="1">
      <c r="A93" s="12"/>
      <c r="B93" s="13" t="s">
        <v>46</v>
      </c>
      <c r="C93" s="110"/>
      <c r="D93" s="76">
        <f>+D91+D78</f>
        <v>33831169</v>
      </c>
      <c r="E93" s="76">
        <f>+E91+E78</f>
        <v>30238333</v>
      </c>
    </row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</sheetData>
  <mergeCells count="5">
    <mergeCell ref="B1:C1"/>
    <mergeCell ref="A46:A48"/>
    <mergeCell ref="B46:B48"/>
    <mergeCell ref="A4:A6"/>
    <mergeCell ref="B4:B6"/>
  </mergeCells>
  <printOptions/>
  <pageMargins left="0.34" right="0.28" top="0.4" bottom="0.33" header="0.2" footer="0.2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1"/>
  <sheetViews>
    <sheetView workbookViewId="0" topLeftCell="A1">
      <selection activeCell="C28" sqref="C28:D30"/>
    </sheetView>
  </sheetViews>
  <sheetFormatPr defaultColWidth="9.140625" defaultRowHeight="12.75"/>
  <cols>
    <col min="1" max="1" width="4.8515625" style="0" customWidth="1"/>
    <col min="2" max="2" width="53.00390625" style="0" customWidth="1"/>
    <col min="3" max="3" width="21.140625" style="18" customWidth="1"/>
    <col min="4" max="4" width="20.57421875" style="18" customWidth="1"/>
  </cols>
  <sheetData>
    <row r="1" spans="1:4" ht="15.75">
      <c r="A1" s="167" t="s">
        <v>110</v>
      </c>
      <c r="B1" s="167"/>
      <c r="C1" s="167"/>
      <c r="D1" s="167"/>
    </row>
    <row r="2" spans="1:4" ht="15.75" customHeight="1">
      <c r="A2" s="167" t="s">
        <v>195</v>
      </c>
      <c r="B2" s="167"/>
      <c r="C2" s="167"/>
      <c r="D2" s="167"/>
    </row>
    <row r="3" spans="1:4" ht="15.75" customHeight="1">
      <c r="A3" s="1"/>
      <c r="B3" s="1"/>
      <c r="C3" s="37"/>
      <c r="D3" s="43" t="s">
        <v>91</v>
      </c>
    </row>
    <row r="4" spans="1:4" s="38" customFormat="1" ht="27.75" customHeight="1">
      <c r="A4" s="40" t="s">
        <v>47</v>
      </c>
      <c r="B4" s="5" t="s">
        <v>111</v>
      </c>
      <c r="C4" s="41" t="s">
        <v>191</v>
      </c>
      <c r="D4" s="41" t="s">
        <v>172</v>
      </c>
    </row>
    <row r="5" spans="1:4" ht="27.75" customHeight="1">
      <c r="A5" s="57">
        <v>1</v>
      </c>
      <c r="B5" s="34" t="s">
        <v>48</v>
      </c>
      <c r="C5" s="19">
        <v>15455998</v>
      </c>
      <c r="D5" s="19">
        <v>30885240</v>
      </c>
    </row>
    <row r="6" spans="1:4" ht="27.75" customHeight="1">
      <c r="A6" s="57">
        <v>2</v>
      </c>
      <c r="B6" s="34" t="s">
        <v>166</v>
      </c>
      <c r="C6" s="19"/>
      <c r="D6" s="19"/>
    </row>
    <row r="7" spans="1:4" ht="27.75" customHeight="1">
      <c r="A7" s="57">
        <v>3</v>
      </c>
      <c r="B7" s="62" t="s">
        <v>92</v>
      </c>
      <c r="C7" s="17"/>
      <c r="D7" s="17"/>
    </row>
    <row r="8" spans="1:4" ht="27.75" customHeight="1">
      <c r="A8" s="57">
        <v>4</v>
      </c>
      <c r="B8" s="4" t="s">
        <v>93</v>
      </c>
      <c r="C8" s="19">
        <v>12113436</v>
      </c>
      <c r="D8" s="19">
        <v>28468708</v>
      </c>
    </row>
    <row r="9" spans="1:4" ht="27.75" customHeight="1">
      <c r="A9" s="57">
        <v>5</v>
      </c>
      <c r="B9" s="4" t="s">
        <v>94</v>
      </c>
      <c r="C9" s="19">
        <f>+C10+C11</f>
        <v>964795</v>
      </c>
      <c r="D9" s="19">
        <f>+D10+D11</f>
        <v>1008288</v>
      </c>
    </row>
    <row r="10" spans="1:4" ht="27.75" customHeight="1">
      <c r="A10" s="57"/>
      <c r="B10" s="4" t="s">
        <v>161</v>
      </c>
      <c r="C10" s="17">
        <v>826730</v>
      </c>
      <c r="D10" s="17">
        <v>864000</v>
      </c>
    </row>
    <row r="11" spans="1:4" ht="27.75" customHeight="1">
      <c r="A11" s="57"/>
      <c r="B11" s="4" t="s">
        <v>162</v>
      </c>
      <c r="C11" s="66">
        <v>138065</v>
      </c>
      <c r="D11" s="66">
        <v>144288</v>
      </c>
    </row>
    <row r="12" spans="1:4" ht="27.75" customHeight="1">
      <c r="A12" s="57">
        <v>6</v>
      </c>
      <c r="B12" s="4" t="s">
        <v>95</v>
      </c>
      <c r="C12" s="19"/>
      <c r="D12" s="19"/>
    </row>
    <row r="13" spans="1:4" ht="27.75" customHeight="1">
      <c r="A13" s="57">
        <v>7</v>
      </c>
      <c r="B13" s="4" t="s">
        <v>96</v>
      </c>
      <c r="C13" s="19">
        <v>546216</v>
      </c>
      <c r="D13" s="19">
        <v>19503</v>
      </c>
    </row>
    <row r="14" spans="1:4" ht="27.75" customHeight="1">
      <c r="A14" s="57">
        <v>8</v>
      </c>
      <c r="B14" s="4" t="s">
        <v>97</v>
      </c>
      <c r="C14" s="19">
        <f>+C9+C8+C13</f>
        <v>13624447</v>
      </c>
      <c r="D14" s="19">
        <f>+D9+D8+D13</f>
        <v>29496499</v>
      </c>
    </row>
    <row r="15" spans="1:4" ht="27.75" customHeight="1">
      <c r="A15" s="57">
        <v>9</v>
      </c>
      <c r="B15" s="6" t="s">
        <v>98</v>
      </c>
      <c r="C15" s="19">
        <f>+C5+C6-C14</f>
        <v>1831551</v>
      </c>
      <c r="D15" s="19">
        <f>+D5+D6-D14</f>
        <v>1388741</v>
      </c>
    </row>
    <row r="16" spans="1:4" ht="27.75" customHeight="1">
      <c r="A16" s="57">
        <v>10</v>
      </c>
      <c r="B16" s="34" t="s">
        <v>99</v>
      </c>
      <c r="C16" s="19"/>
      <c r="D16" s="19"/>
    </row>
    <row r="17" spans="1:4" ht="27.75" customHeight="1">
      <c r="A17" s="57">
        <v>11</v>
      </c>
      <c r="B17" s="4" t="s">
        <v>100</v>
      </c>
      <c r="C17" s="17"/>
      <c r="D17" s="17"/>
    </row>
    <row r="18" spans="1:4" ht="27.75" customHeight="1">
      <c r="A18" s="57">
        <v>12</v>
      </c>
      <c r="B18" s="4" t="s">
        <v>101</v>
      </c>
      <c r="C18" s="17"/>
      <c r="D18" s="17"/>
    </row>
    <row r="19" spans="1:4" ht="27.75" customHeight="1">
      <c r="A19" s="57">
        <v>12.1</v>
      </c>
      <c r="B19" s="42" t="s">
        <v>102</v>
      </c>
      <c r="C19" s="17"/>
      <c r="D19" s="17"/>
    </row>
    <row r="20" spans="1:4" ht="27.75" customHeight="1">
      <c r="A20" s="57">
        <v>12.2</v>
      </c>
      <c r="B20" s="4" t="s">
        <v>103</v>
      </c>
      <c r="C20" s="17">
        <v>-70769</v>
      </c>
      <c r="D20" s="17"/>
    </row>
    <row r="21" spans="1:4" ht="27.75" customHeight="1">
      <c r="A21" s="57">
        <v>12.3</v>
      </c>
      <c r="B21" s="4" t="s">
        <v>104</v>
      </c>
      <c r="C21" s="17"/>
      <c r="D21" s="17"/>
    </row>
    <row r="22" spans="1:4" ht="27.75" customHeight="1">
      <c r="A22" s="57">
        <v>12.4</v>
      </c>
      <c r="B22" s="4" t="s">
        <v>105</v>
      </c>
      <c r="C22" s="17"/>
      <c r="D22" s="17"/>
    </row>
    <row r="23" spans="1:4" ht="27.75" customHeight="1">
      <c r="A23" s="57">
        <v>13</v>
      </c>
      <c r="B23" s="6" t="s">
        <v>106</v>
      </c>
      <c r="C23" s="17">
        <f>+C20</f>
        <v>-70769</v>
      </c>
      <c r="D23" s="17"/>
    </row>
    <row r="24" spans="1:4" ht="27.75" customHeight="1">
      <c r="A24" s="57">
        <v>14</v>
      </c>
      <c r="B24" s="6" t="s">
        <v>107</v>
      </c>
      <c r="C24" s="19">
        <f>+C15+C23</f>
        <v>1760782</v>
      </c>
      <c r="D24" s="19">
        <f>+D15</f>
        <v>1388741</v>
      </c>
    </row>
    <row r="25" spans="1:4" ht="27.75" customHeight="1">
      <c r="A25" s="57">
        <v>15</v>
      </c>
      <c r="B25" s="34" t="s">
        <v>108</v>
      </c>
      <c r="C25" s="19">
        <f>+C24*0.1</f>
        <v>176078.2</v>
      </c>
      <c r="D25" s="19">
        <f>+D24*0.1</f>
        <v>138874.1</v>
      </c>
    </row>
    <row r="26" spans="1:4" ht="27.75" customHeight="1">
      <c r="A26" s="57">
        <v>16</v>
      </c>
      <c r="B26" s="6" t="s">
        <v>109</v>
      </c>
      <c r="C26" s="19">
        <f>+C24-C25</f>
        <v>1584703.8</v>
      </c>
      <c r="D26" s="19">
        <f>+D24-D25</f>
        <v>1249866.9</v>
      </c>
    </row>
    <row r="27" spans="1:4" ht="27.75" customHeight="1">
      <c r="A27" s="2"/>
      <c r="B27" s="2"/>
      <c r="C27" s="36"/>
      <c r="D27" s="36"/>
    </row>
    <row r="28" spans="1:4" ht="27.75" customHeight="1">
      <c r="A28" s="2"/>
      <c r="B28" s="3"/>
      <c r="C28" s="88"/>
      <c r="D28" s="36"/>
    </row>
    <row r="29" spans="1:4" ht="27.75" customHeight="1">
      <c r="A29" s="2"/>
      <c r="B29" s="2"/>
      <c r="C29" s="36"/>
      <c r="D29" s="36"/>
    </row>
    <row r="30" spans="1:4" ht="27.75" customHeight="1">
      <c r="A30" s="2"/>
      <c r="B30" s="2"/>
      <c r="C30" s="36"/>
      <c r="D30" s="36"/>
    </row>
    <row r="31" spans="1:4" ht="27.75" customHeight="1">
      <c r="A31" s="2"/>
      <c r="B31" s="2"/>
      <c r="C31" s="36"/>
      <c r="D31" s="36"/>
    </row>
    <row r="32" ht="27.75" customHeight="1"/>
    <row r="33" ht="27.75" customHeight="1"/>
    <row r="34" ht="27.75" customHeight="1"/>
    <row r="35" ht="27.75" customHeight="1"/>
    <row r="36" ht="27.75" customHeight="1"/>
    <row r="37" ht="27.75" customHeight="1"/>
    <row r="38" ht="27.75" customHeight="1"/>
    <row r="39" ht="27.75" customHeight="1"/>
    <row r="40" ht="27.75" customHeight="1"/>
    <row r="41" ht="27.75" customHeight="1"/>
  </sheetData>
  <mergeCells count="2">
    <mergeCell ref="A2:D2"/>
    <mergeCell ref="A1:D1"/>
  </mergeCells>
  <printOptions/>
  <pageMargins left="0.45" right="0.16" top="0.39" bottom="1" header="0.21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H30"/>
  <sheetViews>
    <sheetView workbookViewId="0" topLeftCell="A1">
      <selection activeCell="F10" sqref="F10"/>
    </sheetView>
  </sheetViews>
  <sheetFormatPr defaultColWidth="9.140625" defaultRowHeight="12.75"/>
  <cols>
    <col min="1" max="1" width="4.7109375" style="0" customWidth="1"/>
    <col min="2" max="2" width="56.7109375" style="0" customWidth="1"/>
    <col min="3" max="3" width="16.421875" style="28" customWidth="1"/>
    <col min="4" max="4" width="17.57421875" style="65" customWidth="1"/>
    <col min="5" max="5" width="11.57421875" style="18" customWidth="1"/>
    <col min="6" max="6" width="11.421875" style="18" customWidth="1"/>
    <col min="8" max="8" width="11.421875" style="0" bestFit="1" customWidth="1"/>
  </cols>
  <sheetData>
    <row r="2" ht="12.75">
      <c r="B2" s="89" t="s">
        <v>112</v>
      </c>
    </row>
    <row r="3" spans="2:6" ht="15.75">
      <c r="B3" s="89" t="s">
        <v>195</v>
      </c>
      <c r="C3" s="67" t="s">
        <v>144</v>
      </c>
      <c r="D3" s="68"/>
      <c r="E3" s="44"/>
      <c r="F3" s="44"/>
    </row>
    <row r="5" spans="1:6" ht="10.5" customHeight="1">
      <c r="A5" s="39"/>
      <c r="B5" s="168" t="s">
        <v>113</v>
      </c>
      <c r="C5" s="69"/>
      <c r="D5" s="70"/>
      <c r="E5" s="45"/>
      <c r="F5" s="45"/>
    </row>
    <row r="6" spans="1:6" ht="28.5" customHeight="1">
      <c r="A6" s="35"/>
      <c r="B6" s="169"/>
      <c r="C6" s="71" t="s">
        <v>197</v>
      </c>
      <c r="D6" s="72" t="s">
        <v>196</v>
      </c>
      <c r="E6" s="36"/>
      <c r="F6" s="36"/>
    </row>
    <row r="7" spans="1:6" ht="24.75" customHeight="1">
      <c r="A7" s="4"/>
      <c r="B7" s="48" t="s">
        <v>114</v>
      </c>
      <c r="C7" s="75">
        <f>+C13</f>
        <v>9764712</v>
      </c>
      <c r="D7" s="75">
        <f>+D13</f>
        <v>-27026189</v>
      </c>
      <c r="E7" s="46"/>
      <c r="F7" s="36"/>
    </row>
    <row r="8" spans="1:6" ht="24.75" customHeight="1">
      <c r="A8" s="4"/>
      <c r="B8" s="4" t="s">
        <v>115</v>
      </c>
      <c r="C8" s="27">
        <v>28664599</v>
      </c>
      <c r="D8" s="27">
        <v>9916665</v>
      </c>
      <c r="E8" s="46"/>
      <c r="F8" s="36"/>
    </row>
    <row r="9" spans="1:8" ht="24.75" customHeight="1">
      <c r="A9" s="4"/>
      <c r="B9" s="4" t="s">
        <v>116</v>
      </c>
      <c r="C9" s="77">
        <v>-18652078</v>
      </c>
      <c r="D9" s="27">
        <v>-36296542</v>
      </c>
      <c r="E9" s="46"/>
      <c r="F9" s="36"/>
      <c r="H9" s="18"/>
    </row>
    <row r="10" spans="1:6" ht="24.75" customHeight="1">
      <c r="A10" s="4"/>
      <c r="B10" s="49" t="s">
        <v>117</v>
      </c>
      <c r="C10" s="27">
        <f>+C9+C8</f>
        <v>10012521</v>
      </c>
      <c r="D10" s="27">
        <f>+D9+D8</f>
        <v>-26379877</v>
      </c>
      <c r="E10" s="46"/>
      <c r="F10" s="36"/>
    </row>
    <row r="11" spans="1:6" ht="24.75" customHeight="1">
      <c r="A11" s="4"/>
      <c r="B11" s="49" t="s">
        <v>118</v>
      </c>
      <c r="C11" s="27">
        <v>-70769</v>
      </c>
      <c r="D11" s="27">
        <v>-349205</v>
      </c>
      <c r="E11" s="46"/>
      <c r="F11" s="36"/>
    </row>
    <row r="12" spans="1:6" ht="24.75" customHeight="1">
      <c r="A12" s="4"/>
      <c r="B12" s="49" t="s">
        <v>119</v>
      </c>
      <c r="C12" s="27">
        <v>-177040</v>
      </c>
      <c r="D12" s="27">
        <v>-297107</v>
      </c>
      <c r="E12" s="46"/>
      <c r="F12" s="36"/>
    </row>
    <row r="13" spans="1:6" ht="24.75" customHeight="1">
      <c r="A13" s="4"/>
      <c r="B13" s="50" t="s">
        <v>120</v>
      </c>
      <c r="C13" s="75">
        <f>+C10+C12+C11</f>
        <v>9764712</v>
      </c>
      <c r="D13" s="75">
        <f>+D10+D12+D11</f>
        <v>-27026189</v>
      </c>
      <c r="E13" s="46"/>
      <c r="F13" s="36"/>
    </row>
    <row r="14" spans="1:6" ht="24.75" customHeight="1">
      <c r="A14" s="4"/>
      <c r="B14" s="51" t="s">
        <v>121</v>
      </c>
      <c r="C14" s="27"/>
      <c r="D14" s="27"/>
      <c r="E14" s="46"/>
      <c r="F14" s="36"/>
    </row>
    <row r="15" spans="1:6" ht="24.75" customHeight="1">
      <c r="A15" s="4"/>
      <c r="B15" s="34" t="s">
        <v>122</v>
      </c>
      <c r="C15" s="27"/>
      <c r="D15" s="27"/>
      <c r="E15" s="46"/>
      <c r="F15" s="36"/>
    </row>
    <row r="16" spans="1:6" ht="24.75" customHeight="1">
      <c r="A16" s="4"/>
      <c r="B16" s="52" t="s">
        <v>123</v>
      </c>
      <c r="C16" s="27"/>
      <c r="D16" s="27"/>
      <c r="E16" s="46"/>
      <c r="F16" s="36"/>
    </row>
    <row r="17" spans="1:6" ht="24.75" customHeight="1">
      <c r="A17" s="4"/>
      <c r="B17" s="52" t="s">
        <v>124</v>
      </c>
      <c r="C17" s="27"/>
      <c r="D17" s="27"/>
      <c r="E17" s="46"/>
      <c r="F17" s="36"/>
    </row>
    <row r="18" spans="1:6" ht="24.75" customHeight="1">
      <c r="A18" s="4"/>
      <c r="B18" s="52" t="s">
        <v>125</v>
      </c>
      <c r="C18" s="27"/>
      <c r="D18" s="27"/>
      <c r="E18" s="46"/>
      <c r="F18" s="36"/>
    </row>
    <row r="19" spans="1:6" ht="24.75" customHeight="1">
      <c r="A19" s="4"/>
      <c r="B19" s="52" t="s">
        <v>126</v>
      </c>
      <c r="C19" s="27"/>
      <c r="D19" s="27"/>
      <c r="E19" s="46"/>
      <c r="F19" s="36"/>
    </row>
    <row r="20" spans="1:6" ht="24.75" customHeight="1">
      <c r="A20" s="4"/>
      <c r="B20" s="50" t="s">
        <v>127</v>
      </c>
      <c r="C20" s="27"/>
      <c r="D20" s="27"/>
      <c r="E20" s="46"/>
      <c r="F20" s="36"/>
    </row>
    <row r="21" spans="1:6" ht="24.75" customHeight="1">
      <c r="A21" s="4"/>
      <c r="B21" s="51" t="s">
        <v>128</v>
      </c>
      <c r="C21" s="75">
        <f>C24+C23+C22</f>
        <v>-10142969</v>
      </c>
      <c r="D21" s="75">
        <f>D24+D23+D22</f>
        <v>27483210</v>
      </c>
      <c r="E21" s="46"/>
      <c r="F21" s="36"/>
    </row>
    <row r="22" spans="1:6" ht="24.75" customHeight="1">
      <c r="A22" s="4"/>
      <c r="B22" s="34" t="s">
        <v>130</v>
      </c>
      <c r="C22" s="27"/>
      <c r="D22" s="27">
        <v>2400000</v>
      </c>
      <c r="E22" s="47"/>
      <c r="F22" s="36"/>
    </row>
    <row r="23" spans="1:6" ht="24.75" customHeight="1">
      <c r="A23" s="4"/>
      <c r="B23" s="52" t="s">
        <v>131</v>
      </c>
      <c r="C23" s="27">
        <v>-10142969</v>
      </c>
      <c r="D23" s="27">
        <v>25083210</v>
      </c>
      <c r="E23" s="46"/>
      <c r="F23" s="36"/>
    </row>
    <row r="24" spans="1:6" ht="24.75" customHeight="1">
      <c r="A24" s="4"/>
      <c r="B24" s="34" t="s">
        <v>198</v>
      </c>
      <c r="C24" s="27"/>
      <c r="D24" s="27"/>
      <c r="E24" s="46"/>
      <c r="F24" s="36"/>
    </row>
    <row r="25" spans="1:6" ht="24.75" customHeight="1">
      <c r="A25" s="4"/>
      <c r="B25" s="52" t="s">
        <v>129</v>
      </c>
      <c r="C25" s="27"/>
      <c r="D25" s="27"/>
      <c r="E25" s="46"/>
      <c r="F25" s="36"/>
    </row>
    <row r="26" spans="1:6" ht="24.75" customHeight="1">
      <c r="A26" s="4"/>
      <c r="B26" s="53" t="s">
        <v>132</v>
      </c>
      <c r="C26" s="75">
        <f>C24+C23+C22</f>
        <v>-10142969</v>
      </c>
      <c r="D26" s="75">
        <f>D24+D23+D22</f>
        <v>27483210</v>
      </c>
      <c r="E26" s="46"/>
      <c r="F26" s="36"/>
    </row>
    <row r="27" spans="1:6" ht="24.75" customHeight="1">
      <c r="A27" s="4"/>
      <c r="B27" s="51" t="s">
        <v>133</v>
      </c>
      <c r="C27" s="75">
        <f>+C13+C26</f>
        <v>-378257</v>
      </c>
      <c r="D27" s="75">
        <f>+D13+D26</f>
        <v>457021</v>
      </c>
      <c r="E27" s="46"/>
      <c r="F27" s="36"/>
    </row>
    <row r="28" spans="1:6" ht="24.75" customHeight="1">
      <c r="A28" s="4"/>
      <c r="B28" s="51" t="s">
        <v>134</v>
      </c>
      <c r="C28" s="75">
        <v>581541</v>
      </c>
      <c r="D28" s="75">
        <v>124520</v>
      </c>
      <c r="E28" s="46"/>
      <c r="F28" s="36"/>
    </row>
    <row r="29" spans="1:6" ht="24.75" customHeight="1">
      <c r="A29" s="4"/>
      <c r="B29" s="51" t="s">
        <v>135</v>
      </c>
      <c r="C29" s="75">
        <f>+C27+C28</f>
        <v>203284</v>
      </c>
      <c r="D29" s="75">
        <f>+D27+D28</f>
        <v>581541</v>
      </c>
      <c r="E29" s="46"/>
      <c r="F29" s="36"/>
    </row>
    <row r="30" spans="2:6" ht="24.75" customHeight="1">
      <c r="B30" s="3"/>
      <c r="C30" s="73"/>
      <c r="D30" s="74"/>
      <c r="E30" s="46"/>
      <c r="F30" s="36"/>
    </row>
  </sheetData>
  <mergeCells count="1">
    <mergeCell ref="B5:B6"/>
  </mergeCells>
  <printOptions/>
  <pageMargins left="0.55" right="0.32" top="0.21" bottom="1" header="0.27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AZ19"/>
  <sheetViews>
    <sheetView workbookViewId="0" topLeftCell="A1">
      <selection activeCell="B8" sqref="B8"/>
    </sheetView>
  </sheetViews>
  <sheetFormatPr defaultColWidth="9.140625" defaultRowHeight="12.75"/>
  <cols>
    <col min="1" max="1" width="3.7109375" style="0" customWidth="1"/>
    <col min="2" max="2" width="38.421875" style="0" customWidth="1"/>
    <col min="3" max="3" width="14.7109375" style="28" customWidth="1"/>
    <col min="4" max="4" width="12.00390625" style="28" customWidth="1"/>
    <col min="5" max="5" width="12.140625" style="28" customWidth="1"/>
    <col min="6" max="6" width="12.00390625" style="28" customWidth="1"/>
    <col min="7" max="7" width="13.8515625" style="28" customWidth="1"/>
    <col min="8" max="8" width="14.421875" style="28" customWidth="1"/>
    <col min="9" max="9" width="12.28125" style="28" customWidth="1"/>
  </cols>
  <sheetData>
    <row r="2" spans="1:9" ht="15.75">
      <c r="A2" s="175" t="s">
        <v>136</v>
      </c>
      <c r="B2" s="175"/>
      <c r="C2" s="175"/>
      <c r="D2" s="175"/>
      <c r="E2" s="175"/>
      <c r="F2" s="175"/>
      <c r="G2" s="175"/>
      <c r="H2" s="175"/>
      <c r="I2" s="175"/>
    </row>
    <row r="3" spans="1:9" ht="15.75">
      <c r="A3" s="175" t="s">
        <v>195</v>
      </c>
      <c r="B3" s="175"/>
      <c r="C3" s="175"/>
      <c r="D3" s="175"/>
      <c r="E3" s="175"/>
      <c r="F3" s="175"/>
      <c r="G3" s="175"/>
      <c r="H3" s="175"/>
      <c r="I3" s="175"/>
    </row>
    <row r="4" spans="2:52" s="1" customFormat="1" ht="19.5" customHeight="1">
      <c r="B4" s="54"/>
      <c r="C4" s="54"/>
      <c r="D4" s="54"/>
      <c r="E4" s="54"/>
      <c r="F4" s="54"/>
      <c r="G4" s="54"/>
      <c r="H4" s="54"/>
      <c r="I4" s="54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</row>
    <row r="5" spans="1:52" ht="19.5" customHeight="1">
      <c r="A5" s="173"/>
      <c r="B5" s="177"/>
      <c r="C5" s="171" t="s">
        <v>39</v>
      </c>
      <c r="D5" s="170" t="s">
        <v>58</v>
      </c>
      <c r="E5" s="170" t="s">
        <v>49</v>
      </c>
      <c r="F5" s="170" t="s">
        <v>50</v>
      </c>
      <c r="G5" s="171" t="s">
        <v>141</v>
      </c>
      <c r="H5" s="170" t="s">
        <v>59</v>
      </c>
      <c r="I5" s="176" t="s">
        <v>51</v>
      </c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</row>
    <row r="6" spans="1:9" ht="19.5" customHeight="1">
      <c r="A6" s="174"/>
      <c r="B6" s="177"/>
      <c r="C6" s="151"/>
      <c r="D6" s="170"/>
      <c r="E6" s="170"/>
      <c r="F6" s="170"/>
      <c r="G6" s="172"/>
      <c r="H6" s="170"/>
      <c r="I6" s="176"/>
    </row>
    <row r="7" spans="1:9" ht="19.5" customHeight="1">
      <c r="A7" s="4" t="s">
        <v>3</v>
      </c>
      <c r="B7" s="6" t="s">
        <v>199</v>
      </c>
      <c r="C7" s="27">
        <v>2500000</v>
      </c>
      <c r="D7" s="27"/>
      <c r="E7" s="27"/>
      <c r="F7" s="27"/>
      <c r="G7" s="27"/>
      <c r="H7" s="27">
        <v>1373904</v>
      </c>
      <c r="I7" s="27">
        <f>+H7+C7</f>
        <v>3873904</v>
      </c>
    </row>
    <row r="8" spans="1:9" ht="19.5" customHeight="1">
      <c r="A8" s="4" t="s">
        <v>137</v>
      </c>
      <c r="B8" s="4" t="s">
        <v>56</v>
      </c>
      <c r="C8" s="27"/>
      <c r="D8" s="27"/>
      <c r="E8" s="27"/>
      <c r="F8" s="27"/>
      <c r="G8" s="27"/>
      <c r="H8" s="27"/>
      <c r="I8" s="27"/>
    </row>
    <row r="9" spans="1:9" ht="19.5" customHeight="1">
      <c r="A9" s="4" t="s">
        <v>138</v>
      </c>
      <c r="B9" s="34" t="s">
        <v>55</v>
      </c>
      <c r="C9" s="27"/>
      <c r="D9" s="27"/>
      <c r="E9" s="27"/>
      <c r="F9" s="27"/>
      <c r="G9" s="27"/>
      <c r="H9" s="27"/>
      <c r="I9" s="27"/>
    </row>
    <row r="10" spans="1:9" ht="19.5" customHeight="1">
      <c r="A10" s="4">
        <v>1</v>
      </c>
      <c r="B10" s="4" t="s">
        <v>52</v>
      </c>
      <c r="C10" s="27"/>
      <c r="D10" s="27"/>
      <c r="E10" s="27"/>
      <c r="F10" s="27"/>
      <c r="G10" s="27"/>
      <c r="H10" s="27">
        <v>1249867</v>
      </c>
      <c r="I10" s="27">
        <f>+H10</f>
        <v>1249867</v>
      </c>
    </row>
    <row r="11" spans="1:9" ht="19.5" customHeight="1">
      <c r="A11" s="4">
        <v>2</v>
      </c>
      <c r="B11" s="4" t="s">
        <v>53</v>
      </c>
      <c r="C11" s="27"/>
      <c r="D11" s="27"/>
      <c r="E11" s="27"/>
      <c r="F11" s="27"/>
      <c r="G11" s="27"/>
      <c r="H11" s="27"/>
      <c r="I11" s="27"/>
    </row>
    <row r="12" spans="1:9" ht="19.5" customHeight="1">
      <c r="A12" s="4">
        <v>3</v>
      </c>
      <c r="B12" s="4" t="s">
        <v>54</v>
      </c>
      <c r="C12" s="27"/>
      <c r="D12" s="27"/>
      <c r="E12" s="27"/>
      <c r="F12" s="27"/>
      <c r="G12" s="27"/>
      <c r="H12" s="27"/>
      <c r="I12" s="27"/>
    </row>
    <row r="13" spans="1:9" ht="19.5" customHeight="1">
      <c r="A13" s="4">
        <v>4</v>
      </c>
      <c r="B13" s="4" t="s">
        <v>57</v>
      </c>
      <c r="C13" s="27"/>
      <c r="D13" s="27"/>
      <c r="E13" s="27"/>
      <c r="F13" s="27"/>
      <c r="G13" s="27"/>
      <c r="H13" s="27"/>
      <c r="I13" s="27"/>
    </row>
    <row r="14" spans="1:9" ht="19.5" customHeight="1">
      <c r="A14" s="4" t="s">
        <v>12</v>
      </c>
      <c r="B14" s="4" t="s">
        <v>199</v>
      </c>
      <c r="C14" s="27">
        <v>2500000</v>
      </c>
      <c r="D14" s="27"/>
      <c r="E14" s="27"/>
      <c r="F14" s="27"/>
      <c r="G14" s="27"/>
      <c r="H14" s="27">
        <f>+H7+H10</f>
        <v>2623771</v>
      </c>
      <c r="I14" s="27">
        <f>+I10+I7+I12</f>
        <v>5123771</v>
      </c>
    </row>
    <row r="15" spans="1:9" ht="19.5" customHeight="1">
      <c r="A15" s="4">
        <v>1</v>
      </c>
      <c r="B15" s="4" t="s">
        <v>52</v>
      </c>
      <c r="C15" s="27"/>
      <c r="D15" s="27"/>
      <c r="E15" s="27"/>
      <c r="F15" s="27"/>
      <c r="G15" s="27"/>
      <c r="H15" s="77">
        <v>1584704</v>
      </c>
      <c r="I15" s="27">
        <f>+H15</f>
        <v>1584704</v>
      </c>
    </row>
    <row r="16" spans="1:9" ht="19.5" customHeight="1">
      <c r="A16" s="4">
        <v>2</v>
      </c>
      <c r="B16" s="4" t="s">
        <v>139</v>
      </c>
      <c r="C16" s="27"/>
      <c r="D16" s="27"/>
      <c r="E16" s="27"/>
      <c r="F16" s="27"/>
      <c r="G16" s="27"/>
      <c r="H16" s="27"/>
      <c r="I16" s="27"/>
    </row>
    <row r="17" spans="1:9" ht="19.5" customHeight="1">
      <c r="A17" s="4">
        <v>3</v>
      </c>
      <c r="B17" s="4" t="s">
        <v>57</v>
      </c>
      <c r="C17" s="27"/>
      <c r="D17" s="27"/>
      <c r="E17" s="27"/>
      <c r="F17" s="27"/>
      <c r="G17" s="27"/>
      <c r="H17" s="27"/>
      <c r="I17" s="27"/>
    </row>
    <row r="18" spans="1:9" ht="19.5" customHeight="1">
      <c r="A18" s="4">
        <v>4</v>
      </c>
      <c r="B18" s="4" t="s">
        <v>140</v>
      </c>
      <c r="C18" s="27"/>
      <c r="D18" s="27"/>
      <c r="E18" s="27"/>
      <c r="F18" s="27"/>
      <c r="G18" s="27"/>
      <c r="H18" s="27"/>
      <c r="I18" s="27"/>
    </row>
    <row r="19" spans="1:9" ht="19.5" customHeight="1">
      <c r="A19" s="4" t="s">
        <v>37</v>
      </c>
      <c r="B19" s="6" t="s">
        <v>200</v>
      </c>
      <c r="C19" s="27">
        <v>2500000</v>
      </c>
      <c r="D19" s="27"/>
      <c r="E19" s="27"/>
      <c r="F19" s="27"/>
      <c r="G19" s="27"/>
      <c r="H19" s="27">
        <f>+H15+H14</f>
        <v>4208475</v>
      </c>
      <c r="I19" s="27">
        <f>+I15+I14+I17</f>
        <v>6708475</v>
      </c>
    </row>
  </sheetData>
  <mergeCells count="11">
    <mergeCell ref="A2:I2"/>
    <mergeCell ref="A3:I3"/>
    <mergeCell ref="I5:I6"/>
    <mergeCell ref="B5:B6"/>
    <mergeCell ref="C5:C6"/>
    <mergeCell ref="D5:D6"/>
    <mergeCell ref="E5:E6"/>
    <mergeCell ref="F5:F6"/>
    <mergeCell ref="G5:G6"/>
    <mergeCell ref="A5:A6"/>
    <mergeCell ref="H5:H6"/>
  </mergeCells>
  <printOptions/>
  <pageMargins left="0.19" right="0.2" top="0.45" bottom="1" header="0.19" footer="0.5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54"/>
  <sheetViews>
    <sheetView workbookViewId="0" topLeftCell="A1">
      <selection activeCell="B21" sqref="B21"/>
    </sheetView>
  </sheetViews>
  <sheetFormatPr defaultColWidth="9.140625" defaultRowHeight="12.75"/>
  <cols>
    <col min="1" max="1" width="5.140625" style="0" customWidth="1"/>
    <col min="2" max="2" width="21.140625" style="0" customWidth="1"/>
    <col min="3" max="3" width="9.421875" style="0" customWidth="1"/>
    <col min="4" max="5" width="11.57421875" style="0" customWidth="1"/>
    <col min="6" max="6" width="11.00390625" style="0" customWidth="1"/>
    <col min="7" max="7" width="12.00390625" style="0" customWidth="1"/>
    <col min="8" max="8" width="13.421875" style="0" customWidth="1"/>
    <col min="10" max="10" width="6.8515625" style="0" customWidth="1"/>
    <col min="11" max="11" width="18.28125" style="0" customWidth="1"/>
    <col min="12" max="12" width="11.140625" style="0" customWidth="1"/>
    <col min="14" max="14" width="12.28125" style="0" customWidth="1"/>
  </cols>
  <sheetData>
    <row r="1" ht="15">
      <c r="A1" s="90" t="s">
        <v>187</v>
      </c>
    </row>
    <row r="2" ht="12.75">
      <c r="A2" s="91" t="s">
        <v>188</v>
      </c>
    </row>
    <row r="3" ht="12.75">
      <c r="B3" s="91"/>
    </row>
    <row r="4" spans="2:8" ht="15.75">
      <c r="B4" s="149" t="s">
        <v>201</v>
      </c>
      <c r="C4" s="149"/>
      <c r="D4" s="149"/>
      <c r="E4" s="149"/>
      <c r="F4" s="149"/>
      <c r="G4" s="149"/>
      <c r="H4" s="149"/>
    </row>
    <row r="6" spans="1:8" ht="12.75">
      <c r="A6" s="150" t="s">
        <v>142</v>
      </c>
      <c r="B6" s="179" t="s">
        <v>173</v>
      </c>
      <c r="C6" s="150" t="s">
        <v>174</v>
      </c>
      <c r="D6" s="92" t="s">
        <v>175</v>
      </c>
      <c r="E6" s="92" t="s">
        <v>371</v>
      </c>
      <c r="F6" s="150" t="s">
        <v>176</v>
      </c>
      <c r="G6" s="150" t="s">
        <v>177</v>
      </c>
      <c r="H6" s="92" t="s">
        <v>175</v>
      </c>
    </row>
    <row r="7" spans="1:10" ht="12.75">
      <c r="A7" s="178"/>
      <c r="B7" s="180"/>
      <c r="C7" s="178"/>
      <c r="D7" s="93">
        <v>40544</v>
      </c>
      <c r="E7" s="93" t="s">
        <v>372</v>
      </c>
      <c r="F7" s="178"/>
      <c r="G7" s="178"/>
      <c r="H7" s="93">
        <v>40543</v>
      </c>
      <c r="I7" s="2"/>
      <c r="J7" s="2"/>
    </row>
    <row r="8" spans="1:10" ht="12.75">
      <c r="A8" s="57">
        <v>1</v>
      </c>
      <c r="B8" s="97" t="s">
        <v>75</v>
      </c>
      <c r="C8" s="57"/>
      <c r="D8" s="95"/>
      <c r="E8" s="95"/>
      <c r="F8" s="95"/>
      <c r="G8" s="95"/>
      <c r="H8" s="95"/>
      <c r="I8" s="2"/>
      <c r="J8" s="2"/>
    </row>
    <row r="9" spans="1:10" ht="12.75">
      <c r="A9" s="56">
        <v>2</v>
      </c>
      <c r="B9" s="94" t="s">
        <v>178</v>
      </c>
      <c r="C9" s="57"/>
      <c r="D9" s="95"/>
      <c r="E9" s="95"/>
      <c r="F9" s="95"/>
      <c r="G9" s="95"/>
      <c r="H9" s="95"/>
      <c r="I9" s="96"/>
      <c r="J9" s="73"/>
    </row>
    <row r="10" spans="1:10" ht="12.75">
      <c r="A10" s="57">
        <v>3</v>
      </c>
      <c r="B10" s="97" t="s">
        <v>179</v>
      </c>
      <c r="C10" s="57">
        <v>3</v>
      </c>
      <c r="D10" s="95">
        <v>1756980</v>
      </c>
      <c r="E10" s="95"/>
      <c r="F10" s="95"/>
      <c r="G10" s="95">
        <v>0</v>
      </c>
      <c r="H10" s="95">
        <f>D10+F10-G10</f>
        <v>1756980</v>
      </c>
      <c r="I10" s="96"/>
      <c r="J10" s="73"/>
    </row>
    <row r="11" spans="1:10" ht="12.75">
      <c r="A11" s="57">
        <v>4</v>
      </c>
      <c r="B11" s="97" t="s">
        <v>180</v>
      </c>
      <c r="C11" s="57"/>
      <c r="D11" s="95"/>
      <c r="E11" s="95"/>
      <c r="F11" s="95"/>
      <c r="G11" s="95"/>
      <c r="H11" s="95"/>
      <c r="I11" s="96"/>
      <c r="J11" s="73"/>
    </row>
    <row r="12" spans="1:9" ht="12.75">
      <c r="A12" s="57">
        <v>5</v>
      </c>
      <c r="B12" s="97" t="s">
        <v>181</v>
      </c>
      <c r="C12" s="57">
        <v>2</v>
      </c>
      <c r="D12" s="95">
        <v>37500</v>
      </c>
      <c r="E12" s="95"/>
      <c r="F12" s="66"/>
      <c r="G12" s="95">
        <v>0</v>
      </c>
      <c r="H12" s="95">
        <f>D12+F12-G12</f>
        <v>37500</v>
      </c>
      <c r="I12" s="96"/>
    </row>
    <row r="13" spans="1:9" ht="12.75">
      <c r="A13" s="57">
        <v>1</v>
      </c>
      <c r="B13" s="97" t="s">
        <v>182</v>
      </c>
      <c r="C13" s="57"/>
      <c r="D13" s="95"/>
      <c r="E13" s="95"/>
      <c r="F13" s="95"/>
      <c r="G13" s="95"/>
      <c r="H13" s="95"/>
      <c r="I13" s="96"/>
    </row>
    <row r="14" spans="1:9" ht="12.75">
      <c r="A14" s="57">
        <v>2</v>
      </c>
      <c r="B14" s="4"/>
      <c r="C14" s="57"/>
      <c r="D14" s="95"/>
      <c r="E14" s="95"/>
      <c r="F14" s="95"/>
      <c r="G14" s="95"/>
      <c r="H14" s="95"/>
      <c r="I14" s="2"/>
    </row>
    <row r="15" spans="1:9" ht="12.75">
      <c r="A15" s="57">
        <v>3</v>
      </c>
      <c r="B15" s="4"/>
      <c r="C15" s="57"/>
      <c r="D15" s="95"/>
      <c r="E15" s="95"/>
      <c r="F15" s="95"/>
      <c r="G15" s="95"/>
      <c r="H15" s="95"/>
      <c r="I15" s="2"/>
    </row>
    <row r="16" spans="1:9" ht="13.5" thickBot="1">
      <c r="A16" s="55">
        <v>4</v>
      </c>
      <c r="B16" s="39"/>
      <c r="C16" s="55"/>
      <c r="D16" s="98"/>
      <c r="E16" s="98"/>
      <c r="F16" s="98"/>
      <c r="G16" s="98"/>
      <c r="H16" s="98"/>
      <c r="I16" s="2"/>
    </row>
    <row r="17" spans="1:8" ht="13.5" thickBot="1">
      <c r="A17" s="99"/>
      <c r="B17" s="100" t="s">
        <v>183</v>
      </c>
      <c r="C17" s="102">
        <f>SUM(C8:C16)</f>
        <v>5</v>
      </c>
      <c r="D17" s="102">
        <f>SUM(D8:D16)</f>
        <v>1794480</v>
      </c>
      <c r="E17" s="102"/>
      <c r="F17" s="102">
        <f>SUM(F8:F16)</f>
        <v>0</v>
      </c>
      <c r="G17" s="102">
        <f>SUM(G8:G16)</f>
        <v>0</v>
      </c>
      <c r="H17" s="103">
        <f>SUM(H8:H16)</f>
        <v>1794480</v>
      </c>
    </row>
    <row r="20" spans="2:8" ht="15.75">
      <c r="B20" s="149" t="s">
        <v>373</v>
      </c>
      <c r="C20" s="149"/>
      <c r="D20" s="149"/>
      <c r="E20" s="149"/>
      <c r="F20" s="149"/>
      <c r="G20" s="149"/>
      <c r="H20" s="149"/>
    </row>
    <row r="22" spans="1:8" ht="12.75">
      <c r="A22" s="150" t="s">
        <v>142</v>
      </c>
      <c r="B22" s="179" t="s">
        <v>173</v>
      </c>
      <c r="C22" s="150" t="s">
        <v>174</v>
      </c>
      <c r="D22" s="92" t="s">
        <v>175</v>
      </c>
      <c r="E22" s="92" t="s">
        <v>371</v>
      </c>
      <c r="F22" s="150" t="s">
        <v>176</v>
      </c>
      <c r="G22" s="150" t="s">
        <v>177</v>
      </c>
      <c r="H22" s="92" t="s">
        <v>175</v>
      </c>
    </row>
    <row r="23" spans="1:8" ht="12.75">
      <c r="A23" s="178"/>
      <c r="B23" s="180"/>
      <c r="C23" s="178"/>
      <c r="D23" s="93">
        <v>40544</v>
      </c>
      <c r="E23" s="93" t="s">
        <v>372</v>
      </c>
      <c r="F23" s="178"/>
      <c r="G23" s="178"/>
      <c r="H23" s="93">
        <v>40908</v>
      </c>
    </row>
    <row r="24" spans="1:8" ht="12.75">
      <c r="A24" s="57">
        <v>1</v>
      </c>
      <c r="B24" s="97" t="s">
        <v>75</v>
      </c>
      <c r="C24" s="57"/>
      <c r="D24" s="95">
        <v>0</v>
      </c>
      <c r="E24" s="95"/>
      <c r="F24" s="95">
        <v>0</v>
      </c>
      <c r="G24" s="95"/>
      <c r="H24" s="95">
        <f aca="true" t="shared" si="0" ref="H24:H29">D24+F24</f>
        <v>0</v>
      </c>
    </row>
    <row r="25" spans="1:8" ht="12.75">
      <c r="A25" s="57">
        <v>2</v>
      </c>
      <c r="B25" s="97" t="s">
        <v>178</v>
      </c>
      <c r="C25" s="57"/>
      <c r="D25" s="95"/>
      <c r="E25" s="95"/>
      <c r="F25" s="95"/>
      <c r="G25" s="95"/>
      <c r="H25" s="95">
        <f t="shared" si="0"/>
        <v>0</v>
      </c>
    </row>
    <row r="26" spans="1:8" ht="12.75">
      <c r="A26" s="57">
        <v>3</v>
      </c>
      <c r="B26" s="97" t="s">
        <v>184</v>
      </c>
      <c r="C26" s="57"/>
      <c r="D26" s="95"/>
      <c r="E26" s="95"/>
      <c r="F26" s="104"/>
      <c r="G26" s="95"/>
      <c r="H26" s="95">
        <f t="shared" si="0"/>
        <v>0</v>
      </c>
    </row>
    <row r="27" spans="1:8" ht="12.75">
      <c r="A27" s="57">
        <v>4</v>
      </c>
      <c r="B27" s="97" t="s">
        <v>180</v>
      </c>
      <c r="C27" s="57"/>
      <c r="D27" s="95"/>
      <c r="E27" s="95"/>
      <c r="F27" s="95"/>
      <c r="G27" s="95"/>
      <c r="H27" s="95">
        <f t="shared" si="0"/>
        <v>0</v>
      </c>
    </row>
    <row r="28" spans="1:8" ht="12.75">
      <c r="A28" s="57">
        <v>5</v>
      </c>
      <c r="B28" s="97" t="s">
        <v>181</v>
      </c>
      <c r="C28" s="57"/>
      <c r="D28" s="95"/>
      <c r="E28" s="95"/>
      <c r="F28" s="104"/>
      <c r="G28" s="95"/>
      <c r="H28" s="95">
        <f t="shared" si="0"/>
        <v>0</v>
      </c>
    </row>
    <row r="29" spans="1:8" ht="12.75">
      <c r="A29" s="57">
        <v>1</v>
      </c>
      <c r="B29" s="97" t="s">
        <v>182</v>
      </c>
      <c r="C29" s="57"/>
      <c r="D29" s="95"/>
      <c r="E29" s="95"/>
      <c r="F29" s="95"/>
      <c r="G29" s="95"/>
      <c r="H29" s="95">
        <f t="shared" si="0"/>
        <v>0</v>
      </c>
    </row>
    <row r="30" spans="1:8" ht="12.75">
      <c r="A30" s="57">
        <v>2</v>
      </c>
      <c r="B30" s="4"/>
      <c r="C30" s="57"/>
      <c r="D30" s="95"/>
      <c r="E30" s="95"/>
      <c r="F30" s="95"/>
      <c r="G30" s="95"/>
      <c r="H30" s="95">
        <f>D30+F30-G30</f>
        <v>0</v>
      </c>
    </row>
    <row r="31" spans="1:8" ht="12.75">
      <c r="A31" s="57">
        <v>3</v>
      </c>
      <c r="B31" s="4"/>
      <c r="C31" s="57"/>
      <c r="D31" s="95"/>
      <c r="E31" s="95"/>
      <c r="F31" s="95"/>
      <c r="G31" s="95"/>
      <c r="H31" s="95">
        <f>D31+F31-G31</f>
        <v>0</v>
      </c>
    </row>
    <row r="32" spans="1:8" ht="13.5" thickBot="1">
      <c r="A32" s="55">
        <v>4</v>
      </c>
      <c r="B32" s="39"/>
      <c r="C32" s="55"/>
      <c r="D32" s="98"/>
      <c r="E32" s="98"/>
      <c r="F32" s="98"/>
      <c r="G32" s="98"/>
      <c r="H32" s="98">
        <f>D32+F32-G32</f>
        <v>0</v>
      </c>
    </row>
    <row r="33" spans="1:11" ht="13.5" thickBot="1">
      <c r="A33" s="99"/>
      <c r="B33" s="100" t="s">
        <v>183</v>
      </c>
      <c r="C33" s="101"/>
      <c r="D33" s="102">
        <f>SUM(D24:D32)</f>
        <v>0</v>
      </c>
      <c r="E33" s="102"/>
      <c r="F33" s="102">
        <f>SUM(F24:F32)</f>
        <v>0</v>
      </c>
      <c r="G33" s="102">
        <f>SUM(G24:G32)</f>
        <v>0</v>
      </c>
      <c r="H33" s="103">
        <f>SUM(H24:H32)</f>
        <v>0</v>
      </c>
      <c r="I33" s="105"/>
      <c r="J33" s="28"/>
      <c r="K33" s="28"/>
    </row>
    <row r="34" ht="12.75">
      <c r="H34" s="105"/>
    </row>
    <row r="36" spans="2:8" ht="15.75">
      <c r="B36" s="149" t="s">
        <v>202</v>
      </c>
      <c r="C36" s="149"/>
      <c r="D36" s="149"/>
      <c r="E36" s="149"/>
      <c r="F36" s="149"/>
      <c r="G36" s="149"/>
      <c r="H36" s="149"/>
    </row>
    <row r="38" spans="1:8" ht="12.75">
      <c r="A38" s="150" t="s">
        <v>142</v>
      </c>
      <c r="B38" s="179" t="s">
        <v>173</v>
      </c>
      <c r="C38" s="150" t="s">
        <v>174</v>
      </c>
      <c r="D38" s="92" t="s">
        <v>175</v>
      </c>
      <c r="E38" s="92" t="s">
        <v>371</v>
      </c>
      <c r="F38" s="150" t="s">
        <v>176</v>
      </c>
      <c r="G38" s="150" t="s">
        <v>177</v>
      </c>
      <c r="H38" s="92" t="s">
        <v>175</v>
      </c>
    </row>
    <row r="39" spans="1:8" ht="12.75">
      <c r="A39" s="178"/>
      <c r="B39" s="180"/>
      <c r="C39" s="178"/>
      <c r="D39" s="93">
        <v>40544</v>
      </c>
      <c r="E39" s="93" t="s">
        <v>372</v>
      </c>
      <c r="F39" s="178"/>
      <c r="G39" s="178"/>
      <c r="H39" s="93">
        <v>40908</v>
      </c>
    </row>
    <row r="40" spans="1:8" ht="12.75">
      <c r="A40" s="57">
        <v>1</v>
      </c>
      <c r="B40" s="94" t="s">
        <v>75</v>
      </c>
      <c r="C40" s="57"/>
      <c r="D40" s="95"/>
      <c r="E40" s="95"/>
      <c r="F40" s="95"/>
      <c r="G40" s="95"/>
      <c r="H40" s="95"/>
    </row>
    <row r="41" spans="1:15" ht="12.75">
      <c r="A41" s="57">
        <v>2</v>
      </c>
      <c r="B41" s="97" t="s">
        <v>178</v>
      </c>
      <c r="C41" s="57"/>
      <c r="D41" s="95"/>
      <c r="E41" s="95"/>
      <c r="F41" s="95"/>
      <c r="G41" s="95"/>
      <c r="H41" s="95"/>
      <c r="N41" s="2"/>
      <c r="O41" s="2"/>
    </row>
    <row r="42" spans="1:15" ht="12.75">
      <c r="A42" s="57">
        <v>3</v>
      </c>
      <c r="B42" s="97" t="s">
        <v>184</v>
      </c>
      <c r="C42" s="57">
        <v>3</v>
      </c>
      <c r="D42" s="95">
        <f>+D10</f>
        <v>1756980</v>
      </c>
      <c r="E42" s="95"/>
      <c r="F42" s="95"/>
      <c r="G42" s="95"/>
      <c r="H42" s="95">
        <f>D42+F42-G42</f>
        <v>1756980</v>
      </c>
      <c r="N42" s="2"/>
      <c r="O42" s="2"/>
    </row>
    <row r="43" spans="1:15" ht="12.75">
      <c r="A43" s="57">
        <v>4</v>
      </c>
      <c r="B43" s="97" t="s">
        <v>180</v>
      </c>
      <c r="C43" s="57"/>
      <c r="D43" s="95"/>
      <c r="E43" s="95"/>
      <c r="F43" s="95"/>
      <c r="G43" s="95"/>
      <c r="H43" s="95"/>
      <c r="N43" s="2"/>
      <c r="O43" s="2"/>
    </row>
    <row r="44" spans="1:15" ht="12.75">
      <c r="A44" s="57">
        <v>5</v>
      </c>
      <c r="B44" s="97" t="s">
        <v>181</v>
      </c>
      <c r="C44" s="57">
        <v>2</v>
      </c>
      <c r="D44" s="95">
        <f>+D12</f>
        <v>37500</v>
      </c>
      <c r="E44" s="95"/>
      <c r="F44" s="66"/>
      <c r="G44" s="95"/>
      <c r="H44" s="95">
        <f>D44+F44-G44</f>
        <v>37500</v>
      </c>
      <c r="N44" s="2"/>
      <c r="O44" s="2"/>
    </row>
    <row r="45" spans="1:15" ht="12.75">
      <c r="A45" s="57">
        <v>1</v>
      </c>
      <c r="B45" s="97" t="s">
        <v>182</v>
      </c>
      <c r="C45" s="57"/>
      <c r="D45" s="95"/>
      <c r="E45" s="95"/>
      <c r="F45" s="95"/>
      <c r="G45" s="95"/>
      <c r="H45" s="95"/>
      <c r="N45" s="2"/>
      <c r="O45" s="2"/>
    </row>
    <row r="46" spans="1:15" ht="12.75">
      <c r="A46" s="57">
        <v>2</v>
      </c>
      <c r="B46" s="97"/>
      <c r="C46" s="57"/>
      <c r="D46" s="95"/>
      <c r="E46" s="95"/>
      <c r="F46" s="95"/>
      <c r="G46" s="95"/>
      <c r="H46" s="95"/>
      <c r="N46" s="2"/>
      <c r="O46" s="2"/>
    </row>
    <row r="47" spans="1:15" ht="12.75">
      <c r="A47" s="57">
        <v>3</v>
      </c>
      <c r="B47" s="4"/>
      <c r="C47" s="57"/>
      <c r="D47" s="95"/>
      <c r="E47" s="95"/>
      <c r="F47" s="95"/>
      <c r="G47" s="95"/>
      <c r="H47" s="95"/>
      <c r="N47" s="2"/>
      <c r="O47" s="2"/>
    </row>
    <row r="48" spans="1:15" ht="13.5" thickBot="1">
      <c r="A48" s="55">
        <v>4</v>
      </c>
      <c r="B48" s="39"/>
      <c r="C48" s="55"/>
      <c r="D48" s="98"/>
      <c r="E48" s="98"/>
      <c r="F48" s="98"/>
      <c r="G48" s="98"/>
      <c r="H48" s="98"/>
      <c r="N48" s="2"/>
      <c r="O48" s="2"/>
    </row>
    <row r="49" spans="1:15" ht="13.5" thickBot="1">
      <c r="A49" s="99"/>
      <c r="B49" s="100" t="s">
        <v>183</v>
      </c>
      <c r="C49" s="102">
        <f>SUM(C40:C48)</f>
        <v>5</v>
      </c>
      <c r="D49" s="102">
        <f>SUM(D40:D48)</f>
        <v>1794480</v>
      </c>
      <c r="E49" s="102"/>
      <c r="F49" s="102">
        <f>SUM(F40:F48)</f>
        <v>0</v>
      </c>
      <c r="G49" s="102">
        <f>SUM(G40:G48)</f>
        <v>0</v>
      </c>
      <c r="H49" s="103">
        <f>SUM(H40:H48)</f>
        <v>1794480</v>
      </c>
      <c r="J49" s="105"/>
      <c r="K49" s="28"/>
      <c r="N49" s="3"/>
      <c r="O49" s="2"/>
    </row>
    <row r="50" spans="7:11" s="2" customFormat="1" ht="12.75">
      <c r="G50" s="73"/>
      <c r="H50" s="106"/>
      <c r="K50" s="73"/>
    </row>
    <row r="51" spans="4:15" ht="12.75">
      <c r="D51" s="28"/>
      <c r="E51" s="28"/>
      <c r="H51" s="28"/>
      <c r="J51" s="105"/>
      <c r="N51" s="2"/>
      <c r="O51" s="2"/>
    </row>
    <row r="52" spans="4:15" ht="12.75">
      <c r="D52" s="28"/>
      <c r="E52" s="28"/>
      <c r="H52" s="28"/>
      <c r="J52" s="28"/>
      <c r="N52" s="2"/>
      <c r="O52" s="2"/>
    </row>
    <row r="53" spans="6:15" ht="15.75">
      <c r="F53" s="148" t="s">
        <v>185</v>
      </c>
      <c r="G53" s="148"/>
      <c r="H53" s="148"/>
      <c r="N53" s="2"/>
      <c r="O53" s="2"/>
    </row>
    <row r="54" spans="6:8" ht="12.75">
      <c r="F54" s="153" t="s">
        <v>186</v>
      </c>
      <c r="G54" s="153"/>
      <c r="H54" s="153"/>
    </row>
  </sheetData>
  <mergeCells count="20">
    <mergeCell ref="B4:H4"/>
    <mergeCell ref="A6:A7"/>
    <mergeCell ref="B6:B7"/>
    <mergeCell ref="C6:C7"/>
    <mergeCell ref="F6:F7"/>
    <mergeCell ref="G6:G7"/>
    <mergeCell ref="B20:H20"/>
    <mergeCell ref="A22:A23"/>
    <mergeCell ref="B22:B23"/>
    <mergeCell ref="C22:C23"/>
    <mergeCell ref="F22:F23"/>
    <mergeCell ref="G22:G23"/>
    <mergeCell ref="F53:H53"/>
    <mergeCell ref="F54:H54"/>
    <mergeCell ref="B36:H36"/>
    <mergeCell ref="A38:A39"/>
    <mergeCell ref="B38:B39"/>
    <mergeCell ref="C38:C39"/>
    <mergeCell ref="F38:F39"/>
    <mergeCell ref="G38:G39"/>
  </mergeCells>
  <printOptions/>
  <pageMargins left="0.55" right="0.21" top="0.28" bottom="0.61" header="0.23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48"/>
  <sheetViews>
    <sheetView workbookViewId="0" topLeftCell="A1">
      <selection activeCell="A295" sqref="A295:IV298"/>
    </sheetView>
  </sheetViews>
  <sheetFormatPr defaultColWidth="9.140625" defaultRowHeight="12.75"/>
  <cols>
    <col min="1" max="1" width="9.8515625" style="0" customWidth="1"/>
    <col min="2" max="2" width="32.57421875" style="0" customWidth="1"/>
    <col min="3" max="3" width="14.7109375" style="0" customWidth="1"/>
    <col min="4" max="4" width="17.421875" style="0" customWidth="1"/>
    <col min="5" max="5" width="10.140625" style="0" customWidth="1"/>
  </cols>
  <sheetData>
    <row r="1" spans="1:6" ht="15">
      <c r="A1" s="152" t="s">
        <v>190</v>
      </c>
      <c r="B1" s="152"/>
      <c r="C1" s="152"/>
      <c r="D1" s="152"/>
      <c r="E1" s="152"/>
      <c r="F1" s="152"/>
    </row>
    <row r="2" spans="1:6" ht="15">
      <c r="A2" s="117" t="s">
        <v>203</v>
      </c>
      <c r="B2" s="117"/>
      <c r="C2" s="117"/>
      <c r="D2" s="117"/>
      <c r="E2" s="117"/>
      <c r="F2" s="117"/>
    </row>
    <row r="3" spans="1:6" ht="15">
      <c r="A3" s="152" t="s">
        <v>204</v>
      </c>
      <c r="B3" s="152"/>
      <c r="C3" s="152"/>
      <c r="D3" s="152"/>
      <c r="E3" s="152"/>
      <c r="F3" s="152"/>
    </row>
    <row r="5" spans="1:2" ht="12.75">
      <c r="A5" t="s">
        <v>205</v>
      </c>
      <c r="B5" t="s">
        <v>206</v>
      </c>
    </row>
    <row r="7" spans="2:4" ht="12.75">
      <c r="B7" s="58" t="s">
        <v>207</v>
      </c>
      <c r="C7" s="58" t="s">
        <v>208</v>
      </c>
      <c r="D7" s="58" t="s">
        <v>209</v>
      </c>
    </row>
    <row r="8" spans="2:4" ht="12.75">
      <c r="B8" s="78" t="s">
        <v>210</v>
      </c>
      <c r="C8" s="118" t="s">
        <v>211</v>
      </c>
      <c r="D8" s="119">
        <v>8684</v>
      </c>
    </row>
    <row r="9" spans="2:4" ht="12.75">
      <c r="B9" s="57" t="s">
        <v>212</v>
      </c>
      <c r="C9" s="4"/>
      <c r="D9" s="120">
        <f>SUM(D8)</f>
        <v>8684</v>
      </c>
    </row>
    <row r="12" spans="2:4" ht="12.75">
      <c r="B12" s="58" t="s">
        <v>61</v>
      </c>
      <c r="C12" s="58" t="s">
        <v>208</v>
      </c>
      <c r="D12" s="58" t="s">
        <v>209</v>
      </c>
    </row>
    <row r="13" spans="2:4" ht="12.75">
      <c r="B13" s="4" t="s">
        <v>213</v>
      </c>
      <c r="C13" s="4" t="s">
        <v>211</v>
      </c>
      <c r="D13" s="121">
        <v>194600</v>
      </c>
    </row>
    <row r="14" spans="2:4" ht="12.75">
      <c r="B14" s="6" t="s">
        <v>214</v>
      </c>
      <c r="C14" s="6"/>
      <c r="D14" s="120">
        <f>SUM(D13)</f>
        <v>194600</v>
      </c>
    </row>
    <row r="16" spans="1:2" ht="12.75">
      <c r="A16" t="s">
        <v>215</v>
      </c>
      <c r="B16" t="s">
        <v>216</v>
      </c>
    </row>
    <row r="18" spans="1:2" ht="12.75">
      <c r="A18" t="s">
        <v>217</v>
      </c>
      <c r="B18" t="s">
        <v>218</v>
      </c>
    </row>
    <row r="20" spans="2:4" ht="12.75">
      <c r="B20" s="58" t="s">
        <v>207</v>
      </c>
      <c r="C20" s="58">
        <v>2011</v>
      </c>
      <c r="D20" s="58">
        <v>2010</v>
      </c>
    </row>
    <row r="21" spans="2:4" ht="12.75">
      <c r="B21" s="122" t="s">
        <v>219</v>
      </c>
      <c r="C21" s="123"/>
      <c r="D21" s="119"/>
    </row>
    <row r="22" spans="2:4" ht="12.75">
      <c r="B22" s="80" t="s">
        <v>220</v>
      </c>
      <c r="C22" s="124">
        <v>16962570</v>
      </c>
      <c r="D22" s="125">
        <v>27141428</v>
      </c>
    </row>
    <row r="23" spans="2:4" ht="12.75">
      <c r="B23" s="80" t="s">
        <v>221</v>
      </c>
      <c r="C23" s="83"/>
      <c r="D23" s="126"/>
    </row>
    <row r="24" spans="2:4" ht="12.75">
      <c r="B24" s="80" t="s">
        <v>222</v>
      </c>
      <c r="C24" s="124">
        <v>1904297</v>
      </c>
      <c r="D24" s="125"/>
    </row>
    <row r="25" spans="2:4" ht="12.75">
      <c r="B25" s="80" t="s">
        <v>223</v>
      </c>
      <c r="C25" s="124">
        <v>100274</v>
      </c>
      <c r="D25" s="125">
        <v>99312</v>
      </c>
    </row>
    <row r="26" spans="2:4" ht="12.75">
      <c r="B26" s="6" t="s">
        <v>51</v>
      </c>
      <c r="C26" s="75">
        <f>SUM(C22:C25)</f>
        <v>18967141</v>
      </c>
      <c r="D26" s="75">
        <f>SUM(D22:D25)</f>
        <v>27240740</v>
      </c>
    </row>
    <row r="29" spans="1:2" ht="12.75">
      <c r="A29" t="s">
        <v>224</v>
      </c>
      <c r="B29" t="s">
        <v>225</v>
      </c>
    </row>
    <row r="30" spans="2:4" ht="12.75">
      <c r="B30" s="58" t="s">
        <v>207</v>
      </c>
      <c r="C30" s="58">
        <v>2011</v>
      </c>
      <c r="D30" s="58">
        <v>2010</v>
      </c>
    </row>
    <row r="31" spans="2:4" ht="12.75">
      <c r="B31" s="122" t="s">
        <v>226</v>
      </c>
      <c r="C31" s="123">
        <v>12866264</v>
      </c>
      <c r="D31" s="119">
        <v>621572</v>
      </c>
    </row>
    <row r="32" spans="2:4" ht="12.75">
      <c r="B32" s="80"/>
      <c r="C32" s="82"/>
      <c r="D32" s="81"/>
    </row>
    <row r="33" spans="2:4" ht="12.75">
      <c r="B33" s="6" t="s">
        <v>51</v>
      </c>
      <c r="C33" s="120">
        <f>SUM(C31:C32)</f>
        <v>12866264</v>
      </c>
      <c r="D33" s="120">
        <f>SUM(D31:D32)</f>
        <v>621572</v>
      </c>
    </row>
    <row r="35" spans="1:2" ht="12.75">
      <c r="A35" t="s">
        <v>227</v>
      </c>
      <c r="B35" t="s">
        <v>228</v>
      </c>
    </row>
    <row r="37" spans="1:2" ht="12.75">
      <c r="A37" t="s">
        <v>229</v>
      </c>
      <c r="B37" t="s">
        <v>230</v>
      </c>
    </row>
    <row r="39" spans="1:2" ht="12.75">
      <c r="A39" t="s">
        <v>231</v>
      </c>
      <c r="B39" t="s">
        <v>232</v>
      </c>
    </row>
    <row r="41" spans="1:2" ht="12.75">
      <c r="A41" t="s">
        <v>233</v>
      </c>
      <c r="B41" t="s">
        <v>234</v>
      </c>
    </row>
    <row r="43" spans="1:2" ht="12.75">
      <c r="A43" t="s">
        <v>235</v>
      </c>
      <c r="B43" t="s">
        <v>236</v>
      </c>
    </row>
    <row r="44" spans="2:4" ht="12.75">
      <c r="B44" s="58" t="s">
        <v>207</v>
      </c>
      <c r="C44" s="58">
        <v>2011</v>
      </c>
      <c r="D44" s="58">
        <v>2010</v>
      </c>
    </row>
    <row r="45" spans="2:4" ht="12.75">
      <c r="B45" s="127" t="s">
        <v>366</v>
      </c>
      <c r="C45" s="145">
        <v>1756980</v>
      </c>
      <c r="D45" s="146">
        <v>1756980</v>
      </c>
    </row>
    <row r="46" spans="2:4" ht="12.75">
      <c r="B46" s="80" t="s">
        <v>365</v>
      </c>
      <c r="C46" s="128"/>
      <c r="D46" s="113"/>
    </row>
    <row r="47" spans="2:4" ht="12.75">
      <c r="B47" s="80" t="s">
        <v>237</v>
      </c>
      <c r="C47" s="129">
        <v>37500</v>
      </c>
      <c r="D47" s="130">
        <v>37500</v>
      </c>
    </row>
    <row r="48" spans="2:4" ht="12.75">
      <c r="B48" s="6" t="s">
        <v>51</v>
      </c>
      <c r="C48" s="19">
        <f>SUM(C45:C47)</f>
        <v>1794480</v>
      </c>
      <c r="D48" s="19">
        <f>SUM(D45:D47)</f>
        <v>1794480</v>
      </c>
    </row>
    <row r="50" spans="1:2" ht="12.75">
      <c r="A50" t="s">
        <v>238</v>
      </c>
      <c r="B50" t="s">
        <v>239</v>
      </c>
    </row>
    <row r="52" spans="1:2" ht="12.75">
      <c r="A52" t="s">
        <v>240</v>
      </c>
      <c r="B52" t="s">
        <v>241</v>
      </c>
    </row>
    <row r="54" spans="1:2" ht="12.75">
      <c r="A54" t="s">
        <v>242</v>
      </c>
      <c r="B54" t="s">
        <v>243</v>
      </c>
    </row>
    <row r="56" spans="1:2" ht="12.75">
      <c r="A56" t="s">
        <v>244</v>
      </c>
      <c r="B56" t="s">
        <v>245</v>
      </c>
    </row>
    <row r="61" spans="1:6" ht="15">
      <c r="A61" s="152" t="s">
        <v>190</v>
      </c>
      <c r="B61" s="152"/>
      <c r="C61" s="152"/>
      <c r="D61" s="152"/>
      <c r="E61" s="152"/>
      <c r="F61" s="152"/>
    </row>
    <row r="62" spans="1:6" ht="15">
      <c r="A62" s="112" t="s">
        <v>246</v>
      </c>
      <c r="B62" s="112"/>
      <c r="C62" s="112"/>
      <c r="D62" s="112"/>
      <c r="E62" s="112"/>
      <c r="F62" s="112"/>
    </row>
    <row r="63" spans="1:6" ht="15">
      <c r="A63" s="117"/>
      <c r="B63" s="152" t="s">
        <v>247</v>
      </c>
      <c r="C63" s="152"/>
      <c r="D63" s="152"/>
      <c r="E63" s="152"/>
      <c r="F63" s="117"/>
    </row>
    <row r="65" spans="1:2" ht="12.75">
      <c r="A65" t="s">
        <v>248</v>
      </c>
      <c r="B65" t="s">
        <v>249</v>
      </c>
    </row>
    <row r="67" spans="1:2" ht="12.75">
      <c r="A67" t="s">
        <v>250</v>
      </c>
      <c r="B67" t="s">
        <v>251</v>
      </c>
    </row>
    <row r="69" spans="2:4" ht="12.75">
      <c r="B69" s="58" t="s">
        <v>207</v>
      </c>
      <c r="C69" s="58">
        <v>2011</v>
      </c>
      <c r="D69" s="58">
        <v>2010</v>
      </c>
    </row>
    <row r="70" spans="2:4" ht="12.75">
      <c r="B70" s="131" t="s">
        <v>252</v>
      </c>
      <c r="C70" s="132">
        <v>982075</v>
      </c>
      <c r="D70" s="133">
        <v>2083210</v>
      </c>
    </row>
    <row r="71" spans="2:4" ht="12.75">
      <c r="B71" s="58" t="s">
        <v>143</v>
      </c>
      <c r="C71" s="120">
        <f>SUM(C70)</f>
        <v>982075</v>
      </c>
      <c r="D71" s="120">
        <f>SUM(D70)</f>
        <v>2083210</v>
      </c>
    </row>
    <row r="74" spans="1:2" ht="12.75">
      <c r="A74" t="s">
        <v>253</v>
      </c>
      <c r="B74" t="s">
        <v>254</v>
      </c>
    </row>
    <row r="75" spans="2:4" ht="16.5" customHeight="1">
      <c r="B75" s="58" t="s">
        <v>207</v>
      </c>
      <c r="C75" s="58">
        <v>2011</v>
      </c>
      <c r="D75" s="58">
        <v>2010</v>
      </c>
    </row>
    <row r="76" spans="2:4" ht="12.75">
      <c r="B76" s="122" t="s">
        <v>255</v>
      </c>
      <c r="C76" s="134">
        <v>12156923</v>
      </c>
      <c r="D76" s="135"/>
    </row>
    <row r="77" spans="2:4" ht="12.75">
      <c r="B77" s="80" t="s">
        <v>256</v>
      </c>
      <c r="C77" s="83">
        <v>19530</v>
      </c>
      <c r="D77" s="125">
        <v>24552</v>
      </c>
    </row>
    <row r="78" spans="2:4" ht="12.75">
      <c r="B78" s="80" t="s">
        <v>257</v>
      </c>
      <c r="C78" s="83">
        <v>6000</v>
      </c>
      <c r="D78" s="126">
        <v>6800</v>
      </c>
    </row>
    <row r="79" spans="2:4" ht="12.75">
      <c r="B79" s="58" t="s">
        <v>51</v>
      </c>
      <c r="C79" s="75">
        <f>SUM(C76:C78)</f>
        <v>12182453</v>
      </c>
      <c r="D79" s="75">
        <f>SUM(D76:D78)</f>
        <v>31352</v>
      </c>
    </row>
    <row r="82" spans="1:2" ht="12.75">
      <c r="A82" t="s">
        <v>258</v>
      </c>
      <c r="B82" t="s">
        <v>259</v>
      </c>
    </row>
    <row r="84" spans="1:2" ht="12.75">
      <c r="A84" t="s">
        <v>260</v>
      </c>
      <c r="B84" t="s">
        <v>261</v>
      </c>
    </row>
    <row r="86" spans="1:2" ht="12.75">
      <c r="A86" t="s">
        <v>262</v>
      </c>
      <c r="B86" t="s">
        <v>263</v>
      </c>
    </row>
    <row r="89" spans="1:2" ht="12.75">
      <c r="A89" t="s">
        <v>264</v>
      </c>
      <c r="B89" t="s">
        <v>265</v>
      </c>
    </row>
    <row r="90" spans="2:4" ht="16.5" customHeight="1">
      <c r="B90" s="58" t="s">
        <v>207</v>
      </c>
      <c r="C90" s="58">
        <v>2011</v>
      </c>
      <c r="D90" s="58">
        <v>2010</v>
      </c>
    </row>
    <row r="91" spans="2:4" ht="12.75">
      <c r="B91" s="122" t="s">
        <v>266</v>
      </c>
      <c r="C91" s="123">
        <v>13958166</v>
      </c>
      <c r="D91" s="119">
        <v>23000000</v>
      </c>
    </row>
    <row r="92" spans="2:4" ht="12.75">
      <c r="B92" s="84"/>
      <c r="C92" s="85"/>
      <c r="D92" s="86"/>
    </row>
    <row r="93" spans="2:4" ht="12.75">
      <c r="B93" s="58" t="s">
        <v>51</v>
      </c>
      <c r="C93" s="120">
        <f>SUM(C91:C92)</f>
        <v>13958166</v>
      </c>
      <c r="D93" s="120">
        <f>SUM(D91:D92)</f>
        <v>23000000</v>
      </c>
    </row>
    <row r="95" spans="1:2" ht="12.75">
      <c r="A95" t="s">
        <v>267</v>
      </c>
      <c r="B95" t="s">
        <v>268</v>
      </c>
    </row>
    <row r="97" spans="1:2" ht="12.75">
      <c r="A97" t="s">
        <v>269</v>
      </c>
      <c r="B97" t="s">
        <v>270</v>
      </c>
    </row>
    <row r="99" spans="1:2" ht="12.75">
      <c r="A99" t="s">
        <v>271</v>
      </c>
      <c r="B99" t="s">
        <v>272</v>
      </c>
    </row>
    <row r="101" spans="1:2" ht="12.75">
      <c r="A101" t="s">
        <v>273</v>
      </c>
      <c r="B101" t="s">
        <v>274</v>
      </c>
    </row>
    <row r="104" spans="1:2" ht="12.75">
      <c r="A104" t="s">
        <v>275</v>
      </c>
      <c r="B104" t="s">
        <v>276</v>
      </c>
    </row>
    <row r="105" spans="2:4" ht="15.75" customHeight="1">
      <c r="B105" s="58" t="s">
        <v>207</v>
      </c>
      <c r="C105" s="58">
        <v>2011</v>
      </c>
      <c r="D105" s="58">
        <v>2010</v>
      </c>
    </row>
    <row r="106" spans="2:4" ht="12.75">
      <c r="B106" s="122" t="s">
        <v>367</v>
      </c>
      <c r="C106" s="123">
        <v>2500000</v>
      </c>
      <c r="D106" s="119">
        <v>2500000</v>
      </c>
    </row>
    <row r="107" spans="2:4" ht="12.75">
      <c r="B107" s="84"/>
      <c r="C107" s="85"/>
      <c r="D107" s="86"/>
    </row>
    <row r="108" spans="2:4" ht="12.75">
      <c r="B108" s="57" t="s">
        <v>51</v>
      </c>
      <c r="C108" s="136">
        <f>SUM(C106:C107)</f>
        <v>2500000</v>
      </c>
      <c r="D108" s="136">
        <f>SUM(D106:D107)</f>
        <v>2500000</v>
      </c>
    </row>
    <row r="110" spans="1:2" ht="12.75">
      <c r="A110" t="s">
        <v>277</v>
      </c>
      <c r="B110" t="s">
        <v>278</v>
      </c>
    </row>
    <row r="112" spans="1:2" ht="12.75">
      <c r="A112" t="s">
        <v>279</v>
      </c>
      <c r="B112" t="s">
        <v>280</v>
      </c>
    </row>
    <row r="115" spans="1:2" ht="12.75">
      <c r="A115" t="s">
        <v>281</v>
      </c>
      <c r="B115" t="s">
        <v>282</v>
      </c>
    </row>
    <row r="118" spans="1:2" ht="12.75">
      <c r="A118" t="s">
        <v>283</v>
      </c>
      <c r="B118" t="s">
        <v>284</v>
      </c>
    </row>
    <row r="120" spans="1:6" ht="15">
      <c r="A120" s="152" t="s">
        <v>190</v>
      </c>
      <c r="B120" s="152"/>
      <c r="C120" s="152"/>
      <c r="D120" s="152"/>
      <c r="E120" s="152"/>
      <c r="F120" s="152"/>
    </row>
    <row r="121" spans="1:6" ht="15">
      <c r="A121" s="152" t="s">
        <v>203</v>
      </c>
      <c r="B121" s="152"/>
      <c r="C121" s="152"/>
      <c r="D121" s="152"/>
      <c r="E121" s="152"/>
      <c r="F121" s="152"/>
    </row>
    <row r="122" spans="1:6" ht="15">
      <c r="A122" s="152" t="s">
        <v>247</v>
      </c>
      <c r="B122" s="152"/>
      <c r="C122" s="152"/>
      <c r="D122" s="152"/>
      <c r="E122" s="152"/>
      <c r="F122" s="152"/>
    </row>
    <row r="123" spans="1:6" ht="13.5">
      <c r="A123" s="137"/>
      <c r="B123" s="138"/>
      <c r="C123" s="138"/>
      <c r="D123" s="138"/>
      <c r="E123" s="138"/>
      <c r="F123" s="137"/>
    </row>
    <row r="124" spans="1:2" ht="12.75">
      <c r="A124" t="s">
        <v>285</v>
      </c>
      <c r="B124" t="s">
        <v>286</v>
      </c>
    </row>
    <row r="128" spans="1:2" ht="12.75">
      <c r="A128" t="s">
        <v>287</v>
      </c>
      <c r="B128" t="s">
        <v>288</v>
      </c>
    </row>
    <row r="129" spans="2:4" ht="18.75" customHeight="1">
      <c r="B129" s="58" t="s">
        <v>207</v>
      </c>
      <c r="C129" s="58">
        <v>2011</v>
      </c>
      <c r="D129" s="58">
        <v>2010</v>
      </c>
    </row>
    <row r="130" spans="2:4" ht="12.75">
      <c r="B130" s="122"/>
      <c r="C130" s="118"/>
      <c r="D130" s="79"/>
    </row>
    <row r="131" spans="2:4" ht="12.75">
      <c r="B131" s="87" t="s">
        <v>289</v>
      </c>
      <c r="C131" s="129">
        <v>2623771</v>
      </c>
      <c r="D131" s="130">
        <v>1373904</v>
      </c>
    </row>
    <row r="132" spans="2:4" ht="12.75">
      <c r="B132" s="84"/>
      <c r="C132" s="85"/>
      <c r="D132" s="86"/>
    </row>
    <row r="133" spans="2:4" ht="12.75">
      <c r="B133" s="58" t="s">
        <v>51</v>
      </c>
      <c r="C133" s="6">
        <f>SUM(C130:C132)</f>
        <v>2623771</v>
      </c>
      <c r="D133" s="6">
        <f>SUM(D130:D132)</f>
        <v>1373904</v>
      </c>
    </row>
    <row r="136" spans="1:2" ht="12.75">
      <c r="A136" t="s">
        <v>290</v>
      </c>
      <c r="B136" t="s">
        <v>291</v>
      </c>
    </row>
    <row r="137" spans="2:4" ht="18.75" customHeight="1">
      <c r="B137" s="58" t="s">
        <v>207</v>
      </c>
      <c r="C137" s="58">
        <v>2011</v>
      </c>
      <c r="D137" s="58">
        <v>2010</v>
      </c>
    </row>
    <row r="138" spans="2:4" ht="12.75">
      <c r="B138" s="122"/>
      <c r="C138" s="118"/>
      <c r="D138" s="79"/>
    </row>
    <row r="139" spans="2:4" ht="12.75">
      <c r="B139" s="80" t="s">
        <v>292</v>
      </c>
      <c r="C139" s="129">
        <v>1584704</v>
      </c>
      <c r="D139" s="130">
        <v>1249867</v>
      </c>
    </row>
    <row r="140" spans="2:4" ht="12.75">
      <c r="B140" s="84"/>
      <c r="C140" s="85"/>
      <c r="D140" s="86"/>
    </row>
    <row r="141" spans="2:4" ht="12.75">
      <c r="B141" s="139" t="s">
        <v>51</v>
      </c>
      <c r="C141" s="19">
        <f>SUM(C138:C140)</f>
        <v>1584704</v>
      </c>
      <c r="D141" s="19">
        <f>SUM(D138:D140)</f>
        <v>1249867</v>
      </c>
    </row>
    <row r="179" spans="1:6" ht="15">
      <c r="A179" s="152" t="s">
        <v>190</v>
      </c>
      <c r="B179" s="152"/>
      <c r="C179" s="152"/>
      <c r="D179" s="152"/>
      <c r="E179" s="152"/>
      <c r="F179" s="152"/>
    </row>
    <row r="180" spans="1:6" ht="15">
      <c r="A180" s="152" t="s">
        <v>293</v>
      </c>
      <c r="B180" s="152"/>
      <c r="C180" s="152"/>
      <c r="D180" s="152"/>
      <c r="E180" s="152"/>
      <c r="F180" s="152"/>
    </row>
    <row r="182" spans="1:2" ht="12.75">
      <c r="A182" t="s">
        <v>294</v>
      </c>
      <c r="B182" t="s">
        <v>295</v>
      </c>
    </row>
    <row r="183" spans="2:4" ht="12.75">
      <c r="B183" s="58" t="s">
        <v>207</v>
      </c>
      <c r="C183" s="58">
        <v>2011</v>
      </c>
      <c r="D183" s="58">
        <v>2010</v>
      </c>
    </row>
    <row r="184" spans="2:4" ht="12.75">
      <c r="B184" s="122"/>
      <c r="C184" s="118"/>
      <c r="D184" s="79"/>
    </row>
    <row r="185" spans="2:4" ht="12.75">
      <c r="B185" s="87" t="s">
        <v>296</v>
      </c>
      <c r="C185" s="129">
        <v>15455998</v>
      </c>
      <c r="D185" s="130">
        <v>30885240</v>
      </c>
    </row>
    <row r="186" spans="2:4" ht="12.75">
      <c r="B186" s="84"/>
      <c r="C186" s="85"/>
      <c r="D186" s="86"/>
    </row>
    <row r="187" spans="2:4" ht="12.75">
      <c r="B187" s="58" t="s">
        <v>51</v>
      </c>
      <c r="C187" s="19">
        <f>SUM(C184:C186)</f>
        <v>15455998</v>
      </c>
      <c r="D187" s="19">
        <f>SUM(D184:D186)</f>
        <v>30885240</v>
      </c>
    </row>
    <row r="189" spans="1:2" ht="12.75">
      <c r="A189" t="s">
        <v>297</v>
      </c>
      <c r="B189" t="s">
        <v>298</v>
      </c>
    </row>
    <row r="191" spans="1:2" ht="12.75">
      <c r="A191" t="s">
        <v>299</v>
      </c>
      <c r="B191" t="s">
        <v>300</v>
      </c>
    </row>
    <row r="193" spans="1:2" ht="12.75">
      <c r="A193" t="s">
        <v>301</v>
      </c>
      <c r="B193" t="s">
        <v>302</v>
      </c>
    </row>
    <row r="194" spans="2:4" ht="12.75">
      <c r="B194" s="58" t="s">
        <v>207</v>
      </c>
      <c r="C194" s="58">
        <v>2011</v>
      </c>
      <c r="D194" s="58">
        <v>2010</v>
      </c>
    </row>
    <row r="195" spans="2:4" ht="12.75">
      <c r="B195" s="4" t="s">
        <v>303</v>
      </c>
      <c r="C195" s="121">
        <v>12113436</v>
      </c>
      <c r="D195" s="121">
        <v>28468708</v>
      </c>
    </row>
    <row r="196" spans="2:4" ht="12.75">
      <c r="B196" s="58" t="s">
        <v>51</v>
      </c>
      <c r="C196" s="120">
        <f>SUM(C195)</f>
        <v>12113436</v>
      </c>
      <c r="D196" s="120">
        <f>SUM(D195)</f>
        <v>28468708</v>
      </c>
    </row>
    <row r="198" spans="1:2" ht="12.75">
      <c r="A198" t="s">
        <v>304</v>
      </c>
      <c r="B198" s="140" t="s">
        <v>305</v>
      </c>
    </row>
    <row r="199" spans="2:4" ht="12.75">
      <c r="B199" s="58" t="s">
        <v>207</v>
      </c>
      <c r="C199" s="58">
        <v>2011</v>
      </c>
      <c r="D199" s="58">
        <v>2010</v>
      </c>
    </row>
    <row r="200" spans="2:4" ht="12.75">
      <c r="B200" s="122" t="s">
        <v>161</v>
      </c>
      <c r="C200" s="123">
        <v>826730</v>
      </c>
      <c r="D200" s="119">
        <v>864000</v>
      </c>
    </row>
    <row r="201" spans="2:4" ht="12.75">
      <c r="B201" s="84" t="s">
        <v>162</v>
      </c>
      <c r="C201" s="141">
        <v>138065</v>
      </c>
      <c r="D201" s="142">
        <v>144288</v>
      </c>
    </row>
    <row r="202" spans="2:4" ht="12.75">
      <c r="B202" s="58" t="s">
        <v>51</v>
      </c>
      <c r="C202" s="120">
        <f>SUM(C200:C201)</f>
        <v>964795</v>
      </c>
      <c r="D202" s="120">
        <f>SUM(D200:D201)</f>
        <v>1008288</v>
      </c>
    </row>
    <row r="204" spans="1:2" ht="12.75">
      <c r="A204" t="s">
        <v>306</v>
      </c>
      <c r="B204" t="s">
        <v>307</v>
      </c>
    </row>
    <row r="206" spans="1:2" ht="12.75">
      <c r="A206" t="s">
        <v>308</v>
      </c>
      <c r="B206" t="s">
        <v>309</v>
      </c>
    </row>
    <row r="207" spans="2:4" ht="12.75">
      <c r="B207" s="58" t="s">
        <v>207</v>
      </c>
      <c r="C207" s="58">
        <v>2011</v>
      </c>
      <c r="D207" s="58">
        <v>2010</v>
      </c>
    </row>
    <row r="208" spans="2:4" ht="12.75">
      <c r="B208" s="80" t="s">
        <v>368</v>
      </c>
      <c r="C208" s="129">
        <v>60000</v>
      </c>
      <c r="D208" s="130"/>
    </row>
    <row r="209" spans="2:4" ht="12.75">
      <c r="B209" s="80" t="s">
        <v>310</v>
      </c>
      <c r="C209" s="129">
        <v>486216</v>
      </c>
      <c r="D209" s="130">
        <v>19503</v>
      </c>
    </row>
    <row r="210" spans="2:4" ht="12.75">
      <c r="B210" s="6" t="s">
        <v>51</v>
      </c>
      <c r="C210" s="120">
        <f>SUM(C208:C209)</f>
        <v>546216</v>
      </c>
      <c r="D210" s="120">
        <f>SUM(D208:D209)</f>
        <v>19503</v>
      </c>
    </row>
    <row r="212" spans="1:2" ht="12.75">
      <c r="A212" t="s">
        <v>311</v>
      </c>
      <c r="B212" t="s">
        <v>312</v>
      </c>
    </row>
    <row r="214" spans="1:2" ht="12.75">
      <c r="A214" t="s">
        <v>313</v>
      </c>
      <c r="B214" t="s">
        <v>314</v>
      </c>
    </row>
    <row r="216" spans="1:2" ht="12.75">
      <c r="A216" t="s">
        <v>315</v>
      </c>
      <c r="B216" t="s">
        <v>316</v>
      </c>
    </row>
    <row r="218" spans="1:2" ht="12.75">
      <c r="A218" t="s">
        <v>317</v>
      </c>
      <c r="B218" t="s">
        <v>318</v>
      </c>
    </row>
    <row r="220" spans="1:2" ht="12.75">
      <c r="A220" t="s">
        <v>319</v>
      </c>
      <c r="B220" t="s">
        <v>320</v>
      </c>
    </row>
    <row r="221" spans="2:4" ht="12.75">
      <c r="B221" s="58" t="s">
        <v>207</v>
      </c>
      <c r="C221" s="58">
        <v>2011</v>
      </c>
      <c r="D221" s="58">
        <v>2010</v>
      </c>
    </row>
    <row r="222" spans="2:4" ht="12.75">
      <c r="B222" s="97" t="s">
        <v>103</v>
      </c>
      <c r="C222" s="121">
        <v>-70769</v>
      </c>
      <c r="D222" s="17"/>
    </row>
    <row r="223" spans="2:4" ht="12.75">
      <c r="B223" s="58" t="s">
        <v>51</v>
      </c>
      <c r="C223" s="19">
        <f>SUM(C222)</f>
        <v>-70769</v>
      </c>
      <c r="D223" s="19">
        <f>SUM(D222)</f>
        <v>0</v>
      </c>
    </row>
    <row r="225" spans="1:2" ht="12.75">
      <c r="A225" t="s">
        <v>321</v>
      </c>
      <c r="B225" t="s">
        <v>322</v>
      </c>
    </row>
    <row r="239" spans="1:6" ht="15">
      <c r="A239" s="152" t="s">
        <v>190</v>
      </c>
      <c r="B239" s="152"/>
      <c r="C239" s="152"/>
      <c r="D239" s="152"/>
      <c r="E239" s="152"/>
      <c r="F239" s="152"/>
    </row>
    <row r="240" spans="1:6" ht="15">
      <c r="A240" s="152" t="s">
        <v>293</v>
      </c>
      <c r="B240" s="152"/>
      <c r="C240" s="152"/>
      <c r="D240" s="152"/>
      <c r="E240" s="152"/>
      <c r="F240" s="152"/>
    </row>
    <row r="242" spans="1:2" ht="12.75">
      <c r="A242" t="s">
        <v>323</v>
      </c>
      <c r="B242" t="s">
        <v>324</v>
      </c>
    </row>
    <row r="244" spans="1:2" ht="12.75">
      <c r="A244" t="s">
        <v>325</v>
      </c>
      <c r="B244" t="s">
        <v>326</v>
      </c>
    </row>
    <row r="245" spans="2:4" ht="12.75">
      <c r="B245" s="58" t="s">
        <v>207</v>
      </c>
      <c r="C245" s="58">
        <v>2011</v>
      </c>
      <c r="D245" s="58">
        <v>2010</v>
      </c>
    </row>
    <row r="246" spans="2:4" ht="12.75">
      <c r="B246" s="4" t="s">
        <v>327</v>
      </c>
      <c r="C246" s="121">
        <v>1760782</v>
      </c>
      <c r="D246" s="121">
        <v>1388741</v>
      </c>
    </row>
    <row r="247" spans="2:4" ht="12.75">
      <c r="B247" s="58" t="s">
        <v>51</v>
      </c>
      <c r="C247" s="120">
        <f>SUM(C246)</f>
        <v>1760782</v>
      </c>
      <c r="D247" s="120">
        <f>SUM(D246)</f>
        <v>1388741</v>
      </c>
    </row>
    <row r="249" spans="1:2" ht="12.75">
      <c r="A249" t="s">
        <v>328</v>
      </c>
      <c r="B249" s="140" t="s">
        <v>329</v>
      </c>
    </row>
    <row r="250" spans="2:4" ht="12.75">
      <c r="B250" s="58" t="s">
        <v>207</v>
      </c>
      <c r="C250" s="58">
        <v>2011</v>
      </c>
      <c r="D250" s="58">
        <v>2010</v>
      </c>
    </row>
    <row r="251" spans="2:4" ht="12.75">
      <c r="B251" s="78" t="s">
        <v>330</v>
      </c>
      <c r="C251" s="123">
        <v>1760782</v>
      </c>
      <c r="D251" s="119">
        <v>1388741</v>
      </c>
    </row>
    <row r="252" spans="2:4" ht="12.75">
      <c r="B252" s="58" t="s">
        <v>331</v>
      </c>
      <c r="C252" s="19">
        <f>SUM(C251:C251)</f>
        <v>1760782</v>
      </c>
      <c r="D252" s="120">
        <f>SUM(D251:D251)</f>
        <v>1388741</v>
      </c>
    </row>
    <row r="255" spans="1:2" ht="12.75">
      <c r="A255" t="s">
        <v>332</v>
      </c>
      <c r="B255" t="s">
        <v>333</v>
      </c>
    </row>
    <row r="257" spans="2:4" ht="12.75">
      <c r="B257" s="58" t="s">
        <v>207</v>
      </c>
      <c r="C257" s="58">
        <v>2011</v>
      </c>
      <c r="D257" s="58">
        <v>2010</v>
      </c>
    </row>
    <row r="258" spans="2:4" ht="12.75">
      <c r="B258" s="78" t="s">
        <v>330</v>
      </c>
      <c r="C258" s="123">
        <v>1760782</v>
      </c>
      <c r="D258" s="119">
        <v>1388741</v>
      </c>
    </row>
    <row r="259" spans="2:4" ht="12.75">
      <c r="B259" s="115" t="s">
        <v>334</v>
      </c>
      <c r="C259" s="141">
        <v>176078.2</v>
      </c>
      <c r="D259" s="142">
        <v>138874.1</v>
      </c>
    </row>
    <row r="260" spans="2:4" ht="12.75">
      <c r="B260" s="143" t="s">
        <v>335</v>
      </c>
      <c r="C260" s="121">
        <f>+C258-C259</f>
        <v>1584703.8</v>
      </c>
      <c r="D260" s="121">
        <f>+D258-D259</f>
        <v>1249866.9</v>
      </c>
    </row>
    <row r="299" spans="1:6" ht="15">
      <c r="A299" s="152" t="s">
        <v>190</v>
      </c>
      <c r="B299" s="152"/>
      <c r="C299" s="152"/>
      <c r="D299" s="152"/>
      <c r="E299" s="152"/>
      <c r="F299" s="152"/>
    </row>
    <row r="300" spans="1:6" ht="15">
      <c r="A300" s="152" t="s">
        <v>336</v>
      </c>
      <c r="B300" s="152"/>
      <c r="C300" s="152"/>
      <c r="D300" s="152"/>
      <c r="E300" s="152"/>
      <c r="F300" s="152"/>
    </row>
    <row r="302" spans="1:2" ht="12.75">
      <c r="A302" t="s">
        <v>337</v>
      </c>
      <c r="B302" s="2" t="s">
        <v>338</v>
      </c>
    </row>
    <row r="303" spans="2:3" ht="12.75">
      <c r="B303" s="58" t="s">
        <v>339</v>
      </c>
      <c r="C303" s="58" t="s">
        <v>191</v>
      </c>
    </row>
    <row r="304" spans="2:3" ht="12.75">
      <c r="B304" s="4" t="s">
        <v>347</v>
      </c>
      <c r="C304" s="121">
        <v>28664599</v>
      </c>
    </row>
    <row r="305" spans="2:3" ht="12.75">
      <c r="B305" s="58" t="s">
        <v>51</v>
      </c>
      <c r="C305" s="120">
        <f>SUM(C304)</f>
        <v>28664599</v>
      </c>
    </row>
    <row r="308" spans="1:2" ht="12.75">
      <c r="A308" t="s">
        <v>340</v>
      </c>
      <c r="B308" t="s">
        <v>341</v>
      </c>
    </row>
    <row r="310" spans="2:3" ht="12.75">
      <c r="B310" s="58" t="s">
        <v>339</v>
      </c>
      <c r="C310" s="58" t="s">
        <v>342</v>
      </c>
    </row>
    <row r="311" spans="2:3" ht="12.75">
      <c r="B311" s="122" t="s">
        <v>343</v>
      </c>
      <c r="C311" s="119">
        <v>29286208</v>
      </c>
    </row>
    <row r="312" spans="2:3" ht="12.75">
      <c r="B312" s="80" t="s">
        <v>370</v>
      </c>
      <c r="C312" s="130">
        <v>-11604747</v>
      </c>
    </row>
    <row r="313" spans="2:3" ht="12.75">
      <c r="B313" s="80" t="s">
        <v>344</v>
      </c>
      <c r="C313" s="130">
        <v>970617</v>
      </c>
    </row>
    <row r="314" spans="2:3" ht="12.75">
      <c r="B314" s="6" t="s">
        <v>51</v>
      </c>
      <c r="C314" s="19">
        <f>SUM(C311:C313)</f>
        <v>18652078</v>
      </c>
    </row>
    <row r="317" spans="1:2" ht="12.75">
      <c r="A317" t="s">
        <v>345</v>
      </c>
      <c r="B317" t="s">
        <v>346</v>
      </c>
    </row>
    <row r="318" spans="2:3" ht="12.75">
      <c r="B318" s="58" t="s">
        <v>339</v>
      </c>
      <c r="C318" s="58" t="s">
        <v>342</v>
      </c>
    </row>
    <row r="319" spans="2:4" ht="12.75">
      <c r="B319" s="4" t="s">
        <v>369</v>
      </c>
      <c r="C319" s="27">
        <v>10012521</v>
      </c>
      <c r="D319" s="147"/>
    </row>
    <row r="320" spans="2:3" ht="12.75">
      <c r="B320" s="58" t="s">
        <v>348</v>
      </c>
      <c r="C320" s="75">
        <f>SUM(C319)</f>
        <v>10012521</v>
      </c>
    </row>
    <row r="323" spans="1:2" ht="12.75">
      <c r="A323" t="s">
        <v>349</v>
      </c>
      <c r="B323" t="s">
        <v>350</v>
      </c>
    </row>
    <row r="324" spans="2:3" ht="12.75">
      <c r="B324" s="58" t="s">
        <v>339</v>
      </c>
      <c r="C324" s="58" t="s">
        <v>342</v>
      </c>
    </row>
    <row r="325" spans="2:3" ht="12.75">
      <c r="B325" s="4" t="s">
        <v>351</v>
      </c>
      <c r="C325" s="121">
        <v>70769</v>
      </c>
    </row>
    <row r="326" spans="2:3" ht="12.75">
      <c r="B326" s="58" t="s">
        <v>51</v>
      </c>
      <c r="C326" s="120">
        <f>SUM(C325)</f>
        <v>70769</v>
      </c>
    </row>
    <row r="329" spans="1:2" ht="12.75">
      <c r="A329" t="s">
        <v>352</v>
      </c>
      <c r="B329" t="s">
        <v>353</v>
      </c>
    </row>
    <row r="330" spans="2:3" ht="12.75">
      <c r="B330" s="58" t="s">
        <v>339</v>
      </c>
      <c r="C330" s="58" t="s">
        <v>342</v>
      </c>
    </row>
    <row r="331" spans="2:3" ht="12.75">
      <c r="B331" s="4" t="s">
        <v>354</v>
      </c>
      <c r="C331" s="121">
        <v>177040</v>
      </c>
    </row>
    <row r="332" spans="2:3" ht="12.75">
      <c r="B332" s="58" t="s">
        <v>51</v>
      </c>
      <c r="C332" s="120">
        <f>SUM(C331)</f>
        <v>177040</v>
      </c>
    </row>
    <row r="334" spans="1:2" ht="12.75">
      <c r="A334" t="s">
        <v>355</v>
      </c>
      <c r="B334" s="140" t="s">
        <v>356</v>
      </c>
    </row>
    <row r="337" spans="1:2" ht="12.75">
      <c r="A337" t="s">
        <v>357</v>
      </c>
      <c r="B337" t="s">
        <v>358</v>
      </c>
    </row>
    <row r="339" spans="2:3" ht="12.75">
      <c r="B339" s="58" t="s">
        <v>339</v>
      </c>
      <c r="C339" s="58" t="s">
        <v>342</v>
      </c>
    </row>
    <row r="340" spans="2:3" ht="12.75">
      <c r="B340" s="122" t="s">
        <v>359</v>
      </c>
      <c r="C340" s="144">
        <v>1101135</v>
      </c>
    </row>
    <row r="341" spans="2:3" ht="12.75">
      <c r="B341" s="84" t="s">
        <v>360</v>
      </c>
      <c r="C341" s="116">
        <v>9041834</v>
      </c>
    </row>
    <row r="342" spans="2:3" ht="12.75">
      <c r="B342" s="114" t="s">
        <v>51</v>
      </c>
      <c r="C342" s="120">
        <f>SUM(C340:C341)</f>
        <v>10142969</v>
      </c>
    </row>
    <row r="346" spans="1:5" ht="12.75">
      <c r="A346" t="s">
        <v>361</v>
      </c>
      <c r="D346" s="153" t="s">
        <v>364</v>
      </c>
      <c r="E346" s="153"/>
    </row>
    <row r="347" spans="1:5" ht="12.75">
      <c r="A347" t="s">
        <v>362</v>
      </c>
      <c r="D347" s="153" t="s">
        <v>186</v>
      </c>
      <c r="E347" s="153"/>
    </row>
    <row r="348" ht="12.75">
      <c r="A348" t="s">
        <v>363</v>
      </c>
    </row>
  </sheetData>
  <mergeCells count="15">
    <mergeCell ref="A1:F1"/>
    <mergeCell ref="A3:F3"/>
    <mergeCell ref="A61:F61"/>
    <mergeCell ref="B63:E63"/>
    <mergeCell ref="A120:F120"/>
    <mergeCell ref="A121:F121"/>
    <mergeCell ref="A122:F122"/>
    <mergeCell ref="A179:F179"/>
    <mergeCell ref="A300:F300"/>
    <mergeCell ref="D347:E347"/>
    <mergeCell ref="D346:E346"/>
    <mergeCell ref="A180:F180"/>
    <mergeCell ref="A239:F239"/>
    <mergeCell ref="A240:F240"/>
    <mergeCell ref="A299:F299"/>
  </mergeCells>
  <printOptions/>
  <pageMargins left="0.43" right="0.29" top="0.23" bottom="0.25" header="0.16" footer="0.1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personal</dc:creator>
  <cp:keywords/>
  <dc:description/>
  <cp:lastModifiedBy>User</cp:lastModifiedBy>
  <cp:lastPrinted>2012-03-26T18:22:46Z</cp:lastPrinted>
  <dcterms:created xsi:type="dcterms:W3CDTF">2008-12-23T13:27:27Z</dcterms:created>
  <dcterms:modified xsi:type="dcterms:W3CDTF">2012-07-19T13:25:47Z</dcterms:modified>
  <cp:category/>
  <cp:version/>
  <cp:contentType/>
  <cp:contentStatus/>
</cp:coreProperties>
</file>