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0335" activeTab="3"/>
  </bookViews>
  <sheets>
    <sheet name="Faqja e pare" sheetId="1" r:id="rId1"/>
    <sheet name="Pasqyrat financiare Bledi 2011" sheetId="2" r:id="rId2"/>
    <sheet name="Pasqyra e ndrysh ne kapital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<sst xmlns="http://schemas.openxmlformats.org/spreadsheetml/2006/main" count="299" uniqueCount="205">
  <si>
    <t>Tvsh</t>
  </si>
  <si>
    <t>Nr</t>
  </si>
  <si>
    <t>Arka</t>
  </si>
  <si>
    <t>Kliente</t>
  </si>
  <si>
    <t>Ndertesa</t>
  </si>
  <si>
    <t>Banka</t>
  </si>
  <si>
    <t>Toka</t>
  </si>
  <si>
    <t>Pagat e personelit</t>
  </si>
  <si>
    <t>Tatim mbi fitimin</t>
  </si>
  <si>
    <t>Ne   Leke</t>
  </si>
  <si>
    <t>A   K   T   I   V   E   T</t>
  </si>
  <si>
    <t>Shenime</t>
  </si>
  <si>
    <t>Periudha</t>
  </si>
  <si>
    <t>Raportuese</t>
  </si>
  <si>
    <t>Para ardhese</t>
  </si>
  <si>
    <t>I</t>
  </si>
  <si>
    <t>A K T I V E T    A F A T S H K U R T R A</t>
  </si>
  <si>
    <t>Aktivet  monetare</t>
  </si>
  <si>
    <t>&gt;</t>
  </si>
  <si>
    <t>Derivative dhe aktive te mbajtura per tregtim</t>
  </si>
  <si>
    <t>Aktive te tjera financiare afatshkurtra</t>
  </si>
  <si>
    <t>Debitore,Kreditore te tjere</t>
  </si>
  <si>
    <t>Te drejta e detyrime ndaj ortakeve</t>
  </si>
  <si>
    <t>Inventari</t>
  </si>
  <si>
    <t>Lendet e para</t>
  </si>
  <si>
    <t>Inventari Imet</t>
  </si>
  <si>
    <t>Prodhim ne proces</t>
  </si>
  <si>
    <t>Produkte te gatshme</t>
  </si>
  <si>
    <t>Mallra per rishitje</t>
  </si>
  <si>
    <t>Parapagesa per furnizime</t>
  </si>
  <si>
    <t>Aktive biologjike afatshkurtra</t>
  </si>
  <si>
    <t>Aktive afatshkurtra te mbajtura per rishitje</t>
  </si>
  <si>
    <t>Parapagime dhe shpenzime te shtyra</t>
  </si>
  <si>
    <t>Shpenzime te periudhave te ardhshme</t>
  </si>
  <si>
    <t>II</t>
  </si>
  <si>
    <t>A K T I V E T    A F A T G J A T A</t>
  </si>
  <si>
    <t>Investimet  financiare afatgjata</t>
  </si>
  <si>
    <t>Aktive afatgjata materiale</t>
  </si>
  <si>
    <t>Makineri dhe paisje</t>
  </si>
  <si>
    <t xml:space="preserve">Aktive tjera afat gjata materiale </t>
  </si>
  <si>
    <t>Ativet biologjike afatgjata</t>
  </si>
  <si>
    <t>Aktive afatgjata jo materiale</t>
  </si>
  <si>
    <t>Kapitali aksioner i pa paguar</t>
  </si>
  <si>
    <t>Aktive te tjera afatgjata</t>
  </si>
  <si>
    <t>T O T A L I     A K T I V E V E   ( I + II )</t>
  </si>
  <si>
    <t>PASIVET  DHE  KAPITALI</t>
  </si>
  <si>
    <t>P A S I V E T      A F A T S H K U R T E R A</t>
  </si>
  <si>
    <t>Derivativet</t>
  </si>
  <si>
    <t>Huamarjet</t>
  </si>
  <si>
    <t>Overdraftet bankare</t>
  </si>
  <si>
    <t>Huamarrje afat shkuatra</t>
  </si>
  <si>
    <t>Huat  dhe  parapagimet</t>
  </si>
  <si>
    <t>Te pagushme ndaj furnitoreve</t>
  </si>
  <si>
    <t>Te pagushme ndaj punonjesve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</si>
  <si>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</si>
  <si>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</si>
  <si>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</si>
  <si>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</si>
  <si>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</si>
  <si>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Dividente per tu paguar</t>
  </si>
  <si>
    <t>Debitore dhe Kreditore te tjere</t>
  </si>
  <si>
    <t>Grantet dhe te ardhurat e shtyra</t>
  </si>
  <si>
    <t>Provizionet afatshkurtra</t>
  </si>
  <si>
    <t>P A S I V E T      A F A T G J A T A</t>
  </si>
  <si>
    <t>Huat  afatgjata</t>
  </si>
  <si>
    <t>Hua,bono dhe detyrime nga qeraja financiare</t>
  </si>
  <si>
    <t>Bono te konvertueshme</t>
  </si>
  <si>
    <t>Huamarje te tjera afatgjata</t>
  </si>
  <si>
    <t>Provizionet afatgjata</t>
  </si>
  <si>
    <t>T O T A L I      P A S I V E V E      ( I+II )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</si>
  <si>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</si>
  <si>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</si>
  <si>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</si>
  <si>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</si>
  <si>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</si>
  <si>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</si>
  <si>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Njesite ose aksionet e thesarit (Negative)</t>
  </si>
  <si>
    <t>Rezervat statutore</t>
  </si>
  <si>
    <t>Rezervat ligjore</t>
  </si>
  <si>
    <t>Rezervat e tjera</t>
  </si>
  <si>
    <t>Fitimet e pa shperndara</t>
  </si>
  <si>
    <t>Fitimi (Humbja) e vitit financiar</t>
  </si>
  <si>
    <t>TOTALI   PASIVEVE   DHE   KAPITALIT  (I+II+III)</t>
  </si>
  <si>
    <t>(  Bazuar ne klasifikimin e Shpenzimeve sipas Natyres  )</t>
  </si>
  <si>
    <t>Pershkrimi  i  Elementeve</t>
  </si>
  <si>
    <t>Shitjet neto</t>
  </si>
  <si>
    <t>Te ardhura te tjera nga veprimtaria e shfrytezimit</t>
  </si>
  <si>
    <t>Ndrysh.ne invent.prod.gatshme e prodhimit ne proces</t>
  </si>
  <si>
    <t>Materialet e konsumuara</t>
  </si>
  <si>
    <t>Kosto e punes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</si>
  <si>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</si>
  <si>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</si>
  <si>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</si>
  <si>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</si>
  <si>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</si>
  <si>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njesite e kontrolluara</t>
  </si>
  <si>
    <t>Te ardhurat dhe shpenzimet financiare nga pjesemarrjet</t>
  </si>
  <si>
    <t xml:space="preserve">Te ardhurat dhe shpenzimet financiare </t>
  </si>
  <si>
    <t xml:space="preserve">Te ardh.e shpenz. financ.nga inves.te tjera financ.afatgjata </t>
  </si>
  <si>
    <t>Te ardhurat dhe shpenzimet nga interesat</t>
  </si>
  <si>
    <t>Fitimet (Humbjet) nga kursi kembimit</t>
  </si>
  <si>
    <t>Te ardhura dhe shpenzime te tjera financiare</t>
  </si>
  <si>
    <t>Totali i te Ardhurave dhe Shpenzimeve financiare</t>
  </si>
  <si>
    <t>Fitimi (humbja) para tatimit  ( 9 +/- 13 )</t>
  </si>
  <si>
    <t>Shpenzimet e tatimit mbi fitimin</t>
  </si>
  <si>
    <t>Fitimi (humbja) neto e vitit financiar  ( 14 - 15 )</t>
  </si>
  <si>
    <t>Elementet e pasqyrave te konsoliduara</t>
  </si>
  <si>
    <t>Te ardhura dhe shpenzime te tjera financiare (Gjoba)</t>
  </si>
  <si>
    <t>Shuma per tatim</t>
  </si>
  <si>
    <t>Tatimi mbi fitimin 10 %</t>
  </si>
  <si>
    <t>Pasqyra e fluksit monetar - Metoda Indirekte</t>
  </si>
  <si>
    <t>Fluksi i parave nga veprimtaria e shfrytezimit</t>
  </si>
  <si>
    <t>Fitimi para tatimit</t>
  </si>
  <si>
    <t>Rregullime per :</t>
  </si>
  <si>
    <t>Amortizimin</t>
  </si>
  <si>
    <t>Humbje nga kembimet valutore</t>
  </si>
  <si>
    <t>Te ardhura nga Investimet</t>
  </si>
  <si>
    <t>Shpenzime per interesa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</si>
  <si>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</si>
  <si>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</si>
  <si>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</si>
  <si>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</si>
  <si>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</si>
  <si>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</si>
  <si>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Interesi i paguar</t>
  </si>
  <si>
    <t>Tatim mbi fitimin i paguar</t>
  </si>
  <si>
    <t>MM neto nga aktivitetet e shfrytezimit</t>
  </si>
  <si>
    <t>Fluksi monetar nga veprimtarite investuese</t>
  </si>
  <si>
    <t>Blerja e njesisese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</si>
  <si>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</si>
  <si>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</si>
  <si>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</si>
  <si>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</si>
  <si>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</si>
  <si>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</si>
  <si>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emetimi i kapitalit aksioner</t>
  </si>
  <si>
    <t>Te ardhura nga huamarrje afatgjata</t>
  </si>
  <si>
    <t>Pagesat e detyrimive te qerase financiare</t>
  </si>
  <si>
    <t>Dividente te paguar</t>
  </si>
  <si>
    <t>MM neto e perdorur ne veprimtarite Financiare</t>
  </si>
  <si>
    <t>Rritja/Renia neto e mjeteve monetare</t>
  </si>
  <si>
    <t>Mjetet monetare ne fillim te periudhes kontabel</t>
  </si>
  <si>
    <t>Mjetet monetare ne fund te periudhes kontabel</t>
  </si>
  <si>
    <t>Inerte Shkumbini Sh.P.K</t>
  </si>
  <si>
    <t>Pasqyra  e  Ndryshimeve  ne  Kapital  2008</t>
  </si>
  <si>
    <t>Nje pasqyre e pa Konsoliduar</t>
  </si>
  <si>
    <t>Aksione thesari</t>
  </si>
  <si>
    <t>Rezerva stat.ligjore</t>
  </si>
  <si>
    <t xml:space="preserve">Fitimi pashperndare </t>
  </si>
  <si>
    <t>TOTALI</t>
  </si>
  <si>
    <t>Pozicioni me 31 dhjetor 2006</t>
  </si>
  <si>
    <t>A</t>
  </si>
  <si>
    <t>Efekti ndryshimeve ne politikat kontabel</t>
  </si>
  <si>
    <t>B</t>
  </si>
  <si>
    <t>Pozicioni i rregulluar</t>
  </si>
  <si>
    <t>Fitimi neto per periudhen kontabel</t>
  </si>
  <si>
    <t>Dividentet e paguar</t>
  </si>
  <si>
    <t>Rritja rezerves kapitalit</t>
  </si>
  <si>
    <t>Emetimi aksioneve</t>
  </si>
  <si>
    <t>Pozicioni me 31 dhjetor 2007</t>
  </si>
  <si>
    <t>Emetimi kapitali aksionar</t>
  </si>
  <si>
    <t>Aksione te thesari te riblera</t>
  </si>
  <si>
    <t>Pozicioni me 31 dhjetor 2008</t>
  </si>
  <si>
    <t>Pozicioni me 31 dhjetor 2009</t>
  </si>
  <si>
    <t>Rezerva  te tjera</t>
  </si>
  <si>
    <t>Rez  ligjore</t>
  </si>
  <si>
    <t>Pasqyra  e  Ndryshimeve  ne  Kapital  2011</t>
  </si>
  <si>
    <t>Pozicioni me 31 dhjetor 2010</t>
  </si>
  <si>
    <t>Pozicioni me 31 dhjetor 2011</t>
  </si>
  <si>
    <t>BLEDI  shpk</t>
  </si>
  <si>
    <t>Pasqyrat    Financiare    te    Vitit   2011</t>
  </si>
  <si>
    <t>Pasqyra   e   te   Ardhurave   dhe   Shpenzimeve     2011</t>
  </si>
  <si>
    <t>Pasqyra   e   Fluksit   Monetar  -  Metoda  Indirekte   2011</t>
  </si>
  <si>
    <t>"BLEDI"SHPK LUSHNJE</t>
  </si>
  <si>
    <t>BLEDI  Shpk Lushnje</t>
  </si>
  <si>
    <t>Bledi shpk Lushnje</t>
  </si>
  <si>
    <t>Bledi  shpk Lushnje</t>
  </si>
  <si>
    <t>Emertimi dhe Forma ligjore</t>
  </si>
  <si>
    <t>BLEDI    ShPK</t>
  </si>
  <si>
    <t>NIPT -i</t>
  </si>
  <si>
    <t>J64103426M</t>
  </si>
  <si>
    <t>Adresa e Selise</t>
  </si>
  <si>
    <t>LUSHNJE</t>
  </si>
  <si>
    <t>Data e krijimit</t>
  </si>
  <si>
    <t>24/3/1994</t>
  </si>
  <si>
    <t>Nr. i  Regjistrit  Tregetar</t>
  </si>
  <si>
    <t>Veprimtaria  Kryesore</t>
  </si>
  <si>
    <t>NDERTIM &amp; KONSTRUKSION</t>
  </si>
  <si>
    <t>P A S Q Y R A T     F I N A N C I A R E</t>
  </si>
  <si>
    <t xml:space="preserve">(  Ne zbarim te Standartit Kombetar te Kontabilitetit Nr.2 dhe </t>
  </si>
  <si>
    <t>Ligjit Nr. 9228 Date 29.04.2004     Per Kontabilitetin dhe Pasqyrat Financiare  )</t>
  </si>
  <si>
    <t>Viti   2011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</si>
  <si>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</si>
  <si>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</si>
  <si>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</si>
  <si>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</si>
  <si>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</si>
  <si>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</si>
  <si>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</si>
  <si>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</si>
  <si>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</si>
  <si>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01,01,2011</t>
  </si>
  <si>
    <t>Deri</t>
  </si>
  <si>
    <t>31.12.2011</t>
  </si>
  <si>
    <t xml:space="preserve">  Data  e  mbylljes se Pasqyrave Financiare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</si>
</sst>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_-* #,##0.00_L_e_k_-;\-* #,##0.00_L_e_k_-;_-* &quot;-&quot;??_L_e_k_-;_-@_-"/>
    <numFmt numFmtId="176" formatCode="#,##0.0"/>
    <numFmt numFmtId="177" formatCode="_(* #,##0_);_(* \(#,##0\);_(* &quot;-&quot;??_);_(@_)"/>
  </numFmts>
  <fonts count="5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 Narrow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6"/>
      <name val="Arial Narrow"/>
      <family val="2"/>
    </font>
    <font>
      <sz val="12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3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4" fillId="0" borderId="16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3" fontId="13" fillId="0" borderId="17" xfId="0" applyNumberFormat="1" applyFont="1" applyBorder="1" applyAlignment="1">
      <alignment vertical="center"/>
    </xf>
    <xf numFmtId="3" fontId="13" fillId="0" borderId="18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3" fontId="13" fillId="0" borderId="21" xfId="0" applyNumberFormat="1" applyFont="1" applyBorder="1" applyAlignment="1">
      <alignment vertical="center"/>
    </xf>
    <xf numFmtId="3" fontId="13" fillId="0" borderId="22" xfId="0" applyNumberFormat="1" applyFont="1" applyBorder="1" applyAlignment="1">
      <alignment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vertical="center"/>
    </xf>
    <xf numFmtId="3" fontId="13" fillId="0" borderId="25" xfId="0" applyNumberFormat="1" applyFont="1" applyBorder="1" applyAlignment="1">
      <alignment vertical="center"/>
    </xf>
    <xf numFmtId="3" fontId="13" fillId="0" borderId="26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0" fontId="6" fillId="0" borderId="0" xfId="57" applyFont="1" applyFill="1" applyBorder="1">
      <alignment/>
      <protection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17" xfId="0" applyFont="1" applyBorder="1" applyAlignment="1">
      <alignment horizontal="center" vertical="center"/>
    </xf>
    <xf numFmtId="3" fontId="0" fillId="0" borderId="17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/>
    </xf>
    <xf numFmtId="0" fontId="10" fillId="0" borderId="27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9" xfId="0" applyFont="1" applyFill="1" applyBorder="1" applyAlignment="1">
      <alignment horizontal="center" vertical="center"/>
    </xf>
    <xf numFmtId="3" fontId="0" fillId="0" borderId="3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0" fontId="1" fillId="0" borderId="1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3" fontId="1" fillId="0" borderId="28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>
      <alignment horizontal="center" vertical="center"/>
    </xf>
    <xf numFmtId="3" fontId="0" fillId="0" borderId="29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3" fontId="0" fillId="0" borderId="17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3" fontId="0" fillId="0" borderId="32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3" fontId="0" fillId="0" borderId="17" xfId="0" applyNumberFormat="1" applyFill="1" applyBorder="1" applyAlignment="1">
      <alignment vertical="center"/>
    </xf>
    <xf numFmtId="3" fontId="0" fillId="0" borderId="29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horizontal="left" vertical="center"/>
    </xf>
    <xf numFmtId="0" fontId="1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13" fillId="0" borderId="25" xfId="0" applyNumberFormat="1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 vertical="center"/>
    </xf>
    <xf numFmtId="3" fontId="0" fillId="0" borderId="34" xfId="0" applyNumberFormat="1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3" fontId="11" fillId="0" borderId="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8" xfId="0" applyFont="1" applyBorder="1" applyAlignment="1">
      <alignment/>
    </xf>
    <xf numFmtId="0" fontId="13" fillId="0" borderId="35" xfId="0" applyFont="1" applyBorder="1" applyAlignment="1">
      <alignment/>
    </xf>
    <xf numFmtId="0" fontId="13" fillId="0" borderId="0" xfId="0" applyFont="1" applyBorder="1" applyAlignment="1">
      <alignment/>
    </xf>
    <xf numFmtId="0" fontId="17" fillId="0" borderId="34" xfId="0" applyFont="1" applyBorder="1" applyAlignment="1">
      <alignment/>
    </xf>
    <xf numFmtId="0" fontId="13" fillId="0" borderId="34" xfId="0" applyFont="1" applyBorder="1" applyAlignment="1">
      <alignment horizontal="right"/>
    </xf>
    <xf numFmtId="0" fontId="13" fillId="0" borderId="34" xfId="0" applyFont="1" applyBorder="1" applyAlignment="1">
      <alignment horizontal="center"/>
    </xf>
    <xf numFmtId="0" fontId="13" fillId="0" borderId="34" xfId="0" applyFont="1" applyBorder="1" applyAlignment="1">
      <alignment/>
    </xf>
    <xf numFmtId="0" fontId="13" fillId="0" borderId="31" xfId="0" applyFont="1" applyBorder="1" applyAlignment="1">
      <alignment/>
    </xf>
    <xf numFmtId="0" fontId="17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8" fillId="0" borderId="35" xfId="0" applyFont="1" applyBorder="1" applyAlignment="1">
      <alignment/>
    </xf>
    <xf numFmtId="0" fontId="0" fillId="0" borderId="0" xfId="0" applyFont="1" applyBorder="1" applyAlignment="1">
      <alignment/>
    </xf>
    <xf numFmtId="0" fontId="19" fillId="0" borderId="34" xfId="0" applyFont="1" applyBorder="1" applyAlignment="1">
      <alignment/>
    </xf>
    <xf numFmtId="0" fontId="19" fillId="0" borderId="34" xfId="0" applyFont="1" applyBorder="1" applyAlignment="1">
      <alignment horizontal="right"/>
    </xf>
    <xf numFmtId="0" fontId="18" fillId="0" borderId="34" xfId="0" applyFont="1" applyBorder="1" applyAlignment="1">
      <alignment horizontal="center"/>
    </xf>
    <xf numFmtId="0" fontId="18" fillId="0" borderId="34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31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20" fillId="0" borderId="34" xfId="0" applyFont="1" applyBorder="1" applyAlignment="1">
      <alignment/>
    </xf>
    <xf numFmtId="0" fontId="7" fillId="0" borderId="34" xfId="0" applyFont="1" applyBorder="1" applyAlignment="1">
      <alignment/>
    </xf>
    <xf numFmtId="0" fontId="20" fillId="0" borderId="34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0" xfId="0" applyFont="1" applyBorder="1" applyAlignment="1">
      <alignment/>
    </xf>
    <xf numFmtId="0" fontId="13" fillId="0" borderId="11" xfId="0" applyFont="1" applyBorder="1" applyAlignment="1">
      <alignment horizontal="center"/>
    </xf>
    <xf numFmtId="14" fontId="13" fillId="0" borderId="34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34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4" fontId="19" fillId="0" borderId="34" xfId="0" applyNumberFormat="1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>
      <alignment horizontal="right" vertical="center"/>
    </xf>
    <xf numFmtId="3" fontId="0" fillId="0" borderId="29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5"/>
  <sheetViews>
    <sheetView zoomScalePageLayoutView="0" workbookViewId="0" topLeftCell="A1">
      <pane xSplit="1" ySplit="1" topLeftCell="AE2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I59" sqref="AI59"/>
    </sheetView>
  </sheetViews>
  <sheetFormatPr defaultColWidth="9.140625" defaultRowHeight="12.75"/>
  <cols>
    <col min="1" max="1" width="6.28125" style="0" customWidth="1"/>
    <col min="2" max="2" width="6.421875" style="0" customWidth="1"/>
    <col min="3" max="3" width="6.00390625" style="0" customWidth="1"/>
    <col min="4" max="4" width="8.7109375" style="0" customWidth="1"/>
    <col min="5" max="5" width="32.421875" style="0" customWidth="1"/>
    <col min="6" max="6" width="11.421875" style="0" customWidth="1"/>
    <col min="7" max="7" width="13.28125" style="0" customWidth="1"/>
    <col min="8" max="8" width="11.421875" style="0" customWidth="1"/>
    <col min="9" max="9" width="6.140625" style="0" customWidth="1"/>
    <col min="10" max="10" width="6.7109375" style="0" customWidth="1"/>
    <col min="11" max="12" width="7.00390625" style="0" customWidth="1"/>
    <col min="13" max="13" width="38.8515625" style="0" customWidth="1"/>
    <col min="14" max="14" width="9.8515625" style="0" customWidth="1"/>
    <col min="15" max="15" width="14.7109375" style="0" customWidth="1"/>
    <col min="16" max="16" width="12.57421875" style="0" customWidth="1"/>
    <col min="17" max="17" width="2.28125" style="0" customWidth="1"/>
    <col min="18" max="18" width="5.7109375" style="0" customWidth="1"/>
    <col min="19" max="19" width="7.57421875" style="0" customWidth="1"/>
    <col min="20" max="20" width="37.00390625" style="0" customWidth="1"/>
    <col min="21" max="21" width="13.00390625" style="0" customWidth="1"/>
    <col min="22" max="22" width="12.57421875" style="0" customWidth="1"/>
    <col min="23" max="23" width="12.28125" style="0" customWidth="1"/>
    <col min="24" max="24" width="7.00390625" style="0" customWidth="1"/>
    <col min="25" max="25" width="6.00390625" style="0" customWidth="1"/>
    <col min="26" max="26" width="6.8515625" style="0" customWidth="1"/>
    <col min="27" max="27" width="9.00390625" style="0" customWidth="1"/>
    <col min="28" max="28" width="42.00390625" style="0" customWidth="1"/>
    <col min="29" max="29" width="17.421875" style="0" customWidth="1"/>
    <col min="30" max="30" width="13.00390625" style="0" customWidth="1"/>
  </cols>
  <sheetData>
    <row r="1" spans="1:35" s="43" customFormat="1" ht="12.75">
      <c r="A1" s="48"/>
      <c r="B1" s="105"/>
      <c r="C1" s="125"/>
      <c r="D1" s="126"/>
      <c r="E1" s="97"/>
      <c r="F1" s="97"/>
      <c r="G1" s="74"/>
      <c r="H1" s="74"/>
      <c r="I1" s="74"/>
      <c r="J1" s="105"/>
      <c r="K1" s="105"/>
      <c r="L1" s="105"/>
      <c r="M1" s="95"/>
      <c r="N1" s="97"/>
      <c r="O1" s="74"/>
      <c r="P1" s="74"/>
      <c r="Q1" s="74"/>
      <c r="R1" s="105"/>
      <c r="S1" s="188"/>
      <c r="T1" s="188"/>
      <c r="U1" s="188"/>
      <c r="V1" s="128"/>
      <c r="W1" s="128"/>
      <c r="X1" s="122"/>
      <c r="Y1" s="105"/>
      <c r="Z1" s="129"/>
      <c r="AA1" s="97"/>
      <c r="AB1" s="97"/>
      <c r="AC1" s="74"/>
      <c r="AD1" s="74"/>
      <c r="AE1" s="120"/>
      <c r="AF1" s="120"/>
      <c r="AG1" s="120"/>
      <c r="AH1" s="120"/>
      <c r="AI1" s="120"/>
    </row>
    <row r="2" spans="1:40" s="43" customFormat="1" ht="12.75">
      <c r="A2" s="95"/>
      <c r="B2" s="105"/>
      <c r="C2" s="125"/>
      <c r="D2" s="126"/>
      <c r="E2" s="97"/>
      <c r="F2" s="97"/>
      <c r="G2" s="74"/>
      <c r="H2" s="74"/>
      <c r="I2" s="74"/>
      <c r="J2" s="105"/>
      <c r="K2" s="125"/>
      <c r="L2" s="126"/>
      <c r="M2" s="97"/>
      <c r="N2" s="97"/>
      <c r="O2" s="74"/>
      <c r="P2" s="74"/>
      <c r="Q2" s="74"/>
      <c r="R2" s="105"/>
      <c r="S2" s="188"/>
      <c r="T2" s="188"/>
      <c r="U2" s="188"/>
      <c r="V2" s="128"/>
      <c r="W2" s="128"/>
      <c r="X2" s="122"/>
      <c r="Y2" s="105"/>
      <c r="Z2" s="129"/>
      <c r="AA2" s="129"/>
      <c r="AB2" s="127"/>
      <c r="AC2" s="74"/>
      <c r="AD2" s="74"/>
      <c r="AE2" s="136"/>
      <c r="AF2" s="137"/>
      <c r="AG2" s="137"/>
      <c r="AH2" s="137"/>
      <c r="AI2" s="137"/>
      <c r="AJ2" s="137"/>
      <c r="AK2" s="137"/>
      <c r="AL2" s="137"/>
      <c r="AM2" s="137"/>
      <c r="AN2" s="138"/>
    </row>
    <row r="3" spans="1:40" s="43" customFormat="1" ht="20.25">
      <c r="A3" s="48"/>
      <c r="B3" s="105"/>
      <c r="C3" s="105"/>
      <c r="D3" s="105"/>
      <c r="E3" s="95"/>
      <c r="F3" s="97"/>
      <c r="G3" s="74"/>
      <c r="H3" s="74"/>
      <c r="I3" s="74"/>
      <c r="J3" s="105"/>
      <c r="K3" s="105"/>
      <c r="L3" s="105"/>
      <c r="M3" s="95"/>
      <c r="N3" s="97"/>
      <c r="O3" s="74"/>
      <c r="P3" s="74"/>
      <c r="Q3" s="74"/>
      <c r="R3" s="105"/>
      <c r="S3" s="188"/>
      <c r="T3" s="188"/>
      <c r="U3" s="188"/>
      <c r="V3" s="128"/>
      <c r="W3" s="128"/>
      <c r="X3" s="122"/>
      <c r="Y3" s="105"/>
      <c r="Z3" s="129"/>
      <c r="AA3" s="129"/>
      <c r="AB3" s="127"/>
      <c r="AC3" s="74"/>
      <c r="AD3" s="74"/>
      <c r="AE3" s="139"/>
      <c r="AF3" s="140" t="s">
        <v>177</v>
      </c>
      <c r="AG3" s="140"/>
      <c r="AH3" s="140"/>
      <c r="AI3" s="141" t="s">
        <v>178</v>
      </c>
      <c r="AJ3" s="142"/>
      <c r="AK3" s="143"/>
      <c r="AL3" s="144"/>
      <c r="AM3" s="140"/>
      <c r="AN3" s="145"/>
    </row>
    <row r="4" spans="1:40" s="43" customFormat="1" ht="20.25">
      <c r="A4" s="95"/>
      <c r="B4" s="105"/>
      <c r="C4" s="105"/>
      <c r="D4" s="105"/>
      <c r="E4" s="95"/>
      <c r="F4" s="97"/>
      <c r="G4" s="74"/>
      <c r="H4" s="74"/>
      <c r="I4" s="74"/>
      <c r="J4" s="105"/>
      <c r="K4" s="105"/>
      <c r="L4" s="105"/>
      <c r="M4" s="95"/>
      <c r="N4" s="97"/>
      <c r="O4" s="74"/>
      <c r="P4" s="74"/>
      <c r="Q4" s="74"/>
      <c r="R4" s="105"/>
      <c r="S4" s="127"/>
      <c r="T4" s="186"/>
      <c r="U4" s="186"/>
      <c r="V4" s="128"/>
      <c r="W4" s="128"/>
      <c r="X4" s="122"/>
      <c r="Y4" s="105"/>
      <c r="Z4" s="129"/>
      <c r="AA4" s="129"/>
      <c r="AB4" s="127"/>
      <c r="AC4" s="74"/>
      <c r="AD4" s="74"/>
      <c r="AE4" s="139"/>
      <c r="AF4" s="140"/>
      <c r="AG4" s="140"/>
      <c r="AH4" s="140"/>
      <c r="AI4" s="146"/>
      <c r="AJ4" s="147"/>
      <c r="AK4" s="148"/>
      <c r="AL4" s="140"/>
      <c r="AM4" s="140"/>
      <c r="AN4" s="145"/>
    </row>
    <row r="5" spans="1:40" s="43" customFormat="1" ht="15.75">
      <c r="A5" s="95"/>
      <c r="B5" s="105"/>
      <c r="C5" s="105"/>
      <c r="D5" s="105"/>
      <c r="E5" s="95"/>
      <c r="F5" s="97"/>
      <c r="G5" s="74"/>
      <c r="H5" s="74"/>
      <c r="I5" s="74"/>
      <c r="J5" s="105"/>
      <c r="K5" s="105"/>
      <c r="L5" s="105"/>
      <c r="M5" s="95"/>
      <c r="N5" s="97"/>
      <c r="O5" s="74"/>
      <c r="P5" s="74"/>
      <c r="Q5" s="74"/>
      <c r="R5" s="105"/>
      <c r="S5" s="127"/>
      <c r="T5" s="186"/>
      <c r="U5" s="186"/>
      <c r="V5" s="128"/>
      <c r="W5" s="128"/>
      <c r="X5" s="122"/>
      <c r="Y5" s="105"/>
      <c r="Z5" s="129"/>
      <c r="AA5" s="129"/>
      <c r="AB5" s="127"/>
      <c r="AC5" s="74"/>
      <c r="AD5" s="74"/>
      <c r="AE5" s="149"/>
      <c r="AF5" s="150" t="s">
        <v>179</v>
      </c>
      <c r="AG5" s="150"/>
      <c r="AH5" s="150"/>
      <c r="AI5" s="151" t="s">
        <v>180</v>
      </c>
      <c r="AJ5" s="152"/>
      <c r="AK5" s="153"/>
      <c r="AL5" s="154"/>
      <c r="AM5" s="155"/>
      <c r="AN5" s="156"/>
    </row>
    <row r="6" spans="1:40" s="43" customFormat="1" ht="15">
      <c r="A6" s="95"/>
      <c r="B6" s="105"/>
      <c r="C6" s="105"/>
      <c r="D6" s="105"/>
      <c r="E6" s="95"/>
      <c r="F6" s="97"/>
      <c r="G6" s="74"/>
      <c r="H6" s="74"/>
      <c r="I6" s="74"/>
      <c r="J6" s="105"/>
      <c r="K6" s="105"/>
      <c r="L6" s="105"/>
      <c r="M6" s="95"/>
      <c r="N6" s="97"/>
      <c r="O6" s="74"/>
      <c r="P6" s="74"/>
      <c r="Q6" s="74"/>
      <c r="R6" s="105"/>
      <c r="S6" s="188"/>
      <c r="T6" s="188"/>
      <c r="U6" s="188"/>
      <c r="V6" s="128"/>
      <c r="W6" s="128"/>
      <c r="X6" s="122"/>
      <c r="Y6" s="189"/>
      <c r="Z6" s="177"/>
      <c r="AA6" s="97"/>
      <c r="AB6" s="97"/>
      <c r="AC6" s="190"/>
      <c r="AD6" s="190"/>
      <c r="AE6" s="149"/>
      <c r="AF6" s="150"/>
      <c r="AG6" s="150"/>
      <c r="AH6" s="150"/>
      <c r="AI6" s="155"/>
      <c r="AJ6" s="157"/>
      <c r="AK6" s="158"/>
      <c r="AL6" s="155"/>
      <c r="AM6" s="155"/>
      <c r="AN6" s="156"/>
    </row>
    <row r="7" spans="1:40" s="43" customFormat="1" ht="15.75">
      <c r="A7" s="48"/>
      <c r="B7" s="105"/>
      <c r="C7" s="105"/>
      <c r="D7" s="105"/>
      <c r="E7" s="95"/>
      <c r="F7" s="97"/>
      <c r="G7" s="74"/>
      <c r="H7" s="74"/>
      <c r="I7" s="74"/>
      <c r="J7" s="105"/>
      <c r="K7" s="105"/>
      <c r="L7" s="105"/>
      <c r="M7" s="95"/>
      <c r="N7" s="97"/>
      <c r="O7" s="74"/>
      <c r="P7" s="74"/>
      <c r="Q7" s="74"/>
      <c r="R7" s="105"/>
      <c r="S7" s="188"/>
      <c r="T7" s="188"/>
      <c r="U7" s="188"/>
      <c r="V7" s="128"/>
      <c r="W7" s="128"/>
      <c r="X7" s="122"/>
      <c r="Y7" s="189"/>
      <c r="Z7" s="177"/>
      <c r="AA7" s="97"/>
      <c r="AB7" s="97"/>
      <c r="AC7" s="190"/>
      <c r="AD7" s="190"/>
      <c r="AE7" s="149"/>
      <c r="AF7" s="150" t="s">
        <v>181</v>
      </c>
      <c r="AG7" s="150"/>
      <c r="AH7" s="150"/>
      <c r="AI7" s="154"/>
      <c r="AJ7" s="151" t="s">
        <v>182</v>
      </c>
      <c r="AK7" s="154"/>
      <c r="AL7" s="154"/>
      <c r="AM7" s="155"/>
      <c r="AN7" s="156"/>
    </row>
    <row r="8" spans="1:40" s="43" customFormat="1" ht="15.75">
      <c r="A8" s="48"/>
      <c r="B8" s="105"/>
      <c r="C8" s="105"/>
      <c r="D8" s="105"/>
      <c r="E8" s="95"/>
      <c r="F8" s="97"/>
      <c r="G8" s="74"/>
      <c r="H8" s="74"/>
      <c r="I8" s="74"/>
      <c r="J8" s="105"/>
      <c r="K8" s="105"/>
      <c r="L8" s="105"/>
      <c r="M8" s="95"/>
      <c r="N8" s="97"/>
      <c r="O8" s="74"/>
      <c r="P8" s="74"/>
      <c r="Q8" s="74"/>
      <c r="R8" s="105"/>
      <c r="S8" s="177"/>
      <c r="T8" s="177"/>
      <c r="U8" s="177"/>
      <c r="V8" s="128"/>
      <c r="W8" s="128"/>
      <c r="X8" s="122"/>
      <c r="Y8" s="105"/>
      <c r="Z8" s="129"/>
      <c r="AA8" s="97"/>
      <c r="AB8" s="97"/>
      <c r="AC8" s="74"/>
      <c r="AD8" s="74"/>
      <c r="AE8" s="149"/>
      <c r="AF8" s="150"/>
      <c r="AG8" s="150"/>
      <c r="AH8" s="150"/>
      <c r="AI8" s="159"/>
      <c r="AJ8" s="160"/>
      <c r="AK8" s="161" t="s">
        <v>182</v>
      </c>
      <c r="AL8" s="162"/>
      <c r="AM8" s="155"/>
      <c r="AN8" s="156"/>
    </row>
    <row r="9" spans="1:40" s="43" customFormat="1" ht="15.75">
      <c r="A9" s="48"/>
      <c r="B9" s="105"/>
      <c r="C9" s="105"/>
      <c r="D9" s="105"/>
      <c r="E9" s="95"/>
      <c r="F9" s="97"/>
      <c r="G9" s="74"/>
      <c r="H9" s="74"/>
      <c r="I9" s="74"/>
      <c r="J9" s="105"/>
      <c r="K9" s="105"/>
      <c r="L9" s="105"/>
      <c r="M9" s="95"/>
      <c r="N9" s="97"/>
      <c r="O9" s="74"/>
      <c r="P9" s="74"/>
      <c r="Q9" s="74"/>
      <c r="R9" s="105"/>
      <c r="S9" s="187"/>
      <c r="T9" s="187"/>
      <c r="U9" s="187"/>
      <c r="V9" s="128"/>
      <c r="W9" s="128"/>
      <c r="X9" s="122"/>
      <c r="Y9" s="189"/>
      <c r="Z9" s="177"/>
      <c r="AA9" s="97"/>
      <c r="AB9" s="97"/>
      <c r="AC9" s="190"/>
      <c r="AD9" s="190"/>
      <c r="AE9" s="149"/>
      <c r="AF9" s="150" t="s">
        <v>183</v>
      </c>
      <c r="AG9" s="150"/>
      <c r="AH9" s="150"/>
      <c r="AI9" s="179" t="s">
        <v>184</v>
      </c>
      <c r="AJ9" s="179"/>
      <c r="AK9" s="154"/>
      <c r="AL9" s="154"/>
      <c r="AM9" s="155"/>
      <c r="AN9" s="156"/>
    </row>
    <row r="10" spans="1:40" s="43" customFormat="1" ht="15.75">
      <c r="A10" s="48"/>
      <c r="B10" s="105"/>
      <c r="C10" s="125"/>
      <c r="D10" s="126"/>
      <c r="E10" s="97"/>
      <c r="F10" s="97"/>
      <c r="G10" s="130"/>
      <c r="H10" s="74"/>
      <c r="I10" s="74"/>
      <c r="J10" s="105"/>
      <c r="K10" s="105"/>
      <c r="L10" s="105"/>
      <c r="M10" s="95"/>
      <c r="N10" s="97"/>
      <c r="O10" s="74"/>
      <c r="P10" s="74"/>
      <c r="Q10" s="74"/>
      <c r="R10" s="105"/>
      <c r="S10" s="188"/>
      <c r="T10" s="188"/>
      <c r="U10" s="188"/>
      <c r="V10" s="128"/>
      <c r="W10" s="128"/>
      <c r="X10" s="122"/>
      <c r="Y10" s="189"/>
      <c r="Z10" s="177"/>
      <c r="AA10" s="97"/>
      <c r="AB10" s="97"/>
      <c r="AC10" s="190"/>
      <c r="AD10" s="190"/>
      <c r="AE10" s="149"/>
      <c r="AF10" s="150" t="s">
        <v>185</v>
      </c>
      <c r="AG10" s="150"/>
      <c r="AH10" s="150"/>
      <c r="AI10" s="163"/>
      <c r="AJ10" s="164"/>
      <c r="AK10" s="165"/>
      <c r="AL10" s="165"/>
      <c r="AM10" s="155"/>
      <c r="AN10" s="156"/>
    </row>
    <row r="11" spans="1:40" s="43" customFormat="1" ht="15">
      <c r="A11" s="48"/>
      <c r="B11" s="105"/>
      <c r="C11" s="105"/>
      <c r="D11" s="105"/>
      <c r="E11" s="95"/>
      <c r="F11" s="97"/>
      <c r="G11" s="74"/>
      <c r="H11" s="74"/>
      <c r="I11" s="74"/>
      <c r="J11" s="105"/>
      <c r="K11" s="105"/>
      <c r="L11" s="105"/>
      <c r="M11" s="95"/>
      <c r="N11" s="97"/>
      <c r="O11" s="74"/>
      <c r="P11" s="74"/>
      <c r="Q11" s="74"/>
      <c r="R11" s="105"/>
      <c r="S11" s="188"/>
      <c r="T11" s="188"/>
      <c r="U11" s="188"/>
      <c r="V11" s="128"/>
      <c r="W11" s="128"/>
      <c r="X11" s="122"/>
      <c r="Y11" s="105"/>
      <c r="Z11" s="129"/>
      <c r="AA11" s="97"/>
      <c r="AB11" s="97"/>
      <c r="AC11" s="74"/>
      <c r="AD11" s="74"/>
      <c r="AE11" s="149"/>
      <c r="AF11" s="150"/>
      <c r="AG11" s="150"/>
      <c r="AH11" s="150"/>
      <c r="AI11" s="155"/>
      <c r="AJ11" s="155"/>
      <c r="AK11" s="155"/>
      <c r="AL11" s="155"/>
      <c r="AM11" s="155"/>
      <c r="AN11" s="156"/>
    </row>
    <row r="12" spans="1:40" s="43" customFormat="1" ht="15.75">
      <c r="A12" s="48"/>
      <c r="B12" s="105"/>
      <c r="C12" s="105"/>
      <c r="D12" s="105"/>
      <c r="E12" s="95"/>
      <c r="F12" s="97"/>
      <c r="G12" s="74"/>
      <c r="H12" s="74"/>
      <c r="I12" s="74"/>
      <c r="J12" s="105"/>
      <c r="K12" s="105"/>
      <c r="L12" s="105"/>
      <c r="M12" s="95"/>
      <c r="N12" s="97"/>
      <c r="O12" s="74"/>
      <c r="P12" s="74"/>
      <c r="Q12" s="74"/>
      <c r="R12" s="105"/>
      <c r="S12" s="188"/>
      <c r="T12" s="188"/>
      <c r="U12" s="188"/>
      <c r="V12" s="128"/>
      <c r="W12" s="128"/>
      <c r="X12" s="122"/>
      <c r="Y12" s="105"/>
      <c r="Z12" s="129"/>
      <c r="AA12" s="97"/>
      <c r="AB12" s="97"/>
      <c r="AC12" s="74"/>
      <c r="AD12" s="74"/>
      <c r="AE12" s="149"/>
      <c r="AF12" s="150" t="s">
        <v>186</v>
      </c>
      <c r="AG12" s="150"/>
      <c r="AH12" s="150"/>
      <c r="AI12" s="180" t="s">
        <v>187</v>
      </c>
      <c r="AJ12" s="181"/>
      <c r="AK12" s="181"/>
      <c r="AL12" s="181"/>
      <c r="AM12" s="181"/>
      <c r="AN12" s="156"/>
    </row>
    <row r="13" spans="1:40" s="43" customFormat="1" ht="15">
      <c r="A13" s="48"/>
      <c r="B13" s="105"/>
      <c r="C13" s="105"/>
      <c r="D13" s="105"/>
      <c r="E13" s="95"/>
      <c r="F13" s="97"/>
      <c r="G13" s="74"/>
      <c r="H13" s="74"/>
      <c r="I13" s="74"/>
      <c r="J13" s="105"/>
      <c r="K13" s="125"/>
      <c r="L13" s="126"/>
      <c r="M13" s="97"/>
      <c r="N13" s="97"/>
      <c r="O13" s="74"/>
      <c r="P13" s="74"/>
      <c r="Q13" s="74"/>
      <c r="R13" s="105"/>
      <c r="S13" s="131"/>
      <c r="T13" s="186"/>
      <c r="U13" s="186"/>
      <c r="V13" s="128"/>
      <c r="W13" s="128"/>
      <c r="X13" s="122"/>
      <c r="Y13" s="105"/>
      <c r="Z13" s="129"/>
      <c r="AA13" s="97"/>
      <c r="AB13" s="97"/>
      <c r="AC13" s="74"/>
      <c r="AD13" s="74"/>
      <c r="AE13" s="149"/>
      <c r="AF13" s="155"/>
      <c r="AG13" s="155"/>
      <c r="AH13" s="155"/>
      <c r="AI13" s="155"/>
      <c r="AJ13" s="155"/>
      <c r="AK13" s="155"/>
      <c r="AL13" s="155"/>
      <c r="AM13" s="155"/>
      <c r="AN13" s="156"/>
    </row>
    <row r="14" spans="1:40" s="43" customFormat="1" ht="12.75">
      <c r="A14" s="48"/>
      <c r="B14" s="105"/>
      <c r="C14" s="105"/>
      <c r="D14" s="105"/>
      <c r="E14" s="95"/>
      <c r="F14" s="97"/>
      <c r="G14" s="74"/>
      <c r="H14" s="74"/>
      <c r="I14" s="74"/>
      <c r="J14" s="105"/>
      <c r="K14" s="125"/>
      <c r="L14" s="126"/>
      <c r="M14" s="97"/>
      <c r="N14" s="97"/>
      <c r="O14" s="74"/>
      <c r="P14" s="74"/>
      <c r="Q14" s="74"/>
      <c r="R14" s="105"/>
      <c r="S14" s="127"/>
      <c r="T14" s="186"/>
      <c r="U14" s="186"/>
      <c r="V14" s="128"/>
      <c r="W14" s="128"/>
      <c r="X14" s="122"/>
      <c r="Y14" s="105"/>
      <c r="Z14" s="129"/>
      <c r="AA14" s="95"/>
      <c r="AB14" s="97"/>
      <c r="AC14" s="74"/>
      <c r="AD14" s="74"/>
      <c r="AE14" s="139"/>
      <c r="AF14" s="140"/>
      <c r="AG14" s="140"/>
      <c r="AH14" s="140"/>
      <c r="AI14" s="140"/>
      <c r="AJ14" s="140"/>
      <c r="AK14" s="140"/>
      <c r="AL14" s="140"/>
      <c r="AM14" s="140"/>
      <c r="AN14" s="145"/>
    </row>
    <row r="15" spans="1:40" s="43" customFormat="1" ht="12.75">
      <c r="A15" s="48"/>
      <c r="B15" s="105"/>
      <c r="C15" s="105"/>
      <c r="D15" s="105"/>
      <c r="E15" s="95"/>
      <c r="F15" s="97"/>
      <c r="G15" s="74"/>
      <c r="H15" s="74"/>
      <c r="I15" s="74"/>
      <c r="J15" s="125"/>
      <c r="K15" s="177"/>
      <c r="L15" s="177"/>
      <c r="M15" s="177"/>
      <c r="N15" s="97"/>
      <c r="O15" s="74"/>
      <c r="P15" s="74"/>
      <c r="Q15" s="74"/>
      <c r="R15" s="105"/>
      <c r="S15" s="127"/>
      <c r="T15" s="186"/>
      <c r="U15" s="186"/>
      <c r="V15" s="128"/>
      <c r="W15" s="128"/>
      <c r="X15" s="122"/>
      <c r="Y15" s="105"/>
      <c r="Z15" s="129"/>
      <c r="AA15" s="129"/>
      <c r="AB15" s="97"/>
      <c r="AC15" s="74"/>
      <c r="AD15" s="74"/>
      <c r="AE15" s="166"/>
      <c r="AF15" s="150"/>
      <c r="AG15" s="150"/>
      <c r="AH15" s="150"/>
      <c r="AI15" s="150"/>
      <c r="AJ15" s="150"/>
      <c r="AK15" s="150"/>
      <c r="AL15" s="150"/>
      <c r="AM15" s="150"/>
      <c r="AN15" s="167"/>
    </row>
    <row r="16" spans="1:40" s="43" customFormat="1" ht="12.75">
      <c r="A16" s="48"/>
      <c r="B16" s="105"/>
      <c r="C16" s="105"/>
      <c r="D16" s="105"/>
      <c r="E16" s="95"/>
      <c r="F16" s="97"/>
      <c r="G16" s="74"/>
      <c r="H16" s="74"/>
      <c r="I16" s="74"/>
      <c r="J16" s="105"/>
      <c r="K16" s="125"/>
      <c r="L16" s="126"/>
      <c r="M16" s="129"/>
      <c r="N16" s="97"/>
      <c r="O16" s="74"/>
      <c r="P16" s="74"/>
      <c r="Q16" s="74"/>
      <c r="R16" s="105"/>
      <c r="S16" s="127"/>
      <c r="T16" s="186"/>
      <c r="U16" s="186"/>
      <c r="V16" s="128"/>
      <c r="W16" s="128"/>
      <c r="X16" s="122"/>
      <c r="Y16" s="105"/>
      <c r="Z16" s="129"/>
      <c r="AA16" s="97"/>
      <c r="AB16" s="97"/>
      <c r="AC16" s="74"/>
      <c r="AD16" s="74"/>
      <c r="AE16" s="166"/>
      <c r="AF16" s="150"/>
      <c r="AG16" s="150"/>
      <c r="AH16" s="150"/>
      <c r="AI16" s="150"/>
      <c r="AJ16" s="150"/>
      <c r="AK16" s="150"/>
      <c r="AL16" s="150"/>
      <c r="AM16" s="150"/>
      <c r="AN16" s="167"/>
    </row>
    <row r="17" spans="1:40" s="43" customFormat="1" ht="12.75">
      <c r="A17" s="48"/>
      <c r="B17" s="105"/>
      <c r="C17" s="105"/>
      <c r="D17" s="105"/>
      <c r="E17" s="95"/>
      <c r="F17" s="97"/>
      <c r="G17" s="74"/>
      <c r="H17" s="74"/>
      <c r="I17" s="74"/>
      <c r="J17" s="105"/>
      <c r="K17" s="105"/>
      <c r="L17" s="105"/>
      <c r="M17" s="95"/>
      <c r="N17" s="97"/>
      <c r="O17" s="74"/>
      <c r="P17" s="74"/>
      <c r="Q17" s="74"/>
      <c r="R17" s="105"/>
      <c r="S17" s="187"/>
      <c r="T17" s="187"/>
      <c r="U17" s="187"/>
      <c r="V17" s="128"/>
      <c r="W17" s="128"/>
      <c r="X17" s="122"/>
      <c r="Y17" s="105"/>
      <c r="Z17" s="129"/>
      <c r="AA17" s="97"/>
      <c r="AB17" s="97"/>
      <c r="AC17" s="74"/>
      <c r="AD17" s="74"/>
      <c r="AE17" s="166"/>
      <c r="AF17" s="150"/>
      <c r="AG17" s="150"/>
      <c r="AH17" s="150"/>
      <c r="AI17" s="150"/>
      <c r="AJ17" s="150"/>
      <c r="AK17" s="150"/>
      <c r="AL17" s="150"/>
      <c r="AM17" s="150"/>
      <c r="AN17" s="167"/>
    </row>
    <row r="18" spans="1:40" s="43" customFormat="1" ht="12.75">
      <c r="A18" s="48"/>
      <c r="B18" s="105"/>
      <c r="C18" s="125"/>
      <c r="D18" s="126"/>
      <c r="E18" s="97"/>
      <c r="F18" s="97"/>
      <c r="G18" s="74"/>
      <c r="H18" s="74"/>
      <c r="I18" s="74"/>
      <c r="J18" s="105"/>
      <c r="K18" s="105"/>
      <c r="L18" s="105"/>
      <c r="M18" s="95"/>
      <c r="N18" s="97"/>
      <c r="O18" s="74"/>
      <c r="P18" s="74"/>
      <c r="Q18" s="74"/>
      <c r="R18" s="105"/>
      <c r="S18" s="187"/>
      <c r="T18" s="187"/>
      <c r="U18" s="187"/>
      <c r="V18" s="128"/>
      <c r="W18" s="128"/>
      <c r="X18" s="122"/>
      <c r="Y18" s="105"/>
      <c r="Z18" s="126"/>
      <c r="AA18" s="97"/>
      <c r="AB18" s="97"/>
      <c r="AC18" s="74"/>
      <c r="AD18" s="74"/>
      <c r="AE18" s="166"/>
      <c r="AF18" s="150"/>
      <c r="AG18" s="150"/>
      <c r="AH18" s="150"/>
      <c r="AI18" s="150"/>
      <c r="AJ18" s="150"/>
      <c r="AK18" s="150"/>
      <c r="AL18" s="150"/>
      <c r="AM18" s="150"/>
      <c r="AN18" s="167"/>
    </row>
    <row r="19" spans="1:40" s="43" customFormat="1" ht="12.75">
      <c r="A19" s="48"/>
      <c r="B19" s="105"/>
      <c r="C19" s="125"/>
      <c r="D19" s="126"/>
      <c r="E19" s="97"/>
      <c r="F19" s="97"/>
      <c r="G19" s="74"/>
      <c r="H19" s="74"/>
      <c r="I19" s="74"/>
      <c r="J19" s="105"/>
      <c r="K19" s="125"/>
      <c r="L19" s="126"/>
      <c r="M19" s="97"/>
      <c r="N19" s="97"/>
      <c r="O19" s="74"/>
      <c r="P19" s="74"/>
      <c r="Q19" s="74"/>
      <c r="R19" s="105"/>
      <c r="S19" s="188"/>
      <c r="T19" s="188"/>
      <c r="U19" s="188"/>
      <c r="V19" s="128"/>
      <c r="W19" s="128"/>
      <c r="X19" s="122"/>
      <c r="Y19" s="105"/>
      <c r="Z19" s="105"/>
      <c r="AA19" s="97"/>
      <c r="AB19" s="97"/>
      <c r="AC19" s="74"/>
      <c r="AD19" s="74"/>
      <c r="AE19" s="166"/>
      <c r="AF19" s="150"/>
      <c r="AG19" s="150"/>
      <c r="AH19" s="150"/>
      <c r="AI19" s="150"/>
      <c r="AJ19" s="150"/>
      <c r="AK19" s="150"/>
      <c r="AL19" s="150"/>
      <c r="AM19" s="150"/>
      <c r="AN19" s="167"/>
    </row>
    <row r="20" spans="1:40" s="43" customFormat="1" ht="12.75">
      <c r="A20" s="48"/>
      <c r="B20" s="105"/>
      <c r="C20" s="125"/>
      <c r="D20" s="126"/>
      <c r="E20" s="97"/>
      <c r="F20" s="97"/>
      <c r="G20" s="74"/>
      <c r="H20" s="74"/>
      <c r="I20" s="74"/>
      <c r="J20" s="105"/>
      <c r="K20" s="125"/>
      <c r="L20" s="126"/>
      <c r="M20" s="97"/>
      <c r="N20" s="97"/>
      <c r="O20" s="74"/>
      <c r="P20" s="74"/>
      <c r="Q20" s="74"/>
      <c r="R20" s="105"/>
      <c r="S20" s="187"/>
      <c r="T20" s="187"/>
      <c r="U20" s="187"/>
      <c r="V20" s="128"/>
      <c r="W20" s="128"/>
      <c r="X20" s="122"/>
      <c r="Y20" s="105"/>
      <c r="Z20" s="105"/>
      <c r="AA20" s="97"/>
      <c r="AB20" s="97"/>
      <c r="AC20" s="74"/>
      <c r="AD20" s="74"/>
      <c r="AE20" s="166"/>
      <c r="AF20" s="168"/>
      <c r="AG20" s="150"/>
      <c r="AH20" s="150"/>
      <c r="AI20" s="150"/>
      <c r="AJ20" s="150"/>
      <c r="AK20" s="150"/>
      <c r="AL20" s="150"/>
      <c r="AM20" s="150"/>
      <c r="AN20" s="167"/>
    </row>
    <row r="21" spans="1:40" s="43" customFormat="1" ht="14.25" customHeight="1">
      <c r="A21" s="48"/>
      <c r="B21" s="105"/>
      <c r="C21" s="125"/>
      <c r="D21" s="105"/>
      <c r="E21" s="97"/>
      <c r="F21" s="97"/>
      <c r="G21" s="74"/>
      <c r="H21" s="74"/>
      <c r="I21" s="74"/>
      <c r="J21" s="105"/>
      <c r="K21" s="125"/>
      <c r="L21" s="126"/>
      <c r="M21" s="97"/>
      <c r="N21" s="97"/>
      <c r="O21" s="74"/>
      <c r="P21" s="74"/>
      <c r="Q21" s="74"/>
      <c r="R21" s="105"/>
      <c r="S21" s="188"/>
      <c r="T21" s="188"/>
      <c r="U21" s="188"/>
      <c r="V21" s="128"/>
      <c r="W21" s="128"/>
      <c r="X21" s="122"/>
      <c r="Y21" s="105"/>
      <c r="Z21" s="105"/>
      <c r="AA21" s="95"/>
      <c r="AB21" s="97"/>
      <c r="AC21" s="74"/>
      <c r="AD21" s="74"/>
      <c r="AE21" s="166"/>
      <c r="AF21" s="150"/>
      <c r="AG21" s="150"/>
      <c r="AH21" s="150"/>
      <c r="AI21" s="150"/>
      <c r="AJ21" s="150"/>
      <c r="AK21" s="150"/>
      <c r="AL21" s="150"/>
      <c r="AM21" s="150"/>
      <c r="AN21" s="167"/>
    </row>
    <row r="22" spans="1:40" s="43" customFormat="1" ht="12.75">
      <c r="A22" s="48"/>
      <c r="B22" s="105"/>
      <c r="C22" s="125"/>
      <c r="D22" s="105"/>
      <c r="E22" s="97"/>
      <c r="F22" s="97"/>
      <c r="G22" s="74"/>
      <c r="H22" s="74"/>
      <c r="I22" s="74"/>
      <c r="J22" s="105"/>
      <c r="K22" s="177"/>
      <c r="L22" s="177"/>
      <c r="M22" s="177"/>
      <c r="N22" s="97"/>
      <c r="O22" s="74"/>
      <c r="P22" s="74"/>
      <c r="Q22" s="74"/>
      <c r="R22" s="105"/>
      <c r="S22" s="105"/>
      <c r="T22" s="105"/>
      <c r="U22" s="97"/>
      <c r="V22" s="74"/>
      <c r="W22" s="74"/>
      <c r="X22" s="122"/>
      <c r="Y22" s="105"/>
      <c r="Z22" s="129"/>
      <c r="AA22" s="105"/>
      <c r="AB22" s="97"/>
      <c r="AC22" s="74"/>
      <c r="AD22" s="74"/>
      <c r="AE22" s="166"/>
      <c r="AF22" s="150"/>
      <c r="AG22" s="150"/>
      <c r="AH22" s="150"/>
      <c r="AI22" s="150"/>
      <c r="AJ22" s="150"/>
      <c r="AK22" s="150"/>
      <c r="AL22" s="150"/>
      <c r="AM22" s="150"/>
      <c r="AN22" s="167"/>
    </row>
    <row r="23" spans="1:40" s="43" customFormat="1" ht="12.75">
      <c r="A23" s="48"/>
      <c r="B23" s="125"/>
      <c r="C23" s="177"/>
      <c r="D23" s="177"/>
      <c r="E23" s="177"/>
      <c r="F23" s="97"/>
      <c r="G23" s="74"/>
      <c r="H23" s="74"/>
      <c r="I23" s="74"/>
      <c r="J23" s="125"/>
      <c r="K23" s="177"/>
      <c r="L23" s="177"/>
      <c r="M23" s="177"/>
      <c r="N23" s="97"/>
      <c r="O23" s="74"/>
      <c r="P23" s="74"/>
      <c r="Q23" s="74"/>
      <c r="R23" s="105"/>
      <c r="S23" s="105"/>
      <c r="T23" s="105"/>
      <c r="U23" s="97"/>
      <c r="V23" s="74"/>
      <c r="W23" s="74"/>
      <c r="X23" s="122"/>
      <c r="Y23" s="105"/>
      <c r="Z23" s="105"/>
      <c r="AA23" s="97"/>
      <c r="AB23" s="97"/>
      <c r="AC23" s="74"/>
      <c r="AD23" s="74"/>
      <c r="AE23" s="166"/>
      <c r="AF23" s="150"/>
      <c r="AG23" s="150"/>
      <c r="AH23" s="150"/>
      <c r="AI23" s="150"/>
      <c r="AJ23" s="150"/>
      <c r="AK23" s="150"/>
      <c r="AL23" s="150"/>
      <c r="AM23" s="150"/>
      <c r="AN23" s="167"/>
    </row>
    <row r="24" spans="1:40" s="43" customFormat="1" ht="33.75">
      <c r="A24" s="48"/>
      <c r="B24" s="105"/>
      <c r="C24" s="125"/>
      <c r="D24" s="126"/>
      <c r="E24" s="97"/>
      <c r="F24" s="97"/>
      <c r="G24" s="74"/>
      <c r="H24" s="74"/>
      <c r="I24" s="74"/>
      <c r="J24" s="105"/>
      <c r="K24" s="125"/>
      <c r="L24" s="126"/>
      <c r="M24" s="97"/>
      <c r="N24" s="97"/>
      <c r="O24" s="74"/>
      <c r="P24" s="74"/>
      <c r="Q24" s="74"/>
      <c r="R24" s="105"/>
      <c r="S24" s="105"/>
      <c r="T24" s="105"/>
      <c r="U24" s="97"/>
      <c r="V24" s="74"/>
      <c r="W24" s="74"/>
      <c r="X24" s="122"/>
      <c r="Y24" s="105"/>
      <c r="Z24" s="105"/>
      <c r="AA24" s="97"/>
      <c r="AB24" s="97"/>
      <c r="AC24" s="74"/>
      <c r="AD24" s="74"/>
      <c r="AE24" s="182" t="s">
        <v>188</v>
      </c>
      <c r="AF24" s="183"/>
      <c r="AG24" s="183"/>
      <c r="AH24" s="183"/>
      <c r="AI24" s="183"/>
      <c r="AJ24" s="183"/>
      <c r="AK24" s="183"/>
      <c r="AL24" s="183"/>
      <c r="AM24" s="183"/>
      <c r="AN24" s="184"/>
    </row>
    <row r="25" spans="1:40" s="43" customFormat="1" ht="12.75">
      <c r="A25" s="48"/>
      <c r="B25" s="105"/>
      <c r="C25" s="125"/>
      <c r="D25" s="126"/>
      <c r="E25" s="129"/>
      <c r="F25" s="97"/>
      <c r="G25" s="74"/>
      <c r="H25" s="74"/>
      <c r="I25" s="74"/>
      <c r="J25" s="105"/>
      <c r="K25" s="125"/>
      <c r="L25" s="126"/>
      <c r="M25" s="97"/>
      <c r="N25" s="97"/>
      <c r="O25" s="74"/>
      <c r="P25" s="74"/>
      <c r="Q25" s="74"/>
      <c r="R25" s="105"/>
      <c r="S25" s="97"/>
      <c r="T25" s="118"/>
      <c r="U25" s="118"/>
      <c r="V25" s="74"/>
      <c r="W25" s="74"/>
      <c r="X25" s="122"/>
      <c r="Y25" s="105"/>
      <c r="Z25" s="105"/>
      <c r="AA25" s="97"/>
      <c r="AB25" s="97"/>
      <c r="AC25" s="74"/>
      <c r="AD25" s="74"/>
      <c r="AE25" s="166"/>
      <c r="AF25" s="185" t="s">
        <v>189</v>
      </c>
      <c r="AG25" s="185"/>
      <c r="AH25" s="185"/>
      <c r="AI25" s="185"/>
      <c r="AJ25" s="185"/>
      <c r="AK25" s="185"/>
      <c r="AL25" s="185"/>
      <c r="AM25" s="185"/>
      <c r="AN25" s="167"/>
    </row>
    <row r="26" spans="1:40" s="43" customFormat="1" ht="12.75">
      <c r="A26" s="48"/>
      <c r="B26" s="105"/>
      <c r="C26" s="105"/>
      <c r="D26" s="105"/>
      <c r="E26" s="95"/>
      <c r="F26" s="97"/>
      <c r="G26" s="74"/>
      <c r="H26" s="74"/>
      <c r="I26" s="74"/>
      <c r="J26" s="105"/>
      <c r="K26" s="125"/>
      <c r="L26" s="126"/>
      <c r="M26" s="97"/>
      <c r="N26" s="97"/>
      <c r="O26" s="74"/>
      <c r="P26" s="74"/>
      <c r="Q26" s="74"/>
      <c r="R26" s="105"/>
      <c r="S26" s="105"/>
      <c r="T26" s="119"/>
      <c r="U26" s="119"/>
      <c r="V26" s="74"/>
      <c r="W26" s="74"/>
      <c r="X26" s="122"/>
      <c r="Y26" s="105"/>
      <c r="Z26" s="105"/>
      <c r="AA26" s="97"/>
      <c r="AB26" s="97"/>
      <c r="AC26" s="74"/>
      <c r="AD26" s="74"/>
      <c r="AE26" s="166"/>
      <c r="AF26" s="185" t="s">
        <v>190</v>
      </c>
      <c r="AG26" s="185"/>
      <c r="AH26" s="185"/>
      <c r="AI26" s="185"/>
      <c r="AJ26" s="185"/>
      <c r="AK26" s="185"/>
      <c r="AL26" s="185"/>
      <c r="AM26" s="185"/>
      <c r="AN26" s="167"/>
    </row>
    <row r="27" spans="1:40" s="43" customFormat="1" ht="12.75">
      <c r="A27" s="48"/>
      <c r="B27" s="105"/>
      <c r="C27" s="105"/>
      <c r="D27" s="105"/>
      <c r="E27" s="95"/>
      <c r="F27" s="97"/>
      <c r="G27" s="74"/>
      <c r="H27" s="74"/>
      <c r="I27" s="74"/>
      <c r="J27" s="105"/>
      <c r="K27" s="125"/>
      <c r="L27" s="126"/>
      <c r="M27" s="97"/>
      <c r="N27" s="97"/>
      <c r="O27" s="74"/>
      <c r="P27" s="74"/>
      <c r="Q27" s="74"/>
      <c r="R27" s="105"/>
      <c r="S27" s="105"/>
      <c r="T27" s="118"/>
      <c r="U27" s="118"/>
      <c r="V27" s="74"/>
      <c r="W27" s="74"/>
      <c r="X27" s="122"/>
      <c r="Y27" s="105"/>
      <c r="Z27" s="105"/>
      <c r="AA27" s="95"/>
      <c r="AB27" s="97"/>
      <c r="AC27" s="74"/>
      <c r="AD27" s="74"/>
      <c r="AE27" s="166"/>
      <c r="AF27" s="150"/>
      <c r="AG27" s="150"/>
      <c r="AH27" s="150"/>
      <c r="AI27" s="150"/>
      <c r="AJ27" s="150"/>
      <c r="AK27" s="150"/>
      <c r="AL27" s="150"/>
      <c r="AM27" s="150"/>
      <c r="AN27" s="167"/>
    </row>
    <row r="28" spans="1:40" s="43" customFormat="1" ht="12.75">
      <c r="A28" s="48"/>
      <c r="B28" s="105"/>
      <c r="C28" s="105"/>
      <c r="D28" s="105"/>
      <c r="E28" s="95"/>
      <c r="F28" s="97"/>
      <c r="G28" s="74"/>
      <c r="H28" s="74"/>
      <c r="I28" s="74"/>
      <c r="J28" s="105"/>
      <c r="K28" s="125"/>
      <c r="L28" s="126"/>
      <c r="M28" s="97"/>
      <c r="N28" s="97"/>
      <c r="O28" s="74"/>
      <c r="P28" s="74"/>
      <c r="Q28" s="74"/>
      <c r="R28" s="105"/>
      <c r="S28" s="105"/>
      <c r="T28" s="118"/>
      <c r="U28" s="118"/>
      <c r="V28" s="74"/>
      <c r="W28" s="74"/>
      <c r="X28" s="122"/>
      <c r="Y28" s="123"/>
      <c r="Z28" s="129"/>
      <c r="AA28" s="123"/>
      <c r="AB28" s="122"/>
      <c r="AC28" s="124"/>
      <c r="AD28" s="124"/>
      <c r="AE28" s="166"/>
      <c r="AF28" s="150"/>
      <c r="AG28" s="150"/>
      <c r="AH28" s="150"/>
      <c r="AI28" s="150"/>
      <c r="AJ28" s="150"/>
      <c r="AK28" s="150"/>
      <c r="AL28" s="150"/>
      <c r="AM28" s="150"/>
      <c r="AN28" s="167"/>
    </row>
    <row r="29" spans="1:40" s="43" customFormat="1" ht="33.75">
      <c r="A29" s="48"/>
      <c r="B29" s="105"/>
      <c r="C29" s="105"/>
      <c r="D29" s="105"/>
      <c r="E29" s="95"/>
      <c r="F29" s="97"/>
      <c r="G29" s="74"/>
      <c r="H29" s="74"/>
      <c r="I29" s="74"/>
      <c r="J29" s="105"/>
      <c r="K29" s="125"/>
      <c r="L29" s="126"/>
      <c r="M29" s="97"/>
      <c r="N29" s="97"/>
      <c r="O29" s="74"/>
      <c r="P29" s="74"/>
      <c r="Q29" s="74"/>
      <c r="R29" s="105"/>
      <c r="S29" s="105"/>
      <c r="T29" s="118"/>
      <c r="U29" s="118"/>
      <c r="V29" s="74"/>
      <c r="W29" s="74"/>
      <c r="X29" s="122"/>
      <c r="Y29" s="123"/>
      <c r="Z29" s="129"/>
      <c r="AA29" s="123"/>
      <c r="AB29" s="122"/>
      <c r="AC29" s="124"/>
      <c r="AD29" s="132"/>
      <c r="AE29" s="166"/>
      <c r="AF29" s="150"/>
      <c r="AG29" s="174" t="s">
        <v>191</v>
      </c>
      <c r="AH29" s="174"/>
      <c r="AI29" s="174"/>
      <c r="AJ29" s="174"/>
      <c r="AK29" s="174"/>
      <c r="AL29" s="174"/>
      <c r="AM29" s="150"/>
      <c r="AN29" s="167"/>
    </row>
    <row r="30" spans="1:40" s="43" customFormat="1" ht="12.75">
      <c r="A30" s="48"/>
      <c r="B30" s="105"/>
      <c r="C30" s="125"/>
      <c r="D30" s="126"/>
      <c r="E30" s="97"/>
      <c r="F30" s="97"/>
      <c r="G30" s="74"/>
      <c r="H30" s="74"/>
      <c r="I30" s="74"/>
      <c r="J30" s="105"/>
      <c r="K30" s="125"/>
      <c r="L30" s="126"/>
      <c r="M30" s="97"/>
      <c r="N30" s="97"/>
      <c r="O30" s="74"/>
      <c r="P30" s="74"/>
      <c r="Q30" s="74"/>
      <c r="R30" s="105"/>
      <c r="S30" s="105"/>
      <c r="T30" s="105"/>
      <c r="U30" s="97"/>
      <c r="V30" s="74"/>
      <c r="W30" s="74"/>
      <c r="X30" s="122"/>
      <c r="Y30" s="123"/>
      <c r="Z30" s="129"/>
      <c r="AA30" s="123"/>
      <c r="AB30" s="122"/>
      <c r="AC30" s="124"/>
      <c r="AD30" s="124"/>
      <c r="AE30" s="166"/>
      <c r="AF30" s="150"/>
      <c r="AG30" s="150"/>
      <c r="AH30" s="150"/>
      <c r="AI30" s="150"/>
      <c r="AJ30" s="150"/>
      <c r="AK30" s="150"/>
      <c r="AL30" s="150"/>
      <c r="AM30" s="150"/>
      <c r="AN30" s="167"/>
    </row>
    <row r="31" spans="1:40" s="43" customFormat="1" ht="12.75">
      <c r="A31" s="48"/>
      <c r="B31" s="57"/>
      <c r="C31" s="133"/>
      <c r="D31" s="134"/>
      <c r="E31" s="56"/>
      <c r="F31" s="56"/>
      <c r="G31" s="53"/>
      <c r="H31" s="53"/>
      <c r="I31" s="53"/>
      <c r="J31" s="57"/>
      <c r="K31" s="133"/>
      <c r="L31" s="134"/>
      <c r="M31" s="56"/>
      <c r="N31" s="97"/>
      <c r="O31" s="74"/>
      <c r="P31" s="74"/>
      <c r="Q31" s="53"/>
      <c r="R31" s="57"/>
      <c r="S31" s="57"/>
      <c r="T31" s="57"/>
      <c r="U31" s="57"/>
      <c r="V31" s="53"/>
      <c r="W31" s="53"/>
      <c r="X31" s="120"/>
      <c r="Y31" s="121"/>
      <c r="Z31" s="121"/>
      <c r="AA31" s="121"/>
      <c r="AB31" s="120"/>
      <c r="AC31" s="58"/>
      <c r="AD31" s="58"/>
      <c r="AE31" s="166"/>
      <c r="AF31" s="150"/>
      <c r="AG31" s="150"/>
      <c r="AH31" s="150"/>
      <c r="AI31" s="150"/>
      <c r="AJ31" s="150"/>
      <c r="AK31" s="150"/>
      <c r="AL31" s="150"/>
      <c r="AM31" s="150"/>
      <c r="AN31" s="167"/>
    </row>
    <row r="32" spans="1:40" s="43" customFormat="1" ht="12.75">
      <c r="A32" s="48"/>
      <c r="B32" s="57"/>
      <c r="C32" s="133"/>
      <c r="D32" s="134"/>
      <c r="E32" s="56"/>
      <c r="F32" s="56"/>
      <c r="G32" s="53"/>
      <c r="H32" s="53"/>
      <c r="I32" s="53"/>
      <c r="J32" s="57"/>
      <c r="K32" s="133"/>
      <c r="L32" s="134"/>
      <c r="M32" s="56"/>
      <c r="N32" s="56"/>
      <c r="O32" s="53"/>
      <c r="P32" s="53"/>
      <c r="Q32" s="53"/>
      <c r="R32" s="120"/>
      <c r="S32" s="120"/>
      <c r="T32" s="120"/>
      <c r="U32" s="120"/>
      <c r="V32" s="120"/>
      <c r="W32" s="120"/>
      <c r="X32" s="120"/>
      <c r="Y32" s="121"/>
      <c r="Z32" s="121"/>
      <c r="AA32" s="121"/>
      <c r="AB32" s="120"/>
      <c r="AC32" s="58"/>
      <c r="AD32" s="135"/>
      <c r="AE32" s="166"/>
      <c r="AF32" s="150"/>
      <c r="AG32" s="150"/>
      <c r="AH32" s="150"/>
      <c r="AI32" s="150"/>
      <c r="AJ32" s="150"/>
      <c r="AK32" s="150"/>
      <c r="AL32" s="150"/>
      <c r="AM32" s="150"/>
      <c r="AN32" s="167"/>
    </row>
    <row r="33" spans="1:40" s="43" customFormat="1" ht="12.75">
      <c r="A33" s="48"/>
      <c r="B33" s="57"/>
      <c r="C33" s="133"/>
      <c r="D33" s="134"/>
      <c r="E33" s="56"/>
      <c r="F33" s="56"/>
      <c r="G33" s="53"/>
      <c r="H33" s="53"/>
      <c r="I33" s="53"/>
      <c r="J33" s="57"/>
      <c r="K33" s="133"/>
      <c r="L33" s="134"/>
      <c r="M33" s="56"/>
      <c r="N33" s="56"/>
      <c r="O33" s="53"/>
      <c r="P33" s="53"/>
      <c r="Q33" s="53"/>
      <c r="R33" s="120"/>
      <c r="S33" s="120"/>
      <c r="T33" s="120"/>
      <c r="U33" s="120"/>
      <c r="V33" s="120"/>
      <c r="W33" s="120"/>
      <c r="X33" s="120"/>
      <c r="Y33" s="121"/>
      <c r="Z33" s="121"/>
      <c r="AA33" s="121"/>
      <c r="AB33" s="120"/>
      <c r="AC33" s="58"/>
      <c r="AD33" s="58"/>
      <c r="AE33" s="166"/>
      <c r="AF33" s="150"/>
      <c r="AG33" s="150"/>
      <c r="AH33" s="150"/>
      <c r="AI33" s="150"/>
      <c r="AJ33" s="150"/>
      <c r="AK33" s="150"/>
      <c r="AL33" s="150"/>
      <c r="AM33" s="150"/>
      <c r="AN33" s="167"/>
    </row>
    <row r="34" spans="1:40" s="43" customFormat="1" ht="12.75">
      <c r="A34" s="48"/>
      <c r="B34" s="56"/>
      <c r="C34" s="178"/>
      <c r="D34" s="178"/>
      <c r="E34" s="178"/>
      <c r="F34" s="56"/>
      <c r="G34" s="53"/>
      <c r="H34" s="53"/>
      <c r="I34" s="53"/>
      <c r="J34" s="57"/>
      <c r="K34" s="178"/>
      <c r="L34" s="178"/>
      <c r="M34" s="178"/>
      <c r="N34" s="56"/>
      <c r="O34" s="53"/>
      <c r="P34" s="53"/>
      <c r="Q34" s="53"/>
      <c r="R34" s="120"/>
      <c r="S34" s="120"/>
      <c r="T34" s="120"/>
      <c r="U34" s="120"/>
      <c r="V34" s="120"/>
      <c r="W34" s="120"/>
      <c r="X34" s="120"/>
      <c r="Y34" s="121"/>
      <c r="Z34" s="121"/>
      <c r="AA34" s="121"/>
      <c r="AB34" s="120"/>
      <c r="AC34" s="58"/>
      <c r="AD34" s="58"/>
      <c r="AE34" s="166"/>
      <c r="AF34" s="150"/>
      <c r="AG34" s="150"/>
      <c r="AH34" s="150"/>
      <c r="AI34" s="150"/>
      <c r="AJ34" s="150"/>
      <c r="AK34" s="150"/>
      <c r="AL34" s="150"/>
      <c r="AM34" s="150"/>
      <c r="AN34" s="167"/>
    </row>
    <row r="35" spans="1:40" s="43" customFormat="1" ht="12.75">
      <c r="A35" s="48"/>
      <c r="B35" s="57"/>
      <c r="C35" s="57"/>
      <c r="D35" s="57"/>
      <c r="E35" s="57"/>
      <c r="F35" s="56"/>
      <c r="G35" s="53"/>
      <c r="H35" s="53"/>
      <c r="I35" s="53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1"/>
      <c r="Z35" s="121"/>
      <c r="AA35" s="121"/>
      <c r="AB35" s="120"/>
      <c r="AC35" s="58"/>
      <c r="AD35" s="58"/>
      <c r="AE35" s="166"/>
      <c r="AF35" s="150"/>
      <c r="AG35" s="150"/>
      <c r="AH35" s="150"/>
      <c r="AI35" s="150"/>
      <c r="AJ35" s="150"/>
      <c r="AK35" s="150"/>
      <c r="AL35" s="150"/>
      <c r="AM35" s="150"/>
      <c r="AN35" s="167"/>
    </row>
    <row r="36" spans="1:40" s="43" customFormat="1" ht="12.75">
      <c r="A36" s="48"/>
      <c r="B36" s="121"/>
      <c r="C36" s="121"/>
      <c r="D36" s="121"/>
      <c r="E36" s="120"/>
      <c r="F36" s="120"/>
      <c r="G36" s="58"/>
      <c r="H36" s="58"/>
      <c r="I36" s="58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1"/>
      <c r="Z36" s="121"/>
      <c r="AA36" s="121"/>
      <c r="AB36" s="120"/>
      <c r="AC36" s="58"/>
      <c r="AD36" s="58"/>
      <c r="AE36" s="139"/>
      <c r="AF36" s="140" t="s">
        <v>192</v>
      </c>
      <c r="AG36" s="140"/>
      <c r="AH36" s="140"/>
      <c r="AI36" s="140"/>
      <c r="AJ36" s="140"/>
      <c r="AK36" s="175" t="s">
        <v>193</v>
      </c>
      <c r="AL36" s="175"/>
      <c r="AM36" s="140"/>
      <c r="AN36" s="145"/>
    </row>
    <row r="37" spans="1:40" s="43" customFormat="1" ht="12.75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1"/>
      <c r="X37" s="120"/>
      <c r="Y37" s="121"/>
      <c r="Z37" s="121"/>
      <c r="AA37" s="121"/>
      <c r="AB37" s="120"/>
      <c r="AC37" s="58"/>
      <c r="AD37" s="58"/>
      <c r="AE37" s="139"/>
      <c r="AF37" s="140" t="s">
        <v>194</v>
      </c>
      <c r="AG37" s="140"/>
      <c r="AH37" s="140"/>
      <c r="AI37" s="140"/>
      <c r="AJ37" s="140"/>
      <c r="AK37" s="172" t="s">
        <v>195</v>
      </c>
      <c r="AL37" s="172"/>
      <c r="AM37" s="140"/>
      <c r="AN37" s="145"/>
    </row>
    <row r="38" spans="1:40" s="43" customFormat="1" ht="12.75">
      <c r="A38" s="120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1"/>
      <c r="X38" s="121"/>
      <c r="Y38" s="121"/>
      <c r="Z38" s="120"/>
      <c r="AA38" s="58"/>
      <c r="AB38" s="58"/>
      <c r="AC38" s="120"/>
      <c r="AD38" s="120"/>
      <c r="AE38" s="139"/>
      <c r="AF38" s="140" t="s">
        <v>196</v>
      </c>
      <c r="AG38" s="140"/>
      <c r="AH38" s="140"/>
      <c r="AI38" s="140"/>
      <c r="AJ38" s="140"/>
      <c r="AK38" s="172" t="s">
        <v>197</v>
      </c>
      <c r="AL38" s="172"/>
      <c r="AM38" s="140"/>
      <c r="AN38" s="145"/>
    </row>
    <row r="39" spans="1:40" s="43" customFormat="1" ht="12.75">
      <c r="A39" s="120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1"/>
      <c r="X39" s="121"/>
      <c r="Y39" s="121"/>
      <c r="Z39" s="120"/>
      <c r="AA39" s="58"/>
      <c r="AB39" s="58"/>
      <c r="AC39" s="120"/>
      <c r="AD39" s="120"/>
      <c r="AE39" s="139"/>
      <c r="AF39" s="140" t="s">
        <v>198</v>
      </c>
      <c r="AG39" s="140"/>
      <c r="AH39" s="140"/>
      <c r="AI39" s="140"/>
      <c r="AJ39" s="140"/>
      <c r="AK39" s="172" t="s">
        <v>197</v>
      </c>
      <c r="AL39" s="172"/>
      <c r="AM39" s="140"/>
      <c r="AN39" s="145"/>
    </row>
    <row r="40" spans="1:40" s="43" customFormat="1" ht="12.75">
      <c r="A40" s="120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1"/>
      <c r="X40" s="121"/>
      <c r="Y40" s="121"/>
      <c r="Z40" s="120"/>
      <c r="AA40" s="58"/>
      <c r="AB40" s="58"/>
      <c r="AC40" s="120"/>
      <c r="AD40" s="120"/>
      <c r="AE40" s="166"/>
      <c r="AF40" s="150"/>
      <c r="AG40" s="150"/>
      <c r="AH40" s="150"/>
      <c r="AI40" s="150"/>
      <c r="AJ40" s="150"/>
      <c r="AK40" s="150"/>
      <c r="AL40" s="150"/>
      <c r="AM40" s="150"/>
      <c r="AN40" s="167"/>
    </row>
    <row r="41" spans="1:40" s="43" customFormat="1" ht="15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1"/>
      <c r="Y41" s="121"/>
      <c r="Z41" s="120"/>
      <c r="AA41" s="58"/>
      <c r="AB41" s="58"/>
      <c r="AC41" s="120"/>
      <c r="AD41" s="120"/>
      <c r="AE41" s="149"/>
      <c r="AF41" s="140" t="s">
        <v>199</v>
      </c>
      <c r="AG41" s="140"/>
      <c r="AH41" s="140"/>
      <c r="AI41" s="140"/>
      <c r="AJ41" s="148" t="s">
        <v>200</v>
      </c>
      <c r="AK41" s="176" t="s">
        <v>201</v>
      </c>
      <c r="AL41" s="175"/>
      <c r="AM41" s="155"/>
      <c r="AN41" s="156"/>
    </row>
    <row r="42" spans="1:40" s="43" customFormat="1" ht="15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49"/>
      <c r="AF42" s="140"/>
      <c r="AG42" s="140"/>
      <c r="AH42" s="140"/>
      <c r="AI42" s="140"/>
      <c r="AJ42" s="148" t="s">
        <v>202</v>
      </c>
      <c r="AK42" s="172" t="s">
        <v>203</v>
      </c>
      <c r="AL42" s="172"/>
      <c r="AM42" s="155"/>
      <c r="AN42" s="156"/>
    </row>
    <row r="43" spans="31:40" ht="15">
      <c r="AE43" s="149"/>
      <c r="AF43" s="140"/>
      <c r="AG43" s="140"/>
      <c r="AH43" s="140"/>
      <c r="AI43" s="140"/>
      <c r="AJ43" s="148"/>
      <c r="AK43" s="148"/>
      <c r="AL43" s="148"/>
      <c r="AM43" s="155"/>
      <c r="AN43" s="156"/>
    </row>
    <row r="44" spans="31:40" ht="15">
      <c r="AE44" s="149"/>
      <c r="AF44" s="140" t="s">
        <v>204</v>
      </c>
      <c r="AG44" s="140"/>
      <c r="AH44" s="140"/>
      <c r="AI44" s="148"/>
      <c r="AJ44" s="140"/>
      <c r="AK44" s="173"/>
      <c r="AL44" s="173"/>
      <c r="AM44" s="155"/>
      <c r="AN44" s="156"/>
    </row>
    <row r="45" spans="31:40" ht="12.75">
      <c r="AE45" s="169"/>
      <c r="AF45" s="170"/>
      <c r="AG45" s="170"/>
      <c r="AH45" s="170"/>
      <c r="AI45" s="170"/>
      <c r="AJ45" s="170"/>
      <c r="AK45" s="170"/>
      <c r="AL45" s="170"/>
      <c r="AM45" s="170"/>
      <c r="AN45" s="171"/>
    </row>
  </sheetData>
  <sheetProtection/>
  <mergeCells count="48">
    <mergeCell ref="S1:U1"/>
    <mergeCell ref="S2:U2"/>
    <mergeCell ref="S3:U3"/>
    <mergeCell ref="T4:U4"/>
    <mergeCell ref="T5:U5"/>
    <mergeCell ref="S6:U6"/>
    <mergeCell ref="Y6:Y7"/>
    <mergeCell ref="Z6:Z7"/>
    <mergeCell ref="AC6:AC7"/>
    <mergeCell ref="AD6:AD7"/>
    <mergeCell ref="S7:U7"/>
    <mergeCell ref="S8:U8"/>
    <mergeCell ref="S9:U9"/>
    <mergeCell ref="Y9:Y10"/>
    <mergeCell ref="Z9:Z10"/>
    <mergeCell ref="AC9:AC10"/>
    <mergeCell ref="AD9:AD10"/>
    <mergeCell ref="S10:U10"/>
    <mergeCell ref="S11:U11"/>
    <mergeCell ref="S12:U12"/>
    <mergeCell ref="T13:U13"/>
    <mergeCell ref="T14:U14"/>
    <mergeCell ref="K15:M15"/>
    <mergeCell ref="T15:U15"/>
    <mergeCell ref="T16:U16"/>
    <mergeCell ref="S17:U17"/>
    <mergeCell ref="S18:U18"/>
    <mergeCell ref="S19:U19"/>
    <mergeCell ref="S20:U20"/>
    <mergeCell ref="S21:U21"/>
    <mergeCell ref="K22:M22"/>
    <mergeCell ref="C23:E23"/>
    <mergeCell ref="K23:M23"/>
    <mergeCell ref="C34:E34"/>
    <mergeCell ref="K34:M34"/>
    <mergeCell ref="AI9:AJ9"/>
    <mergeCell ref="AI12:AM12"/>
    <mergeCell ref="AE24:AN24"/>
    <mergeCell ref="AF25:AM25"/>
    <mergeCell ref="AF26:AM26"/>
    <mergeCell ref="AK42:AL42"/>
    <mergeCell ref="AK44:AL44"/>
    <mergeCell ref="AG29:AL29"/>
    <mergeCell ref="AK36:AL36"/>
    <mergeCell ref="AK37:AL37"/>
    <mergeCell ref="AK38:AL38"/>
    <mergeCell ref="AK39:AL39"/>
    <mergeCell ref="AK41:AL41"/>
  </mergeCells>
  <printOptions/>
  <pageMargins left="0.15748031496062992" right="0" top="0.984251968503937" bottom="0.984251968503937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2"/>
  <sheetViews>
    <sheetView zoomScalePageLayoutView="0" workbookViewId="0" topLeftCell="A1">
      <pane xSplit="1" ySplit="2" topLeftCell="AK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F19" sqref="AF19"/>
    </sheetView>
  </sheetViews>
  <sheetFormatPr defaultColWidth="9.140625" defaultRowHeight="12.75"/>
  <cols>
    <col min="1" max="1" width="6.28125" style="0" customWidth="1"/>
    <col min="2" max="2" width="6.421875" style="0" customWidth="1"/>
    <col min="3" max="3" width="6.00390625" style="0" customWidth="1"/>
    <col min="4" max="4" width="8.7109375" style="0" customWidth="1"/>
    <col min="5" max="5" width="32.421875" style="0" customWidth="1"/>
    <col min="6" max="6" width="11.421875" style="0" customWidth="1"/>
    <col min="7" max="7" width="13.28125" style="0" customWidth="1"/>
    <col min="8" max="8" width="11.421875" style="0" customWidth="1"/>
    <col min="9" max="9" width="6.140625" style="0" customWidth="1"/>
    <col min="10" max="10" width="6.7109375" style="0" customWidth="1"/>
    <col min="11" max="12" width="7.00390625" style="0" customWidth="1"/>
    <col min="13" max="13" width="38.8515625" style="0" customWidth="1"/>
    <col min="14" max="14" width="9.8515625" style="0" customWidth="1"/>
    <col min="15" max="15" width="14.7109375" style="0" customWidth="1"/>
    <col min="16" max="16" width="12.57421875" style="0" customWidth="1"/>
    <col min="17" max="17" width="2.28125" style="0" customWidth="1"/>
    <col min="18" max="18" width="5.7109375" style="0" customWidth="1"/>
    <col min="19" max="19" width="7.57421875" style="0" customWidth="1"/>
    <col min="20" max="20" width="37.00390625" style="0" customWidth="1"/>
    <col min="21" max="21" width="13.00390625" style="0" customWidth="1"/>
    <col min="22" max="22" width="12.57421875" style="0" customWidth="1"/>
    <col min="23" max="23" width="12.28125" style="0" customWidth="1"/>
    <col min="24" max="24" width="7.00390625" style="0" customWidth="1"/>
    <col min="25" max="25" width="6.00390625" style="0" customWidth="1"/>
    <col min="26" max="26" width="6.8515625" style="0" customWidth="1"/>
    <col min="27" max="27" width="9.00390625" style="0" customWidth="1"/>
    <col min="28" max="28" width="42.00390625" style="0" customWidth="1"/>
    <col min="29" max="29" width="17.421875" style="0" customWidth="1"/>
    <col min="30" max="30" width="13.00390625" style="0" customWidth="1"/>
  </cols>
  <sheetData>
    <row r="1" spans="1:28" ht="18">
      <c r="A1" s="7"/>
      <c r="B1" s="7"/>
      <c r="C1" s="7"/>
      <c r="D1" s="8"/>
      <c r="E1" s="8"/>
      <c r="F1" s="9"/>
      <c r="G1" s="9"/>
      <c r="H1" s="2"/>
      <c r="I1" s="3"/>
      <c r="J1" s="3"/>
      <c r="K1" s="212"/>
      <c r="L1" s="212"/>
      <c r="M1" s="212"/>
      <c r="N1" s="6" t="s">
        <v>9</v>
      </c>
      <c r="O1" s="2"/>
      <c r="P1" s="2"/>
      <c r="Q1" s="2"/>
      <c r="R1" s="3"/>
      <c r="S1" s="116" t="s">
        <v>176</v>
      </c>
      <c r="T1" s="117"/>
      <c r="U1" s="6" t="s">
        <v>9</v>
      </c>
      <c r="W1" s="7"/>
      <c r="X1" s="7"/>
      <c r="Y1" s="7"/>
      <c r="Z1" s="36" t="s">
        <v>169</v>
      </c>
      <c r="AA1" s="9"/>
      <c r="AB1" s="9"/>
    </row>
    <row r="2" spans="1:28" s="43" customFormat="1" ht="12.75">
      <c r="A2" s="37"/>
      <c r="B2" s="3"/>
      <c r="C2" s="3"/>
      <c r="D2" s="38"/>
      <c r="E2" s="39" t="s">
        <v>174</v>
      </c>
      <c r="F2" s="40"/>
      <c r="G2" s="41" t="s">
        <v>9</v>
      </c>
      <c r="H2" s="37"/>
      <c r="I2" s="3"/>
      <c r="J2" s="3"/>
      <c r="K2" s="38" t="s">
        <v>175</v>
      </c>
      <c r="L2" s="40"/>
      <c r="M2" s="41"/>
      <c r="N2" s="41"/>
      <c r="O2" s="37"/>
      <c r="P2" s="37"/>
      <c r="Q2" s="37"/>
      <c r="R2" s="3"/>
      <c r="S2" s="38"/>
      <c r="T2" s="41"/>
      <c r="U2" s="42"/>
      <c r="W2" s="37"/>
      <c r="X2" s="37"/>
      <c r="Y2" s="3"/>
      <c r="Z2" s="38"/>
      <c r="AA2" s="40"/>
      <c r="AB2" s="41" t="s">
        <v>9</v>
      </c>
    </row>
    <row r="3" spans="1:30" s="43" customFormat="1" ht="12.75">
      <c r="A3" s="37"/>
      <c r="B3" s="3"/>
      <c r="C3" s="3"/>
      <c r="D3" s="38"/>
      <c r="E3" s="40"/>
      <c r="F3" s="41"/>
      <c r="G3" s="41"/>
      <c r="H3" s="41"/>
      <c r="I3" s="41"/>
      <c r="J3" s="221" t="s">
        <v>170</v>
      </c>
      <c r="K3" s="221"/>
      <c r="L3" s="221"/>
      <c r="M3" s="221"/>
      <c r="N3" s="221"/>
      <c r="O3" s="221"/>
      <c r="P3" s="221"/>
      <c r="Q3" s="44"/>
      <c r="R3" s="197" t="s">
        <v>171</v>
      </c>
      <c r="S3" s="197"/>
      <c r="T3" s="197"/>
      <c r="U3" s="197"/>
      <c r="V3" s="197"/>
      <c r="W3" s="197"/>
      <c r="Y3" s="37"/>
      <c r="Z3" s="37"/>
      <c r="AA3" s="3"/>
      <c r="AB3" s="38"/>
      <c r="AC3" s="45"/>
      <c r="AD3" s="46"/>
    </row>
    <row r="4" spans="1:30" s="43" customFormat="1" ht="12.75">
      <c r="A4" s="221" t="s">
        <v>170</v>
      </c>
      <c r="B4" s="221"/>
      <c r="C4" s="221"/>
      <c r="D4" s="221"/>
      <c r="E4" s="221"/>
      <c r="F4" s="221"/>
      <c r="G4" s="221"/>
      <c r="H4" s="44"/>
      <c r="I4" s="44"/>
      <c r="J4" s="44"/>
      <c r="K4" s="44"/>
      <c r="L4" s="44"/>
      <c r="M4" s="44"/>
      <c r="N4" s="44"/>
      <c r="O4" s="44"/>
      <c r="P4" s="44"/>
      <c r="Q4" s="216" t="s">
        <v>83</v>
      </c>
      <c r="R4" s="216"/>
      <c r="S4" s="216"/>
      <c r="T4" s="216"/>
      <c r="U4" s="216"/>
      <c r="V4" s="216"/>
      <c r="W4" s="216"/>
      <c r="X4" s="47"/>
      <c r="Y4" s="37"/>
      <c r="Z4" s="37"/>
      <c r="AA4" s="3"/>
      <c r="AB4" s="38"/>
      <c r="AC4" s="41"/>
      <c r="AD4" s="42"/>
    </row>
    <row r="5" spans="1:29" s="43" customFormat="1" ht="12.75">
      <c r="A5" s="48"/>
      <c r="B5" s="49"/>
      <c r="C5" s="49"/>
      <c r="D5" s="49"/>
      <c r="G5" s="50"/>
      <c r="H5" s="50"/>
      <c r="I5" s="49"/>
      <c r="J5" s="49"/>
      <c r="K5" s="49"/>
      <c r="N5" s="50"/>
      <c r="O5" s="50"/>
      <c r="P5" s="49"/>
      <c r="Q5" s="49"/>
      <c r="R5" s="41"/>
      <c r="S5" s="41"/>
      <c r="T5" s="41"/>
      <c r="U5" s="41"/>
      <c r="V5" s="41"/>
      <c r="X5" s="197" t="s">
        <v>172</v>
      </c>
      <c r="Y5" s="197"/>
      <c r="Z5" s="197"/>
      <c r="AA5" s="197"/>
      <c r="AB5" s="197"/>
      <c r="AC5" s="197"/>
    </row>
    <row r="6" spans="1:30" s="43" customFormat="1" ht="12.75">
      <c r="A6" s="48"/>
      <c r="B6" s="222" t="s">
        <v>1</v>
      </c>
      <c r="C6" s="202" t="s">
        <v>10</v>
      </c>
      <c r="D6" s="223"/>
      <c r="E6" s="224"/>
      <c r="F6" s="191" t="s">
        <v>11</v>
      </c>
      <c r="G6" s="113" t="s">
        <v>12</v>
      </c>
      <c r="H6" s="115" t="s">
        <v>12</v>
      </c>
      <c r="I6" s="62"/>
      <c r="J6" s="222" t="s">
        <v>1</v>
      </c>
      <c r="K6" s="202" t="s">
        <v>45</v>
      </c>
      <c r="L6" s="223"/>
      <c r="M6" s="224"/>
      <c r="N6" s="191" t="s">
        <v>11</v>
      </c>
      <c r="O6" s="113" t="s">
        <v>12</v>
      </c>
      <c r="P6" s="115" t="s">
        <v>12</v>
      </c>
      <c r="Q6" s="62"/>
      <c r="R6" s="63"/>
      <c r="S6" s="63"/>
      <c r="T6" s="63"/>
      <c r="U6" s="63"/>
      <c r="V6" s="63"/>
      <c r="W6" s="63"/>
      <c r="X6" s="64"/>
      <c r="Y6" s="64"/>
      <c r="Z6" s="64"/>
      <c r="AA6" s="64"/>
      <c r="AB6" s="64"/>
      <c r="AC6" s="64"/>
      <c r="AD6" s="65"/>
    </row>
    <row r="7" spans="1:30" s="43" customFormat="1" ht="12.75">
      <c r="A7" s="48"/>
      <c r="B7" s="222"/>
      <c r="C7" s="203"/>
      <c r="D7" s="225"/>
      <c r="E7" s="226"/>
      <c r="F7" s="192"/>
      <c r="G7" s="114" t="s">
        <v>13</v>
      </c>
      <c r="H7" s="82" t="s">
        <v>14</v>
      </c>
      <c r="I7" s="62"/>
      <c r="J7" s="222"/>
      <c r="K7" s="203"/>
      <c r="L7" s="225"/>
      <c r="M7" s="226"/>
      <c r="N7" s="192"/>
      <c r="O7" s="114" t="s">
        <v>13</v>
      </c>
      <c r="P7" s="82" t="s">
        <v>14</v>
      </c>
      <c r="Q7" s="62"/>
      <c r="R7" s="63"/>
      <c r="S7" s="68"/>
      <c r="T7" s="68"/>
      <c r="U7" s="65"/>
      <c r="V7" s="69"/>
      <c r="W7" s="69"/>
      <c r="X7" s="65"/>
      <c r="Y7" s="68"/>
      <c r="Z7" s="68"/>
      <c r="AA7" s="68"/>
      <c r="AB7" s="65"/>
      <c r="AC7" s="69"/>
      <c r="AD7" s="69"/>
    </row>
    <row r="8" spans="1:30" s="43" customFormat="1" ht="12.75">
      <c r="A8" s="48"/>
      <c r="B8" s="70" t="s">
        <v>15</v>
      </c>
      <c r="C8" s="213" t="s">
        <v>16</v>
      </c>
      <c r="D8" s="214"/>
      <c r="E8" s="215"/>
      <c r="F8" s="72"/>
      <c r="G8" s="73">
        <v>27560211</v>
      </c>
      <c r="H8" s="102">
        <v>25527752</v>
      </c>
      <c r="I8" s="74"/>
      <c r="J8" s="70" t="s">
        <v>15</v>
      </c>
      <c r="K8" s="213" t="s">
        <v>46</v>
      </c>
      <c r="L8" s="214"/>
      <c r="M8" s="215"/>
      <c r="N8" s="75"/>
      <c r="O8" s="73">
        <v>938210</v>
      </c>
      <c r="P8" s="102">
        <v>1100976</v>
      </c>
      <c r="Q8" s="74"/>
      <c r="R8" s="217" t="s">
        <v>1</v>
      </c>
      <c r="S8" s="193" t="s">
        <v>84</v>
      </c>
      <c r="T8" s="198"/>
      <c r="U8" s="199"/>
      <c r="V8" s="76" t="s">
        <v>12</v>
      </c>
      <c r="W8" s="76" t="s">
        <v>12</v>
      </c>
      <c r="X8" s="65"/>
      <c r="Y8" s="191" t="s">
        <v>1</v>
      </c>
      <c r="Z8" s="193" t="s">
        <v>110</v>
      </c>
      <c r="AA8" s="198"/>
      <c r="AB8" s="199"/>
      <c r="AC8" s="61" t="s">
        <v>12</v>
      </c>
      <c r="AD8" s="61" t="s">
        <v>12</v>
      </c>
    </row>
    <row r="9" spans="1:30" s="43" customFormat="1" ht="12.75">
      <c r="A9" s="48"/>
      <c r="B9" s="60"/>
      <c r="C9" s="71">
        <v>1</v>
      </c>
      <c r="D9" s="77" t="s">
        <v>17</v>
      </c>
      <c r="E9" s="78"/>
      <c r="F9" s="75"/>
      <c r="G9" s="73">
        <v>12067832</v>
      </c>
      <c r="H9" s="73">
        <v>12837053</v>
      </c>
      <c r="I9" s="74"/>
      <c r="J9" s="60"/>
      <c r="K9" s="71">
        <v>1</v>
      </c>
      <c r="L9" s="77" t="s">
        <v>47</v>
      </c>
      <c r="M9" s="78"/>
      <c r="N9" s="75"/>
      <c r="O9" s="73"/>
      <c r="P9" s="73"/>
      <c r="Q9" s="74"/>
      <c r="R9" s="217"/>
      <c r="S9" s="194"/>
      <c r="T9" s="200"/>
      <c r="U9" s="201"/>
      <c r="V9" s="80" t="s">
        <v>13</v>
      </c>
      <c r="W9" s="81" t="s">
        <v>14</v>
      </c>
      <c r="X9" s="65"/>
      <c r="Y9" s="192"/>
      <c r="Z9" s="194"/>
      <c r="AA9" s="200"/>
      <c r="AB9" s="201"/>
      <c r="AC9" s="67" t="s">
        <v>13</v>
      </c>
      <c r="AD9" s="82" t="s">
        <v>14</v>
      </c>
    </row>
    <row r="10" spans="1:30" s="43" customFormat="1" ht="12.75">
      <c r="A10" s="48"/>
      <c r="B10" s="60"/>
      <c r="C10" s="71"/>
      <c r="D10" s="83" t="s">
        <v>18</v>
      </c>
      <c r="E10" s="59" t="s">
        <v>5</v>
      </c>
      <c r="F10" s="75"/>
      <c r="G10" s="73">
        <v>8653866</v>
      </c>
      <c r="H10" s="73">
        <v>10464555</v>
      </c>
      <c r="I10" s="74"/>
      <c r="J10" s="60"/>
      <c r="K10" s="71">
        <v>2</v>
      </c>
      <c r="L10" s="77" t="s">
        <v>48</v>
      </c>
      <c r="M10" s="78"/>
      <c r="N10" s="75"/>
      <c r="O10" s="73">
        <f>O11+O12</f>
        <v>0</v>
      </c>
      <c r="P10" s="73">
        <f>P11+P12</f>
        <v>0</v>
      </c>
      <c r="Q10" s="74"/>
      <c r="R10" s="60">
        <v>1</v>
      </c>
      <c r="S10" s="207" t="s">
        <v>85</v>
      </c>
      <c r="T10" s="208"/>
      <c r="U10" s="209"/>
      <c r="V10" s="86">
        <v>13530275</v>
      </c>
      <c r="W10" s="86">
        <v>35706198</v>
      </c>
      <c r="X10" s="65"/>
      <c r="Y10" s="60"/>
      <c r="Z10" s="87" t="s">
        <v>111</v>
      </c>
      <c r="AA10" s="88"/>
      <c r="AB10" s="89"/>
      <c r="AC10" s="73">
        <v>-625414</v>
      </c>
      <c r="AD10" s="73">
        <f>AD11+AD12+AD17+AD19+AD20+AD22+AD23+AD24+AD25</f>
        <v>13135069</v>
      </c>
    </row>
    <row r="11" spans="1:30" s="43" customFormat="1" ht="12.75">
      <c r="A11" s="48"/>
      <c r="B11" s="60"/>
      <c r="C11" s="71"/>
      <c r="D11" s="83" t="s">
        <v>18</v>
      </c>
      <c r="E11" s="59" t="s">
        <v>2</v>
      </c>
      <c r="F11" s="75"/>
      <c r="G11" s="73">
        <v>3413966</v>
      </c>
      <c r="H11" s="73">
        <v>2372498</v>
      </c>
      <c r="I11" s="74"/>
      <c r="J11" s="60"/>
      <c r="K11" s="90"/>
      <c r="L11" s="83" t="s">
        <v>18</v>
      </c>
      <c r="M11" s="59" t="s">
        <v>49</v>
      </c>
      <c r="N11" s="75"/>
      <c r="O11" s="73">
        <v>0</v>
      </c>
      <c r="P11" s="73">
        <v>0</v>
      </c>
      <c r="Q11" s="74"/>
      <c r="R11" s="60">
        <v>2</v>
      </c>
      <c r="S11" s="207" t="s">
        <v>86</v>
      </c>
      <c r="T11" s="208"/>
      <c r="U11" s="209"/>
      <c r="V11" s="86"/>
      <c r="W11" s="86"/>
      <c r="X11" s="65"/>
      <c r="Y11" s="60"/>
      <c r="Z11" s="87"/>
      <c r="AA11" s="78" t="s">
        <v>112</v>
      </c>
      <c r="AB11" s="78"/>
      <c r="AC11" s="73">
        <v>947891</v>
      </c>
      <c r="AD11" s="73">
        <v>2792395</v>
      </c>
    </row>
    <row r="12" spans="1:30" s="43" customFormat="1" ht="12.75">
      <c r="A12" s="48"/>
      <c r="B12" s="60"/>
      <c r="C12" s="71">
        <v>2</v>
      </c>
      <c r="D12" s="77" t="s">
        <v>19</v>
      </c>
      <c r="E12" s="78"/>
      <c r="F12" s="75"/>
      <c r="G12" s="73"/>
      <c r="H12" s="73"/>
      <c r="I12" s="74"/>
      <c r="J12" s="60"/>
      <c r="K12" s="90"/>
      <c r="L12" s="83" t="s">
        <v>18</v>
      </c>
      <c r="M12" s="59" t="s">
        <v>50</v>
      </c>
      <c r="N12" s="75"/>
      <c r="O12" s="73">
        <v>0</v>
      </c>
      <c r="P12" s="73">
        <v>0</v>
      </c>
      <c r="Q12" s="74"/>
      <c r="R12" s="60">
        <v>3</v>
      </c>
      <c r="S12" s="207" t="s">
        <v>87</v>
      </c>
      <c r="T12" s="208"/>
      <c r="U12" s="209"/>
      <c r="V12" s="91"/>
      <c r="W12" s="91"/>
      <c r="X12" s="65"/>
      <c r="Y12" s="60"/>
      <c r="Z12" s="92"/>
      <c r="AA12" s="93" t="s">
        <v>113</v>
      </c>
      <c r="AB12" s="94"/>
      <c r="AC12" s="73">
        <f>AC13+AC14+AC15</f>
        <v>1492123</v>
      </c>
      <c r="AD12" s="73">
        <v>506537</v>
      </c>
    </row>
    <row r="13" spans="1:30" s="43" customFormat="1" ht="12.75">
      <c r="A13" s="95"/>
      <c r="B13" s="60"/>
      <c r="C13" s="71">
        <v>3</v>
      </c>
      <c r="D13" s="77" t="s">
        <v>20</v>
      </c>
      <c r="E13" s="78"/>
      <c r="F13" s="75"/>
      <c r="G13" s="73">
        <v>1782746</v>
      </c>
      <c r="H13" s="73">
        <f>H14+H15+H16+H17+H18+H19+H20</f>
        <v>2897066</v>
      </c>
      <c r="I13" s="74"/>
      <c r="J13" s="60"/>
      <c r="K13" s="71">
        <v>3</v>
      </c>
      <c r="L13" s="77" t="s">
        <v>51</v>
      </c>
      <c r="M13" s="78"/>
      <c r="N13" s="75"/>
      <c r="O13" s="73">
        <v>938210</v>
      </c>
      <c r="P13" s="73">
        <v>1100976</v>
      </c>
      <c r="Q13" s="74"/>
      <c r="R13" s="60">
        <v>4</v>
      </c>
      <c r="S13" s="207" t="s">
        <v>88</v>
      </c>
      <c r="T13" s="208"/>
      <c r="U13" s="209"/>
      <c r="V13" s="91">
        <v>7373158</v>
      </c>
      <c r="W13" s="91">
        <v>31950362</v>
      </c>
      <c r="X13" s="65"/>
      <c r="Y13" s="60"/>
      <c r="Z13" s="87"/>
      <c r="AA13" s="88"/>
      <c r="AB13" s="85" t="s">
        <v>114</v>
      </c>
      <c r="AC13" s="73">
        <f>V17</f>
        <v>1492123</v>
      </c>
      <c r="AD13" s="73">
        <v>506537</v>
      </c>
    </row>
    <row r="14" spans="1:30" s="43" customFormat="1" ht="12.75">
      <c r="A14" s="48"/>
      <c r="B14" s="60"/>
      <c r="C14" s="90"/>
      <c r="D14" s="83" t="s">
        <v>18</v>
      </c>
      <c r="E14" s="59" t="s">
        <v>3</v>
      </c>
      <c r="F14" s="75"/>
      <c r="G14" s="73">
        <v>665758</v>
      </c>
      <c r="H14" s="73">
        <v>1603706</v>
      </c>
      <c r="I14" s="74"/>
      <c r="J14" s="60"/>
      <c r="K14" s="90"/>
      <c r="L14" s="83" t="s">
        <v>18</v>
      </c>
      <c r="M14" s="59" t="s">
        <v>52</v>
      </c>
      <c r="N14" s="75"/>
      <c r="O14" s="73">
        <v>588007</v>
      </c>
      <c r="P14" s="73">
        <v>1022455</v>
      </c>
      <c r="Q14" s="74"/>
      <c r="R14" s="60">
        <v>5</v>
      </c>
      <c r="S14" s="207" t="s">
        <v>89</v>
      </c>
      <c r="T14" s="208"/>
      <c r="U14" s="209"/>
      <c r="V14" s="91">
        <v>3664355</v>
      </c>
      <c r="W14" s="91">
        <f>W15+W16</f>
        <v>1976328</v>
      </c>
      <c r="X14" s="65"/>
      <c r="Y14" s="60"/>
      <c r="Z14" s="87"/>
      <c r="AA14" s="88"/>
      <c r="AB14" s="85" t="s">
        <v>115</v>
      </c>
      <c r="AC14" s="73"/>
      <c r="AD14" s="73"/>
    </row>
    <row r="15" spans="1:30" s="43" customFormat="1" ht="12.75">
      <c r="A15" s="95"/>
      <c r="B15" s="60"/>
      <c r="C15" s="90"/>
      <c r="D15" s="83" t="s">
        <v>18</v>
      </c>
      <c r="E15" s="59" t="s">
        <v>21</v>
      </c>
      <c r="F15" s="75"/>
      <c r="G15" s="73">
        <v>0</v>
      </c>
      <c r="H15" s="73">
        <v>0</v>
      </c>
      <c r="I15" s="74"/>
      <c r="J15" s="60"/>
      <c r="K15" s="90"/>
      <c r="L15" s="83" t="s">
        <v>18</v>
      </c>
      <c r="M15" s="59" t="s">
        <v>53</v>
      </c>
      <c r="N15" s="75"/>
      <c r="O15" s="73">
        <v>244680</v>
      </c>
      <c r="P15" s="73">
        <v>7296</v>
      </c>
      <c r="Q15" s="74"/>
      <c r="R15" s="60"/>
      <c r="S15" s="84"/>
      <c r="T15" s="210" t="s">
        <v>7</v>
      </c>
      <c r="U15" s="211"/>
      <c r="V15" s="91">
        <v>3139979</v>
      </c>
      <c r="W15" s="91">
        <v>1394400</v>
      </c>
      <c r="X15" s="65"/>
      <c r="Y15" s="60"/>
      <c r="Z15" s="87"/>
      <c r="AA15" s="88"/>
      <c r="AB15" s="85" t="s">
        <v>116</v>
      </c>
      <c r="AC15" s="73"/>
      <c r="AD15" s="73"/>
    </row>
    <row r="16" spans="1:34" s="43" customFormat="1" ht="12.75">
      <c r="A16" s="95"/>
      <c r="B16" s="60"/>
      <c r="C16" s="90"/>
      <c r="D16" s="83" t="s">
        <v>18</v>
      </c>
      <c r="E16" s="59" t="s">
        <v>8</v>
      </c>
      <c r="F16" s="75"/>
      <c r="G16" s="73">
        <v>883042</v>
      </c>
      <c r="H16" s="73">
        <v>734469</v>
      </c>
      <c r="I16" s="74"/>
      <c r="J16" s="60"/>
      <c r="K16" s="90"/>
      <c r="L16" s="83" t="s">
        <v>18</v>
      </c>
      <c r="M16" s="59" t="s">
        <v>54</v>
      </c>
      <c r="N16" s="75"/>
      <c r="O16" s="73">
        <v>82763</v>
      </c>
      <c r="P16" s="73">
        <v>56785</v>
      </c>
      <c r="Q16" s="74"/>
      <c r="R16" s="60"/>
      <c r="S16" s="84"/>
      <c r="T16" s="210" t="s">
        <v>90</v>
      </c>
      <c r="U16" s="211"/>
      <c r="V16" s="91">
        <v>524376</v>
      </c>
      <c r="W16" s="91">
        <v>581928</v>
      </c>
      <c r="X16" s="65"/>
      <c r="Y16" s="60"/>
      <c r="Z16" s="87"/>
      <c r="AA16" s="88"/>
      <c r="AB16" s="85" t="s">
        <v>117</v>
      </c>
      <c r="AC16" s="73"/>
      <c r="AD16" s="73"/>
      <c r="AH16" s="1"/>
    </row>
    <row r="17" spans="1:30" s="43" customFormat="1" ht="12.75">
      <c r="A17" s="95"/>
      <c r="B17" s="60"/>
      <c r="C17" s="90"/>
      <c r="D17" s="83" t="s">
        <v>18</v>
      </c>
      <c r="E17" s="59" t="s">
        <v>0</v>
      </c>
      <c r="F17" s="75"/>
      <c r="G17" s="73">
        <v>233946</v>
      </c>
      <c r="H17" s="73">
        <v>558891</v>
      </c>
      <c r="I17" s="74"/>
      <c r="J17" s="60"/>
      <c r="K17" s="90"/>
      <c r="L17" s="83" t="s">
        <v>18</v>
      </c>
      <c r="M17" s="59" t="s">
        <v>55</v>
      </c>
      <c r="N17" s="75"/>
      <c r="O17" s="73">
        <v>22760</v>
      </c>
      <c r="P17" s="73">
        <v>14440</v>
      </c>
      <c r="Q17" s="74"/>
      <c r="R17" s="60">
        <v>6</v>
      </c>
      <c r="S17" s="207" t="s">
        <v>91</v>
      </c>
      <c r="T17" s="208"/>
      <c r="U17" s="209"/>
      <c r="V17" s="86">
        <v>1492123</v>
      </c>
      <c r="W17" s="86">
        <v>93086</v>
      </c>
      <c r="X17" s="65"/>
      <c r="Y17" s="202"/>
      <c r="Z17" s="193"/>
      <c r="AA17" s="96" t="s">
        <v>118</v>
      </c>
      <c r="AB17" s="97"/>
      <c r="AC17" s="195">
        <v>1309454</v>
      </c>
      <c r="AD17" s="195">
        <v>9475960</v>
      </c>
    </row>
    <row r="18" spans="1:30" s="43" customFormat="1" ht="12.75">
      <c r="A18" s="48"/>
      <c r="B18" s="60"/>
      <c r="C18" s="90"/>
      <c r="D18" s="83" t="s">
        <v>18</v>
      </c>
      <c r="E18" s="59" t="s">
        <v>22</v>
      </c>
      <c r="F18" s="75"/>
      <c r="G18" s="73">
        <v>0</v>
      </c>
      <c r="H18" s="73">
        <v>0</v>
      </c>
      <c r="I18" s="74"/>
      <c r="J18" s="60"/>
      <c r="K18" s="90"/>
      <c r="L18" s="83" t="s">
        <v>18</v>
      </c>
      <c r="M18" s="59" t="s">
        <v>56</v>
      </c>
      <c r="N18" s="75"/>
      <c r="O18" s="73">
        <v>0</v>
      </c>
      <c r="P18" s="73">
        <v>0</v>
      </c>
      <c r="Q18" s="74"/>
      <c r="R18" s="60">
        <v>7</v>
      </c>
      <c r="S18" s="207" t="s">
        <v>92</v>
      </c>
      <c r="T18" s="208"/>
      <c r="U18" s="209"/>
      <c r="V18" s="86">
        <v>52748</v>
      </c>
      <c r="W18" s="86">
        <v>123000</v>
      </c>
      <c r="X18" s="65"/>
      <c r="Y18" s="203"/>
      <c r="Z18" s="194"/>
      <c r="AA18" s="98" t="s">
        <v>119</v>
      </c>
      <c r="AB18" s="97"/>
      <c r="AC18" s="196"/>
      <c r="AD18" s="196"/>
    </row>
    <row r="19" spans="1:30" s="43" customFormat="1" ht="12.75">
      <c r="A19" s="48"/>
      <c r="B19" s="60"/>
      <c r="C19" s="90"/>
      <c r="D19" s="83" t="s">
        <v>18</v>
      </c>
      <c r="E19" s="59"/>
      <c r="F19" s="75"/>
      <c r="G19" s="73"/>
      <c r="H19" s="73"/>
      <c r="I19" s="74"/>
      <c r="J19" s="60"/>
      <c r="K19" s="90"/>
      <c r="L19" s="83" t="s">
        <v>18</v>
      </c>
      <c r="M19" s="59" t="s">
        <v>57</v>
      </c>
      <c r="N19" s="75"/>
      <c r="O19" s="73">
        <v>0</v>
      </c>
      <c r="P19" s="73">
        <v>0</v>
      </c>
      <c r="Q19" s="74"/>
      <c r="R19" s="60">
        <v>8</v>
      </c>
      <c r="S19" s="213" t="s">
        <v>93</v>
      </c>
      <c r="T19" s="214"/>
      <c r="U19" s="215"/>
      <c r="V19" s="86">
        <v>12582385</v>
      </c>
      <c r="W19" s="86">
        <f>W13+W14+W17+W18</f>
        <v>34142776</v>
      </c>
      <c r="X19" s="65"/>
      <c r="Y19" s="66"/>
      <c r="Z19" s="87"/>
      <c r="AA19" s="78" t="s">
        <v>120</v>
      </c>
      <c r="AB19" s="78"/>
      <c r="AC19" s="99">
        <f>H21-G21</f>
        <v>-3916000</v>
      </c>
      <c r="AD19" s="99">
        <v>5055955</v>
      </c>
    </row>
    <row r="20" spans="1:33" s="43" customFormat="1" ht="12.75">
      <c r="A20" s="48"/>
      <c r="B20" s="60"/>
      <c r="C20" s="90"/>
      <c r="D20" s="83" t="s">
        <v>18</v>
      </c>
      <c r="E20" s="59"/>
      <c r="F20" s="75"/>
      <c r="G20" s="73"/>
      <c r="H20" s="73"/>
      <c r="I20" s="74"/>
      <c r="J20" s="60"/>
      <c r="K20" s="90"/>
      <c r="L20" s="83" t="s">
        <v>18</v>
      </c>
      <c r="M20" s="59" t="s">
        <v>58</v>
      </c>
      <c r="N20" s="75"/>
      <c r="O20" s="73">
        <v>0</v>
      </c>
      <c r="P20" s="73">
        <v>0</v>
      </c>
      <c r="Q20" s="74"/>
      <c r="R20" s="60">
        <v>9</v>
      </c>
      <c r="S20" s="204" t="s">
        <v>94</v>
      </c>
      <c r="T20" s="205"/>
      <c r="U20" s="206"/>
      <c r="V20" s="86">
        <v>947891</v>
      </c>
      <c r="W20" s="86">
        <f>W10-W19</f>
        <v>1563422</v>
      </c>
      <c r="X20" s="65"/>
      <c r="Y20" s="191"/>
      <c r="Z20" s="193"/>
      <c r="AA20" s="96" t="s">
        <v>121</v>
      </c>
      <c r="AB20" s="96"/>
      <c r="AC20" s="195">
        <v>-162773</v>
      </c>
      <c r="AD20" s="195">
        <v>-4182729</v>
      </c>
      <c r="AG20" s="53"/>
    </row>
    <row r="21" spans="1:33" s="43" customFormat="1" ht="12.75">
      <c r="A21" s="48"/>
      <c r="B21" s="60"/>
      <c r="C21" s="71">
        <v>4</v>
      </c>
      <c r="D21" s="77" t="s">
        <v>23</v>
      </c>
      <c r="E21" s="78"/>
      <c r="F21" s="75"/>
      <c r="G21" s="101">
        <f>G22+G23+G27</f>
        <v>13709633</v>
      </c>
      <c r="H21" s="73">
        <f>H22+H23+H24+H25+H26+H27+H28</f>
        <v>9793633</v>
      </c>
      <c r="I21" s="74"/>
      <c r="J21" s="60"/>
      <c r="K21" s="90"/>
      <c r="L21" s="83" t="s">
        <v>18</v>
      </c>
      <c r="M21" s="59" t="s">
        <v>22</v>
      </c>
      <c r="N21" s="75"/>
      <c r="O21" s="73">
        <v>0</v>
      </c>
      <c r="P21" s="73">
        <v>0</v>
      </c>
      <c r="Q21" s="74"/>
      <c r="R21" s="60">
        <v>10</v>
      </c>
      <c r="S21" s="207" t="s">
        <v>95</v>
      </c>
      <c r="T21" s="208"/>
      <c r="U21" s="209"/>
      <c r="V21" s="86">
        <v>0</v>
      </c>
      <c r="W21" s="86"/>
      <c r="X21" s="65"/>
      <c r="Y21" s="192"/>
      <c r="Z21" s="194"/>
      <c r="AA21" s="93" t="s">
        <v>122</v>
      </c>
      <c r="AB21" s="93"/>
      <c r="AC21" s="196"/>
      <c r="AD21" s="196"/>
      <c r="AG21" s="53"/>
    </row>
    <row r="22" spans="1:30" s="43" customFormat="1" ht="12.75">
      <c r="A22" s="48"/>
      <c r="B22" s="60"/>
      <c r="C22" s="90"/>
      <c r="D22" s="83" t="s">
        <v>18</v>
      </c>
      <c r="E22" s="59" t="s">
        <v>24</v>
      </c>
      <c r="F22" s="75"/>
      <c r="G22" s="73">
        <v>1935641</v>
      </c>
      <c r="H22" s="73">
        <v>1016870</v>
      </c>
      <c r="I22" s="74"/>
      <c r="J22" s="60"/>
      <c r="K22" s="90"/>
      <c r="L22" s="83" t="s">
        <v>18</v>
      </c>
      <c r="M22" s="59" t="s">
        <v>59</v>
      </c>
      <c r="N22" s="75"/>
      <c r="O22" s="73">
        <v>0</v>
      </c>
      <c r="P22" s="73">
        <v>0</v>
      </c>
      <c r="Q22" s="74"/>
      <c r="R22" s="60">
        <v>11</v>
      </c>
      <c r="S22" s="207" t="s">
        <v>96</v>
      </c>
      <c r="T22" s="208"/>
      <c r="U22" s="209"/>
      <c r="V22" s="86">
        <v>0</v>
      </c>
      <c r="W22" s="86"/>
      <c r="X22" s="65"/>
      <c r="Y22" s="60"/>
      <c r="Z22" s="87"/>
      <c r="AA22" s="78" t="s">
        <v>123</v>
      </c>
      <c r="AB22" s="78"/>
      <c r="AC22" s="102"/>
      <c r="AD22" s="102"/>
    </row>
    <row r="23" spans="1:36" s="43" customFormat="1" ht="12.75">
      <c r="A23" s="48"/>
      <c r="B23" s="60"/>
      <c r="C23" s="90"/>
      <c r="D23" s="83" t="s">
        <v>18</v>
      </c>
      <c r="E23" s="59" t="s">
        <v>25</v>
      </c>
      <c r="F23" s="75"/>
      <c r="G23" s="73">
        <v>906700</v>
      </c>
      <c r="H23" s="73">
        <v>906700</v>
      </c>
      <c r="I23" s="74"/>
      <c r="J23" s="60"/>
      <c r="K23" s="90"/>
      <c r="L23" s="83" t="s">
        <v>18</v>
      </c>
      <c r="M23" s="59" t="s">
        <v>60</v>
      </c>
      <c r="N23" s="75"/>
      <c r="O23" s="73">
        <v>0</v>
      </c>
      <c r="P23" s="73">
        <v>0</v>
      </c>
      <c r="Q23" s="74"/>
      <c r="R23" s="60">
        <v>12</v>
      </c>
      <c r="S23" s="207" t="s">
        <v>97</v>
      </c>
      <c r="T23" s="208"/>
      <c r="U23" s="209"/>
      <c r="V23" s="86">
        <v>0</v>
      </c>
      <c r="W23" s="86"/>
      <c r="X23" s="65"/>
      <c r="Y23" s="60"/>
      <c r="Z23" s="87"/>
      <c r="AA23" s="78" t="s">
        <v>124</v>
      </c>
      <c r="AB23" s="78"/>
      <c r="AC23" s="73">
        <v>-8628</v>
      </c>
      <c r="AD23" s="73">
        <v>-26929</v>
      </c>
      <c r="AJ23" s="1"/>
    </row>
    <row r="24" spans="1:36" s="43" customFormat="1" ht="12.75">
      <c r="A24" s="48"/>
      <c r="B24" s="60"/>
      <c r="C24" s="90"/>
      <c r="D24" s="83" t="s">
        <v>18</v>
      </c>
      <c r="E24" s="59" t="s">
        <v>26</v>
      </c>
      <c r="F24" s="75"/>
      <c r="G24" s="73">
        <v>0</v>
      </c>
      <c r="H24" s="73">
        <v>0</v>
      </c>
      <c r="I24" s="74"/>
      <c r="J24" s="60"/>
      <c r="K24" s="71">
        <v>4</v>
      </c>
      <c r="L24" s="77" t="s">
        <v>61</v>
      </c>
      <c r="M24" s="78"/>
      <c r="N24" s="75"/>
      <c r="O24" s="73">
        <v>0</v>
      </c>
      <c r="P24" s="73">
        <v>0</v>
      </c>
      <c r="Q24" s="74"/>
      <c r="R24" s="60"/>
      <c r="S24" s="103">
        <v>121</v>
      </c>
      <c r="T24" s="210" t="s">
        <v>98</v>
      </c>
      <c r="U24" s="211"/>
      <c r="V24" s="86">
        <v>0</v>
      </c>
      <c r="W24" s="86"/>
      <c r="X24" s="65"/>
      <c r="Y24" s="60"/>
      <c r="Z24" s="87"/>
      <c r="AA24" s="78" t="s">
        <v>125</v>
      </c>
      <c r="AB24" s="78"/>
      <c r="AC24" s="73">
        <v>-243361</v>
      </c>
      <c r="AD24" s="73">
        <v>-442000</v>
      </c>
      <c r="AJ24" s="1"/>
    </row>
    <row r="25" spans="1:36" s="43" customFormat="1" ht="12.75">
      <c r="A25" s="48"/>
      <c r="B25" s="60"/>
      <c r="C25" s="90"/>
      <c r="D25" s="83" t="s">
        <v>18</v>
      </c>
      <c r="E25" s="59" t="s">
        <v>27</v>
      </c>
      <c r="F25" s="75"/>
      <c r="G25" s="73">
        <v>0</v>
      </c>
      <c r="H25" s="73">
        <v>0</v>
      </c>
      <c r="I25" s="74"/>
      <c r="J25" s="60"/>
      <c r="K25" s="71">
        <v>5</v>
      </c>
      <c r="L25" s="77" t="s">
        <v>62</v>
      </c>
      <c r="M25" s="78"/>
      <c r="N25" s="75"/>
      <c r="O25" s="73">
        <v>0</v>
      </c>
      <c r="P25" s="73">
        <v>0</v>
      </c>
      <c r="Q25" s="74"/>
      <c r="R25" s="60"/>
      <c r="S25" s="84">
        <v>122</v>
      </c>
      <c r="T25" s="210" t="s">
        <v>99</v>
      </c>
      <c r="U25" s="211"/>
      <c r="V25" s="86">
        <v>0</v>
      </c>
      <c r="W25" s="86"/>
      <c r="X25" s="65"/>
      <c r="Y25" s="60"/>
      <c r="Z25" s="87"/>
      <c r="AA25" s="59" t="s">
        <v>126</v>
      </c>
      <c r="AB25" s="78"/>
      <c r="AC25" s="73">
        <v>-44120</v>
      </c>
      <c r="AD25" s="73">
        <v>-44120</v>
      </c>
      <c r="AJ25" s="1"/>
    </row>
    <row r="26" spans="1:32" s="43" customFormat="1" ht="12.75">
      <c r="A26" s="48"/>
      <c r="B26" s="60"/>
      <c r="C26" s="90"/>
      <c r="D26" s="83" t="s">
        <v>18</v>
      </c>
      <c r="E26" s="59" t="s">
        <v>28</v>
      </c>
      <c r="F26" s="75"/>
      <c r="G26" s="73">
        <v>0</v>
      </c>
      <c r="H26" s="73">
        <v>0</v>
      </c>
      <c r="I26" s="74"/>
      <c r="J26" s="70" t="s">
        <v>34</v>
      </c>
      <c r="K26" s="213" t="s">
        <v>63</v>
      </c>
      <c r="L26" s="214"/>
      <c r="M26" s="215"/>
      <c r="N26" s="75"/>
      <c r="O26" s="73">
        <f>O27+O30+O31+O32</f>
        <v>0</v>
      </c>
      <c r="P26" s="73">
        <v>0</v>
      </c>
      <c r="Q26" s="74"/>
      <c r="R26" s="60"/>
      <c r="S26" s="84">
        <v>123</v>
      </c>
      <c r="T26" s="210" t="s">
        <v>100</v>
      </c>
      <c r="U26" s="211"/>
      <c r="V26" s="86">
        <v>0</v>
      </c>
      <c r="W26" s="86"/>
      <c r="X26" s="65"/>
      <c r="Y26" s="60"/>
      <c r="Z26" s="104" t="s">
        <v>127</v>
      </c>
      <c r="AA26" s="88"/>
      <c r="AB26" s="78"/>
      <c r="AC26" s="73">
        <f>AC27+AC28+AC29+AC30+AC31+AC32</f>
        <v>6193</v>
      </c>
      <c r="AD26" s="73">
        <v>-6306667</v>
      </c>
      <c r="AF26" s="1"/>
    </row>
    <row r="27" spans="1:32" s="43" customFormat="1" ht="12.75">
      <c r="A27" s="48"/>
      <c r="B27" s="60"/>
      <c r="C27" s="90"/>
      <c r="D27" s="83" t="s">
        <v>18</v>
      </c>
      <c r="E27" s="59" t="s">
        <v>29</v>
      </c>
      <c r="F27" s="75"/>
      <c r="G27" s="73">
        <v>10867292</v>
      </c>
      <c r="H27" s="73">
        <v>7870063</v>
      </c>
      <c r="I27" s="74"/>
      <c r="J27" s="60"/>
      <c r="K27" s="71">
        <v>1</v>
      </c>
      <c r="L27" s="77" t="s">
        <v>64</v>
      </c>
      <c r="M27" s="89"/>
      <c r="N27" s="75"/>
      <c r="O27" s="73">
        <f>O28+O29</f>
        <v>0</v>
      </c>
      <c r="P27" s="73">
        <v>0</v>
      </c>
      <c r="Q27" s="74"/>
      <c r="R27" s="60"/>
      <c r="S27" s="84">
        <v>124</v>
      </c>
      <c r="T27" s="210" t="s">
        <v>101</v>
      </c>
      <c r="U27" s="211"/>
      <c r="V27" s="86">
        <v>0</v>
      </c>
      <c r="W27" s="86">
        <v>1394400</v>
      </c>
      <c r="X27" s="65"/>
      <c r="Y27" s="60"/>
      <c r="Z27" s="87"/>
      <c r="AA27" s="78" t="s">
        <v>128</v>
      </c>
      <c r="AB27" s="78"/>
      <c r="AC27" s="73"/>
      <c r="AD27" s="73"/>
      <c r="AF27" s="1"/>
    </row>
    <row r="28" spans="1:30" s="43" customFormat="1" ht="12.75">
      <c r="A28" s="48"/>
      <c r="B28" s="60"/>
      <c r="C28" s="90"/>
      <c r="D28" s="83" t="s">
        <v>18</v>
      </c>
      <c r="E28" s="59"/>
      <c r="F28" s="75"/>
      <c r="G28" s="73"/>
      <c r="H28" s="73"/>
      <c r="I28" s="74"/>
      <c r="J28" s="60"/>
      <c r="K28" s="90"/>
      <c r="L28" s="83" t="s">
        <v>18</v>
      </c>
      <c r="M28" s="59" t="s">
        <v>65</v>
      </c>
      <c r="N28" s="75"/>
      <c r="O28" s="73">
        <v>0</v>
      </c>
      <c r="P28" s="73">
        <v>0</v>
      </c>
      <c r="Q28" s="74"/>
      <c r="R28" s="60">
        <v>13</v>
      </c>
      <c r="S28" s="204" t="s">
        <v>102</v>
      </c>
      <c r="T28" s="205"/>
      <c r="U28" s="206"/>
      <c r="V28" s="86">
        <f>V21+V22+V23</f>
        <v>0</v>
      </c>
      <c r="W28" s="86">
        <f>W21+W22+W23</f>
        <v>0</v>
      </c>
      <c r="X28" s="65"/>
      <c r="Y28" s="60"/>
      <c r="Z28" s="87"/>
      <c r="AA28" s="78" t="s">
        <v>129</v>
      </c>
      <c r="AB28" s="78"/>
      <c r="AC28" s="73"/>
      <c r="AD28" s="73"/>
    </row>
    <row r="29" spans="1:30" s="43" customFormat="1" ht="12.75">
      <c r="A29" s="48"/>
      <c r="B29" s="60"/>
      <c r="C29" s="71">
        <v>5</v>
      </c>
      <c r="D29" s="77" t="s">
        <v>30</v>
      </c>
      <c r="E29" s="78"/>
      <c r="F29" s="75"/>
      <c r="G29" s="73"/>
      <c r="H29" s="73"/>
      <c r="I29" s="74"/>
      <c r="J29" s="60"/>
      <c r="K29" s="90"/>
      <c r="L29" s="83" t="s">
        <v>18</v>
      </c>
      <c r="M29" s="59" t="s">
        <v>66</v>
      </c>
      <c r="N29" s="75"/>
      <c r="O29" s="73">
        <v>0</v>
      </c>
      <c r="P29" s="73">
        <v>0</v>
      </c>
      <c r="Q29" s="74"/>
      <c r="R29" s="60">
        <v>14</v>
      </c>
      <c r="S29" s="204" t="s">
        <v>103</v>
      </c>
      <c r="T29" s="205"/>
      <c r="U29" s="206"/>
      <c r="V29" s="86">
        <f>V20+V28</f>
        <v>947891</v>
      </c>
      <c r="W29" s="86">
        <f>W20+W28+W27</f>
        <v>2957822</v>
      </c>
      <c r="X29" s="65"/>
      <c r="Y29" s="60"/>
      <c r="Z29" s="100"/>
      <c r="AA29" s="78" t="s">
        <v>130</v>
      </c>
      <c r="AB29" s="78"/>
      <c r="AC29" s="73"/>
      <c r="AD29" s="73"/>
    </row>
    <row r="30" spans="1:30" s="43" customFormat="1" ht="12.75">
      <c r="A30" s="48"/>
      <c r="B30" s="60"/>
      <c r="C30" s="71">
        <v>6</v>
      </c>
      <c r="D30" s="77" t="s">
        <v>31</v>
      </c>
      <c r="E30" s="78"/>
      <c r="F30" s="75"/>
      <c r="G30" s="73"/>
      <c r="H30" s="73"/>
      <c r="I30" s="74"/>
      <c r="J30" s="60"/>
      <c r="K30" s="71">
        <v>2</v>
      </c>
      <c r="L30" s="77" t="s">
        <v>67</v>
      </c>
      <c r="M30" s="78"/>
      <c r="N30" s="75"/>
      <c r="O30" s="73">
        <v>0</v>
      </c>
      <c r="P30" s="73">
        <v>0</v>
      </c>
      <c r="Q30" s="74"/>
      <c r="R30" s="60">
        <v>15</v>
      </c>
      <c r="S30" s="207" t="s">
        <v>104</v>
      </c>
      <c r="T30" s="208"/>
      <c r="U30" s="209"/>
      <c r="V30" s="86">
        <v>94789</v>
      </c>
      <c r="W30" s="86">
        <f>W29*0.1</f>
        <v>295782.2</v>
      </c>
      <c r="X30" s="65"/>
      <c r="Y30" s="60"/>
      <c r="Z30" s="90"/>
      <c r="AA30" s="78" t="s">
        <v>131</v>
      </c>
      <c r="AB30" s="78"/>
      <c r="AC30" s="73">
        <v>6193</v>
      </c>
      <c r="AD30" s="73">
        <v>5809</v>
      </c>
    </row>
    <row r="31" spans="1:30" s="43" customFormat="1" ht="12.75">
      <c r="A31" s="48"/>
      <c r="B31" s="60"/>
      <c r="C31" s="71">
        <v>7</v>
      </c>
      <c r="D31" s="77" t="s">
        <v>32</v>
      </c>
      <c r="E31" s="78"/>
      <c r="F31" s="75"/>
      <c r="G31" s="73">
        <f>G32+G33</f>
        <v>0</v>
      </c>
      <c r="H31" s="73">
        <f>H32+H33</f>
        <v>0</v>
      </c>
      <c r="I31" s="74"/>
      <c r="J31" s="60"/>
      <c r="K31" s="71">
        <v>3</v>
      </c>
      <c r="L31" s="77" t="s">
        <v>61</v>
      </c>
      <c r="M31" s="78"/>
      <c r="N31" s="75"/>
      <c r="O31" s="73"/>
      <c r="P31" s="73"/>
      <c r="Q31" s="74"/>
      <c r="R31" s="60">
        <v>16</v>
      </c>
      <c r="S31" s="204" t="s">
        <v>105</v>
      </c>
      <c r="T31" s="205"/>
      <c r="U31" s="206"/>
      <c r="V31" s="86">
        <f>V29-V30</f>
        <v>853102</v>
      </c>
      <c r="W31" s="86">
        <f>W29-W30</f>
        <v>2662039.8</v>
      </c>
      <c r="X31" s="65"/>
      <c r="Y31" s="60"/>
      <c r="Z31" s="90"/>
      <c r="AA31" s="78" t="s">
        <v>132</v>
      </c>
      <c r="AB31" s="78"/>
      <c r="AC31" s="73"/>
      <c r="AD31" s="73"/>
    </row>
    <row r="32" spans="1:30" s="43" customFormat="1" ht="14.25" customHeight="1">
      <c r="A32" s="48"/>
      <c r="B32" s="60"/>
      <c r="C32" s="71"/>
      <c r="D32" s="83" t="s">
        <v>18</v>
      </c>
      <c r="E32" s="78" t="s">
        <v>33</v>
      </c>
      <c r="F32" s="75"/>
      <c r="G32" s="73"/>
      <c r="H32" s="73"/>
      <c r="I32" s="74"/>
      <c r="J32" s="60"/>
      <c r="K32" s="71">
        <v>4</v>
      </c>
      <c r="L32" s="77" t="s">
        <v>68</v>
      </c>
      <c r="M32" s="78"/>
      <c r="N32" s="75"/>
      <c r="O32" s="73"/>
      <c r="P32" s="73"/>
      <c r="Q32" s="74"/>
      <c r="R32" s="60">
        <v>17</v>
      </c>
      <c r="S32" s="207" t="s">
        <v>106</v>
      </c>
      <c r="T32" s="208"/>
      <c r="U32" s="209"/>
      <c r="V32" s="86"/>
      <c r="W32" s="86"/>
      <c r="X32" s="65"/>
      <c r="Y32" s="60"/>
      <c r="Z32" s="90"/>
      <c r="AA32" s="59" t="s">
        <v>133</v>
      </c>
      <c r="AB32" s="78"/>
      <c r="AC32" s="73"/>
      <c r="AD32" s="73"/>
    </row>
    <row r="33" spans="1:30" s="43" customFormat="1" ht="12.75">
      <c r="A33" s="48"/>
      <c r="B33" s="60"/>
      <c r="C33" s="71"/>
      <c r="D33" s="83" t="s">
        <v>18</v>
      </c>
      <c r="E33" s="78"/>
      <c r="F33" s="75"/>
      <c r="G33" s="73"/>
      <c r="H33" s="73"/>
      <c r="I33" s="74"/>
      <c r="J33" s="60"/>
      <c r="K33" s="213" t="s">
        <v>69</v>
      </c>
      <c r="L33" s="214"/>
      <c r="M33" s="215"/>
      <c r="N33" s="75"/>
      <c r="O33" s="73">
        <f>O8+O26</f>
        <v>938210</v>
      </c>
      <c r="P33" s="73">
        <f>P8+P26</f>
        <v>1100976</v>
      </c>
      <c r="Q33" s="74"/>
      <c r="R33" s="105"/>
      <c r="S33" s="105"/>
      <c r="T33" s="105"/>
      <c r="U33" s="97"/>
      <c r="V33" s="74"/>
      <c r="W33" s="74"/>
      <c r="X33" s="65"/>
      <c r="Y33" s="60"/>
      <c r="Z33" s="87" t="s">
        <v>134</v>
      </c>
      <c r="AA33" s="106"/>
      <c r="AB33" s="78"/>
      <c r="AC33" s="73">
        <v>-150000</v>
      </c>
      <c r="AD33" s="73"/>
    </row>
    <row r="34" spans="1:30" s="43" customFormat="1" ht="12.75">
      <c r="A34" s="48"/>
      <c r="B34" s="70" t="s">
        <v>34</v>
      </c>
      <c r="C34" s="213" t="s">
        <v>35</v>
      </c>
      <c r="D34" s="214"/>
      <c r="E34" s="215"/>
      <c r="F34" s="75"/>
      <c r="G34" s="73">
        <f>G35+G36+G41+G42+G43+G44</f>
        <v>5971677</v>
      </c>
      <c r="H34" s="73">
        <f>H35+H36+H41+H42+H43+H44</f>
        <v>7463800</v>
      </c>
      <c r="I34" s="74"/>
      <c r="J34" s="70" t="s">
        <v>70</v>
      </c>
      <c r="K34" s="213" t="s">
        <v>71</v>
      </c>
      <c r="L34" s="214"/>
      <c r="M34" s="215"/>
      <c r="N34" s="75"/>
      <c r="O34" s="73">
        <f>O35+O36+O37+O38+O39+O40+O41+O42+O43+O44</f>
        <v>32593678</v>
      </c>
      <c r="P34" s="73">
        <f>P35+P36+P37+P38+P39+P40+P41+P42+P43+P44</f>
        <v>31890576</v>
      </c>
      <c r="Q34" s="74"/>
      <c r="R34" s="105"/>
      <c r="S34" s="105"/>
      <c r="T34" s="105"/>
      <c r="U34" s="97"/>
      <c r="V34" s="74"/>
      <c r="W34" s="74"/>
      <c r="X34" s="65"/>
      <c r="Y34" s="60"/>
      <c r="Z34" s="90"/>
      <c r="AA34" s="78" t="s">
        <v>135</v>
      </c>
      <c r="AB34" s="78"/>
      <c r="AC34" s="73"/>
      <c r="AD34" s="73"/>
    </row>
    <row r="35" spans="1:30" s="43" customFormat="1" ht="12.75">
      <c r="A35" s="48"/>
      <c r="B35" s="60"/>
      <c r="C35" s="71">
        <v>1</v>
      </c>
      <c r="D35" s="77" t="s">
        <v>36</v>
      </c>
      <c r="E35" s="78"/>
      <c r="F35" s="75"/>
      <c r="G35" s="73"/>
      <c r="H35" s="73"/>
      <c r="I35" s="74"/>
      <c r="J35" s="60"/>
      <c r="K35" s="71">
        <v>1</v>
      </c>
      <c r="L35" s="77" t="s">
        <v>72</v>
      </c>
      <c r="M35" s="78"/>
      <c r="N35" s="75"/>
      <c r="O35" s="73"/>
      <c r="P35" s="73"/>
      <c r="Q35" s="74"/>
      <c r="R35" s="105"/>
      <c r="S35" s="105"/>
      <c r="T35" s="105"/>
      <c r="U35" s="97"/>
      <c r="V35" s="74"/>
      <c r="W35" s="74"/>
      <c r="X35" s="65"/>
      <c r="Y35" s="60"/>
      <c r="Z35" s="90"/>
      <c r="AA35" s="78" t="s">
        <v>136</v>
      </c>
      <c r="AB35" s="78"/>
      <c r="AC35" s="73"/>
      <c r="AD35" s="73"/>
    </row>
    <row r="36" spans="1:30" s="43" customFormat="1" ht="12.75">
      <c r="A36" s="48"/>
      <c r="B36" s="60"/>
      <c r="C36" s="71">
        <v>2</v>
      </c>
      <c r="D36" s="77" t="s">
        <v>37</v>
      </c>
      <c r="E36" s="89"/>
      <c r="F36" s="75"/>
      <c r="G36" s="73">
        <f>G37+G38+G39+G40</f>
        <v>5971677</v>
      </c>
      <c r="H36" s="73">
        <f>H37+H38+H39+H40</f>
        <v>7463800</v>
      </c>
      <c r="I36" s="74"/>
      <c r="J36" s="60"/>
      <c r="K36" s="79">
        <v>2</v>
      </c>
      <c r="L36" s="77" t="s">
        <v>73</v>
      </c>
      <c r="M36" s="78"/>
      <c r="N36" s="75"/>
      <c r="O36" s="73"/>
      <c r="P36" s="107"/>
      <c r="Q36" s="74"/>
      <c r="R36" s="105"/>
      <c r="S36" s="94"/>
      <c r="T36" s="118" t="s">
        <v>103</v>
      </c>
      <c r="U36" s="118"/>
      <c r="V36" s="74">
        <f>V29</f>
        <v>947891</v>
      </c>
      <c r="W36" s="74"/>
      <c r="X36" s="65"/>
      <c r="Y36" s="60"/>
      <c r="Z36" s="90"/>
      <c r="AA36" s="78" t="s">
        <v>137</v>
      </c>
      <c r="AB36" s="78"/>
      <c r="AC36" s="73"/>
      <c r="AD36" s="73"/>
    </row>
    <row r="37" spans="1:30" s="43" customFormat="1" ht="12.75">
      <c r="A37" s="48"/>
      <c r="B37" s="60"/>
      <c r="C37" s="90"/>
      <c r="D37" s="83" t="s">
        <v>18</v>
      </c>
      <c r="E37" s="59" t="s">
        <v>6</v>
      </c>
      <c r="F37" s="75"/>
      <c r="G37" s="73">
        <v>0</v>
      </c>
      <c r="H37" s="73">
        <v>0</v>
      </c>
      <c r="I37" s="74"/>
      <c r="J37" s="60"/>
      <c r="K37" s="71">
        <v>3</v>
      </c>
      <c r="L37" s="77" t="s">
        <v>74</v>
      </c>
      <c r="M37" s="78"/>
      <c r="N37" s="75"/>
      <c r="O37" s="73">
        <v>14529619</v>
      </c>
      <c r="P37" s="73">
        <v>14529619</v>
      </c>
      <c r="Q37" s="74"/>
      <c r="R37" s="105"/>
      <c r="S37" s="105"/>
      <c r="T37" s="119" t="s">
        <v>107</v>
      </c>
      <c r="U37" s="119"/>
      <c r="V37" s="74">
        <v>0</v>
      </c>
      <c r="W37" s="74"/>
      <c r="X37" s="65"/>
      <c r="Y37" s="60"/>
      <c r="Z37" s="90"/>
      <c r="AA37" s="78" t="s">
        <v>138</v>
      </c>
      <c r="AB37" s="78"/>
      <c r="AC37" s="73">
        <v>-150000</v>
      </c>
      <c r="AD37" s="73"/>
    </row>
    <row r="38" spans="1:30" s="43" customFormat="1" ht="12.75">
      <c r="A38" s="48"/>
      <c r="B38" s="60"/>
      <c r="C38" s="90"/>
      <c r="D38" s="83" t="s">
        <v>18</v>
      </c>
      <c r="E38" s="59" t="s">
        <v>4</v>
      </c>
      <c r="F38" s="75"/>
      <c r="G38" s="73">
        <v>0</v>
      </c>
      <c r="H38" s="73">
        <v>0</v>
      </c>
      <c r="I38" s="74"/>
      <c r="J38" s="60"/>
      <c r="K38" s="79">
        <v>4</v>
      </c>
      <c r="L38" s="77" t="s">
        <v>75</v>
      </c>
      <c r="M38" s="78"/>
      <c r="N38" s="75"/>
      <c r="O38" s="73"/>
      <c r="P38" s="73"/>
      <c r="Q38" s="74"/>
      <c r="R38" s="105"/>
      <c r="S38" s="105"/>
      <c r="T38" s="118" t="s">
        <v>108</v>
      </c>
      <c r="U38" s="118"/>
      <c r="V38" s="74">
        <f>V36+V37</f>
        <v>947891</v>
      </c>
      <c r="W38" s="74"/>
      <c r="X38" s="65"/>
      <c r="Y38" s="60"/>
      <c r="Z38" s="90"/>
      <c r="AA38" s="59" t="s">
        <v>139</v>
      </c>
      <c r="AB38" s="78"/>
      <c r="AC38" s="73"/>
      <c r="AD38" s="73"/>
    </row>
    <row r="39" spans="1:30" s="43" customFormat="1" ht="12.75">
      <c r="A39" s="48"/>
      <c r="B39" s="60"/>
      <c r="C39" s="90"/>
      <c r="D39" s="83" t="s">
        <v>18</v>
      </c>
      <c r="E39" s="59" t="s">
        <v>38</v>
      </c>
      <c r="F39" s="75"/>
      <c r="G39" s="73">
        <v>5971677</v>
      </c>
      <c r="H39" s="73">
        <v>7463800</v>
      </c>
      <c r="I39" s="74"/>
      <c r="J39" s="60"/>
      <c r="K39" s="71">
        <v>5</v>
      </c>
      <c r="L39" s="77" t="s">
        <v>76</v>
      </c>
      <c r="M39" s="78"/>
      <c r="N39" s="75"/>
      <c r="O39" s="73"/>
      <c r="P39" s="73"/>
      <c r="Q39" s="74"/>
      <c r="R39" s="105"/>
      <c r="S39" s="105"/>
      <c r="T39" s="118" t="s">
        <v>109</v>
      </c>
      <c r="U39" s="118"/>
      <c r="V39" s="74">
        <f>V38*10%</f>
        <v>94789.1</v>
      </c>
      <c r="W39" s="74"/>
      <c r="X39" s="65"/>
      <c r="Y39" s="108"/>
      <c r="Z39" s="104" t="s">
        <v>140</v>
      </c>
      <c r="AA39" s="108"/>
      <c r="AB39" s="109"/>
      <c r="AC39" s="110">
        <f>AC10+AC26+AC33</f>
        <v>-769221</v>
      </c>
      <c r="AD39" s="110">
        <v>6822208</v>
      </c>
    </row>
    <row r="40" spans="1:30" s="43" customFormat="1" ht="12.75">
      <c r="A40" s="48"/>
      <c r="B40" s="60"/>
      <c r="C40" s="90"/>
      <c r="D40" s="83" t="s">
        <v>18</v>
      </c>
      <c r="E40" s="59" t="s">
        <v>39</v>
      </c>
      <c r="F40" s="75"/>
      <c r="G40" s="73">
        <v>0</v>
      </c>
      <c r="H40" s="73">
        <v>0</v>
      </c>
      <c r="I40" s="74"/>
      <c r="J40" s="60"/>
      <c r="K40" s="79">
        <v>6</v>
      </c>
      <c r="L40" s="77" t="s">
        <v>77</v>
      </c>
      <c r="M40" s="78"/>
      <c r="N40" s="75"/>
      <c r="O40" s="73">
        <v>0</v>
      </c>
      <c r="P40" s="73">
        <v>0</v>
      </c>
      <c r="Q40" s="74"/>
      <c r="R40" s="105"/>
      <c r="S40" s="105"/>
      <c r="T40" s="118" t="s">
        <v>105</v>
      </c>
      <c r="U40" s="118"/>
      <c r="V40" s="74">
        <f>V36-V39</f>
        <v>853101.9</v>
      </c>
      <c r="W40" s="74"/>
      <c r="X40" s="65"/>
      <c r="Y40" s="108"/>
      <c r="Z40" s="104" t="s">
        <v>141</v>
      </c>
      <c r="AA40" s="108"/>
      <c r="AB40" s="109"/>
      <c r="AC40" s="110">
        <f>AD41</f>
        <v>12837053</v>
      </c>
      <c r="AD40" s="112">
        <v>6014845</v>
      </c>
    </row>
    <row r="41" spans="1:30" s="43" customFormat="1" ht="12.75">
      <c r="A41" s="48"/>
      <c r="B41" s="60"/>
      <c r="C41" s="71">
        <v>3</v>
      </c>
      <c r="D41" s="77" t="s">
        <v>40</v>
      </c>
      <c r="E41" s="78"/>
      <c r="F41" s="75"/>
      <c r="G41" s="73"/>
      <c r="H41" s="73"/>
      <c r="I41" s="74"/>
      <c r="J41" s="60"/>
      <c r="K41" s="71">
        <v>7</v>
      </c>
      <c r="L41" s="77" t="s">
        <v>78</v>
      </c>
      <c r="M41" s="78"/>
      <c r="N41" s="75"/>
      <c r="O41" s="73">
        <v>946673</v>
      </c>
      <c r="P41" s="73">
        <v>946673</v>
      </c>
      <c r="Q41" s="74"/>
      <c r="R41" s="105"/>
      <c r="S41" s="105"/>
      <c r="T41" s="105"/>
      <c r="U41" s="97"/>
      <c r="V41" s="74"/>
      <c r="W41" s="74"/>
      <c r="X41" s="65"/>
      <c r="Y41" s="108"/>
      <c r="Z41" s="104" t="s">
        <v>142</v>
      </c>
      <c r="AA41" s="108"/>
      <c r="AB41" s="109"/>
      <c r="AC41" s="110">
        <f>SUM(AC39:AC40)</f>
        <v>12067832</v>
      </c>
      <c r="AD41" s="110">
        <f>SUM(AD39:AD40)</f>
        <v>12837053</v>
      </c>
    </row>
    <row r="42" spans="1:30" s="43" customFormat="1" ht="12.75">
      <c r="A42" s="48"/>
      <c r="B42" s="51"/>
      <c r="C42" s="10">
        <v>4</v>
      </c>
      <c r="D42" s="11" t="s">
        <v>41</v>
      </c>
      <c r="E42" s="55"/>
      <c r="F42" s="54"/>
      <c r="G42" s="52"/>
      <c r="H42" s="52"/>
      <c r="I42" s="53"/>
      <c r="J42" s="51"/>
      <c r="K42" s="12">
        <v>8</v>
      </c>
      <c r="L42" s="11" t="s">
        <v>79</v>
      </c>
      <c r="M42" s="55"/>
      <c r="N42" s="75"/>
      <c r="O42" s="73">
        <v>10522555</v>
      </c>
      <c r="P42" s="73">
        <v>10522555</v>
      </c>
      <c r="Q42" s="53"/>
      <c r="R42" s="57"/>
      <c r="S42" s="57"/>
      <c r="T42" s="57"/>
      <c r="U42" s="57"/>
      <c r="V42" s="53"/>
      <c r="W42" s="53"/>
      <c r="Y42" s="49"/>
      <c r="Z42" s="49"/>
      <c r="AA42" s="49"/>
      <c r="AC42" s="50"/>
      <c r="AD42" s="50"/>
    </row>
    <row r="43" spans="1:30" s="43" customFormat="1" ht="12.75">
      <c r="A43" s="48"/>
      <c r="B43" s="51"/>
      <c r="C43" s="10">
        <v>5</v>
      </c>
      <c r="D43" s="11" t="s">
        <v>42</v>
      </c>
      <c r="E43" s="55"/>
      <c r="F43" s="54"/>
      <c r="G43" s="52"/>
      <c r="H43" s="52"/>
      <c r="I43" s="53"/>
      <c r="J43" s="51"/>
      <c r="K43" s="10">
        <v>9</v>
      </c>
      <c r="L43" s="11" t="s">
        <v>80</v>
      </c>
      <c r="M43" s="55"/>
      <c r="N43" s="54"/>
      <c r="O43" s="52">
        <v>5741729</v>
      </c>
      <c r="P43" s="52">
        <v>3378576</v>
      </c>
      <c r="Q43" s="53"/>
      <c r="Y43" s="49"/>
      <c r="Z43" s="49"/>
      <c r="AA43" s="49"/>
      <c r="AC43" s="50"/>
      <c r="AD43" s="13"/>
    </row>
    <row r="44" spans="1:30" s="43" customFormat="1" ht="12.75">
      <c r="A44" s="48"/>
      <c r="B44" s="51"/>
      <c r="C44" s="10">
        <v>6</v>
      </c>
      <c r="D44" s="11" t="s">
        <v>43</v>
      </c>
      <c r="E44" s="55"/>
      <c r="F44" s="54"/>
      <c r="G44" s="52"/>
      <c r="H44" s="52"/>
      <c r="I44" s="53"/>
      <c r="J44" s="51"/>
      <c r="K44" s="12">
        <v>10</v>
      </c>
      <c r="L44" s="11" t="s">
        <v>81</v>
      </c>
      <c r="M44" s="55"/>
      <c r="N44" s="54"/>
      <c r="O44" s="52">
        <v>853102</v>
      </c>
      <c r="P44" s="52">
        <v>2513153</v>
      </c>
      <c r="Q44" s="53"/>
      <c r="Y44" s="49"/>
      <c r="Z44" s="49"/>
      <c r="AA44" s="49"/>
      <c r="AC44" s="50"/>
      <c r="AD44" s="50"/>
    </row>
    <row r="45" spans="1:30" s="43" customFormat="1" ht="12.75">
      <c r="A45" s="48"/>
      <c r="B45" s="54"/>
      <c r="C45" s="218" t="s">
        <v>44</v>
      </c>
      <c r="D45" s="219"/>
      <c r="E45" s="220"/>
      <c r="F45" s="54"/>
      <c r="G45" s="52">
        <f>SUM(G8+G34)</f>
        <v>33531888</v>
      </c>
      <c r="H45" s="52">
        <f>H8+H34</f>
        <v>32991552</v>
      </c>
      <c r="I45" s="53"/>
      <c r="J45" s="51"/>
      <c r="K45" s="218" t="s">
        <v>82</v>
      </c>
      <c r="L45" s="219"/>
      <c r="M45" s="220"/>
      <c r="N45" s="54"/>
      <c r="O45" s="52">
        <f>O33+O34</f>
        <v>33531888</v>
      </c>
      <c r="P45" s="52">
        <f>P33+P34</f>
        <v>32991552</v>
      </c>
      <c r="Q45" s="53"/>
      <c r="Y45" s="49"/>
      <c r="Z45" s="49"/>
      <c r="AA45" s="49"/>
      <c r="AC45" s="50"/>
      <c r="AD45" s="50"/>
    </row>
    <row r="46" spans="1:30" s="43" customFormat="1" ht="12.75">
      <c r="A46" s="48"/>
      <c r="B46" s="57"/>
      <c r="C46" s="57"/>
      <c r="D46" s="57"/>
      <c r="E46" s="57"/>
      <c r="F46" s="56"/>
      <c r="G46" s="53"/>
      <c r="H46" s="53"/>
      <c r="I46" s="53"/>
      <c r="Y46" s="49"/>
      <c r="Z46" s="49"/>
      <c r="AA46" s="49"/>
      <c r="AC46" s="50"/>
      <c r="AD46" s="50"/>
    </row>
    <row r="47" spans="1:30" s="43" customFormat="1" ht="12.75">
      <c r="A47" s="48"/>
      <c r="B47" s="49"/>
      <c r="C47" s="49"/>
      <c r="D47" s="49"/>
      <c r="G47" s="50"/>
      <c r="H47" s="50"/>
      <c r="I47" s="58"/>
      <c r="Y47" s="49"/>
      <c r="Z47" s="49"/>
      <c r="AA47" s="49"/>
      <c r="AC47" s="50"/>
      <c r="AD47" s="50"/>
    </row>
    <row r="48" spans="23:30" s="43" customFormat="1" ht="12.75">
      <c r="W48" s="49"/>
      <c r="Y48" s="49"/>
      <c r="Z48" s="49"/>
      <c r="AA48" s="49"/>
      <c r="AC48" s="50"/>
      <c r="AD48" s="50"/>
    </row>
    <row r="49" spans="23:28" s="43" customFormat="1" ht="12.75">
      <c r="W49" s="49"/>
      <c r="X49" s="49"/>
      <c r="Y49" s="49"/>
      <c r="AA49" s="50"/>
      <c r="AB49" s="50"/>
    </row>
    <row r="50" spans="23:28" s="43" customFormat="1" ht="12.75">
      <c r="W50" s="49"/>
      <c r="X50" s="49"/>
      <c r="Y50" s="49"/>
      <c r="AA50" s="50"/>
      <c r="AB50" s="50"/>
    </row>
    <row r="51" spans="23:28" s="43" customFormat="1" ht="12.75">
      <c r="W51" s="49"/>
      <c r="X51" s="49"/>
      <c r="Y51" s="49"/>
      <c r="AA51" s="50"/>
      <c r="AB51" s="50"/>
    </row>
    <row r="52" spans="24:28" s="43" customFormat="1" ht="12.75">
      <c r="X52" s="49"/>
      <c r="Y52" s="49"/>
      <c r="AA52" s="50"/>
      <c r="AB52" s="50"/>
    </row>
    <row r="53" s="43" customFormat="1" ht="12.75"/>
  </sheetData>
  <sheetProtection/>
  <mergeCells count="55">
    <mergeCell ref="C8:E8"/>
    <mergeCell ref="C34:E34"/>
    <mergeCell ref="A4:G4"/>
    <mergeCell ref="B6:B7"/>
    <mergeCell ref="C6:E7"/>
    <mergeCell ref="F6:F7"/>
    <mergeCell ref="C45:E45"/>
    <mergeCell ref="J3:P3"/>
    <mergeCell ref="J6:J7"/>
    <mergeCell ref="K6:M7"/>
    <mergeCell ref="N6:N7"/>
    <mergeCell ref="K8:M8"/>
    <mergeCell ref="K26:M26"/>
    <mergeCell ref="K33:M33"/>
    <mergeCell ref="K34:M34"/>
    <mergeCell ref="K45:M45"/>
    <mergeCell ref="S22:U22"/>
    <mergeCell ref="S23:U23"/>
    <mergeCell ref="R3:W3"/>
    <mergeCell ref="Q4:W4"/>
    <mergeCell ref="R8:R9"/>
    <mergeCell ref="S8:U9"/>
    <mergeCell ref="S10:U10"/>
    <mergeCell ref="S11:U11"/>
    <mergeCell ref="S12:U12"/>
    <mergeCell ref="S13:U13"/>
    <mergeCell ref="T16:U16"/>
    <mergeCell ref="S30:U30"/>
    <mergeCell ref="AD17:AD18"/>
    <mergeCell ref="T26:U26"/>
    <mergeCell ref="S18:U18"/>
    <mergeCell ref="S19:U19"/>
    <mergeCell ref="AD20:AD21"/>
    <mergeCell ref="S20:U20"/>
    <mergeCell ref="S21:U21"/>
    <mergeCell ref="S17:U17"/>
    <mergeCell ref="S31:U31"/>
    <mergeCell ref="S32:U32"/>
    <mergeCell ref="S29:U29"/>
    <mergeCell ref="T27:U27"/>
    <mergeCell ref="S28:U28"/>
    <mergeCell ref="K1:M1"/>
    <mergeCell ref="T24:U24"/>
    <mergeCell ref="T25:U25"/>
    <mergeCell ref="S14:U14"/>
    <mergeCell ref="T15:U15"/>
    <mergeCell ref="Y20:Y21"/>
    <mergeCell ref="Z20:Z21"/>
    <mergeCell ref="AC20:AC21"/>
    <mergeCell ref="X5:AC5"/>
    <mergeCell ref="Y8:Y9"/>
    <mergeCell ref="Z8:AB9"/>
    <mergeCell ref="Y17:Y18"/>
    <mergeCell ref="Z17:Z18"/>
    <mergeCell ref="AC17:AC18"/>
  </mergeCells>
  <printOptions/>
  <pageMargins left="0.15748031496062992" right="0" top="0.984251968503937" bottom="0.984251968503937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65"/>
  <sheetViews>
    <sheetView zoomScalePageLayoutView="0" workbookViewId="0" topLeftCell="A1">
      <selection activeCell="E41" sqref="E41"/>
    </sheetView>
  </sheetViews>
  <sheetFormatPr defaultColWidth="9.140625" defaultRowHeight="12.75"/>
  <cols>
    <col min="1" max="1" width="5.28125" style="0" customWidth="1"/>
    <col min="2" max="2" width="33.28125" style="0" customWidth="1"/>
    <col min="3" max="3" width="16.00390625" style="0" customWidth="1"/>
    <col min="4" max="4" width="12.57421875" style="0" customWidth="1"/>
    <col min="5" max="5" width="13.00390625" style="0" customWidth="1"/>
    <col min="6" max="6" width="14.140625" style="0" customWidth="1"/>
    <col min="7" max="7" width="15.8515625" style="0" customWidth="1"/>
    <col min="8" max="8" width="14.140625" style="0" customWidth="1"/>
    <col min="9" max="9" width="7.28125" style="0" customWidth="1"/>
  </cols>
  <sheetData>
    <row r="3" spans="2:8" ht="18">
      <c r="B3" s="4" t="s">
        <v>173</v>
      </c>
      <c r="G3" s="5"/>
      <c r="H3" s="6" t="s">
        <v>9</v>
      </c>
    </row>
    <row r="5" spans="1:8" ht="15">
      <c r="A5" s="227" t="s">
        <v>166</v>
      </c>
      <c r="B5" s="227"/>
      <c r="C5" s="227"/>
      <c r="D5" s="227"/>
      <c r="E5" s="227"/>
      <c r="F5" s="227"/>
      <c r="G5" s="227"/>
      <c r="H5" s="227"/>
    </row>
    <row r="7" spans="2:7" ht="14.25">
      <c r="B7" s="14" t="s">
        <v>145</v>
      </c>
      <c r="G7" s="15"/>
    </row>
    <row r="8" ht="13.5" thickBot="1"/>
    <row r="9" spans="1:9" ht="13.5" thickTop="1">
      <c r="A9" s="16"/>
      <c r="B9" s="17"/>
      <c r="C9" s="17" t="s">
        <v>74</v>
      </c>
      <c r="D9" s="17" t="s">
        <v>75</v>
      </c>
      <c r="E9" s="18" t="s">
        <v>165</v>
      </c>
      <c r="F9" s="18" t="s">
        <v>164</v>
      </c>
      <c r="G9" s="17" t="s">
        <v>148</v>
      </c>
      <c r="H9" s="19" t="s">
        <v>149</v>
      </c>
      <c r="I9" s="20"/>
    </row>
    <row r="10" spans="1:9" ht="12.75">
      <c r="A10" s="21" t="s">
        <v>15</v>
      </c>
      <c r="B10" s="22" t="s">
        <v>163</v>
      </c>
      <c r="C10" s="23"/>
      <c r="D10" s="23"/>
      <c r="E10" s="23"/>
      <c r="F10" s="23"/>
      <c r="G10" s="23"/>
      <c r="H10" s="24"/>
      <c r="I10" s="25"/>
    </row>
    <row r="11" spans="1:9" ht="12.75">
      <c r="A11" s="26" t="s">
        <v>151</v>
      </c>
      <c r="B11" s="27" t="s">
        <v>152</v>
      </c>
      <c r="C11" s="23"/>
      <c r="D11" s="23"/>
      <c r="E11" s="23"/>
      <c r="F11" s="23"/>
      <c r="G11" s="23"/>
      <c r="H11" s="24">
        <f aca="true" t="shared" si="0" ref="H11:H22">SUM(C11:G11)</f>
        <v>0</v>
      </c>
      <c r="I11" s="25"/>
    </row>
    <row r="12" spans="1:9" ht="13.5" customHeight="1">
      <c r="A12" s="21" t="s">
        <v>153</v>
      </c>
      <c r="B12" s="22" t="s">
        <v>154</v>
      </c>
      <c r="C12" s="23">
        <v>14529619</v>
      </c>
      <c r="D12" s="30">
        <f>SUM(D5:D11)</f>
        <v>0</v>
      </c>
      <c r="E12" s="30">
        <v>946673</v>
      </c>
      <c r="F12" s="30">
        <v>10522555</v>
      </c>
      <c r="G12" s="30"/>
      <c r="H12" s="24">
        <f t="shared" si="0"/>
        <v>25998847</v>
      </c>
      <c r="I12" s="25"/>
    </row>
    <row r="13" spans="1:9" ht="12.75">
      <c r="A13" s="28">
        <v>1</v>
      </c>
      <c r="B13" s="29" t="s">
        <v>155</v>
      </c>
      <c r="C13" s="30"/>
      <c r="D13" s="30"/>
      <c r="E13" s="30"/>
      <c r="F13" s="30"/>
      <c r="G13" s="30"/>
      <c r="H13" s="24">
        <f t="shared" si="0"/>
        <v>0</v>
      </c>
      <c r="I13" s="25"/>
    </row>
    <row r="14" spans="1:9" ht="12.75">
      <c r="A14" s="28">
        <v>2</v>
      </c>
      <c r="B14" s="29" t="s">
        <v>156</v>
      </c>
      <c r="C14" s="30"/>
      <c r="D14" s="30"/>
      <c r="E14" s="30"/>
      <c r="F14" s="30"/>
      <c r="G14" s="30"/>
      <c r="H14" s="24">
        <f t="shared" si="0"/>
        <v>0</v>
      </c>
      <c r="I14" s="25"/>
    </row>
    <row r="15" spans="1:9" ht="12.75">
      <c r="A15" s="28">
        <v>3</v>
      </c>
      <c r="B15" s="29" t="s">
        <v>157</v>
      </c>
      <c r="C15" s="30"/>
      <c r="D15" s="30"/>
      <c r="E15" s="30"/>
      <c r="F15" s="30"/>
      <c r="G15" s="30">
        <v>5891729</v>
      </c>
      <c r="H15" s="24">
        <f t="shared" si="0"/>
        <v>5891729</v>
      </c>
      <c r="I15" s="25"/>
    </row>
    <row r="16" spans="1:9" ht="12.75" customHeight="1">
      <c r="A16" s="28">
        <v>4</v>
      </c>
      <c r="B16" s="29" t="s">
        <v>158</v>
      </c>
      <c r="C16" s="30"/>
      <c r="D16" s="30"/>
      <c r="E16" s="30"/>
      <c r="F16" s="30"/>
      <c r="G16" s="30"/>
      <c r="H16" s="24">
        <f t="shared" si="0"/>
        <v>0</v>
      </c>
      <c r="I16" s="25"/>
    </row>
    <row r="17" spans="1:9" ht="13.5" thickBot="1">
      <c r="A17" s="21" t="s">
        <v>34</v>
      </c>
      <c r="B17" s="22" t="s">
        <v>167</v>
      </c>
      <c r="C17" s="34">
        <f>SUM(C12:C16)</f>
        <v>14529619</v>
      </c>
      <c r="D17" s="34">
        <f>SUM(D12:D16)</f>
        <v>0</v>
      </c>
      <c r="E17" s="34">
        <f>SUM(E12:E16)</f>
        <v>946673</v>
      </c>
      <c r="F17" s="34">
        <f>SUM(F12:F16)</f>
        <v>10522555</v>
      </c>
      <c r="G17" s="34">
        <f>SUM(G12:G16)</f>
        <v>5891729</v>
      </c>
      <c r="H17" s="34">
        <f>SUM(C17:G17)</f>
        <v>31890576</v>
      </c>
      <c r="I17" s="25"/>
    </row>
    <row r="18" spans="1:9" ht="13.5" thickTop="1">
      <c r="A18" s="26">
        <v>1</v>
      </c>
      <c r="B18" s="29" t="s">
        <v>155</v>
      </c>
      <c r="C18" s="30"/>
      <c r="D18" s="30"/>
      <c r="E18" s="30"/>
      <c r="F18" s="30"/>
      <c r="G18" s="30">
        <v>853102</v>
      </c>
      <c r="H18" s="30">
        <f t="shared" si="0"/>
        <v>853102</v>
      </c>
      <c r="I18" s="25"/>
    </row>
    <row r="19" spans="1:9" ht="12.75">
      <c r="A19" s="26">
        <v>2</v>
      </c>
      <c r="B19" s="29" t="s">
        <v>156</v>
      </c>
      <c r="C19" s="30"/>
      <c r="D19" s="30"/>
      <c r="E19" s="30"/>
      <c r="F19" s="30"/>
      <c r="G19" s="30">
        <v>-150000</v>
      </c>
      <c r="H19" s="30">
        <f t="shared" si="0"/>
        <v>-150000</v>
      </c>
      <c r="I19" s="25"/>
    </row>
    <row r="20" spans="1:9" ht="12.75">
      <c r="A20" s="28">
        <v>3</v>
      </c>
      <c r="B20" s="29" t="s">
        <v>157</v>
      </c>
      <c r="C20" s="30"/>
      <c r="D20" s="30"/>
      <c r="E20" s="30"/>
      <c r="F20" s="30"/>
      <c r="G20" s="30"/>
      <c r="H20" s="30">
        <f t="shared" si="0"/>
        <v>0</v>
      </c>
      <c r="I20" s="25"/>
    </row>
    <row r="21" spans="1:9" ht="12.75" customHeight="1">
      <c r="A21" s="26">
        <v>4</v>
      </c>
      <c r="B21" s="29" t="s">
        <v>160</v>
      </c>
      <c r="C21" s="30"/>
      <c r="D21" s="30"/>
      <c r="E21" s="30"/>
      <c r="F21" s="30"/>
      <c r="G21" s="30"/>
      <c r="H21" s="30">
        <f t="shared" si="0"/>
        <v>0</v>
      </c>
      <c r="I21" s="25"/>
    </row>
    <row r="22" spans="1:9" ht="12.75">
      <c r="A22" s="28">
        <v>5</v>
      </c>
      <c r="B22" s="29" t="s">
        <v>161</v>
      </c>
      <c r="C22" s="30"/>
      <c r="D22" s="30"/>
      <c r="E22" s="30"/>
      <c r="F22" s="30"/>
      <c r="G22" s="30"/>
      <c r="H22" s="30">
        <f t="shared" si="0"/>
        <v>0</v>
      </c>
      <c r="I22" s="25"/>
    </row>
    <row r="23" spans="1:9" ht="13.5" thickBot="1">
      <c r="A23" s="32" t="s">
        <v>70</v>
      </c>
      <c r="B23" s="33" t="s">
        <v>168</v>
      </c>
      <c r="C23" s="111">
        <f>SUM(C17:C22)</f>
        <v>14529619</v>
      </c>
      <c r="D23" s="111">
        <f>SUM(D17:D22)</f>
        <v>0</v>
      </c>
      <c r="E23" s="111">
        <f>SUM(E17:E22)</f>
        <v>946673</v>
      </c>
      <c r="F23" s="34">
        <f>SUM(F17:F22)</f>
        <v>10522555</v>
      </c>
      <c r="G23" s="34">
        <f>SUM(G17:G22)</f>
        <v>6594831</v>
      </c>
      <c r="H23" s="35">
        <f>SUM(C23:G23)</f>
        <v>32593678</v>
      </c>
      <c r="I23" s="25"/>
    </row>
    <row r="24" ht="13.5" thickTop="1"/>
    <row r="25" ht="13.5" customHeight="1"/>
    <row r="46" spans="2:8" ht="18">
      <c r="B46" s="4" t="s">
        <v>143</v>
      </c>
      <c r="G46" s="5"/>
      <c r="H46" s="6" t="s">
        <v>9</v>
      </c>
    </row>
    <row r="48" spans="1:8" ht="15">
      <c r="A48" s="227" t="s">
        <v>144</v>
      </c>
      <c r="B48" s="227"/>
      <c r="C48" s="227"/>
      <c r="D48" s="227"/>
      <c r="E48" s="227"/>
      <c r="F48" s="227"/>
      <c r="G48" s="227"/>
      <c r="H48" s="227"/>
    </row>
    <row r="50" spans="2:7" ht="14.25">
      <c r="B50" s="14" t="s">
        <v>145</v>
      </c>
      <c r="G50" s="15"/>
    </row>
    <row r="51" ht="13.5" thickBot="1"/>
    <row r="52" spans="1:9" ht="13.5" thickTop="1">
      <c r="A52" s="16"/>
      <c r="B52" s="17"/>
      <c r="C52" s="17" t="s">
        <v>74</v>
      </c>
      <c r="D52" s="17" t="s">
        <v>75</v>
      </c>
      <c r="E52" s="18" t="s">
        <v>146</v>
      </c>
      <c r="F52" s="18" t="s">
        <v>147</v>
      </c>
      <c r="G52" s="17" t="s">
        <v>148</v>
      </c>
      <c r="H52" s="19" t="s">
        <v>149</v>
      </c>
      <c r="I52" s="20"/>
    </row>
    <row r="53" spans="1:9" ht="12.75">
      <c r="A53" s="21" t="s">
        <v>15</v>
      </c>
      <c r="B53" s="22" t="s">
        <v>150</v>
      </c>
      <c r="C53" s="23"/>
      <c r="D53" s="23"/>
      <c r="E53" s="23"/>
      <c r="F53" s="23"/>
      <c r="G53" s="23"/>
      <c r="H53" s="24">
        <f>SUM(C53:G53)</f>
        <v>0</v>
      </c>
      <c r="I53" s="25"/>
    </row>
    <row r="54" spans="1:9" ht="12.75">
      <c r="A54" s="26" t="s">
        <v>151</v>
      </c>
      <c r="B54" s="27" t="s">
        <v>152</v>
      </c>
      <c r="C54" s="23"/>
      <c r="D54" s="23"/>
      <c r="E54" s="23"/>
      <c r="F54" s="23"/>
      <c r="G54" s="23"/>
      <c r="H54" s="24">
        <f aca="true" t="shared" si="1" ref="H54:H59">SUM(C54:G54)</f>
        <v>0</v>
      </c>
      <c r="I54" s="25"/>
    </row>
    <row r="55" spans="1:9" ht="12.75">
      <c r="A55" s="21" t="s">
        <v>153</v>
      </c>
      <c r="B55" s="22" t="s">
        <v>154</v>
      </c>
      <c r="C55" s="23">
        <v>6780274</v>
      </c>
      <c r="D55" s="23"/>
      <c r="E55" s="23"/>
      <c r="F55" s="23">
        <v>1210780</v>
      </c>
      <c r="G55" s="23">
        <v>1405949</v>
      </c>
      <c r="H55" s="24">
        <f t="shared" si="1"/>
        <v>9397003</v>
      </c>
      <c r="I55" s="25"/>
    </row>
    <row r="56" spans="1:9" ht="12.75">
      <c r="A56" s="28">
        <v>1</v>
      </c>
      <c r="B56" s="29" t="s">
        <v>155</v>
      </c>
      <c r="C56" s="30"/>
      <c r="D56" s="30"/>
      <c r="E56" s="30"/>
      <c r="F56" s="30"/>
      <c r="G56" s="30"/>
      <c r="H56" s="24">
        <f t="shared" si="1"/>
        <v>0</v>
      </c>
      <c r="I56" s="25"/>
    </row>
    <row r="57" spans="1:9" ht="12.75">
      <c r="A57" s="28">
        <v>2</v>
      </c>
      <c r="B57" s="29" t="s">
        <v>156</v>
      </c>
      <c r="C57" s="30"/>
      <c r="D57" s="30"/>
      <c r="E57" s="30"/>
      <c r="F57" s="30"/>
      <c r="G57" s="30">
        <v>774436</v>
      </c>
      <c r="H57" s="24">
        <f t="shared" si="1"/>
        <v>774436</v>
      </c>
      <c r="I57" s="25"/>
    </row>
    <row r="58" spans="1:9" ht="12.75">
      <c r="A58" s="28">
        <v>3</v>
      </c>
      <c r="B58" s="29" t="s">
        <v>157</v>
      </c>
      <c r="C58" s="30"/>
      <c r="D58" s="30"/>
      <c r="E58" s="30"/>
      <c r="F58" s="30"/>
      <c r="G58" s="30"/>
      <c r="H58" s="24">
        <f t="shared" si="1"/>
        <v>0</v>
      </c>
      <c r="I58" s="25"/>
    </row>
    <row r="59" spans="1:9" ht="12.75">
      <c r="A59" s="28">
        <v>4</v>
      </c>
      <c r="B59" s="29" t="s">
        <v>158</v>
      </c>
      <c r="C59" s="30"/>
      <c r="D59" s="30"/>
      <c r="E59" s="30"/>
      <c r="F59" s="30"/>
      <c r="G59" s="30"/>
      <c r="H59" s="24">
        <f t="shared" si="1"/>
        <v>0</v>
      </c>
      <c r="I59" s="25"/>
    </row>
    <row r="60" spans="1:9" ht="12.75">
      <c r="A60" s="21" t="s">
        <v>34</v>
      </c>
      <c r="B60" s="22" t="s">
        <v>159</v>
      </c>
      <c r="C60" s="30">
        <f aca="true" t="shared" si="2" ref="C60:H60">SUM(C53:C59)</f>
        <v>6780274</v>
      </c>
      <c r="D60" s="30">
        <f t="shared" si="2"/>
        <v>0</v>
      </c>
      <c r="E60" s="30">
        <f t="shared" si="2"/>
        <v>0</v>
      </c>
      <c r="F60" s="30">
        <f t="shared" si="2"/>
        <v>1210780</v>
      </c>
      <c r="G60" s="30">
        <f t="shared" si="2"/>
        <v>2180385</v>
      </c>
      <c r="H60" s="31">
        <f t="shared" si="2"/>
        <v>10171439</v>
      </c>
      <c r="I60" s="25"/>
    </row>
    <row r="61" spans="1:9" ht="12.75">
      <c r="A61" s="26">
        <v>1</v>
      </c>
      <c r="B61" s="29" t="s">
        <v>155</v>
      </c>
      <c r="C61" s="30"/>
      <c r="D61" s="30"/>
      <c r="E61" s="30"/>
      <c r="F61" s="30"/>
      <c r="G61" s="30">
        <v>1260000</v>
      </c>
      <c r="H61" s="30">
        <v>1260000</v>
      </c>
      <c r="I61" s="25"/>
    </row>
    <row r="62" spans="1:9" ht="12.75">
      <c r="A62" s="26">
        <v>2</v>
      </c>
      <c r="B62" s="29" t="s">
        <v>156</v>
      </c>
      <c r="C62" s="30"/>
      <c r="D62" s="30"/>
      <c r="E62" s="30"/>
      <c r="F62" s="30"/>
      <c r="G62" s="30"/>
      <c r="H62" s="31"/>
      <c r="I62" s="25"/>
    </row>
    <row r="63" spans="1:9" ht="12.75">
      <c r="A63" s="26">
        <v>3</v>
      </c>
      <c r="B63" s="29" t="s">
        <v>160</v>
      </c>
      <c r="C63" s="30"/>
      <c r="D63" s="30"/>
      <c r="E63" s="30"/>
      <c r="F63" s="30">
        <v>774436</v>
      </c>
      <c r="G63" s="30">
        <v>-774436</v>
      </c>
      <c r="H63" s="31"/>
      <c r="I63" s="25"/>
    </row>
    <row r="64" spans="1:9" ht="12.75">
      <c r="A64" s="26">
        <v>4</v>
      </c>
      <c r="B64" s="29" t="s">
        <v>161</v>
      </c>
      <c r="C64" s="30"/>
      <c r="D64" s="30"/>
      <c r="E64" s="30"/>
      <c r="F64" s="30"/>
      <c r="G64" s="30"/>
      <c r="H64" s="31"/>
      <c r="I64" s="25"/>
    </row>
    <row r="65" spans="1:9" ht="13.5" thickBot="1">
      <c r="A65" s="32" t="s">
        <v>70</v>
      </c>
      <c r="B65" s="33" t="s">
        <v>162</v>
      </c>
      <c r="C65" s="34">
        <f aca="true" t="shared" si="3" ref="C65:H65">SUM(C60:C64)</f>
        <v>6780274</v>
      </c>
      <c r="D65" s="34">
        <f t="shared" si="3"/>
        <v>0</v>
      </c>
      <c r="E65" s="34">
        <f t="shared" si="3"/>
        <v>0</v>
      </c>
      <c r="F65" s="34">
        <f t="shared" si="3"/>
        <v>1985216</v>
      </c>
      <c r="G65" s="34">
        <f t="shared" si="3"/>
        <v>2665949</v>
      </c>
      <c r="H65" s="35">
        <f t="shared" si="3"/>
        <v>11431439</v>
      </c>
      <c r="I65" s="25"/>
    </row>
    <row r="66" ht="13.5" thickTop="1"/>
  </sheetData>
  <sheetProtection/>
  <mergeCells count="2">
    <mergeCell ref="A48:H48"/>
    <mergeCell ref="A5:H5"/>
  </mergeCells>
  <printOptions/>
  <pageMargins left="0.15748031496062992" right="0" top="0.5905511811023623" bottom="0.1968503937007874" header="0.5118110236220472" footer="0.5118110236220472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unioni</dc:creator>
  <cp:keywords/>
  <dc:description/>
  <cp:lastModifiedBy>User</cp:lastModifiedBy>
  <cp:lastPrinted>2012-03-26T16:13:21Z</cp:lastPrinted>
  <dcterms:created xsi:type="dcterms:W3CDTF">2009-07-15T05:51:21Z</dcterms:created>
  <dcterms:modified xsi:type="dcterms:W3CDTF">2012-07-25T03:20:27Z</dcterms:modified>
  <cp:category/>
  <cp:version/>
  <cp:contentType/>
  <cp:contentStatus/>
</cp:coreProperties>
</file>