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7"/>
  </bookViews>
  <sheets>
    <sheet name="kopert" sheetId="1" r:id="rId1"/>
    <sheet name="fluksi" sheetId="2" r:id="rId2"/>
    <sheet name="aktive" sheetId="3" r:id="rId3"/>
    <sheet name="pasive" sheetId="4" r:id="rId4"/>
    <sheet name="ardh&amp;shpenz" sheetId="5" r:id="rId5"/>
    <sheet name="ndrysh.kap" sheetId="6" r:id="rId6"/>
    <sheet name="Shen.Shpjeguese" sheetId="7" r:id="rId7"/>
    <sheet name="Pasq.FDP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<sst xmlns="http://schemas.openxmlformats.org/spreadsheetml/2006/main" count="358" uniqueCount="325">
  <si>
    <t>AKTIVET</t>
  </si>
  <si>
    <t>AKTIVET AFATSHKURTRA</t>
  </si>
  <si>
    <t>Nr</t>
  </si>
  <si>
    <t>I</t>
  </si>
  <si>
    <t>II</t>
  </si>
  <si>
    <t>AKTIVET AFATGJATA</t>
  </si>
  <si>
    <t>TOTALI I AKTIVEVE</t>
  </si>
  <si>
    <t>Shenime</t>
  </si>
  <si>
    <t>Periudha raportuese</t>
  </si>
  <si>
    <t>Periudha paraardhese</t>
  </si>
  <si>
    <t xml:space="preserve">    -Banka</t>
  </si>
  <si>
    <t xml:space="preserve">    -Arka</t>
  </si>
  <si>
    <t xml:space="preserve">    -Kliente per mallra, produkte e sherbime</t>
  </si>
  <si>
    <t xml:space="preserve">    -Debitore, kreditore te tjere</t>
  </si>
  <si>
    <t xml:space="preserve">    -Tatim mbi fitimin</t>
  </si>
  <si>
    <t xml:space="preserve">    -Tvsh</t>
  </si>
  <si>
    <t xml:space="preserve">    -Te drejta e detyrime ndaj ortakeve</t>
  </si>
  <si>
    <t xml:space="preserve">    -Lendet e para</t>
  </si>
  <si>
    <t xml:space="preserve">    -Produkte te gatshme</t>
  </si>
  <si>
    <t xml:space="preserve">    -Mallra per rishitje</t>
  </si>
  <si>
    <t xml:space="preserve">    -Parapagesa per furnizime</t>
  </si>
  <si>
    <t xml:space="preserve">    -Shpenzime te periudhave te ardhshme</t>
  </si>
  <si>
    <t xml:space="preserve">    -Toka</t>
  </si>
  <si>
    <t xml:space="preserve">    -Ndertesa</t>
  </si>
  <si>
    <t xml:space="preserve">    -Makineri dhe pajisje</t>
  </si>
  <si>
    <t xml:space="preserve">    -Aktive te tjera afatgjata materiale</t>
  </si>
  <si>
    <t>3  Aktivet biologjike afatgjata</t>
  </si>
  <si>
    <t>6  Aktive te tjera afatgjata</t>
  </si>
  <si>
    <t>1  Investimet financiare afatgjata</t>
  </si>
  <si>
    <t>2  Aktive afatgjata materiale</t>
  </si>
  <si>
    <t>1  Aktivet monetare</t>
  </si>
  <si>
    <t>2  Derivative dhe aktive te mbajtura per tregtim</t>
  </si>
  <si>
    <t>3  Aktive te tjera financiare afatshkurtra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</si>
  <si>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</si>
  <si>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</si>
  <si>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</si>
  <si>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</si>
  <si>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-Inventar i imet</t>
  </si>
  <si>
    <t>PASIVET DHE KAPITALI</t>
  </si>
  <si>
    <t>PASIVET AFATSHKURTRA</t>
  </si>
  <si>
    <t>1  Derivatet</t>
  </si>
  <si>
    <t>2  Huamarrjet</t>
  </si>
  <si>
    <t xml:space="preserve">    -Overdraftet</t>
  </si>
  <si>
    <t xml:space="preserve">    -Huamarrje afatshkurtra</t>
  </si>
  <si>
    <t>3  Huate dhe parapagimet</t>
  </si>
  <si>
    <t xml:space="preserve">    -Te pagueshme ndaj furnitoreve</t>
  </si>
  <si>
    <t xml:space="preserve">    -Te pagueshme ndaj punonjesve</t>
  </si>
  <si>
    <t xml:space="preserve">    -Detyrime per sigurime shoqerore</t>
  </si>
  <si>
    <t xml:space="preserve">    -Detyrime tatimore per TAP-in</t>
  </si>
  <si>
    <t xml:space="preserve">    -Detyrime tatimore per tatim fitimin</t>
  </si>
  <si>
    <t xml:space="preserve">    -Detyrime tatimore per Tvsh-ne</t>
  </si>
  <si>
    <t xml:space="preserve">    -Detyrime tatimore per tatimin ne burim</t>
  </si>
  <si>
    <t xml:space="preserve">    -Dividente per tu paguar</t>
  </si>
  <si>
    <t xml:space="preserve">    -Debitore dhe kreditore te tjere</t>
  </si>
  <si>
    <t>4  Grantet dhe te ardhurat e shtyra</t>
  </si>
  <si>
    <t>5  Provizionet afatshkurtra</t>
  </si>
  <si>
    <t>PASIVET AFATGJATA</t>
  </si>
  <si>
    <t>III</t>
  </si>
  <si>
    <t>KAPITALI</t>
  </si>
  <si>
    <t>1  Huate afatgjata</t>
  </si>
  <si>
    <t xml:space="preserve">    -Hua,bono dhe detyrime nga qeraja financiare</t>
  </si>
  <si>
    <t xml:space="preserve">    -Bono te konvertueshme</t>
  </si>
  <si>
    <t>2  Huamarrje te tjera afatgjata</t>
  </si>
  <si>
    <t>3  Grantet dhe te ardhurat e shtyra</t>
  </si>
  <si>
    <t>4  Provizionet afatgjata</t>
  </si>
  <si>
    <t>TOTALI I PASIVEVE (I+II)</t>
  </si>
  <si>
    <t>1  Aksionet e pakices</t>
  </si>
  <si>
    <t>2  Kapitali i aksionereve te shoq.meme(PF te kons.)</t>
  </si>
  <si>
    <t>3  Kapitali aksionar</t>
  </si>
  <si>
    <t>4  Primi i aksionit</t>
  </si>
  <si>
    <t>5  Njesite ose aksionet e thesarit (negative)</t>
  </si>
  <si>
    <t>6  Rezeravat statutore</t>
  </si>
  <si>
    <t>7  Rezervat ligjore</t>
  </si>
  <si>
    <t>8  Rezervat e tjera</t>
  </si>
  <si>
    <t>9  Fitimet e pashperndara</t>
  </si>
  <si>
    <t>10  Fitimi(humbja) e vitit financiar</t>
  </si>
  <si>
    <t>Pershkrimi i Elementeve</t>
  </si>
  <si>
    <t>(Bazuar ne Klasifikimin e Shpenzimeve sipas Natyres)</t>
  </si>
  <si>
    <t>Shitje neto</t>
  </si>
  <si>
    <t>Ndrysh.ne invent.prod.gatshme e prodhimit ne proces</t>
  </si>
  <si>
    <t>Materialet e konsumuara</t>
  </si>
  <si>
    <t>Kosto e punes</t>
  </si>
  <si>
    <t xml:space="preserve">    Pagat e personelit</t>
  </si>
  <si>
    <t xml:space="preserve">    Shpenzimet per sigurimet shoq.&amp;shendet.</t>
  </si>
  <si>
    <t>Amortizimet dhe zhvleresimet</t>
  </si>
  <si>
    <t>Shpenzime te tjera</t>
  </si>
  <si>
    <t>Totali i Shpenzimeve (shuma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</si>
  <si>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</si>
  <si>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</si>
  <si>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</si>
  <si>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>Te ardhurat dhe shpenzimet financiare</t>
  </si>
  <si>
    <t>12.1  Te ardh.&amp;shpenz. nga invest. te tjera financ.afatgjata</t>
  </si>
  <si>
    <t>12.2  Te ardhurat dhe shpenzimet nga interesat</t>
  </si>
  <si>
    <t>12.3  Fitimet (humbjet) nga kursi i kembimit</t>
  </si>
  <si>
    <t>12.4  Te ardhura dhe shpenzime te tjera financiare</t>
  </si>
  <si>
    <t>Fitimi (humbja) para tatimit (9+/-13)</t>
  </si>
  <si>
    <t>Totali i te Ardhurave dhe Shpenzimeve Financiare</t>
  </si>
  <si>
    <t>Shpenzimt e tatimit mbi fitimin</t>
  </si>
  <si>
    <t>Fitimi (humbja) neto e vitit financiar (14-15)</t>
  </si>
  <si>
    <t>Elementet e pasqyrave te konsoliduara</t>
  </si>
  <si>
    <t>Pasqyra e Fluksit Monetar - Metoda Direkte</t>
  </si>
  <si>
    <t>Fluksi monetar nga veprimtarite e shfrytezimit</t>
  </si>
  <si>
    <t>Fluksi monetar nga veprimtarite investuese</t>
  </si>
  <si>
    <t xml:space="preserve">    Mjetet monetare(MM) te arketuara nga klientet</t>
  </si>
  <si>
    <t xml:space="preserve">    MM te paguara ndaj furnitoreve dhe punonjesve</t>
  </si>
  <si>
    <t xml:space="preserve">    MM te ardhura nga veprimtarite </t>
  </si>
  <si>
    <t xml:space="preserve">    Intresi i paguar</t>
  </si>
  <si>
    <t xml:space="preserve">    Tatim mbi fitimin e paguar</t>
  </si>
  <si>
    <t xml:space="preserve">    MM neto nga veprimtaria e shfrytezimit</t>
  </si>
  <si>
    <t xml:space="preserve">    Blerja e aktiveve afatgjata materiale</t>
  </si>
  <si>
    <t xml:space="preserve">    Blerja e njesise se kontrolluar X minus parate e arketuara</t>
  </si>
  <si>
    <t xml:space="preserve">    Te ardhura nga shitja e pajisjeve</t>
  </si>
  <si>
    <t xml:space="preserve">    Dividentet e arketuar</t>
  </si>
  <si>
    <t xml:space="preserve">    Interesi i arketuar</t>
  </si>
  <si>
    <t xml:space="preserve">    MM neto te perdorura ne veprimtarite investuese</t>
  </si>
  <si>
    <t>Fluksi monetar nga aktivoitetet financiare</t>
  </si>
  <si>
    <t xml:space="preserve">    Te ardhura nga emetimi i kapitalit aksionar</t>
  </si>
  <si>
    <t xml:space="preserve">    Te ardhura nga huamarrje</t>
  </si>
  <si>
    <t xml:space="preserve">    Dividente te paguar</t>
  </si>
  <si>
    <t xml:space="preserve">    MM neto e perdorura ne veprimtarite financiare</t>
  </si>
  <si>
    <t>Rrija/renia neto e mjeteve financiare</t>
  </si>
  <si>
    <t>Mjetet monetare ne fillim te periudhes kontabel</t>
  </si>
  <si>
    <t>Mjetet monetare ne fund te periudhes kontabel</t>
  </si>
  <si>
    <t>Emertimi</t>
  </si>
  <si>
    <t>Primi aksionit</t>
  </si>
  <si>
    <t>Aksionet e thesarit</t>
  </si>
  <si>
    <t>TOTALI</t>
  </si>
  <si>
    <t xml:space="preserve">Kapitali akionar </t>
  </si>
  <si>
    <t>Rezervat  statutore dhe ligjore</t>
  </si>
  <si>
    <t>Kapitali akionar qe i perket aksioneve te shoqerise meme</t>
  </si>
  <si>
    <t>Zoterimet e aksioneve             te pakices</t>
  </si>
  <si>
    <t>A</t>
  </si>
  <si>
    <t>B</t>
  </si>
  <si>
    <t>Efekti i ndryshimeve ne politikat kontabel</t>
  </si>
  <si>
    <t>Pozicioni i rregulluar</t>
  </si>
  <si>
    <t>Efekti i ndryshimit te kurseve te kembimit gjate konsolidimit</t>
  </si>
  <si>
    <t>Totali i te ardh.&amp;shpenz. qe nuk jane njohur ne pasqyren e te ardh&amp;shpenz.</t>
  </si>
  <si>
    <t>Fitimi neto i vitit financiar</t>
  </si>
  <si>
    <t>Dividentet e paguar</t>
  </si>
  <si>
    <t>Transferime ne rezerven e detyrueshme statutore</t>
  </si>
  <si>
    <t>Emertimi i kapitalit aksionar</t>
  </si>
  <si>
    <t>Fitimi neto per periudhen kontabel</t>
  </si>
  <si>
    <t>Emetimi i kapitalit aksionar</t>
  </si>
  <si>
    <t>Aksione thesari te riblera</t>
  </si>
  <si>
    <t>NIPT-i</t>
  </si>
  <si>
    <t>Adresa e selise</t>
  </si>
  <si>
    <t>Nr.i Regjitrit Tregtar</t>
  </si>
  <si>
    <t>Veprimtaria Kryesore</t>
  </si>
  <si>
    <t>Pasqyrat Financiare jane individuale</t>
  </si>
  <si>
    <t xml:space="preserve">Pasqyrat Financiare jane te shprehura ne </t>
  </si>
  <si>
    <t>Pasqyrat Financiare jane te rrumbullakosura ne</t>
  </si>
  <si>
    <t>Periudha Kontabel e Pasqyrave Financiare</t>
  </si>
  <si>
    <t>Data e mbylljes se Pasqyrave Financiare</t>
  </si>
  <si>
    <t xml:space="preserve">Nga </t>
  </si>
  <si>
    <t>Deri</t>
  </si>
  <si>
    <t>P A S Q Y R A T   F I N A N C I A R E</t>
  </si>
  <si>
    <t>dhe Ligjit nr.9228, date 29.04.2004 ´´Per Kontabilitetin dhe Pasqyrat Financiare´´)</t>
  </si>
  <si>
    <t xml:space="preserve">(Ne zbatim te Standartit Kombetar te Kontabilitetit nr.2 </t>
  </si>
  <si>
    <t>Data  e krijimit</t>
  </si>
  <si>
    <t>POLITIKAT KONTABEL DHE SHENIMET SHPJEGUESE TE PASQYRAVE FINANCIARE</t>
  </si>
  <si>
    <t>Politakat kontabel te shoqerise.</t>
  </si>
  <si>
    <t>"Per kontabiitetin dhe Pasqyrat Financiare".</t>
  </si>
  <si>
    <t>Pasqyrat financiare jane pergatitur mbi bazene konceptit te materialitetit.</t>
  </si>
  <si>
    <t xml:space="preserve">Pasqyrat financiare jene te kuptueshme dhe jane paraqitur me bensnikeri ,jane te </t>
  </si>
  <si>
    <t>paanshme  dhe te krahasueshme.</t>
  </si>
  <si>
    <t>Bilanci</t>
  </si>
  <si>
    <t>Shoqeria eshte e rregjistruar ne rregjistrin tregtare me vendim te Gjykates se shkallese</t>
  </si>
  <si>
    <t xml:space="preserve">Emertimi dhe Forma ligjore     </t>
  </si>
  <si>
    <t>1 lek</t>
  </si>
  <si>
    <t>Leke</t>
  </si>
  <si>
    <t xml:space="preserve">    -Te tjera tatime per tu marre</t>
  </si>
  <si>
    <t>5  Kapitali aksioner i papaguar</t>
  </si>
  <si>
    <t>TOTALI I PASIVEVE DHE KAPITALIT (I+II+III)</t>
  </si>
  <si>
    <t xml:space="preserve">    Shpenzime pritje ,percjellje</t>
  </si>
  <si>
    <t>Pozicioni me 31 Dhjetor 2008</t>
  </si>
  <si>
    <t>dhe e paraqitur ne bilanc e rrumbullakosur ne 10 leke.</t>
  </si>
  <si>
    <t>Gjendja e arkes eshte perkatesisht :</t>
  </si>
  <si>
    <t xml:space="preserve"> </t>
  </si>
  <si>
    <t xml:space="preserve">    -Diference konvertimi aktivi</t>
  </si>
  <si>
    <t>NR</t>
  </si>
  <si>
    <t>MUAJI</t>
  </si>
  <si>
    <t>SHITJE</t>
  </si>
  <si>
    <t xml:space="preserve">                                                      BLERJE</t>
  </si>
  <si>
    <t xml:space="preserve">TVSH </t>
  </si>
  <si>
    <t xml:space="preserve">Shitjet e tatueshme </t>
  </si>
  <si>
    <t>Blerje nga Furnitore Vendas</t>
  </si>
  <si>
    <t>Importe</t>
  </si>
  <si>
    <t xml:space="preserve">Blerja e perjashtuara e me TVSH jo te zbritshme </t>
  </si>
  <si>
    <t>PER</t>
  </si>
  <si>
    <t>E</t>
  </si>
  <si>
    <t xml:space="preserve">Vlera e tatueshme </t>
  </si>
  <si>
    <t>Eksporte</t>
  </si>
  <si>
    <t>Shitje te perjashtuara</t>
  </si>
  <si>
    <t>Vlera e tatueshme</t>
  </si>
  <si>
    <t xml:space="preserve">Tvsh </t>
  </si>
  <si>
    <t>T'U PAGUAR</t>
  </si>
  <si>
    <t xml:space="preserve">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</si>
  <si>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</si>
  <si>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</si>
  <si>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</si>
  <si>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</si>
  <si>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</si>
  <si>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</si>
  <si>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</si>
  <si>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</si>
  <si>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</si>
  <si>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</si>
  <si>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</si>
  <si>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</si>
  <si>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Pasqyra e FDP dhe pagesa e tvsh-se</t>
  </si>
  <si>
    <t xml:space="preserve">date 29.04.2004 "Per kontabilitetin dhe pasqrat financiare" si dhe jane ne monedhen baze qe </t>
  </si>
  <si>
    <t>AKTIVET MONETARE</t>
  </si>
  <si>
    <t>Banka</t>
  </si>
  <si>
    <t>3.1.1</t>
  </si>
  <si>
    <t>3.1.2</t>
  </si>
  <si>
    <t>3.1.3</t>
  </si>
  <si>
    <t>Arka</t>
  </si>
  <si>
    <t>3.2.1</t>
  </si>
  <si>
    <t>Ne leke</t>
  </si>
  <si>
    <t>Aktive te tjera financiare afatshkurtra</t>
  </si>
  <si>
    <t>Aktivet afatgjata</t>
  </si>
  <si>
    <t>Aktivat a.gj.materiale</t>
  </si>
  <si>
    <t>Aktivat a.gj. jomateriale</t>
  </si>
  <si>
    <t>Huate dhe parapagimet</t>
  </si>
  <si>
    <t>Te pagueshme ndaj furnitoreve</t>
  </si>
  <si>
    <t>Detyrime ndaj punonjesve</t>
  </si>
  <si>
    <t>Detyrime tatim te ardhura (TAP)</t>
  </si>
  <si>
    <t>Te ardhurat dhe shpenzimet e shoqerise jane mbajtur dhe pasqyrur ne perputhje me ligjin 9228,</t>
  </si>
  <si>
    <t>leke,bazuar ne klasifikimine shpenzimeve sipas natyres.</t>
  </si>
  <si>
    <t>Pasqyra e ndryshimeve te kapitalit te shoqerise paraqet nje tablo reale te levizjes se kapitaleve.</t>
  </si>
  <si>
    <t xml:space="preserve">Pasqyra e ndryshimit te flukseve te parase eshte nje nder pasqyrat qe paraqet me qart gjendjen e </t>
  </si>
  <si>
    <t xml:space="preserve">    Taksa vendore</t>
  </si>
  <si>
    <t xml:space="preserve">    Shpenzime pritje percjellje</t>
  </si>
  <si>
    <t xml:space="preserve">    Tvsh+takse doganore</t>
  </si>
  <si>
    <t>.</t>
  </si>
  <si>
    <t xml:space="preserve">    Pagesat e detyrimeve shpenzime financiare</t>
  </si>
  <si>
    <t xml:space="preserve">    -Prodhim ne proces (provizione dhe zhvleresime)</t>
  </si>
  <si>
    <t>Te ardhura te tjera nga veprimtaria e shfrytezimit dhe subvension</t>
  </si>
  <si>
    <t>3.1.4</t>
  </si>
  <si>
    <t>3.1.5</t>
  </si>
  <si>
    <t>3.1.6</t>
  </si>
  <si>
    <t>BKT-Kukes  ne leke</t>
  </si>
  <si>
    <t>Union Bank Kukes  ne leke</t>
  </si>
  <si>
    <t>Procredit Bank Kukes  ne leke</t>
  </si>
  <si>
    <t>NGB Bank Kukes ne leke</t>
  </si>
  <si>
    <t>ALPHA Bank Kukes ne leke</t>
  </si>
  <si>
    <t>Detyrime per sigurimet shoqerore</t>
  </si>
  <si>
    <t>Nje ze tjeter qe rendon shpenzimet e shoqerise eshte edhe amortizimi I mjeteve kryesore</t>
  </si>
  <si>
    <t>Financieri</t>
  </si>
  <si>
    <t>Raiffeisen Bank Kukes ne leke</t>
  </si>
  <si>
    <t>Hartuesi i Pasqyrave Financiare</t>
  </si>
  <si>
    <t>Mbajta e kontabilitetit te kompanise eshte ne perputhje me ligjin 9228 date 29.04.2004,</t>
  </si>
  <si>
    <t xml:space="preserve">Fitimi i pa    shperndare I vitit </t>
  </si>
  <si>
    <t>Fitime dhe humbje te mbartura</t>
  </si>
  <si>
    <t xml:space="preserve">4  Aktive afatgjata jomateriale </t>
  </si>
  <si>
    <t>Fitime ose humbje te mbartura</t>
  </si>
  <si>
    <t xml:space="preserve">"BENI"   SHPK   </t>
  </si>
  <si>
    <t>Lagje nr.5, Kukes</t>
  </si>
  <si>
    <t>01.06.2000</t>
  </si>
  <si>
    <t xml:space="preserve">NDERTIM </t>
  </si>
  <si>
    <t>K07713214A</t>
  </si>
  <si>
    <t>Pozicioni me 31 Dhjetor 2009</t>
  </si>
  <si>
    <t xml:space="preserve">Tenxila MATAJ </t>
  </si>
  <si>
    <t>Emri i shoqerise eshte "BENI"  SHPK , Kukes</t>
  </si>
  <si>
    <t>Shoqeria "BENI",Kukes eshte shoqeri me Pergjegjesi te Kufizuar</t>
  </si>
  <si>
    <t>Arka    ne leke</t>
  </si>
  <si>
    <t>Raiffeisen Bank Kukes ne Euro/leke</t>
  </si>
  <si>
    <t>union Bank Kukes  ne Euro/leke</t>
  </si>
  <si>
    <t>procredit Bank Kukes  ne Euro/leke</t>
  </si>
  <si>
    <t>APLHA bank Kukes ne Euro /leke</t>
  </si>
  <si>
    <t>raiffeisen Bank llog ngurtesimi</t>
  </si>
  <si>
    <t>Aktive afatgjata  jomateriale (toka) s;ka</t>
  </si>
  <si>
    <t>Aktive te tjera materiale  me vlere fillestare                s;ka</t>
  </si>
  <si>
    <t>Aktivet a.gj.perkatesisht ndertesa  me vlere fillestare s;ka</t>
  </si>
  <si>
    <r>
      <t>Huate dhe parapagimet qe jane detyrim per shoqerine me 31.12.2009 jane ne vlefte</t>
    </r>
    <r>
      <rPr>
        <b/>
        <sz val="10"/>
        <color indexed="53"/>
        <rFont val="Arial"/>
        <family val="2"/>
      </rPr>
      <t xml:space="preserve"> 2.860.600</t>
    </r>
    <r>
      <rPr>
        <sz val="10"/>
        <rFont val="Arial"/>
        <family val="0"/>
      </rPr>
      <t xml:space="preserve"> leke</t>
    </r>
  </si>
  <si>
    <t>Overdrafti eshte 1.500.000 leke</t>
  </si>
  <si>
    <t>Kapitali aksionar  s;ka</t>
  </si>
  <si>
    <t>Rezervat ligjore s;ka</t>
  </si>
  <si>
    <t>Te ardhurat jane realizuar kryesisht nga shitja e sherbimeve  ,vlere kjo e barabarte me</t>
  </si>
  <si>
    <t>shoqerise ,si dhe levizjene likuiditeteve..</t>
  </si>
  <si>
    <t>Shoqeria,  "BENI" SHPK  Kukes</t>
  </si>
  <si>
    <t>Tenxile  MATAJ</t>
  </si>
  <si>
    <t xml:space="preserve">Nazmi SINAJ </t>
  </si>
  <si>
    <t>se pare Tirane nr.____________ date _____________</t>
  </si>
  <si>
    <t>____________</t>
  </si>
  <si>
    <t>PASQYRA FINANCIARE TE VITIT 2010</t>
  </si>
  <si>
    <t>Pozicioni me 31 Dhjetor 2010</t>
  </si>
  <si>
    <t>PASQYRA E TE ARDHURAVE DHE SHPENZIMEVE TE VITIT 2010</t>
  </si>
  <si>
    <t>PASQYRA E FLUKSIT MONETAR - METODA DIREKTE E VITIT 2010</t>
  </si>
  <si>
    <t>Bilanci eshte mbyllur me date 31.12.2010</t>
  </si>
  <si>
    <r>
      <t xml:space="preserve">Gjendja e banakave me date 31.12.2010 eshte </t>
    </r>
    <r>
      <rPr>
        <sz val="10"/>
        <color indexed="10"/>
        <rFont val="Arial"/>
        <family val="2"/>
      </rPr>
      <t>2 449 515.55.</t>
    </r>
    <r>
      <rPr>
        <sz val="10"/>
        <rFont val="Arial"/>
        <family val="0"/>
      </rPr>
      <t xml:space="preserve"> leke </t>
    </r>
  </si>
  <si>
    <r>
      <t>Arka ne leke 363</t>
    </r>
    <r>
      <rPr>
        <sz val="10"/>
        <color indexed="12"/>
        <rFont val="Arial"/>
        <family val="2"/>
      </rPr>
      <t>.10</t>
    </r>
    <r>
      <rPr>
        <sz val="10"/>
        <rFont val="Arial"/>
        <family val="0"/>
      </rPr>
      <t>leke,</t>
    </r>
  </si>
  <si>
    <r>
      <t xml:space="preserve">Gjendja ne total eshte </t>
    </r>
    <r>
      <rPr>
        <sz val="10"/>
        <color indexed="12"/>
        <rFont val="Arial"/>
        <family val="2"/>
      </rPr>
      <t>2 449 879</t>
    </r>
    <r>
      <rPr>
        <sz val="10"/>
        <rFont val="Arial"/>
        <family val="0"/>
      </rPr>
      <t xml:space="preserve"> leke.</t>
    </r>
  </si>
  <si>
    <r>
      <t xml:space="preserve">Aktivet te tjera financiare afatshkurtra jane </t>
    </r>
    <r>
      <rPr>
        <b/>
        <sz val="10"/>
        <color indexed="53"/>
        <rFont val="Arial"/>
        <family val="2"/>
      </rPr>
      <t>10947118</t>
    </r>
    <r>
      <rPr>
        <sz val="10"/>
        <rFont val="Arial"/>
        <family val="0"/>
      </rPr>
      <t xml:space="preserve"> leke.</t>
    </r>
  </si>
  <si>
    <t xml:space="preserve">Kompania AGI_KONS Tirane </t>
  </si>
  <si>
    <r>
      <t xml:space="preserve">Aktivet afatgjata jane </t>
    </r>
    <r>
      <rPr>
        <b/>
        <sz val="10"/>
        <color indexed="53"/>
        <rFont val="Arial"/>
        <family val="2"/>
      </rPr>
      <t>8.680,682</t>
    </r>
    <r>
      <rPr>
        <sz val="10"/>
        <rFont val="Arial"/>
        <family val="0"/>
      </rPr>
      <t xml:space="preserve">  leke.</t>
    </r>
  </si>
  <si>
    <t>Vlera e amortizimit per vitin 2010 eshte 1,634,981  leke,dersa vlera</t>
  </si>
  <si>
    <t>Aktive te tjera afatgjata  materiale jane 8,680,682  leke.</t>
  </si>
  <si>
    <t>e akumuluar e amortizimit eshte 6,159,969  leke. Norma e zbatuar 20%.</t>
  </si>
  <si>
    <t>Makineri dhe pajisje me vlere fillestare                15,641,201  leke</t>
  </si>
  <si>
    <t>Nga detyrimet ,pjesen prej 11,380,924  leke e perbejne detyrimet ndaj furnitoreve te shoqerise. .</t>
  </si>
  <si>
    <t>Detyrimet per kontributet e sigurimeve shoqerore jane 54,130  leke.</t>
  </si>
  <si>
    <t>Detyrimet per TAP jane 13,875  leke.</t>
  </si>
  <si>
    <t>Detyrimet Tatim Fitimi  43, 264 leke</t>
  </si>
  <si>
    <t>Detyrim tatim fitimi</t>
  </si>
  <si>
    <t>Kapitali eshte 8,680,682  leke.</t>
  </si>
  <si>
    <r>
      <t xml:space="preserve">Fitimi (humbja) neto I shoqerise per vitin financiare 2010 eshte </t>
    </r>
    <r>
      <rPr>
        <b/>
        <sz val="10"/>
        <color indexed="20"/>
        <rFont val="Arial"/>
        <family val="2"/>
      </rPr>
      <t xml:space="preserve">1,857,419  </t>
    </r>
    <r>
      <rPr>
        <sz val="10"/>
        <rFont val="Arial"/>
        <family val="0"/>
      </rPr>
      <t>leke.</t>
    </r>
  </si>
  <si>
    <r>
      <t xml:space="preserve">33,457,613  </t>
    </r>
    <r>
      <rPr>
        <sz val="10"/>
        <rFont val="Arial"/>
        <family val="0"/>
      </rPr>
      <t xml:space="preserve">leke, </t>
    </r>
  </si>
  <si>
    <r>
      <t xml:space="preserve">Te ardhura nga interesat jane vetem  4,653 </t>
    </r>
    <r>
      <rPr>
        <b/>
        <sz val="10"/>
        <color indexed="53"/>
        <rFont val="Arial"/>
        <family val="2"/>
      </rPr>
      <t xml:space="preserve">   l</t>
    </r>
    <r>
      <rPr>
        <sz val="10"/>
        <rFont val="Arial"/>
        <family val="0"/>
      </rPr>
      <t>eke ,</t>
    </r>
  </si>
  <si>
    <r>
      <t xml:space="preserve">Te ardhura totale per vitin 2010 jane </t>
    </r>
    <r>
      <rPr>
        <b/>
        <sz val="10"/>
        <color indexed="12"/>
        <rFont val="Arial"/>
        <family val="2"/>
      </rPr>
      <t xml:space="preserve">33,462,266 </t>
    </r>
    <r>
      <rPr>
        <sz val="10"/>
        <rFont val="Arial"/>
        <family val="0"/>
      </rPr>
      <t xml:space="preserve"> leke</t>
    </r>
  </si>
  <si>
    <r>
      <t xml:space="preserve"> Shpenzime t total jane </t>
    </r>
    <r>
      <rPr>
        <b/>
        <sz val="10"/>
        <color indexed="12"/>
        <rFont val="Arial"/>
        <family val="2"/>
      </rPr>
      <t xml:space="preserve">31,398,467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leke. </t>
    </r>
  </si>
  <si>
    <t xml:space="preserve"> Blerja e materileve ze vleren  prej 26,081,116  leke lende pare dhe ndihmese</t>
  </si>
  <si>
    <t>qe arrin vleren 1,634,981   leke</t>
  </si>
  <si>
    <t>taksa vendore 144 885 leke  telefon 126 946  leke</t>
  </si>
  <si>
    <t xml:space="preserve">udhetim -dieta ,299 163  leke duke qene se sherbimet e bera kane qene jashte Kukesit per blerje materiale </t>
  </si>
  <si>
    <t>dhe makineri e paisje, siguracionet dhe taksat  doganore te automjeteve  309,949   leke</t>
  </si>
  <si>
    <t>Ze tjeter i shpenzimeve qe ze eshte zeri  komisione bankare dhe interesa  e OD 239 596  leke</t>
  </si>
  <si>
    <t>shpenzimet per paga e sigurime shoqerore  te personelit jane 2,561,829  leke</t>
  </si>
  <si>
    <t>PASQYRAT E NDRYSHIMEVE NE KAPITAL TE VITIT 2010</t>
  </si>
  <si>
    <t>ADMINISTRATOR</t>
  </si>
  <si>
    <t>V I T I   2 010</t>
  </si>
  <si>
    <t xml:space="preserve">SHOQERIA NDERTIMORE "BENI" SHPK KUKES  2010 </t>
  </si>
  <si>
    <t>01.01.2010</t>
  </si>
  <si>
    <t>31.12.2010</t>
  </si>
  <si>
    <t>29.03.2011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</si>
</sst>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-* #,##0.0_L_e_k_-;\-* #,##0.0_L_e_k_-;_-* &quot;-&quot;??_L_e_k_-;_-@_-"/>
    <numFmt numFmtId="176" formatCode="_-* #,##0_L_e_k_-;\-* #,##0_L_e_k_-;_-* &quot;-&quot;??_L_e_k_-;_-@_-"/>
    <numFmt numFmtId="177" formatCode="_-* #,##0_-;\-* #,##0_-;_-* &quot;-&quot;_-;_-@_-"/>
    <numFmt numFmtId="178" formatCode="_-* #,##0.0_L_e_k_-;\-* #,##0.0_L_e_k_-;_-* &quot;-&quot;?_L_e_k_-;_-@_-"/>
  </numFmts>
  <fonts count="81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b/>
      <sz val="14"/>
      <name val="Book Antiqua"/>
      <family val="1"/>
    </font>
    <font>
      <sz val="14"/>
      <name val="Book Antiqua"/>
      <family val="1"/>
    </font>
    <font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Monotype Corsiva"/>
      <family val="4"/>
    </font>
    <font>
      <b/>
      <sz val="13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4"/>
      <name val="Arial"/>
      <family val="2"/>
    </font>
    <font>
      <b/>
      <sz val="11"/>
      <name val="Arial"/>
      <family val="2"/>
    </font>
    <font>
      <sz val="10"/>
      <name val="Haettenschweiler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Estrangelo Edessa"/>
      <family val="4"/>
    </font>
    <font>
      <b/>
      <sz val="11"/>
      <name val="Book Antiqua"/>
      <family val="1"/>
    </font>
    <font>
      <sz val="24"/>
      <name val="Arial Black"/>
      <family val="2"/>
    </font>
    <font>
      <b/>
      <sz val="12"/>
      <name val="Franklin Gothic Medium"/>
      <family val="2"/>
    </font>
    <font>
      <sz val="8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0"/>
      <name val="Garamond"/>
      <family val="1"/>
    </font>
    <font>
      <sz val="11"/>
      <color indexed="12"/>
      <name val="Book Antiqua"/>
      <family val="1"/>
    </font>
    <font>
      <sz val="11"/>
      <color indexed="10"/>
      <name val="Book Antiqua"/>
      <family val="1"/>
    </font>
    <font>
      <b/>
      <sz val="11"/>
      <color indexed="12"/>
      <name val="Book Antiqua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Franklin Gothic Medium"/>
      <family val="2"/>
    </font>
    <font>
      <b/>
      <sz val="14"/>
      <color indexed="12"/>
      <name val="Book Antiqua"/>
      <family val="1"/>
    </font>
    <font>
      <b/>
      <sz val="20"/>
      <color indexed="12"/>
      <name val="Book Antiqua"/>
      <family val="1"/>
    </font>
    <font>
      <b/>
      <sz val="12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justify"/>
    </xf>
    <xf numFmtId="0" fontId="8" fillId="0" borderId="0" xfId="0" applyFont="1" applyAlignment="1">
      <alignment/>
    </xf>
    <xf numFmtId="173" fontId="1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8" fillId="0" borderId="0" xfId="42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9" fontId="0" fillId="0" borderId="0" xfId="58" applyFont="1" applyAlignment="1">
      <alignment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177" fontId="14" fillId="33" borderId="18" xfId="0" applyNumberFormat="1" applyFont="1" applyFill="1" applyBorder="1" applyAlignment="1">
      <alignment/>
    </xf>
    <xf numFmtId="177" fontId="14" fillId="33" borderId="19" xfId="0" applyNumberFormat="1" applyFont="1" applyFill="1" applyBorder="1" applyAlignment="1">
      <alignment/>
    </xf>
    <xf numFmtId="177" fontId="14" fillId="33" borderId="20" xfId="0" applyNumberFormat="1" applyFont="1" applyFill="1" applyBorder="1" applyAlignment="1">
      <alignment/>
    </xf>
    <xf numFmtId="177" fontId="14" fillId="33" borderId="21" xfId="0" applyNumberFormat="1" applyFont="1" applyFill="1" applyBorder="1" applyAlignment="1">
      <alignment/>
    </xf>
    <xf numFmtId="177" fontId="14" fillId="33" borderId="21" xfId="0" applyNumberFormat="1" applyFont="1" applyFill="1" applyBorder="1" applyAlignment="1">
      <alignment horizontal="center"/>
    </xf>
    <xf numFmtId="177" fontId="14" fillId="33" borderId="22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177" fontId="14" fillId="33" borderId="25" xfId="0" applyNumberFormat="1" applyFont="1" applyFill="1" applyBorder="1" applyAlignment="1">
      <alignment horizontal="center"/>
    </xf>
    <xf numFmtId="177" fontId="14" fillId="33" borderId="26" xfId="0" applyNumberFormat="1" applyFont="1" applyFill="1" applyBorder="1" applyAlignment="1">
      <alignment horizontal="center"/>
    </xf>
    <xf numFmtId="0" fontId="14" fillId="33" borderId="2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7" fontId="14" fillId="33" borderId="10" xfId="0" applyNumberFormat="1" applyFont="1" applyFill="1" applyBorder="1" applyAlignment="1">
      <alignment horizontal="center" wrapText="1"/>
    </xf>
    <xf numFmtId="177" fontId="14" fillId="33" borderId="10" xfId="0" applyNumberFormat="1" applyFont="1" applyFill="1" applyBorder="1" applyAlignment="1">
      <alignment/>
    </xf>
    <xf numFmtId="177" fontId="14" fillId="33" borderId="10" xfId="0" applyNumberFormat="1" applyFont="1" applyFill="1" applyBorder="1" applyAlignment="1">
      <alignment textRotation="90" wrapText="1"/>
    </xf>
    <xf numFmtId="177" fontId="14" fillId="33" borderId="10" xfId="0" applyNumberFormat="1" applyFont="1" applyFill="1" applyBorder="1" applyAlignment="1">
      <alignment horizontal="center" textRotation="90" wrapText="1"/>
    </xf>
    <xf numFmtId="177" fontId="14" fillId="33" borderId="28" xfId="0" applyNumberFormat="1" applyFont="1" applyFill="1" applyBorder="1" applyAlignment="1">
      <alignment horizontal="center"/>
    </xf>
    <xf numFmtId="177" fontId="14" fillId="33" borderId="29" xfId="0" applyNumberFormat="1" applyFont="1" applyFill="1" applyBorder="1" applyAlignment="1">
      <alignment horizontal="center"/>
    </xf>
    <xf numFmtId="0" fontId="14" fillId="33" borderId="30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49" fontId="15" fillId="33" borderId="32" xfId="0" applyNumberFormat="1" applyFont="1" applyFill="1" applyBorder="1" applyAlignment="1">
      <alignment horizontal="center"/>
    </xf>
    <xf numFmtId="49" fontId="15" fillId="33" borderId="33" xfId="0" applyNumberFormat="1" applyFont="1" applyFill="1" applyBorder="1" applyAlignment="1">
      <alignment horizontal="center"/>
    </xf>
    <xf numFmtId="0" fontId="11" fillId="33" borderId="34" xfId="0" applyFont="1" applyFill="1" applyBorder="1" applyAlignment="1">
      <alignment/>
    </xf>
    <xf numFmtId="177" fontId="16" fillId="34" borderId="34" xfId="0" applyNumberFormat="1" applyFont="1" applyFill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4" fillId="33" borderId="39" xfId="0" applyFont="1" applyFill="1" applyBorder="1" applyAlignment="1">
      <alignment/>
    </xf>
    <xf numFmtId="177" fontId="16" fillId="34" borderId="39" xfId="0" applyNumberFormat="1" applyFont="1" applyFill="1" applyBorder="1" applyAlignment="1">
      <alignment/>
    </xf>
    <xf numFmtId="177" fontId="11" fillId="0" borderId="40" xfId="0" applyNumberFormat="1" applyFont="1" applyBorder="1" applyAlignment="1">
      <alignment/>
    </xf>
    <xf numFmtId="177" fontId="11" fillId="0" borderId="41" xfId="0" applyNumberFormat="1" applyFont="1" applyBorder="1" applyAlignment="1">
      <alignment/>
    </xf>
    <xf numFmtId="0" fontId="11" fillId="33" borderId="39" xfId="0" applyFont="1" applyFill="1" applyBorder="1" applyAlignment="1">
      <alignment/>
    </xf>
    <xf numFmtId="177" fontId="11" fillId="0" borderId="37" xfId="0" applyNumberFormat="1" applyFont="1" applyFill="1" applyBorder="1" applyAlignment="1">
      <alignment/>
    </xf>
    <xf numFmtId="177" fontId="11" fillId="0" borderId="40" xfId="0" applyNumberFormat="1" applyFont="1" applyFill="1" applyBorder="1" applyAlignment="1">
      <alignment/>
    </xf>
    <xf numFmtId="0" fontId="17" fillId="33" borderId="42" xfId="0" applyFont="1" applyFill="1" applyBorder="1" applyAlignment="1">
      <alignment/>
    </xf>
    <xf numFmtId="0" fontId="14" fillId="0" borderId="42" xfId="0" applyFont="1" applyBorder="1" applyAlignment="1">
      <alignment/>
    </xf>
    <xf numFmtId="177" fontId="14" fillId="0" borderId="43" xfId="0" applyNumberFormat="1" applyFont="1" applyBorder="1" applyAlignment="1">
      <alignment/>
    </xf>
    <xf numFmtId="177" fontId="14" fillId="0" borderId="44" xfId="0" applyNumberFormat="1" applyFont="1" applyBorder="1" applyAlignment="1">
      <alignment/>
    </xf>
    <xf numFmtId="177" fontId="14" fillId="0" borderId="45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0" xfId="55" applyFont="1" applyAlignment="1">
      <alignment horizontal="center" wrapText="1"/>
      <protection/>
    </xf>
    <xf numFmtId="0" fontId="21" fillId="0" borderId="0" xfId="55" applyFont="1" applyFill="1">
      <alignment/>
      <protection/>
    </xf>
    <xf numFmtId="0" fontId="24" fillId="0" borderId="46" xfId="55" applyFont="1" applyBorder="1" applyAlignment="1">
      <alignment horizontal="center" wrapText="1"/>
      <protection/>
    </xf>
    <xf numFmtId="0" fontId="25" fillId="0" borderId="0" xfId="55" applyFont="1" applyAlignment="1">
      <alignment horizontal="right" vertical="top" wrapText="1"/>
      <protection/>
    </xf>
    <xf numFmtId="0" fontId="21" fillId="0" borderId="0" xfId="55" applyFont="1" applyAlignment="1">
      <alignment horizontal="justify" vertical="top" wrapText="1"/>
      <protection/>
    </xf>
    <xf numFmtId="0" fontId="23" fillId="0" borderId="0" xfId="55" applyFont="1" applyAlignment="1">
      <alignment horizontal="left" vertical="top" wrapText="1" indent="2"/>
      <protection/>
    </xf>
    <xf numFmtId="3" fontId="23" fillId="0" borderId="47" xfId="55" applyNumberFormat="1" applyFont="1" applyBorder="1" applyAlignment="1">
      <alignment horizontal="right" vertical="top" wrapText="1"/>
      <protection/>
    </xf>
    <xf numFmtId="0" fontId="23" fillId="0" borderId="0" xfId="55" applyFont="1" applyAlignment="1">
      <alignment horizontal="right" vertical="top" wrapText="1"/>
      <protection/>
    </xf>
    <xf numFmtId="0" fontId="25" fillId="0" borderId="0" xfId="55" applyFont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26" fillId="35" borderId="0" xfId="55" applyFont="1" applyFill="1" applyAlignment="1">
      <alignment horizontal="center"/>
      <protection/>
    </xf>
    <xf numFmtId="0" fontId="27" fillId="0" borderId="0" xfId="55" applyFont="1">
      <alignment/>
      <protection/>
    </xf>
    <xf numFmtId="43" fontId="25" fillId="0" borderId="0" xfId="42" applyFont="1" applyAlignment="1">
      <alignment horizontal="right" vertical="top" wrapText="1"/>
    </xf>
    <xf numFmtId="0" fontId="0" fillId="0" borderId="0" xfId="0" applyFont="1" applyAlignment="1">
      <alignment/>
    </xf>
    <xf numFmtId="3" fontId="21" fillId="0" borderId="46" xfId="55" applyNumberFormat="1" applyFont="1" applyBorder="1" applyAlignment="1">
      <alignment horizontal="right" vertical="top" wrapText="1"/>
      <protection/>
    </xf>
    <xf numFmtId="3" fontId="26" fillId="0" borderId="47" xfId="55" applyNumberFormat="1" applyFont="1" applyBorder="1" applyAlignment="1">
      <alignment horizontal="right" wrapText="1"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0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justify"/>
    </xf>
    <xf numFmtId="0" fontId="28" fillId="0" borderId="10" xfId="0" applyFont="1" applyBorder="1" applyAlignment="1">
      <alignment horizontal="center" vertical="justify"/>
    </xf>
    <xf numFmtId="0" fontId="28" fillId="0" borderId="10" xfId="0" applyFont="1" applyBorder="1" applyAlignment="1">
      <alignment horizontal="center" vertical="center"/>
    </xf>
    <xf numFmtId="3" fontId="23" fillId="0" borderId="0" xfId="55" applyNumberFormat="1" applyFont="1" applyBorder="1" applyAlignment="1">
      <alignment horizontal="right" vertical="top" wrapText="1"/>
      <protection/>
    </xf>
    <xf numFmtId="3" fontId="25" fillId="0" borderId="46" xfId="55" applyNumberFormat="1" applyFont="1" applyBorder="1" applyAlignment="1">
      <alignment horizontal="right" vertical="top" wrapText="1"/>
      <protection/>
    </xf>
    <xf numFmtId="174" fontId="2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173" fontId="32" fillId="0" borderId="10" xfId="42" applyNumberFormat="1" applyFont="1" applyBorder="1" applyAlignment="1">
      <alignment horizontal="center"/>
    </xf>
    <xf numFmtId="173" fontId="32" fillId="0" borderId="10" xfId="42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173" fontId="25" fillId="0" borderId="0" xfId="42" applyNumberFormat="1" applyFont="1" applyAlignment="1">
      <alignment horizontal="right" vertical="top" wrapText="1"/>
    </xf>
    <xf numFmtId="177" fontId="14" fillId="0" borderId="51" xfId="0" applyNumberFormat="1" applyFont="1" applyBorder="1" applyAlignment="1">
      <alignment/>
    </xf>
    <xf numFmtId="177" fontId="11" fillId="0" borderId="5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2" fontId="6" fillId="0" borderId="10" xfId="42" applyNumberFormat="1" applyFont="1" applyBorder="1" applyAlignment="1">
      <alignment horizontal="center" vertical="justify"/>
    </xf>
    <xf numFmtId="172" fontId="6" fillId="0" borderId="10" xfId="42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28" fillId="0" borderId="0" xfId="0" applyNumberFormat="1" applyFont="1" applyBorder="1" applyAlignment="1">
      <alignment/>
    </xf>
    <xf numFmtId="0" fontId="28" fillId="0" borderId="53" xfId="0" applyFont="1" applyBorder="1" applyAlignment="1">
      <alignment horizontal="left"/>
    </xf>
    <xf numFmtId="0" fontId="6" fillId="0" borderId="53" xfId="0" applyFont="1" applyBorder="1" applyAlignment="1">
      <alignment/>
    </xf>
    <xf numFmtId="0" fontId="6" fillId="0" borderId="53" xfId="0" applyFont="1" applyBorder="1" applyAlignment="1">
      <alignment horizontal="left"/>
    </xf>
    <xf numFmtId="0" fontId="28" fillId="0" borderId="53" xfId="0" applyFont="1" applyBorder="1" applyAlignment="1">
      <alignment/>
    </xf>
    <xf numFmtId="177" fontId="34" fillId="0" borderId="37" xfId="0" applyNumberFormat="1" applyFont="1" applyBorder="1" applyAlignment="1">
      <alignment/>
    </xf>
    <xf numFmtId="177" fontId="34" fillId="0" borderId="0" xfId="0" applyNumberFormat="1" applyFont="1" applyAlignment="1">
      <alignment/>
    </xf>
    <xf numFmtId="172" fontId="35" fillId="0" borderId="10" xfId="42" applyNumberFormat="1" applyFont="1" applyBorder="1" applyAlignment="1">
      <alignment horizontal="center" vertical="justify"/>
    </xf>
    <xf numFmtId="172" fontId="35" fillId="0" borderId="10" xfId="42" applyNumberFormat="1" applyFont="1" applyBorder="1" applyAlignment="1">
      <alignment/>
    </xf>
    <xf numFmtId="172" fontId="36" fillId="0" borderId="10" xfId="42" applyNumberFormat="1" applyFont="1" applyBorder="1" applyAlignment="1">
      <alignment/>
    </xf>
    <xf numFmtId="172" fontId="37" fillId="0" borderId="10" xfId="42" applyNumberFormat="1" applyFont="1" applyBorder="1" applyAlignment="1">
      <alignment/>
    </xf>
    <xf numFmtId="174" fontId="6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40" fillId="0" borderId="0" xfId="0" applyFont="1" applyAlignment="1">
      <alignment/>
    </xf>
    <xf numFmtId="0" fontId="20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0" fillId="37" borderId="0" xfId="0" applyFill="1" applyAlignment="1">
      <alignment/>
    </xf>
    <xf numFmtId="43" fontId="23" fillId="38" borderId="47" xfId="42" applyFont="1" applyFill="1" applyBorder="1" applyAlignment="1">
      <alignment horizontal="right" vertical="top" wrapText="1"/>
    </xf>
    <xf numFmtId="0" fontId="0" fillId="38" borderId="0" xfId="0" applyFill="1" applyAlignment="1">
      <alignment/>
    </xf>
    <xf numFmtId="3" fontId="26" fillId="38" borderId="47" xfId="55" applyNumberFormat="1" applyFont="1" applyFill="1" applyBorder="1" applyAlignment="1">
      <alignment horizontal="right" wrapText="1"/>
      <protection/>
    </xf>
    <xf numFmtId="0" fontId="0" fillId="38" borderId="0" xfId="0" applyFill="1" applyAlignment="1">
      <alignment/>
    </xf>
    <xf numFmtId="3" fontId="23" fillId="37" borderId="47" xfId="55" applyNumberFormat="1" applyFont="1" applyFill="1" applyBorder="1" applyAlignment="1">
      <alignment horizontal="right" vertical="top" wrapText="1"/>
      <protection/>
    </xf>
    <xf numFmtId="3" fontId="23" fillId="38" borderId="0" xfId="55" applyNumberFormat="1" applyFont="1" applyFill="1" applyBorder="1" applyAlignment="1">
      <alignment horizontal="right" vertical="top" wrapText="1"/>
      <protection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/>
    </xf>
    <xf numFmtId="173" fontId="2" fillId="33" borderId="10" xfId="42" applyNumberFormat="1" applyFont="1" applyFill="1" applyBorder="1" applyAlignment="1">
      <alignment horizontal="center"/>
    </xf>
    <xf numFmtId="173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2" fillId="38" borderId="10" xfId="42" applyNumberFormat="1" applyFont="1" applyFill="1" applyBorder="1" applyAlignment="1">
      <alignment/>
    </xf>
    <xf numFmtId="173" fontId="2" fillId="37" borderId="10" xfId="42" applyNumberFormat="1" applyFont="1" applyFill="1" applyBorder="1" applyAlignment="1">
      <alignment/>
    </xf>
    <xf numFmtId="173" fontId="33" fillId="38" borderId="10" xfId="42" applyNumberFormat="1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justify"/>
    </xf>
    <xf numFmtId="173" fontId="33" fillId="37" borderId="10" xfId="42" applyNumberFormat="1" applyFont="1" applyFill="1" applyBorder="1" applyAlignment="1">
      <alignment/>
    </xf>
    <xf numFmtId="173" fontId="33" fillId="33" borderId="10" xfId="42" applyNumberFormat="1" applyFont="1" applyFill="1" applyBorder="1" applyAlignment="1">
      <alignment/>
    </xf>
    <xf numFmtId="173" fontId="33" fillId="38" borderId="10" xfId="42" applyNumberFormat="1" applyFont="1" applyFill="1" applyBorder="1" applyAlignment="1">
      <alignment horizontal="center" vertical="justify"/>
    </xf>
    <xf numFmtId="173" fontId="32" fillId="39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justify"/>
    </xf>
    <xf numFmtId="173" fontId="2" fillId="37" borderId="10" xfId="42" applyNumberFormat="1" applyFont="1" applyFill="1" applyBorder="1" applyAlignment="1">
      <alignment horizontal="center"/>
    </xf>
    <xf numFmtId="173" fontId="2" fillId="39" borderId="10" xfId="42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3" fontId="2" fillId="39" borderId="10" xfId="42" applyNumberFormat="1" applyFont="1" applyFill="1" applyBorder="1" applyAlignment="1">
      <alignment/>
    </xf>
    <xf numFmtId="172" fontId="28" fillId="37" borderId="10" xfId="42" applyNumberFormat="1" applyFont="1" applyFill="1" applyBorder="1" applyAlignment="1">
      <alignment/>
    </xf>
    <xf numFmtId="172" fontId="28" fillId="38" borderId="10" xfId="42" applyNumberFormat="1" applyFont="1" applyFill="1" applyBorder="1" applyAlignment="1">
      <alignment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0" fontId="28" fillId="33" borderId="53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49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38" borderId="0" xfId="0" applyFont="1" applyFill="1" applyBorder="1" applyAlignment="1">
      <alignment/>
    </xf>
    <xf numFmtId="0" fontId="46" fillId="38" borderId="49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43" fontId="21" fillId="0" borderId="0" xfId="42" applyFont="1" applyAlignment="1">
      <alignment horizontal="right" vertical="top" wrapText="1"/>
    </xf>
    <xf numFmtId="3" fontId="25" fillId="0" borderId="0" xfId="55" applyNumberFormat="1" applyFont="1" applyBorder="1" applyAlignment="1">
      <alignment horizontal="right" vertical="top" wrapText="1"/>
      <protection/>
    </xf>
    <xf numFmtId="3" fontId="23" fillId="37" borderId="0" xfId="55" applyNumberFormat="1" applyFont="1" applyFill="1" applyBorder="1" applyAlignment="1">
      <alignment horizontal="right" vertical="top" wrapText="1"/>
      <protection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4" fillId="38" borderId="13" xfId="0" applyFont="1" applyFill="1" applyBorder="1" applyAlignment="1">
      <alignment horizontal="center"/>
    </xf>
    <xf numFmtId="0" fontId="44" fillId="38" borderId="0" xfId="0" applyFont="1" applyFill="1" applyBorder="1" applyAlignment="1">
      <alignment horizontal="center"/>
    </xf>
    <xf numFmtId="0" fontId="44" fillId="38" borderId="49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9" xfId="0" applyFont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49" xfId="0" applyFont="1" applyFill="1" applyBorder="1" applyAlignment="1">
      <alignment horizontal="center"/>
    </xf>
    <xf numFmtId="0" fontId="28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7" fillId="37" borderId="0" xfId="0" applyFont="1" applyFill="1" applyAlignment="1">
      <alignment horizontal="left" wrapText="1"/>
    </xf>
    <xf numFmtId="0" fontId="19" fillId="0" borderId="0" xfId="0" applyFont="1" applyAlignment="1">
      <alignment horizontal="center"/>
    </xf>
    <xf numFmtId="0" fontId="18" fillId="38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0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14" fillId="33" borderId="53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77" fontId="14" fillId="33" borderId="54" xfId="0" applyNumberFormat="1" applyFont="1" applyFill="1" applyBorder="1" applyAlignment="1">
      <alignment horizontal="center" wrapText="1"/>
    </xf>
    <xf numFmtId="177" fontId="14" fillId="33" borderId="2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43">
      <selection activeCell="G54" sqref="G54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11.57421875" style="2" customWidth="1"/>
    <col min="5" max="9" width="9.140625" style="2" customWidth="1"/>
    <col min="10" max="10" width="11.421875" style="2" customWidth="1"/>
    <col min="11" max="11" width="7.00390625" style="2" customWidth="1"/>
    <col min="12" max="16384" width="9.140625" style="2" customWidth="1"/>
  </cols>
  <sheetData>
    <row r="1" spans="1:10" ht="15.75">
      <c r="A1" s="11"/>
      <c r="B1" s="12"/>
      <c r="C1" s="12"/>
      <c r="D1" s="12"/>
      <c r="E1" s="12"/>
      <c r="F1" s="12"/>
      <c r="G1" s="12"/>
      <c r="H1" s="12"/>
      <c r="I1" s="12"/>
      <c r="J1" s="97"/>
    </row>
    <row r="2" spans="1:10" ht="15.75">
      <c r="A2" s="13"/>
      <c r="B2" s="14"/>
      <c r="C2" s="14"/>
      <c r="D2" s="14"/>
      <c r="E2" s="14"/>
      <c r="F2" s="14"/>
      <c r="G2" s="14"/>
      <c r="H2" s="14"/>
      <c r="I2" s="14"/>
      <c r="J2" s="98"/>
    </row>
    <row r="3" spans="1:10" ht="16.5">
      <c r="A3" s="180"/>
      <c r="B3" s="181" t="s">
        <v>167</v>
      </c>
      <c r="C3" s="181"/>
      <c r="D3" s="181"/>
      <c r="E3" s="181" t="s">
        <v>256</v>
      </c>
      <c r="F3" s="181"/>
      <c r="G3" s="181"/>
      <c r="H3" s="181"/>
      <c r="I3" s="181"/>
      <c r="J3" s="182"/>
    </row>
    <row r="4" spans="1:10" ht="16.5">
      <c r="A4" s="180"/>
      <c r="B4" s="181" t="s">
        <v>144</v>
      </c>
      <c r="C4" s="181"/>
      <c r="D4" s="183"/>
      <c r="E4" s="181" t="s">
        <v>260</v>
      </c>
      <c r="F4" s="181"/>
      <c r="G4" s="181"/>
      <c r="H4" s="181"/>
      <c r="I4" s="181"/>
      <c r="J4" s="182"/>
    </row>
    <row r="5" spans="1:10" ht="16.5">
      <c r="A5" s="180"/>
      <c r="B5" s="181" t="s">
        <v>145</v>
      </c>
      <c r="C5" s="181"/>
      <c r="D5" s="181"/>
      <c r="E5" s="184" t="s">
        <v>257</v>
      </c>
      <c r="F5" s="184"/>
      <c r="G5" s="184"/>
      <c r="H5" s="184"/>
      <c r="I5" s="181"/>
      <c r="J5" s="182"/>
    </row>
    <row r="6" spans="1:10" ht="16.5">
      <c r="A6" s="180"/>
      <c r="B6" s="181"/>
      <c r="C6" s="181"/>
      <c r="D6" s="181"/>
      <c r="E6" s="181"/>
      <c r="F6" s="181"/>
      <c r="G6" s="181"/>
      <c r="H6" s="181"/>
      <c r="I6" s="181"/>
      <c r="J6" s="182"/>
    </row>
    <row r="7" spans="1:10" ht="16.5">
      <c r="A7" s="180"/>
      <c r="B7" s="181" t="s">
        <v>158</v>
      </c>
      <c r="C7" s="181"/>
      <c r="D7" s="181"/>
      <c r="E7" s="181" t="s">
        <v>258</v>
      </c>
      <c r="F7" s="181"/>
      <c r="G7" s="181"/>
      <c r="H7" s="181"/>
      <c r="I7" s="181"/>
      <c r="J7" s="182"/>
    </row>
    <row r="8" spans="1:10" ht="16.5">
      <c r="A8" s="180"/>
      <c r="B8" s="181" t="s">
        <v>146</v>
      </c>
      <c r="C8" s="181"/>
      <c r="D8" s="181"/>
      <c r="E8" s="181" t="s">
        <v>284</v>
      </c>
      <c r="F8" s="181"/>
      <c r="G8" s="181"/>
      <c r="H8" s="181"/>
      <c r="I8" s="181"/>
      <c r="J8" s="182"/>
    </row>
    <row r="9" spans="1:10" ht="16.5">
      <c r="A9" s="180"/>
      <c r="B9" s="181"/>
      <c r="C9" s="181"/>
      <c r="D9" s="181"/>
      <c r="E9" s="181"/>
      <c r="F9" s="181"/>
      <c r="G9" s="181"/>
      <c r="H9" s="181"/>
      <c r="I9" s="181"/>
      <c r="J9" s="182"/>
    </row>
    <row r="10" spans="1:10" ht="16.5">
      <c r="A10" s="180"/>
      <c r="B10" s="181"/>
      <c r="C10" s="181"/>
      <c r="D10" s="181"/>
      <c r="E10" s="181"/>
      <c r="F10" s="181"/>
      <c r="G10" s="181"/>
      <c r="H10" s="181"/>
      <c r="I10" s="181"/>
      <c r="J10" s="182"/>
    </row>
    <row r="11" spans="1:10" ht="16.5">
      <c r="A11" s="180"/>
      <c r="B11" s="181" t="s">
        <v>147</v>
      </c>
      <c r="C11" s="181"/>
      <c r="D11" s="181"/>
      <c r="E11" s="181" t="s">
        <v>259</v>
      </c>
      <c r="F11" s="181"/>
      <c r="G11" s="181"/>
      <c r="H11" s="181"/>
      <c r="I11" s="181"/>
      <c r="J11" s="182"/>
    </row>
    <row r="12" spans="1:10" ht="16.5">
      <c r="A12" s="180"/>
      <c r="B12" s="181"/>
      <c r="C12" s="181"/>
      <c r="D12" s="181"/>
      <c r="E12" s="181"/>
      <c r="F12" s="181"/>
      <c r="G12" s="181"/>
      <c r="H12" s="181"/>
      <c r="I12" s="181"/>
      <c r="J12" s="182"/>
    </row>
    <row r="13" spans="1:13" ht="16.5">
      <c r="A13" s="180"/>
      <c r="B13" s="181"/>
      <c r="C13" s="181"/>
      <c r="D13" s="181"/>
      <c r="E13" s="181"/>
      <c r="F13" s="181"/>
      <c r="G13" s="181"/>
      <c r="H13" s="181"/>
      <c r="I13" s="181"/>
      <c r="J13" s="182"/>
      <c r="M13" s="14"/>
    </row>
    <row r="14" spans="1:10" ht="16.5">
      <c r="A14" s="180"/>
      <c r="B14" s="181"/>
      <c r="C14" s="181"/>
      <c r="D14" s="181"/>
      <c r="E14" s="181"/>
      <c r="F14" s="181"/>
      <c r="G14" s="181"/>
      <c r="H14" s="181"/>
      <c r="I14" s="181"/>
      <c r="J14" s="182"/>
    </row>
    <row r="15" spans="1:10" ht="16.5">
      <c r="A15" s="180"/>
      <c r="B15" s="181"/>
      <c r="C15" s="181"/>
      <c r="D15" s="181"/>
      <c r="E15" s="181"/>
      <c r="F15" s="181"/>
      <c r="G15" s="181"/>
      <c r="H15" s="181"/>
      <c r="I15" s="181"/>
      <c r="J15" s="182"/>
    </row>
    <row r="16" spans="1:10" ht="16.5">
      <c r="A16" s="180"/>
      <c r="B16" s="181"/>
      <c r="C16" s="181"/>
      <c r="D16" s="181"/>
      <c r="E16" s="181"/>
      <c r="F16" s="181"/>
      <c r="G16" s="181"/>
      <c r="H16" s="181"/>
      <c r="I16" s="181"/>
      <c r="J16" s="182"/>
    </row>
    <row r="17" spans="1:10" ht="16.5">
      <c r="A17" s="180"/>
      <c r="B17" s="181"/>
      <c r="C17" s="181"/>
      <c r="D17" s="181"/>
      <c r="E17" s="181"/>
      <c r="F17" s="181"/>
      <c r="G17" s="181"/>
      <c r="H17" s="181"/>
      <c r="I17" s="181"/>
      <c r="J17" s="182"/>
    </row>
    <row r="18" spans="1:10" ht="16.5">
      <c r="A18" s="180"/>
      <c r="B18" s="181"/>
      <c r="C18" s="181"/>
      <c r="D18" s="181"/>
      <c r="E18" s="181"/>
      <c r="F18" s="181"/>
      <c r="G18" s="181"/>
      <c r="H18" s="181"/>
      <c r="I18" s="181"/>
      <c r="J18" s="182"/>
    </row>
    <row r="19" spans="1:10" ht="16.5">
      <c r="A19" s="180"/>
      <c r="B19" s="181"/>
      <c r="C19" s="181"/>
      <c r="D19" s="181"/>
      <c r="E19" s="181"/>
      <c r="F19" s="181"/>
      <c r="G19" s="181"/>
      <c r="H19" s="181"/>
      <c r="I19" s="181"/>
      <c r="J19" s="182"/>
    </row>
    <row r="20" spans="1:10" ht="16.5">
      <c r="A20" s="180"/>
      <c r="B20" s="181"/>
      <c r="C20" s="181"/>
      <c r="D20" s="181"/>
      <c r="E20" s="181"/>
      <c r="F20" s="181"/>
      <c r="G20" s="181"/>
      <c r="H20" s="181"/>
      <c r="I20" s="181"/>
      <c r="J20" s="182"/>
    </row>
    <row r="21" spans="1:10" ht="16.5">
      <c r="A21" s="180"/>
      <c r="B21" s="181"/>
      <c r="C21" s="181"/>
      <c r="D21" s="181"/>
      <c r="E21" s="181"/>
      <c r="F21" s="181"/>
      <c r="G21" s="181"/>
      <c r="H21" s="181"/>
      <c r="I21" s="181"/>
      <c r="J21" s="182"/>
    </row>
    <row r="22" spans="1:11" s="8" customFormat="1" ht="18.75">
      <c r="A22" s="194" t="s">
        <v>155</v>
      </c>
      <c r="B22" s="195"/>
      <c r="C22" s="195"/>
      <c r="D22" s="195"/>
      <c r="E22" s="195"/>
      <c r="F22" s="195"/>
      <c r="G22" s="195"/>
      <c r="H22" s="195"/>
      <c r="I22" s="195"/>
      <c r="J22" s="196"/>
      <c r="K22" s="9"/>
    </row>
    <row r="23" spans="1:10" ht="16.5">
      <c r="A23" s="180"/>
      <c r="B23" s="181"/>
      <c r="C23" s="181"/>
      <c r="D23" s="181"/>
      <c r="E23" s="181"/>
      <c r="F23" s="181"/>
      <c r="G23" s="181"/>
      <c r="H23" s="181"/>
      <c r="I23" s="181"/>
      <c r="J23" s="182"/>
    </row>
    <row r="24" spans="1:11" ht="16.5">
      <c r="A24" s="197" t="s">
        <v>157</v>
      </c>
      <c r="B24" s="198"/>
      <c r="C24" s="198"/>
      <c r="D24" s="198"/>
      <c r="E24" s="198"/>
      <c r="F24" s="198"/>
      <c r="G24" s="198"/>
      <c r="H24" s="198"/>
      <c r="I24" s="198"/>
      <c r="J24" s="199"/>
      <c r="K24" s="10"/>
    </row>
    <row r="25" spans="1:11" ht="16.5">
      <c r="A25" s="197" t="s">
        <v>156</v>
      </c>
      <c r="B25" s="198"/>
      <c r="C25" s="198"/>
      <c r="D25" s="198"/>
      <c r="E25" s="198"/>
      <c r="F25" s="198"/>
      <c r="G25" s="198"/>
      <c r="H25" s="198"/>
      <c r="I25" s="198"/>
      <c r="J25" s="199"/>
      <c r="K25" s="10"/>
    </row>
    <row r="26" spans="1:10" ht="16.5">
      <c r="A26" s="180"/>
      <c r="B26" s="181"/>
      <c r="C26" s="181"/>
      <c r="D26" s="181"/>
      <c r="E26" s="181"/>
      <c r="F26" s="181"/>
      <c r="G26" s="181"/>
      <c r="H26" s="181"/>
      <c r="I26" s="181"/>
      <c r="J26" s="182"/>
    </row>
    <row r="27" spans="1:10" ht="16.5">
      <c r="A27" s="180"/>
      <c r="B27" s="181"/>
      <c r="C27" s="181"/>
      <c r="D27" s="181"/>
      <c r="E27" s="181"/>
      <c r="F27" s="181"/>
      <c r="G27" s="181"/>
      <c r="H27" s="181"/>
      <c r="I27" s="181"/>
      <c r="J27" s="182"/>
    </row>
    <row r="28" spans="1:11" ht="26.25">
      <c r="A28" s="200" t="s">
        <v>320</v>
      </c>
      <c r="B28" s="201"/>
      <c r="C28" s="201"/>
      <c r="D28" s="201"/>
      <c r="E28" s="201"/>
      <c r="F28" s="201"/>
      <c r="G28" s="201"/>
      <c r="H28" s="201"/>
      <c r="I28" s="201"/>
      <c r="J28" s="202"/>
      <c r="K28" s="9"/>
    </row>
    <row r="29" spans="1:10" ht="16.5">
      <c r="A29" s="180"/>
      <c r="B29" s="181"/>
      <c r="C29" s="181"/>
      <c r="D29" s="181"/>
      <c r="E29" s="181"/>
      <c r="F29" s="181"/>
      <c r="G29" s="181"/>
      <c r="H29" s="181"/>
      <c r="I29" s="181"/>
      <c r="J29" s="182"/>
    </row>
    <row r="30" spans="1:10" ht="16.5">
      <c r="A30" s="180"/>
      <c r="B30" s="181"/>
      <c r="C30" s="181"/>
      <c r="D30" s="181"/>
      <c r="E30" s="181"/>
      <c r="F30" s="181"/>
      <c r="G30" s="181"/>
      <c r="H30" s="181"/>
      <c r="I30" s="181"/>
      <c r="J30" s="182"/>
    </row>
    <row r="31" spans="1:10" ht="16.5">
      <c r="A31" s="180"/>
      <c r="B31" s="181"/>
      <c r="C31" s="181"/>
      <c r="D31" s="181"/>
      <c r="E31" s="181"/>
      <c r="F31" s="181"/>
      <c r="G31" s="181"/>
      <c r="H31" s="181"/>
      <c r="I31" s="181"/>
      <c r="J31" s="182"/>
    </row>
    <row r="32" spans="1:10" ht="16.5">
      <c r="A32" s="180"/>
      <c r="B32" s="181"/>
      <c r="C32" s="181"/>
      <c r="D32" s="181"/>
      <c r="E32" s="181"/>
      <c r="F32" s="181"/>
      <c r="G32" s="181"/>
      <c r="H32" s="181"/>
      <c r="I32" s="181"/>
      <c r="J32" s="182"/>
    </row>
    <row r="33" spans="1:10" ht="16.5">
      <c r="A33" s="180"/>
      <c r="B33" s="181"/>
      <c r="C33" s="181"/>
      <c r="D33" s="181"/>
      <c r="E33" s="181"/>
      <c r="F33" s="181"/>
      <c r="G33" s="181"/>
      <c r="H33" s="181"/>
      <c r="I33" s="181"/>
      <c r="J33" s="182"/>
    </row>
    <row r="34" spans="1:10" ht="16.5">
      <c r="A34" s="180"/>
      <c r="B34" s="181"/>
      <c r="C34" s="181"/>
      <c r="D34" s="181"/>
      <c r="E34" s="181"/>
      <c r="F34" s="181"/>
      <c r="G34" s="181"/>
      <c r="H34" s="181"/>
      <c r="I34" s="181"/>
      <c r="J34" s="182"/>
    </row>
    <row r="35" spans="1:10" ht="16.5">
      <c r="A35" s="180"/>
      <c r="B35" s="181"/>
      <c r="C35" s="181"/>
      <c r="D35" s="181"/>
      <c r="E35" s="181"/>
      <c r="F35" s="181"/>
      <c r="G35" s="181"/>
      <c r="H35" s="181"/>
      <c r="I35" s="181"/>
      <c r="J35" s="182"/>
    </row>
    <row r="36" spans="1:10" ht="16.5">
      <c r="A36" s="180"/>
      <c r="B36" s="181"/>
      <c r="C36" s="181"/>
      <c r="D36" s="181"/>
      <c r="E36" s="181"/>
      <c r="F36" s="181"/>
      <c r="G36" s="181"/>
      <c r="H36" s="181"/>
      <c r="I36" s="181"/>
      <c r="J36" s="182"/>
    </row>
    <row r="37" spans="1:10" ht="16.5">
      <c r="A37" s="180"/>
      <c r="B37" s="181" t="s">
        <v>148</v>
      </c>
      <c r="C37" s="181"/>
      <c r="D37" s="181"/>
      <c r="E37" s="181"/>
      <c r="F37" s="181"/>
      <c r="G37" s="181"/>
      <c r="H37" s="181"/>
      <c r="I37" s="181"/>
      <c r="J37" s="182"/>
    </row>
    <row r="38" spans="1:10" ht="16.5">
      <c r="A38" s="180"/>
      <c r="B38" s="181" t="s">
        <v>149</v>
      </c>
      <c r="C38" s="181"/>
      <c r="D38" s="181"/>
      <c r="E38" s="181"/>
      <c r="F38" s="181"/>
      <c r="G38" s="181" t="s">
        <v>169</v>
      </c>
      <c r="H38" s="181"/>
      <c r="I38" s="181"/>
      <c r="J38" s="182"/>
    </row>
    <row r="39" spans="1:10" ht="16.5">
      <c r="A39" s="180"/>
      <c r="B39" s="181" t="s">
        <v>150</v>
      </c>
      <c r="C39" s="181"/>
      <c r="D39" s="181"/>
      <c r="E39" s="181"/>
      <c r="F39" s="181"/>
      <c r="G39" s="181" t="s">
        <v>168</v>
      </c>
      <c r="H39" s="181"/>
      <c r="I39" s="181"/>
      <c r="J39" s="182"/>
    </row>
    <row r="40" spans="1:10" ht="16.5">
      <c r="A40" s="180"/>
      <c r="B40" s="181"/>
      <c r="C40" s="181"/>
      <c r="D40" s="181"/>
      <c r="E40" s="181"/>
      <c r="F40" s="181"/>
      <c r="G40" s="181"/>
      <c r="H40" s="181"/>
      <c r="I40" s="181"/>
      <c r="J40" s="182"/>
    </row>
    <row r="41" spans="1:10" ht="16.5">
      <c r="A41" s="180"/>
      <c r="B41" s="181"/>
      <c r="C41" s="181"/>
      <c r="D41" s="181"/>
      <c r="E41" s="181"/>
      <c r="F41" s="181"/>
      <c r="G41" s="181"/>
      <c r="H41" s="181"/>
      <c r="I41" s="181"/>
      <c r="J41" s="182"/>
    </row>
    <row r="42" spans="1:10" ht="16.5">
      <c r="A42" s="180"/>
      <c r="B42" s="181" t="s">
        <v>151</v>
      </c>
      <c r="C42" s="181"/>
      <c r="D42" s="181"/>
      <c r="E42" s="181"/>
      <c r="F42" s="181"/>
      <c r="G42" s="181"/>
      <c r="H42" s="181" t="s">
        <v>153</v>
      </c>
      <c r="I42" s="185" t="s">
        <v>322</v>
      </c>
      <c r="J42" s="186"/>
    </row>
    <row r="43" spans="1:10" ht="16.5">
      <c r="A43" s="180"/>
      <c r="B43" s="181"/>
      <c r="C43" s="181"/>
      <c r="D43" s="181"/>
      <c r="E43" s="181"/>
      <c r="F43" s="181"/>
      <c r="G43" s="181"/>
      <c r="H43" s="181" t="s">
        <v>154</v>
      </c>
      <c r="I43" s="185" t="s">
        <v>323</v>
      </c>
      <c r="J43" s="186"/>
    </row>
    <row r="44" spans="1:10" ht="16.5">
      <c r="A44" s="180"/>
      <c r="B44" s="181"/>
      <c r="C44" s="181"/>
      <c r="D44" s="181"/>
      <c r="E44" s="181"/>
      <c r="F44" s="181"/>
      <c r="G44" s="181"/>
      <c r="H44" s="181"/>
      <c r="I44" s="181"/>
      <c r="J44" s="182"/>
    </row>
    <row r="45" spans="1:10" ht="16.5">
      <c r="A45" s="180"/>
      <c r="B45" s="181" t="s">
        <v>152</v>
      </c>
      <c r="C45" s="181"/>
      <c r="D45" s="181"/>
      <c r="E45" s="181"/>
      <c r="F45" s="181"/>
      <c r="G45" s="181"/>
      <c r="H45" s="187" t="s">
        <v>324</v>
      </c>
      <c r="I45" s="187"/>
      <c r="J45" s="182"/>
    </row>
    <row r="46" spans="1:10" ht="16.5">
      <c r="A46" s="180"/>
      <c r="B46" s="181"/>
      <c r="C46" s="181"/>
      <c r="D46" s="181"/>
      <c r="E46" s="181"/>
      <c r="F46" s="181"/>
      <c r="G46" s="181"/>
      <c r="H46" s="181"/>
      <c r="I46" s="181"/>
      <c r="J46" s="182"/>
    </row>
    <row r="47" spans="1:10" ht="16.5">
      <c r="A47" s="180"/>
      <c r="B47" s="181"/>
      <c r="C47" s="181"/>
      <c r="D47" s="181"/>
      <c r="E47" s="181"/>
      <c r="F47" s="181"/>
      <c r="G47" s="181"/>
      <c r="H47" s="181"/>
      <c r="I47" s="181"/>
      <c r="J47" s="182"/>
    </row>
    <row r="48" spans="1:10" ht="16.5" thickBot="1">
      <c r="A48" s="15"/>
      <c r="B48" s="16"/>
      <c r="C48" s="16"/>
      <c r="D48" s="16"/>
      <c r="E48" s="16"/>
      <c r="F48" s="16"/>
      <c r="G48" s="16"/>
      <c r="H48" s="16"/>
      <c r="I48" s="16"/>
      <c r="J48" s="99"/>
    </row>
  </sheetData>
  <sheetProtection/>
  <mergeCells count="4">
    <mergeCell ref="A22:J22"/>
    <mergeCell ref="A24:J24"/>
    <mergeCell ref="A25:J25"/>
    <mergeCell ref="A28:J28"/>
  </mergeCells>
  <printOptions horizontalCentered="1" verticalCentered="1"/>
  <pageMargins left="0" right="0.42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G7" sqref="G7"/>
    </sheetView>
  </sheetViews>
  <sheetFormatPr defaultColWidth="9.140625" defaultRowHeight="12.75"/>
  <cols>
    <col min="1" max="1" width="4.140625" style="1" customWidth="1"/>
    <col min="2" max="2" width="52.140625" style="2" customWidth="1"/>
    <col min="3" max="3" width="16.7109375" style="2" customWidth="1"/>
    <col min="4" max="4" width="16.00390625" style="2" customWidth="1"/>
    <col min="5" max="5" width="15.28125" style="2" customWidth="1"/>
    <col min="6" max="6" width="15.28125" style="2" bestFit="1" customWidth="1"/>
    <col min="7" max="16384" width="9.140625" style="2" customWidth="1"/>
  </cols>
  <sheetData>
    <row r="1" spans="1:5" ht="16.5">
      <c r="A1" s="203" t="s">
        <v>288</v>
      </c>
      <c r="B1" s="203"/>
      <c r="C1" s="203"/>
      <c r="D1" s="203"/>
      <c r="E1" s="111"/>
    </row>
    <row r="2" spans="1:5" ht="16.5">
      <c r="A2" s="177"/>
      <c r="B2" s="178"/>
      <c r="C2" s="178"/>
      <c r="D2" s="178"/>
      <c r="E2" s="111"/>
    </row>
    <row r="3" spans="1:5" ht="35.25" customHeight="1">
      <c r="A3" s="163" t="s">
        <v>2</v>
      </c>
      <c r="B3" s="179" t="s">
        <v>100</v>
      </c>
      <c r="C3" s="164" t="s">
        <v>8</v>
      </c>
      <c r="D3" s="164" t="s">
        <v>9</v>
      </c>
      <c r="E3" s="127"/>
    </row>
    <row r="4" spans="1:5" ht="16.5">
      <c r="A4" s="123"/>
      <c r="B4" s="130" t="s">
        <v>101</v>
      </c>
      <c r="C4" s="124"/>
      <c r="D4" s="125"/>
      <c r="E4" s="127"/>
    </row>
    <row r="5" spans="1:5" ht="16.5">
      <c r="A5" s="123"/>
      <c r="B5" s="131" t="s">
        <v>103</v>
      </c>
      <c r="C5" s="136">
        <v>32866706</v>
      </c>
      <c r="D5" s="136">
        <v>40274297</v>
      </c>
      <c r="E5" s="128"/>
    </row>
    <row r="6" spans="1:5" ht="16.5">
      <c r="A6" s="123"/>
      <c r="B6" s="131" t="s">
        <v>104</v>
      </c>
      <c r="C6" s="138">
        <v>-62439915.6</v>
      </c>
      <c r="D6" s="138">
        <v>-75949507</v>
      </c>
      <c r="E6" s="128"/>
    </row>
    <row r="7" spans="1:5" ht="16.5">
      <c r="A7" s="123"/>
      <c r="B7" s="131" t="s">
        <v>105</v>
      </c>
      <c r="C7" s="138">
        <v>0</v>
      </c>
      <c r="D7" s="138">
        <v>0</v>
      </c>
      <c r="E7" s="128"/>
    </row>
    <row r="8" spans="1:5" ht="16.5">
      <c r="A8" s="123"/>
      <c r="B8" s="131" t="s">
        <v>233</v>
      </c>
      <c r="C8" s="138">
        <v>-5315663</v>
      </c>
      <c r="D8" s="138">
        <v>-3645016</v>
      </c>
      <c r="E8" s="128"/>
    </row>
    <row r="9" spans="1:5" ht="16.5">
      <c r="A9" s="123"/>
      <c r="B9" s="131" t="s">
        <v>232</v>
      </c>
      <c r="C9" s="138">
        <v>0</v>
      </c>
      <c r="D9" s="138">
        <v>0</v>
      </c>
      <c r="E9" s="128"/>
    </row>
    <row r="10" spans="1:5" ht="16.5">
      <c r="A10" s="123"/>
      <c r="B10" s="131" t="s">
        <v>106</v>
      </c>
      <c r="C10" s="138">
        <v>-239596</v>
      </c>
      <c r="D10" s="138">
        <v>-181338</v>
      </c>
      <c r="E10" s="128"/>
    </row>
    <row r="11" spans="1:5" ht="16.5">
      <c r="A11" s="123"/>
      <c r="B11" s="131" t="s">
        <v>231</v>
      </c>
      <c r="C11" s="138">
        <v>-144885</v>
      </c>
      <c r="D11" s="138">
        <v>-55200</v>
      </c>
      <c r="E11" s="128"/>
    </row>
    <row r="12" spans="1:7" ht="16.5">
      <c r="A12" s="123"/>
      <c r="B12" s="131" t="s">
        <v>107</v>
      </c>
      <c r="C12" s="138">
        <v>-190116</v>
      </c>
      <c r="D12" s="138">
        <v>-108000</v>
      </c>
      <c r="E12" s="128"/>
      <c r="G12" s="193"/>
    </row>
    <row r="13" spans="1:5" ht="16.5">
      <c r="A13" s="123"/>
      <c r="B13" s="131" t="s">
        <v>108</v>
      </c>
      <c r="C13" s="125">
        <f>C5+C6+C7+C8+C9+C10+C11+C12</f>
        <v>-35463469.6</v>
      </c>
      <c r="D13" s="125">
        <f>D5+D6+D7+D8+D9+D10+D11+D12</f>
        <v>-39664764</v>
      </c>
      <c r="E13" s="128"/>
    </row>
    <row r="14" spans="1:5" ht="16.5">
      <c r="A14" s="123"/>
      <c r="B14" s="130" t="s">
        <v>102</v>
      </c>
      <c r="C14" s="125"/>
      <c r="D14" s="125"/>
      <c r="E14" s="128"/>
    </row>
    <row r="15" spans="1:5" ht="16.5">
      <c r="A15" s="123"/>
      <c r="B15" s="131" t="s">
        <v>110</v>
      </c>
      <c r="C15" s="125"/>
      <c r="D15" s="125"/>
      <c r="E15" s="128"/>
    </row>
    <row r="16" spans="1:5" ht="16.5">
      <c r="A16" s="123"/>
      <c r="B16" s="132" t="s">
        <v>109</v>
      </c>
      <c r="C16" s="125"/>
      <c r="D16" s="125"/>
      <c r="E16" s="128"/>
    </row>
    <row r="17" spans="1:5" ht="16.5">
      <c r="A17" s="123"/>
      <c r="B17" s="131" t="s">
        <v>111</v>
      </c>
      <c r="C17" s="125"/>
      <c r="D17" s="125"/>
      <c r="E17" s="128"/>
    </row>
    <row r="18" spans="1:5" ht="16.5">
      <c r="A18" s="123"/>
      <c r="B18" s="131" t="s">
        <v>113</v>
      </c>
      <c r="C18" s="125">
        <v>4653</v>
      </c>
      <c r="D18" s="125">
        <v>1931.95</v>
      </c>
      <c r="E18" s="128"/>
    </row>
    <row r="19" spans="1:5" ht="16.5">
      <c r="A19" s="123"/>
      <c r="B19" s="131" t="s">
        <v>112</v>
      </c>
      <c r="C19" s="125"/>
      <c r="D19" s="125"/>
      <c r="E19" s="128"/>
    </row>
    <row r="20" spans="1:5" ht="16.5">
      <c r="A20" s="123"/>
      <c r="B20" s="131" t="s">
        <v>114</v>
      </c>
      <c r="C20" s="137">
        <f>C15+C16+C17+C18+C19</f>
        <v>4653</v>
      </c>
      <c r="D20" s="137">
        <f>D15+D16+D17+D18+D19</f>
        <v>1931.95</v>
      </c>
      <c r="E20" s="128"/>
    </row>
    <row r="21" spans="1:5" ht="16.5">
      <c r="A21" s="123"/>
      <c r="B21" s="130" t="s">
        <v>115</v>
      </c>
      <c r="C21" s="125"/>
      <c r="D21" s="125"/>
      <c r="E21" s="128"/>
    </row>
    <row r="22" spans="1:5" ht="16.5">
      <c r="A22" s="123"/>
      <c r="B22" s="131" t="s">
        <v>116</v>
      </c>
      <c r="C22" s="125"/>
      <c r="D22" s="125"/>
      <c r="E22" s="128"/>
    </row>
    <row r="23" spans="1:5" ht="16.5">
      <c r="A23" s="123"/>
      <c r="B23" s="131" t="s">
        <v>117</v>
      </c>
      <c r="C23" s="125">
        <v>33999933</v>
      </c>
      <c r="D23" s="125">
        <v>39639479</v>
      </c>
      <c r="E23" s="128"/>
    </row>
    <row r="24" spans="1:6" ht="16.5">
      <c r="A24" s="123"/>
      <c r="B24" s="131" t="s">
        <v>235</v>
      </c>
      <c r="C24" s="125"/>
      <c r="D24" s="125"/>
      <c r="E24" s="128"/>
      <c r="F24" s="141"/>
    </row>
    <row r="25" spans="1:5" ht="16.5">
      <c r="A25" s="123"/>
      <c r="B25" s="131" t="s">
        <v>118</v>
      </c>
      <c r="C25" s="125"/>
      <c r="D25" s="125"/>
      <c r="E25" s="128"/>
    </row>
    <row r="26" spans="1:5" ht="16.5">
      <c r="A26" s="123"/>
      <c r="B26" s="131" t="s">
        <v>119</v>
      </c>
      <c r="C26" s="137">
        <f>C22+C23+C24+C25</f>
        <v>33999933</v>
      </c>
      <c r="D26" s="137">
        <f>D22+D23+D24+D25</f>
        <v>39639479</v>
      </c>
      <c r="E26" s="128"/>
    </row>
    <row r="27" spans="1:6" s="3" customFormat="1" ht="16.5">
      <c r="A27" s="126"/>
      <c r="B27" s="133" t="s">
        <v>120</v>
      </c>
      <c r="C27" s="176">
        <f>C13+C20+C26</f>
        <v>-1458883.6000000015</v>
      </c>
      <c r="D27" s="176">
        <f>D13+D20+D26</f>
        <v>-23353.04999999702</v>
      </c>
      <c r="E27" s="128"/>
      <c r="F27" s="106"/>
    </row>
    <row r="28" spans="1:5" s="3" customFormat="1" ht="16.5">
      <c r="A28" s="126"/>
      <c r="B28" s="133" t="s">
        <v>121</v>
      </c>
      <c r="C28" s="139">
        <v>990632</v>
      </c>
      <c r="D28" s="139">
        <v>1013985</v>
      </c>
      <c r="E28" s="128"/>
    </row>
    <row r="29" spans="1:6" s="3" customFormat="1" ht="16.5">
      <c r="A29" s="126"/>
      <c r="B29" s="133" t="s">
        <v>122</v>
      </c>
      <c r="C29" s="175">
        <v>2449515.55</v>
      </c>
      <c r="D29" s="175">
        <v>990632</v>
      </c>
      <c r="E29" s="129"/>
      <c r="F29" s="106"/>
    </row>
    <row r="30" spans="1:5" ht="16.5">
      <c r="A30" s="110"/>
      <c r="B30" s="111"/>
      <c r="C30" s="111"/>
      <c r="D30" s="111"/>
      <c r="E30" s="140"/>
    </row>
    <row r="31" spans="1:5" ht="16.5">
      <c r="A31" s="110"/>
      <c r="B31" s="111"/>
      <c r="C31" s="111"/>
      <c r="D31" s="111"/>
      <c r="E31" s="111"/>
    </row>
  </sheetData>
  <sheetProtection/>
  <mergeCells count="1">
    <mergeCell ref="A1:D1"/>
  </mergeCells>
  <printOptions horizontalCentered="1" verticalCentered="1"/>
  <pageMargins left="0.15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D11" sqref="D11"/>
    </sheetView>
  </sheetViews>
  <sheetFormatPr defaultColWidth="9.140625" defaultRowHeight="12.75"/>
  <cols>
    <col min="1" max="1" width="4.140625" style="1" customWidth="1"/>
    <col min="2" max="2" width="54.00390625" style="2" customWidth="1"/>
    <col min="3" max="3" width="10.7109375" style="2" customWidth="1"/>
    <col min="4" max="5" width="16.8515625" style="2" customWidth="1"/>
    <col min="6" max="16384" width="9.140625" style="2" customWidth="1"/>
  </cols>
  <sheetData>
    <row r="1" spans="1:5" ht="16.5">
      <c r="A1" s="204" t="s">
        <v>285</v>
      </c>
      <c r="B1" s="204"/>
      <c r="C1" s="204"/>
      <c r="D1" s="204"/>
      <c r="E1" s="204"/>
    </row>
    <row r="3" spans="1:5" ht="35.25" customHeight="1">
      <c r="A3" s="169" t="s">
        <v>2</v>
      </c>
      <c r="B3" s="169" t="s">
        <v>0</v>
      </c>
      <c r="C3" s="169" t="s">
        <v>7</v>
      </c>
      <c r="D3" s="170" t="s">
        <v>8</v>
      </c>
      <c r="E3" s="170" t="s">
        <v>9</v>
      </c>
    </row>
    <row r="4" spans="1:5" ht="16.5">
      <c r="A4" s="6" t="s">
        <v>3</v>
      </c>
      <c r="B4" s="7" t="s">
        <v>1</v>
      </c>
      <c r="C4" s="7"/>
      <c r="D4" s="171">
        <f>D5+D8+D9+D17+D25+D26+D27</f>
        <v>14049061.65</v>
      </c>
      <c r="E4" s="171">
        <f>E5+E8+E9+E17+E25+E26+E27</f>
        <v>3743403</v>
      </c>
    </row>
    <row r="5" spans="1:5" ht="15.75">
      <c r="A5" s="100"/>
      <c r="B5" s="5" t="s">
        <v>30</v>
      </c>
      <c r="C5" s="5">
        <v>3</v>
      </c>
      <c r="D5" s="101">
        <f>D6+D7</f>
        <v>2449878.65</v>
      </c>
      <c r="E5" s="101">
        <f>E6+E7</f>
        <v>990633</v>
      </c>
    </row>
    <row r="6" spans="1:5" ht="15.75">
      <c r="A6" s="100"/>
      <c r="B6" s="5" t="s">
        <v>10</v>
      </c>
      <c r="C6" s="5">
        <v>3.1</v>
      </c>
      <c r="D6" s="22">
        <v>2449515.55</v>
      </c>
      <c r="E6" s="22">
        <v>-467383</v>
      </c>
    </row>
    <row r="7" spans="1:5" ht="15.75">
      <c r="A7" s="100"/>
      <c r="B7" s="5" t="s">
        <v>11</v>
      </c>
      <c r="C7" s="5">
        <v>3.2</v>
      </c>
      <c r="D7" s="22">
        <v>363.1</v>
      </c>
      <c r="E7" s="22">
        <v>1458016</v>
      </c>
    </row>
    <row r="8" spans="1:5" ht="15.75">
      <c r="A8" s="100"/>
      <c r="B8" s="5" t="s">
        <v>31</v>
      </c>
      <c r="C8" s="5"/>
      <c r="D8" s="22"/>
      <c r="E8" s="22"/>
    </row>
    <row r="9" spans="1:5" ht="15.75">
      <c r="A9" s="100"/>
      <c r="B9" s="5" t="s">
        <v>32</v>
      </c>
      <c r="C9" s="5">
        <v>4</v>
      </c>
      <c r="D9" s="22">
        <f>D10+D11+D12+D13+D14+D15+D16</f>
        <v>11599183</v>
      </c>
      <c r="E9" s="22">
        <f>E10+E11+E12+E13+E14+E15+E16</f>
        <v>2752770</v>
      </c>
    </row>
    <row r="10" spans="1:5" ht="15.75">
      <c r="A10" s="100"/>
      <c r="B10" s="5" t="s">
        <v>12</v>
      </c>
      <c r="C10" s="5">
        <v>4.1</v>
      </c>
      <c r="D10" s="22">
        <v>10947118</v>
      </c>
      <c r="E10" s="22">
        <v>2752770</v>
      </c>
    </row>
    <row r="11" spans="1:5" ht="15.75">
      <c r="A11" s="100"/>
      <c r="B11" s="5" t="s">
        <v>13</v>
      </c>
      <c r="C11" s="5">
        <v>4.2</v>
      </c>
      <c r="D11" s="22">
        <v>0</v>
      </c>
      <c r="E11" s="22">
        <v>0</v>
      </c>
    </row>
    <row r="12" spans="1:5" ht="15.75">
      <c r="A12" s="100"/>
      <c r="B12" s="5" t="s">
        <v>14</v>
      </c>
      <c r="C12" s="5"/>
      <c r="D12" s="22">
        <v>0</v>
      </c>
      <c r="E12" s="22">
        <v>0</v>
      </c>
    </row>
    <row r="13" spans="1:5" ht="15.75">
      <c r="A13" s="100"/>
      <c r="B13" s="5" t="s">
        <v>15</v>
      </c>
      <c r="C13" s="5"/>
      <c r="D13" s="22">
        <v>652065</v>
      </c>
      <c r="E13" s="22"/>
    </row>
    <row r="14" spans="1:5" ht="15.75">
      <c r="A14" s="100"/>
      <c r="B14" s="5" t="s">
        <v>16</v>
      </c>
      <c r="C14" s="5"/>
      <c r="D14" s="22">
        <v>0</v>
      </c>
      <c r="E14" s="22">
        <v>0</v>
      </c>
    </row>
    <row r="15" spans="1:5" ht="15.75">
      <c r="A15" s="100"/>
      <c r="B15" s="5" t="s">
        <v>170</v>
      </c>
      <c r="C15" s="5"/>
      <c r="D15" s="22"/>
      <c r="E15" s="22">
        <v>0</v>
      </c>
    </row>
    <row r="16" spans="1:5" ht="15.75">
      <c r="A16" s="100"/>
      <c r="B16" s="5" t="s">
        <v>178</v>
      </c>
      <c r="C16" s="5"/>
      <c r="D16" s="22">
        <v>0</v>
      </c>
      <c r="E16" s="22"/>
    </row>
    <row r="17" spans="1:5" ht="15.75">
      <c r="A17" s="100"/>
      <c r="B17" s="5" t="s">
        <v>33</v>
      </c>
      <c r="C17" s="5">
        <v>4.3</v>
      </c>
      <c r="D17" s="22">
        <f>D18+D19+D20+D21+D22+D23</f>
        <v>0</v>
      </c>
      <c r="E17" s="22">
        <v>0</v>
      </c>
    </row>
    <row r="18" spans="1:5" ht="15.75">
      <c r="A18" s="100"/>
      <c r="B18" s="5" t="s">
        <v>17</v>
      </c>
      <c r="C18" s="5">
        <v>4.4</v>
      </c>
      <c r="D18" s="22">
        <v>0</v>
      </c>
      <c r="E18" s="22">
        <v>0</v>
      </c>
    </row>
    <row r="19" spans="1:5" ht="15.75">
      <c r="A19" s="100"/>
      <c r="B19" s="5" t="s">
        <v>37</v>
      </c>
      <c r="C19" s="5">
        <v>4.5</v>
      </c>
      <c r="D19" s="22">
        <v>0</v>
      </c>
      <c r="E19" s="22">
        <v>0</v>
      </c>
    </row>
    <row r="20" spans="1:5" ht="15.75">
      <c r="A20" s="100"/>
      <c r="B20" s="5" t="s">
        <v>236</v>
      </c>
      <c r="C20" s="5">
        <v>4.6</v>
      </c>
      <c r="D20" s="22">
        <v>0</v>
      </c>
      <c r="E20" s="22">
        <v>0</v>
      </c>
    </row>
    <row r="21" spans="1:5" ht="15.75">
      <c r="A21" s="100"/>
      <c r="B21" s="5" t="s">
        <v>18</v>
      </c>
      <c r="C21" s="5"/>
      <c r="D21" s="22"/>
      <c r="E21" s="22"/>
    </row>
    <row r="22" spans="1:5" ht="15.75">
      <c r="A22" s="100"/>
      <c r="B22" s="5" t="s">
        <v>19</v>
      </c>
      <c r="C22" s="5"/>
      <c r="D22" s="22"/>
      <c r="E22" s="22"/>
    </row>
    <row r="23" spans="1:5" ht="15.75">
      <c r="A23" s="100"/>
      <c r="B23" s="5" t="s">
        <v>20</v>
      </c>
      <c r="C23" s="5"/>
      <c r="D23" s="22"/>
      <c r="E23" s="22"/>
    </row>
    <row r="24" spans="1:5" ht="15.75">
      <c r="A24" s="100"/>
      <c r="B24" s="5"/>
      <c r="C24" s="5"/>
      <c r="D24" s="22"/>
      <c r="E24" s="22"/>
    </row>
    <row r="25" spans="1:5" ht="15.75">
      <c r="A25" s="100"/>
      <c r="B25" s="5" t="s">
        <v>34</v>
      </c>
      <c r="C25" s="5"/>
      <c r="D25" s="22"/>
      <c r="E25" s="22"/>
    </row>
    <row r="26" spans="1:5" ht="15.75">
      <c r="A26" s="100"/>
      <c r="B26" s="5" t="s">
        <v>35</v>
      </c>
      <c r="C26" s="5"/>
      <c r="D26" s="22"/>
      <c r="E26" s="22"/>
    </row>
    <row r="27" spans="1:5" ht="15.75">
      <c r="A27" s="100"/>
      <c r="B27" s="5" t="s">
        <v>36</v>
      </c>
      <c r="C27" s="5"/>
      <c r="D27" s="22">
        <f>D28</f>
        <v>0</v>
      </c>
      <c r="E27" s="22"/>
    </row>
    <row r="28" spans="1:5" ht="15.75">
      <c r="A28" s="100"/>
      <c r="B28" s="5" t="s">
        <v>21</v>
      </c>
      <c r="C28" s="5"/>
      <c r="D28" s="22"/>
      <c r="E28" s="22"/>
    </row>
    <row r="29" spans="1:5" ht="15.75">
      <c r="A29" s="100"/>
      <c r="B29" s="5"/>
      <c r="C29" s="5"/>
      <c r="D29" s="22"/>
      <c r="E29" s="22"/>
    </row>
    <row r="30" spans="1:5" ht="16.5">
      <c r="A30" s="6" t="s">
        <v>4</v>
      </c>
      <c r="B30" s="7" t="s">
        <v>5</v>
      </c>
      <c r="C30" s="7">
        <v>5</v>
      </c>
      <c r="D30" s="171">
        <f>D31+D32+D37+D38+D39+D40</f>
        <v>9481232</v>
      </c>
      <c r="E30" s="171">
        <f>E31+E32+E37+E38+E39+E40</f>
        <v>7798079</v>
      </c>
    </row>
    <row r="31" spans="1:5" ht="15.75">
      <c r="A31" s="100"/>
      <c r="B31" s="5" t="s">
        <v>28</v>
      </c>
      <c r="C31" s="5"/>
      <c r="D31" s="22"/>
      <c r="E31" s="22"/>
    </row>
    <row r="32" spans="1:5" ht="15.75">
      <c r="A32" s="100"/>
      <c r="B32" s="5" t="s">
        <v>29</v>
      </c>
      <c r="C32" s="5">
        <v>5.1</v>
      </c>
      <c r="D32" s="22">
        <f>D33+D34+D35+D36</f>
        <v>9481232</v>
      </c>
      <c r="E32" s="22">
        <f>E33+E34+E35+E36</f>
        <v>7798079</v>
      </c>
    </row>
    <row r="33" spans="1:5" ht="15.75">
      <c r="A33" s="100"/>
      <c r="B33" s="5" t="s">
        <v>22</v>
      </c>
      <c r="C33" s="5">
        <v>5.2</v>
      </c>
      <c r="D33" s="22">
        <v>0</v>
      </c>
      <c r="E33" s="22">
        <v>0</v>
      </c>
    </row>
    <row r="34" spans="1:5" ht="15.75">
      <c r="A34" s="100"/>
      <c r="B34" s="5" t="s">
        <v>23</v>
      </c>
      <c r="C34" s="5">
        <v>5.3</v>
      </c>
      <c r="D34" s="22">
        <v>0</v>
      </c>
      <c r="E34" s="22">
        <v>0</v>
      </c>
    </row>
    <row r="35" spans="1:5" ht="15.75">
      <c r="A35" s="100"/>
      <c r="B35" s="5" t="s">
        <v>24</v>
      </c>
      <c r="C35" s="5">
        <v>5.4</v>
      </c>
      <c r="D35" s="22">
        <v>9481232</v>
      </c>
      <c r="E35" s="22">
        <v>7798079</v>
      </c>
    </row>
    <row r="36" spans="1:5" ht="15.75">
      <c r="A36" s="100"/>
      <c r="B36" s="5" t="s">
        <v>25</v>
      </c>
      <c r="C36" s="5">
        <v>5.6</v>
      </c>
      <c r="D36" s="22">
        <v>0</v>
      </c>
      <c r="E36" s="22">
        <v>0</v>
      </c>
    </row>
    <row r="37" spans="1:5" ht="15.75">
      <c r="A37" s="100"/>
      <c r="B37" s="5" t="s">
        <v>26</v>
      </c>
      <c r="C37" s="5"/>
      <c r="D37" s="22"/>
      <c r="E37" s="22"/>
    </row>
    <row r="38" spans="1:5" ht="15.75">
      <c r="A38" s="100"/>
      <c r="B38" s="5" t="s">
        <v>254</v>
      </c>
      <c r="C38" s="5"/>
      <c r="D38" s="22"/>
      <c r="E38" s="22"/>
    </row>
    <row r="39" spans="1:5" ht="15.75">
      <c r="A39" s="100"/>
      <c r="B39" s="5" t="s">
        <v>171</v>
      </c>
      <c r="C39" s="5"/>
      <c r="D39" s="22"/>
      <c r="E39" s="22"/>
    </row>
    <row r="40" spans="1:5" ht="15.75">
      <c r="A40" s="100"/>
      <c r="B40" s="5" t="s">
        <v>27</v>
      </c>
      <c r="C40" s="5"/>
      <c r="D40" s="22"/>
      <c r="E40" s="22"/>
    </row>
    <row r="41" spans="1:5" ht="16.5">
      <c r="A41" s="205" t="s">
        <v>6</v>
      </c>
      <c r="B41" s="205"/>
      <c r="C41" s="7"/>
      <c r="D41" s="172">
        <f>D4+D30</f>
        <v>23530293.65</v>
      </c>
      <c r="E41" s="172">
        <f>E4+E30</f>
        <v>11541482</v>
      </c>
    </row>
    <row r="43" ht="15.75">
      <c r="D43" s="142"/>
    </row>
  </sheetData>
  <sheetProtection/>
  <mergeCells count="2">
    <mergeCell ref="A1:E1"/>
    <mergeCell ref="A41:B41"/>
  </mergeCells>
  <printOptions horizontalCentered="1" verticalCentered="1"/>
  <pageMargins left="0" right="0" top="0" bottom="0" header="0.55" footer="0.26"/>
  <pageSetup horizontalDpi="600" verticalDpi="600" orientation="portrait" paperSize="9" r:id="rId1"/>
  <headerFooter alignWithMargins="0">
    <oddHeader>&amp;CPage &amp;P&amp;RPasq.fin.2008Ujsjellesi%20Kukes(1)</oddHeader>
    <oddFooter>&amp;CPage &amp;P&amp;RPasq.fin.2008Ujsjellesi%20Kukes(1)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2">
      <selection activeCell="B8" sqref="B8"/>
    </sheetView>
  </sheetViews>
  <sheetFormatPr defaultColWidth="9.140625" defaultRowHeight="12.75"/>
  <cols>
    <col min="1" max="1" width="4.140625" style="1" customWidth="1"/>
    <col min="2" max="2" width="48.421875" style="2" customWidth="1"/>
    <col min="3" max="3" width="10.8515625" style="2" customWidth="1"/>
    <col min="4" max="5" width="16.8515625" style="2" customWidth="1"/>
    <col min="6" max="16384" width="9.140625" style="2" customWidth="1"/>
  </cols>
  <sheetData>
    <row r="1" spans="1:5" ht="16.5">
      <c r="A1" s="204" t="s">
        <v>285</v>
      </c>
      <c r="B1" s="204"/>
      <c r="C1" s="204"/>
      <c r="D1" s="204"/>
      <c r="E1" s="204"/>
    </row>
    <row r="3" spans="1:5" ht="35.25" customHeight="1">
      <c r="A3" s="173" t="s">
        <v>2</v>
      </c>
      <c r="B3" s="169" t="s">
        <v>38</v>
      </c>
      <c r="C3" s="169" t="s">
        <v>7</v>
      </c>
      <c r="D3" s="170" t="s">
        <v>8</v>
      </c>
      <c r="E3" s="170" t="s">
        <v>9</v>
      </c>
    </row>
    <row r="4" spans="1:5" ht="16.5">
      <c r="A4" s="6" t="s">
        <v>3</v>
      </c>
      <c r="B4" s="7" t="s">
        <v>39</v>
      </c>
      <c r="C4" s="7">
        <v>6</v>
      </c>
      <c r="D4" s="160">
        <f>D5+D6+D9+D20+D21</f>
        <v>12992193.02</v>
      </c>
      <c r="E4" s="160">
        <f>E5+E6+E9+E20+E21</f>
        <v>2860800</v>
      </c>
    </row>
    <row r="5" spans="1:5" ht="16.5">
      <c r="A5" s="100"/>
      <c r="B5" s="18" t="s">
        <v>40</v>
      </c>
      <c r="C5" s="5"/>
      <c r="D5" s="101"/>
      <c r="E5" s="17"/>
    </row>
    <row r="6" spans="1:5" ht="16.5">
      <c r="A6" s="100"/>
      <c r="B6" s="18" t="s">
        <v>41</v>
      </c>
      <c r="C6" s="5"/>
      <c r="D6" s="101">
        <f>D7+D8</f>
        <v>1500000</v>
      </c>
      <c r="E6" s="101">
        <f>E7+E8</f>
        <v>1500000</v>
      </c>
    </row>
    <row r="7" spans="1:5" ht="16.5">
      <c r="A7" s="100"/>
      <c r="B7" s="18" t="s">
        <v>42</v>
      </c>
      <c r="C7" s="5"/>
      <c r="D7" s="17">
        <v>1500000</v>
      </c>
      <c r="E7" s="17">
        <v>1500000</v>
      </c>
    </row>
    <row r="8" spans="1:5" ht="16.5">
      <c r="A8" s="100"/>
      <c r="B8" s="18" t="s">
        <v>43</v>
      </c>
      <c r="C8" s="5"/>
      <c r="D8" s="17"/>
      <c r="E8" s="17"/>
    </row>
    <row r="9" spans="1:5" ht="16.5">
      <c r="A9" s="100"/>
      <c r="B9" s="18" t="s">
        <v>44</v>
      </c>
      <c r="C9" s="5"/>
      <c r="D9" s="17">
        <f>D10+D11+D12+D13+D14+D15+D16+D17+D18+D19</f>
        <v>11492193.02</v>
      </c>
      <c r="E9" s="17">
        <f>E10+E11+E12+E13+E14+E15+E16+E17+E18+E19</f>
        <v>1360800</v>
      </c>
    </row>
    <row r="10" spans="1:5" ht="16.5">
      <c r="A10" s="100"/>
      <c r="B10" s="18" t="s">
        <v>45</v>
      </c>
      <c r="C10" s="5">
        <v>6.1</v>
      </c>
      <c r="D10" s="17">
        <v>11380924.02</v>
      </c>
      <c r="E10" s="17">
        <v>861133</v>
      </c>
    </row>
    <row r="11" spans="1:5" ht="16.5">
      <c r="A11" s="100"/>
      <c r="B11" s="18" t="s">
        <v>46</v>
      </c>
      <c r="C11" s="5">
        <v>6.2</v>
      </c>
      <c r="D11" s="17">
        <v>0</v>
      </c>
      <c r="E11" s="17"/>
    </row>
    <row r="12" spans="1:5" ht="16.5">
      <c r="A12" s="100"/>
      <c r="B12" s="18" t="s">
        <v>47</v>
      </c>
      <c r="C12" s="5">
        <v>6.3</v>
      </c>
      <c r="D12" s="17">
        <v>54130</v>
      </c>
      <c r="E12" s="17">
        <v>52455</v>
      </c>
    </row>
    <row r="13" spans="1:5" ht="16.5">
      <c r="A13" s="100"/>
      <c r="B13" s="18" t="s">
        <v>48</v>
      </c>
      <c r="C13" s="5">
        <v>6.4</v>
      </c>
      <c r="D13" s="17">
        <v>13875</v>
      </c>
      <c r="E13" s="17">
        <v>12675</v>
      </c>
    </row>
    <row r="14" spans="1:5" ht="16.5">
      <c r="A14" s="100"/>
      <c r="B14" s="18" t="s">
        <v>49</v>
      </c>
      <c r="C14" s="5"/>
      <c r="D14" s="17">
        <v>43264</v>
      </c>
      <c r="E14" s="17">
        <v>27000</v>
      </c>
    </row>
    <row r="15" spans="1:5" ht="16.5">
      <c r="A15" s="100"/>
      <c r="B15" s="18" t="s">
        <v>50</v>
      </c>
      <c r="C15" s="5">
        <v>6.5</v>
      </c>
      <c r="D15" s="17">
        <v>0</v>
      </c>
      <c r="E15" s="17">
        <v>407537</v>
      </c>
    </row>
    <row r="16" spans="1:5" ht="16.5">
      <c r="A16" s="100"/>
      <c r="B16" s="18" t="s">
        <v>51</v>
      </c>
      <c r="C16" s="5"/>
      <c r="D16" s="17"/>
      <c r="E16" s="17"/>
    </row>
    <row r="17" spans="1:5" ht="16.5">
      <c r="A17" s="100"/>
      <c r="B17" s="18" t="s">
        <v>16</v>
      </c>
      <c r="C17" s="5">
        <v>6.6</v>
      </c>
      <c r="D17" s="17">
        <v>0</v>
      </c>
      <c r="E17" s="17">
        <v>0</v>
      </c>
    </row>
    <row r="18" spans="1:5" ht="16.5">
      <c r="A18" s="100"/>
      <c r="B18" s="18" t="s">
        <v>52</v>
      </c>
      <c r="C18" s="5"/>
      <c r="D18" s="17"/>
      <c r="E18" s="17"/>
    </row>
    <row r="19" spans="1:5" ht="16.5">
      <c r="A19" s="100"/>
      <c r="B19" s="18" t="s">
        <v>53</v>
      </c>
      <c r="C19" s="5"/>
      <c r="D19" s="17"/>
      <c r="E19" s="17"/>
    </row>
    <row r="20" spans="1:5" ht="16.5">
      <c r="A20" s="100"/>
      <c r="B20" s="18" t="s">
        <v>54</v>
      </c>
      <c r="C20" s="5"/>
      <c r="D20" s="17"/>
      <c r="E20" s="17"/>
    </row>
    <row r="21" spans="1:5" ht="16.5">
      <c r="A21" s="100"/>
      <c r="B21" s="18" t="s">
        <v>55</v>
      </c>
      <c r="C21" s="5"/>
      <c r="D21" s="17"/>
      <c r="E21" s="17"/>
    </row>
    <row r="22" spans="1:5" ht="16.5">
      <c r="A22" s="6" t="s">
        <v>4</v>
      </c>
      <c r="B22" s="7" t="s">
        <v>56</v>
      </c>
      <c r="C22" s="7"/>
      <c r="D22" s="23">
        <f>D23+D26+D27+D28</f>
        <v>0</v>
      </c>
      <c r="E22" s="23">
        <f>E23+E26+E27+E28</f>
        <v>0</v>
      </c>
    </row>
    <row r="23" spans="1:5" ht="16.5">
      <c r="A23" s="100"/>
      <c r="B23" s="18" t="s">
        <v>59</v>
      </c>
      <c r="C23" s="5"/>
      <c r="D23" s="17">
        <f>D24+D25</f>
        <v>0</v>
      </c>
      <c r="E23" s="17"/>
    </row>
    <row r="24" spans="1:5" ht="16.5">
      <c r="A24" s="100"/>
      <c r="B24" s="18" t="s">
        <v>60</v>
      </c>
      <c r="C24" s="5"/>
      <c r="D24" s="17"/>
      <c r="E24" s="17"/>
    </row>
    <row r="25" spans="1:5" ht="16.5">
      <c r="A25" s="100"/>
      <c r="B25" s="18" t="s">
        <v>61</v>
      </c>
      <c r="C25" s="5"/>
      <c r="D25" s="17"/>
      <c r="E25" s="17"/>
    </row>
    <row r="26" spans="1:5" ht="16.5">
      <c r="A26" s="100"/>
      <c r="B26" s="18" t="s">
        <v>62</v>
      </c>
      <c r="C26" s="5"/>
      <c r="D26" s="17"/>
      <c r="E26" s="17"/>
    </row>
    <row r="27" spans="1:5" ht="16.5">
      <c r="A27" s="100"/>
      <c r="B27" s="18" t="s">
        <v>63</v>
      </c>
      <c r="C27" s="5"/>
      <c r="D27" s="17"/>
      <c r="E27" s="17"/>
    </row>
    <row r="28" spans="1:5" ht="16.5">
      <c r="A28" s="100"/>
      <c r="B28" s="18" t="s">
        <v>64</v>
      </c>
      <c r="C28" s="5"/>
      <c r="D28" s="17"/>
      <c r="E28" s="17"/>
    </row>
    <row r="29" spans="1:5" ht="16.5">
      <c r="A29" s="6"/>
      <c r="B29" s="7" t="s">
        <v>65</v>
      </c>
      <c r="C29" s="7"/>
      <c r="D29" s="161">
        <f>D4+D22</f>
        <v>12992193.02</v>
      </c>
      <c r="E29" s="161">
        <f>E4+E22</f>
        <v>2860800</v>
      </c>
    </row>
    <row r="30" spans="1:5" ht="16.5">
      <c r="A30" s="6" t="s">
        <v>57</v>
      </c>
      <c r="B30" s="7" t="s">
        <v>58</v>
      </c>
      <c r="C30" s="7">
        <v>7</v>
      </c>
      <c r="D30" s="160">
        <f>D31+D32+D33+D34+D35+D36+D37+D38+D39+D40</f>
        <v>10538100.63</v>
      </c>
      <c r="E30" s="160">
        <f>E31+E32+E33+E34+E35+E36+E37+E38+E39+E40</f>
        <v>8680681</v>
      </c>
    </row>
    <row r="31" spans="1:5" ht="16.5">
      <c r="A31" s="100"/>
      <c r="B31" s="18" t="s">
        <v>66</v>
      </c>
      <c r="C31" s="5"/>
      <c r="D31" s="17"/>
      <c r="E31" s="17"/>
    </row>
    <row r="32" spans="1:5" ht="16.5">
      <c r="A32" s="100"/>
      <c r="B32" s="18" t="s">
        <v>67</v>
      </c>
      <c r="C32" s="5"/>
      <c r="D32" s="17"/>
      <c r="E32" s="17"/>
    </row>
    <row r="33" spans="1:5" ht="16.5">
      <c r="A33" s="100"/>
      <c r="B33" s="18" t="s">
        <v>68</v>
      </c>
      <c r="C33" s="5">
        <v>7.1</v>
      </c>
      <c r="D33" s="17">
        <v>8680681.55</v>
      </c>
      <c r="E33" s="17">
        <v>7195681</v>
      </c>
    </row>
    <row r="34" spans="1:5" ht="16.5">
      <c r="A34" s="100"/>
      <c r="B34" s="18" t="s">
        <v>69</v>
      </c>
      <c r="C34" s="5">
        <v>7.2</v>
      </c>
      <c r="D34" s="17">
        <v>0</v>
      </c>
      <c r="E34" s="17">
        <v>0</v>
      </c>
    </row>
    <row r="35" spans="1:5" ht="16.5">
      <c r="A35" s="100"/>
      <c r="B35" s="18" t="s">
        <v>70</v>
      </c>
      <c r="C35" s="5"/>
      <c r="D35" s="17"/>
      <c r="E35" s="17">
        <v>0</v>
      </c>
    </row>
    <row r="36" spans="1:5" ht="16.5">
      <c r="A36" s="100"/>
      <c r="B36" s="18" t="s">
        <v>71</v>
      </c>
      <c r="C36" s="5">
        <v>7.3</v>
      </c>
      <c r="D36" s="17">
        <v>0</v>
      </c>
      <c r="E36" s="17">
        <v>0</v>
      </c>
    </row>
    <row r="37" spans="1:5" ht="16.5">
      <c r="A37" s="100"/>
      <c r="B37" s="18" t="s">
        <v>72</v>
      </c>
      <c r="C37" s="5">
        <v>7.4</v>
      </c>
      <c r="D37" s="17">
        <v>0</v>
      </c>
      <c r="E37" s="17">
        <v>0</v>
      </c>
    </row>
    <row r="38" spans="1:5" ht="16.5">
      <c r="A38" s="100"/>
      <c r="B38" s="18" t="s">
        <v>73</v>
      </c>
      <c r="C38" s="5">
        <v>7.5</v>
      </c>
      <c r="D38" s="17">
        <v>0</v>
      </c>
      <c r="E38" s="17">
        <v>0</v>
      </c>
    </row>
    <row r="39" spans="1:5" ht="16.5">
      <c r="A39" s="100"/>
      <c r="B39" s="18" t="s">
        <v>74</v>
      </c>
      <c r="C39" s="5">
        <v>7.6</v>
      </c>
      <c r="D39" s="17">
        <v>1857419.08</v>
      </c>
      <c r="E39" s="17">
        <v>1485000</v>
      </c>
    </row>
    <row r="40" spans="1:5" ht="16.5">
      <c r="A40" s="100"/>
      <c r="B40" s="18" t="s">
        <v>75</v>
      </c>
      <c r="C40" s="5">
        <v>7.7</v>
      </c>
      <c r="D40" s="17">
        <v>0</v>
      </c>
      <c r="E40" s="17">
        <v>0</v>
      </c>
    </row>
    <row r="41" spans="1:5" ht="16.5">
      <c r="A41" s="205" t="s">
        <v>172</v>
      </c>
      <c r="B41" s="205"/>
      <c r="C41" s="7"/>
      <c r="D41" s="174">
        <f>D4+D30</f>
        <v>23530293.65</v>
      </c>
      <c r="E41" s="174">
        <f>E4+E30</f>
        <v>11541481</v>
      </c>
    </row>
  </sheetData>
  <sheetProtection/>
  <mergeCells count="2">
    <mergeCell ref="A1:E1"/>
    <mergeCell ref="A41:B41"/>
  </mergeCells>
  <printOptions horizontalCentered="1" verticalCentered="1"/>
  <pageMargins left="0" right="0" top="0.36" bottom="0" header="0.37" footer="0"/>
  <pageSetup horizontalDpi="600" verticalDpi="600" orientation="portrait" paperSize="9" r:id="rId1"/>
  <headerFooter alignWithMargins="0">
    <oddHeader>&amp;CPage &amp;P&amp;R&amp;Z&amp;F</oddHeader>
    <oddFooter>&amp;CPage &amp;P&amp;R&amp;Z&amp;F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22">
      <selection activeCell="D27" sqref="D27"/>
    </sheetView>
  </sheetViews>
  <sheetFormatPr defaultColWidth="9.140625" defaultRowHeight="12.75"/>
  <cols>
    <col min="1" max="1" width="4.140625" style="1" customWidth="1"/>
    <col min="2" max="2" width="58.7109375" style="2" customWidth="1"/>
    <col min="3" max="3" width="10.28125" style="2" customWidth="1"/>
    <col min="4" max="4" width="12.8515625" style="2" customWidth="1"/>
    <col min="5" max="5" width="16.8515625" style="2" customWidth="1"/>
    <col min="6" max="16384" width="9.140625" style="2" customWidth="1"/>
  </cols>
  <sheetData>
    <row r="1" spans="1:5" ht="15.75">
      <c r="A1" s="203" t="s">
        <v>287</v>
      </c>
      <c r="B1" s="203"/>
      <c r="C1" s="203"/>
      <c r="D1" s="203"/>
      <c r="E1" s="203"/>
    </row>
    <row r="2" spans="1:5" ht="15.75">
      <c r="A2" s="206" t="s">
        <v>77</v>
      </c>
      <c r="B2" s="206"/>
      <c r="C2" s="206"/>
      <c r="D2" s="206"/>
      <c r="E2" s="206"/>
    </row>
    <row r="3" spans="1:5" ht="16.5">
      <c r="A3" s="110"/>
      <c r="B3" s="111"/>
      <c r="C3" s="111"/>
      <c r="D3" s="111"/>
      <c r="E3" s="111"/>
    </row>
    <row r="4" spans="1:5" ht="35.25" customHeight="1">
      <c r="A4" s="163" t="s">
        <v>2</v>
      </c>
      <c r="B4" s="163" t="s">
        <v>76</v>
      </c>
      <c r="C4" s="163" t="s">
        <v>7</v>
      </c>
      <c r="D4" s="164" t="s">
        <v>8</v>
      </c>
      <c r="E4" s="164" t="s">
        <v>9</v>
      </c>
    </row>
    <row r="5" spans="1:5" ht="15.75">
      <c r="A5" s="114">
        <v>1</v>
      </c>
      <c r="B5" s="115" t="s">
        <v>78</v>
      </c>
      <c r="C5" s="115"/>
      <c r="D5" s="167">
        <v>33457613</v>
      </c>
      <c r="E5" s="167">
        <v>34440508</v>
      </c>
    </row>
    <row r="6" spans="1:5" ht="15.75">
      <c r="A6" s="114">
        <v>2</v>
      </c>
      <c r="B6" s="115" t="s">
        <v>237</v>
      </c>
      <c r="C6" s="115"/>
      <c r="D6" s="116">
        <v>0</v>
      </c>
      <c r="E6" s="117">
        <v>0</v>
      </c>
    </row>
    <row r="7" spans="1:5" ht="15.75">
      <c r="A7" s="114">
        <v>3</v>
      </c>
      <c r="B7" s="115" t="s">
        <v>79</v>
      </c>
      <c r="C7" s="115"/>
      <c r="D7" s="117"/>
      <c r="E7" s="117"/>
    </row>
    <row r="8" spans="1:5" ht="15.75">
      <c r="A8" s="114">
        <v>4</v>
      </c>
      <c r="B8" s="115" t="s">
        <v>80</v>
      </c>
      <c r="C8" s="115"/>
      <c r="D8" s="117">
        <v>26081116</v>
      </c>
      <c r="E8" s="117">
        <v>23794629</v>
      </c>
    </row>
    <row r="9" spans="1:5" ht="15.75">
      <c r="A9" s="114">
        <v>5</v>
      </c>
      <c r="B9" s="115" t="s">
        <v>81</v>
      </c>
      <c r="C9" s="115"/>
      <c r="D9" s="117">
        <f>D10+D11+D12</f>
        <v>2561829</v>
      </c>
      <c r="E9" s="117">
        <f>E10+E11+E12</f>
        <v>3640500</v>
      </c>
    </row>
    <row r="10" spans="1:5" ht="15.75">
      <c r="A10" s="114"/>
      <c r="B10" s="115" t="s">
        <v>82</v>
      </c>
      <c r="C10" s="115"/>
      <c r="D10" s="117">
        <v>2195226</v>
      </c>
      <c r="E10" s="117">
        <v>3088061</v>
      </c>
    </row>
    <row r="11" spans="1:5" ht="15.75">
      <c r="A11" s="114"/>
      <c r="B11" s="115" t="s">
        <v>83</v>
      </c>
      <c r="C11" s="115"/>
      <c r="D11" s="117">
        <v>366603</v>
      </c>
      <c r="E11" s="117">
        <v>552439</v>
      </c>
    </row>
    <row r="12" spans="1:5" ht="15.75">
      <c r="A12" s="114"/>
      <c r="B12" s="115" t="s">
        <v>173</v>
      </c>
      <c r="C12" s="115"/>
      <c r="D12" s="117">
        <v>0</v>
      </c>
      <c r="E12" s="117">
        <v>0</v>
      </c>
    </row>
    <row r="13" spans="1:5" ht="15.75">
      <c r="A13" s="114">
        <v>6</v>
      </c>
      <c r="B13" s="115" t="s">
        <v>84</v>
      </c>
      <c r="C13" s="115"/>
      <c r="D13" s="117">
        <v>1634981</v>
      </c>
      <c r="E13" s="117">
        <v>1436035</v>
      </c>
    </row>
    <row r="14" spans="1:5" ht="15.75">
      <c r="A14" s="114">
        <v>7</v>
      </c>
      <c r="B14" s="115" t="s">
        <v>85</v>
      </c>
      <c r="C14" s="115"/>
      <c r="D14" s="117">
        <v>1120541</v>
      </c>
      <c r="E14" s="117">
        <v>3921276</v>
      </c>
    </row>
    <row r="15" spans="1:5" ht="16.5">
      <c r="A15" s="114">
        <v>8</v>
      </c>
      <c r="B15" s="118" t="s">
        <v>86</v>
      </c>
      <c r="C15" s="118"/>
      <c r="D15" s="165">
        <f>D8+D9+D13+D14</f>
        <v>31398467</v>
      </c>
      <c r="E15" s="165">
        <f>E8+E9+E13+E14</f>
        <v>32792440</v>
      </c>
    </row>
    <row r="16" spans="1:5" ht="16.5">
      <c r="A16" s="114">
        <v>9</v>
      </c>
      <c r="B16" s="118" t="s">
        <v>87</v>
      </c>
      <c r="C16" s="118"/>
      <c r="D16" s="162">
        <f>D5+D6+D7-D15</f>
        <v>2059146</v>
      </c>
      <c r="E16" s="162">
        <f>E5+E6+E7-E15</f>
        <v>1648068</v>
      </c>
    </row>
    <row r="17" spans="1:5" ht="15.75">
      <c r="A17" s="114">
        <v>10</v>
      </c>
      <c r="B17" s="115" t="s">
        <v>88</v>
      </c>
      <c r="C17" s="115"/>
      <c r="D17" s="117"/>
      <c r="E17" s="117"/>
    </row>
    <row r="18" spans="1:5" ht="15.75">
      <c r="A18" s="114">
        <v>11</v>
      </c>
      <c r="B18" s="115" t="s">
        <v>89</v>
      </c>
      <c r="C18" s="115"/>
      <c r="D18" s="117"/>
      <c r="E18" s="117"/>
    </row>
    <row r="19" spans="1:5" ht="15.75">
      <c r="A19" s="114">
        <v>12</v>
      </c>
      <c r="B19" s="115" t="s">
        <v>90</v>
      </c>
      <c r="C19" s="115"/>
      <c r="D19" s="117"/>
      <c r="E19" s="117"/>
    </row>
    <row r="20" spans="1:5" ht="15.75">
      <c r="A20" s="114"/>
      <c r="B20" s="115" t="s">
        <v>91</v>
      </c>
      <c r="C20" s="115"/>
      <c r="D20" s="117"/>
      <c r="E20" s="117"/>
    </row>
    <row r="21" spans="1:5" ht="15.75">
      <c r="A21" s="114"/>
      <c r="B21" s="115" t="s">
        <v>92</v>
      </c>
      <c r="C21" s="115"/>
      <c r="D21" s="117">
        <v>4653</v>
      </c>
      <c r="E21" s="117">
        <v>1932</v>
      </c>
    </row>
    <row r="22" spans="1:5" ht="15.75">
      <c r="A22" s="114"/>
      <c r="B22" s="115" t="s">
        <v>93</v>
      </c>
      <c r="C22" s="115"/>
      <c r="D22" s="117"/>
      <c r="E22" s="117"/>
    </row>
    <row r="23" spans="1:5" ht="15.75">
      <c r="A23" s="114"/>
      <c r="B23" s="115" t="s">
        <v>94</v>
      </c>
      <c r="C23" s="115"/>
      <c r="D23" s="117"/>
      <c r="E23" s="117"/>
    </row>
    <row r="24" spans="1:5" ht="16.5">
      <c r="A24" s="114">
        <v>13</v>
      </c>
      <c r="B24" s="119" t="s">
        <v>96</v>
      </c>
      <c r="C24" s="119"/>
      <c r="D24" s="117">
        <f>D17+D18+D20-D21+D22+D23</f>
        <v>-4653</v>
      </c>
      <c r="E24" s="117">
        <f>E17+E18+E20-E21+E22+E23</f>
        <v>-1932</v>
      </c>
    </row>
    <row r="25" spans="1:5" ht="16.5">
      <c r="A25" s="114">
        <v>14</v>
      </c>
      <c r="B25" s="119" t="s">
        <v>95</v>
      </c>
      <c r="C25" s="119"/>
      <c r="D25" s="166">
        <f>D16-D24</f>
        <v>2063799</v>
      </c>
      <c r="E25" s="166">
        <f>E16-E24</f>
        <v>1650000</v>
      </c>
    </row>
    <row r="26" spans="1:5" ht="15.75">
      <c r="A26" s="114">
        <v>15</v>
      </c>
      <c r="B26" s="115" t="s">
        <v>97</v>
      </c>
      <c r="C26" s="115"/>
      <c r="D26" s="168">
        <f>D25*10%</f>
        <v>206379.90000000002</v>
      </c>
      <c r="E26" s="168">
        <v>165000</v>
      </c>
    </row>
    <row r="27" spans="1:5" ht="16.5">
      <c r="A27" s="114">
        <v>16</v>
      </c>
      <c r="B27" s="119" t="s">
        <v>98</v>
      </c>
      <c r="C27" s="119"/>
      <c r="D27" s="162">
        <f>D25-D26</f>
        <v>1857419.1</v>
      </c>
      <c r="E27" s="162">
        <f>E25-E26</f>
        <v>1485000</v>
      </c>
    </row>
    <row r="28" spans="1:5" ht="15.75">
      <c r="A28" s="114">
        <v>17</v>
      </c>
      <c r="B28" s="115" t="s">
        <v>99</v>
      </c>
      <c r="C28" s="115"/>
      <c r="D28" s="117"/>
      <c r="E28" s="117"/>
    </row>
    <row r="29" spans="1:5" ht="15.75">
      <c r="A29" s="112"/>
      <c r="B29" s="113"/>
      <c r="C29" s="113"/>
      <c r="D29" s="113"/>
      <c r="E29" s="113"/>
    </row>
    <row r="30" spans="1:5" ht="15.75">
      <c r="A30" s="112"/>
      <c r="B30" s="113"/>
      <c r="C30" s="113"/>
      <c r="D30" s="113"/>
      <c r="E30" s="113"/>
    </row>
    <row r="31" spans="1:5" ht="15.75">
      <c r="A31" s="112"/>
      <c r="B31" s="113"/>
      <c r="C31" s="113"/>
      <c r="D31" s="113"/>
      <c r="E31" s="113"/>
    </row>
    <row r="32" spans="1:5" ht="15.75">
      <c r="A32" s="112"/>
      <c r="B32" s="113"/>
      <c r="C32" s="113"/>
      <c r="D32" s="113"/>
      <c r="E32" s="113"/>
    </row>
    <row r="33" spans="1:5" ht="15.75">
      <c r="A33" s="112"/>
      <c r="B33" s="113"/>
      <c r="C33" s="113"/>
      <c r="D33" s="113"/>
      <c r="E33" s="113"/>
    </row>
    <row r="34" spans="1:5" ht="15.75">
      <c r="A34" s="112"/>
      <c r="B34" s="113"/>
      <c r="C34" s="113"/>
      <c r="D34" s="113"/>
      <c r="E34" s="113"/>
    </row>
    <row r="35" spans="1:5" ht="16.5">
      <c r="A35" s="110"/>
      <c r="B35" s="111"/>
      <c r="C35" s="111"/>
      <c r="D35" s="111"/>
      <c r="E35" s="111"/>
    </row>
    <row r="36" spans="1:5" ht="16.5">
      <c r="A36" s="110"/>
      <c r="B36" s="111"/>
      <c r="C36" s="111"/>
      <c r="D36" s="111"/>
      <c r="E36" s="111"/>
    </row>
    <row r="37" spans="1:5" ht="16.5">
      <c r="A37" s="110"/>
      <c r="B37" s="111"/>
      <c r="C37" s="111"/>
      <c r="D37" s="111"/>
      <c r="E37" s="111"/>
    </row>
    <row r="38" spans="1:5" ht="16.5">
      <c r="A38" s="110"/>
      <c r="B38" s="111"/>
      <c r="C38" s="111"/>
      <c r="D38" s="111"/>
      <c r="E38" s="111"/>
    </row>
    <row r="39" spans="1:5" ht="16.5">
      <c r="A39" s="110"/>
      <c r="B39" s="111"/>
      <c r="C39" s="111"/>
      <c r="D39" s="111"/>
      <c r="E39" s="111"/>
    </row>
    <row r="40" spans="1:5" ht="16.5">
      <c r="A40" s="110"/>
      <c r="B40" s="111"/>
      <c r="C40" s="111"/>
      <c r="D40" s="111"/>
      <c r="E40" s="111"/>
    </row>
    <row r="41" spans="1:5" ht="16.5">
      <c r="A41" s="110"/>
      <c r="B41" s="111"/>
      <c r="C41" s="111"/>
      <c r="D41" s="111"/>
      <c r="E41" s="111"/>
    </row>
    <row r="42" spans="1:5" ht="16.5">
      <c r="A42" s="110"/>
      <c r="B42" s="111"/>
      <c r="C42" s="111"/>
      <c r="D42" s="111"/>
      <c r="E42" s="111"/>
    </row>
    <row r="43" spans="1:5" ht="16.5">
      <c r="A43" s="110"/>
      <c r="B43" s="111"/>
      <c r="C43" s="111"/>
      <c r="D43" s="111"/>
      <c r="E43" s="111"/>
    </row>
    <row r="44" spans="1:5" ht="16.5">
      <c r="A44" s="110"/>
      <c r="B44" s="111"/>
      <c r="C44" s="111"/>
      <c r="D44" s="111"/>
      <c r="E44" s="111"/>
    </row>
    <row r="45" spans="1:5" ht="16.5">
      <c r="A45" s="110"/>
      <c r="B45" s="111"/>
      <c r="C45" s="111"/>
      <c r="D45" s="111"/>
      <c r="E45" s="111"/>
    </row>
    <row r="46" spans="1:5" ht="16.5">
      <c r="A46" s="110"/>
      <c r="B46" s="111"/>
      <c r="C46" s="111"/>
      <c r="D46" s="111"/>
      <c r="E46" s="111"/>
    </row>
    <row r="47" spans="1:5" ht="16.5">
      <c r="A47" s="110"/>
      <c r="B47" s="111"/>
      <c r="C47" s="111"/>
      <c r="D47" s="111"/>
      <c r="E47" s="111"/>
    </row>
    <row r="48" spans="1:5" ht="16.5">
      <c r="A48" s="110"/>
      <c r="B48" s="111"/>
      <c r="C48" s="111"/>
      <c r="D48" s="111"/>
      <c r="E48" s="111"/>
    </row>
    <row r="49" spans="1:5" ht="16.5">
      <c r="A49" s="110"/>
      <c r="B49" s="111"/>
      <c r="C49" s="111"/>
      <c r="D49" s="111"/>
      <c r="E49" s="111"/>
    </row>
    <row r="50" spans="1:5" ht="16.5">
      <c r="A50" s="110"/>
      <c r="B50" s="111"/>
      <c r="C50" s="111"/>
      <c r="D50" s="111"/>
      <c r="E50" s="111"/>
    </row>
    <row r="51" spans="1:5" ht="16.5">
      <c r="A51" s="110"/>
      <c r="B51" s="111"/>
      <c r="C51" s="111"/>
      <c r="D51" s="111"/>
      <c r="E51" s="111"/>
    </row>
    <row r="52" spans="1:5" ht="16.5">
      <c r="A52" s="110"/>
      <c r="B52" s="111"/>
      <c r="C52" s="111"/>
      <c r="D52" s="111"/>
      <c r="E52" s="111"/>
    </row>
    <row r="53" spans="1:5" ht="16.5">
      <c r="A53" s="110"/>
      <c r="B53" s="111"/>
      <c r="C53" s="111"/>
      <c r="D53" s="111"/>
      <c r="E53" s="111"/>
    </row>
    <row r="54" spans="1:5" ht="16.5">
      <c r="A54" s="110"/>
      <c r="B54" s="111"/>
      <c r="C54" s="111"/>
      <c r="D54" s="111"/>
      <c r="E54" s="111"/>
    </row>
    <row r="55" spans="1:5" ht="16.5">
      <c r="A55" s="110"/>
      <c r="B55" s="111"/>
      <c r="C55" s="111"/>
      <c r="D55" s="111"/>
      <c r="E55" s="111"/>
    </row>
    <row r="56" spans="1:5" ht="16.5">
      <c r="A56" s="110"/>
      <c r="B56" s="111"/>
      <c r="C56" s="111"/>
      <c r="D56" s="111"/>
      <c r="E56" s="111"/>
    </row>
    <row r="57" spans="1:5" ht="16.5">
      <c r="A57" s="110"/>
      <c r="B57" s="111"/>
      <c r="C57" s="111"/>
      <c r="D57" s="111"/>
      <c r="E57" s="111"/>
    </row>
    <row r="58" spans="1:5" ht="16.5">
      <c r="A58" s="110"/>
      <c r="B58" s="111"/>
      <c r="C58" s="111"/>
      <c r="D58" s="111"/>
      <c r="E58" s="111"/>
    </row>
    <row r="59" spans="1:5" ht="16.5">
      <c r="A59" s="110"/>
      <c r="B59" s="111"/>
      <c r="C59" s="111"/>
      <c r="D59" s="111"/>
      <c r="E59" s="111"/>
    </row>
    <row r="60" spans="1:5" ht="16.5">
      <c r="A60" s="110"/>
      <c r="B60" s="111"/>
      <c r="C60" s="111"/>
      <c r="D60" s="111"/>
      <c r="E60" s="111"/>
    </row>
    <row r="61" spans="1:5" ht="16.5">
      <c r="A61" s="110"/>
      <c r="B61" s="111"/>
      <c r="C61" s="111"/>
      <c r="D61" s="111"/>
      <c r="E61" s="111"/>
    </row>
    <row r="62" spans="1:5" ht="16.5">
      <c r="A62" s="110"/>
      <c r="B62" s="111"/>
      <c r="C62" s="111"/>
      <c r="D62" s="111"/>
      <c r="E62" s="111"/>
    </row>
    <row r="63" spans="1:5" ht="16.5">
      <c r="A63" s="110"/>
      <c r="B63" s="111"/>
      <c r="C63" s="111"/>
      <c r="D63" s="111"/>
      <c r="E63" s="111"/>
    </row>
    <row r="64" spans="1:5" ht="16.5">
      <c r="A64" s="110"/>
      <c r="B64" s="111"/>
      <c r="C64" s="111"/>
      <c r="D64" s="111"/>
      <c r="E64" s="111"/>
    </row>
    <row r="65" spans="1:5" ht="16.5">
      <c r="A65" s="110"/>
      <c r="B65" s="111"/>
      <c r="C65" s="111"/>
      <c r="D65" s="111"/>
      <c r="E65" s="111"/>
    </row>
    <row r="66" spans="1:5" ht="16.5">
      <c r="A66" s="110"/>
      <c r="B66" s="111"/>
      <c r="C66" s="111"/>
      <c r="D66" s="111"/>
      <c r="E66" s="111"/>
    </row>
    <row r="67" spans="1:5" ht="16.5">
      <c r="A67" s="110"/>
      <c r="B67" s="111"/>
      <c r="C67" s="111"/>
      <c r="D67" s="111"/>
      <c r="E67" s="111"/>
    </row>
    <row r="68" spans="1:5" ht="16.5">
      <c r="A68" s="110"/>
      <c r="B68" s="111"/>
      <c r="C68" s="111"/>
      <c r="D68" s="111"/>
      <c r="E68" s="111"/>
    </row>
    <row r="69" spans="1:5" ht="16.5">
      <c r="A69" s="110"/>
      <c r="B69" s="111"/>
      <c r="C69" s="111"/>
      <c r="D69" s="111"/>
      <c r="E69" s="111"/>
    </row>
    <row r="70" spans="1:5" ht="16.5">
      <c r="A70" s="110"/>
      <c r="B70" s="111"/>
      <c r="C70" s="111"/>
      <c r="D70" s="111"/>
      <c r="E70" s="111"/>
    </row>
    <row r="71" spans="1:5" ht="16.5">
      <c r="A71" s="110"/>
      <c r="B71" s="111"/>
      <c r="C71" s="111"/>
      <c r="D71" s="111"/>
      <c r="E71" s="111"/>
    </row>
    <row r="72" spans="1:5" ht="16.5">
      <c r="A72" s="110"/>
      <c r="B72" s="111"/>
      <c r="C72" s="111"/>
      <c r="D72" s="111"/>
      <c r="E72" s="111"/>
    </row>
    <row r="73" spans="1:5" ht="16.5">
      <c r="A73" s="110"/>
      <c r="B73" s="111"/>
      <c r="C73" s="111"/>
      <c r="D73" s="111"/>
      <c r="E73" s="111"/>
    </row>
    <row r="74" spans="1:5" ht="16.5">
      <c r="A74" s="110"/>
      <c r="B74" s="111"/>
      <c r="C74" s="111"/>
      <c r="D74" s="111"/>
      <c r="E74" s="111"/>
    </row>
    <row r="75" spans="1:5" ht="16.5">
      <c r="A75" s="110"/>
      <c r="B75" s="111"/>
      <c r="C75" s="111"/>
      <c r="D75" s="111"/>
      <c r="E75" s="111"/>
    </row>
    <row r="76" spans="1:5" ht="16.5">
      <c r="A76" s="110"/>
      <c r="B76" s="111"/>
      <c r="C76" s="111"/>
      <c r="D76" s="111"/>
      <c r="E76" s="111"/>
    </row>
    <row r="77" spans="1:5" ht="16.5">
      <c r="A77" s="110"/>
      <c r="B77" s="111"/>
      <c r="C77" s="111"/>
      <c r="D77" s="111"/>
      <c r="E77" s="111"/>
    </row>
    <row r="78" spans="1:5" ht="16.5">
      <c r="A78" s="110"/>
      <c r="B78" s="111"/>
      <c r="C78" s="111"/>
      <c r="D78" s="111"/>
      <c r="E78" s="111"/>
    </row>
    <row r="79" spans="1:5" ht="16.5">
      <c r="A79" s="110"/>
      <c r="B79" s="111"/>
      <c r="C79" s="111"/>
      <c r="D79" s="111"/>
      <c r="E79" s="111"/>
    </row>
    <row r="80" spans="1:5" ht="16.5">
      <c r="A80" s="110"/>
      <c r="B80" s="111"/>
      <c r="C80" s="111"/>
      <c r="D80" s="111"/>
      <c r="E80" s="111"/>
    </row>
    <row r="81" spans="1:5" ht="16.5">
      <c r="A81" s="110"/>
      <c r="B81" s="111"/>
      <c r="C81" s="111"/>
      <c r="D81" s="111"/>
      <c r="E81" s="111"/>
    </row>
    <row r="82" spans="1:5" ht="16.5">
      <c r="A82" s="110"/>
      <c r="B82" s="111"/>
      <c r="C82" s="111"/>
      <c r="D82" s="111"/>
      <c r="E82" s="111"/>
    </row>
    <row r="83" spans="1:5" ht="16.5">
      <c r="A83" s="110"/>
      <c r="B83" s="111"/>
      <c r="C83" s="111"/>
      <c r="D83" s="111"/>
      <c r="E83" s="111"/>
    </row>
    <row r="84" spans="1:5" ht="16.5">
      <c r="A84" s="110"/>
      <c r="B84" s="111"/>
      <c r="C84" s="111"/>
      <c r="D84" s="111"/>
      <c r="E84" s="111"/>
    </row>
    <row r="85" spans="1:5" ht="16.5">
      <c r="A85" s="110"/>
      <c r="B85" s="111"/>
      <c r="C85" s="111"/>
      <c r="D85" s="111"/>
      <c r="E85" s="111"/>
    </row>
    <row r="86" spans="1:5" ht="16.5">
      <c r="A86" s="110"/>
      <c r="B86" s="111"/>
      <c r="C86" s="111"/>
      <c r="D86" s="111"/>
      <c r="E86" s="111"/>
    </row>
    <row r="87" spans="1:5" ht="16.5">
      <c r="A87" s="110"/>
      <c r="B87" s="111"/>
      <c r="C87" s="111"/>
      <c r="D87" s="111"/>
      <c r="E87" s="111"/>
    </row>
    <row r="88" spans="1:5" ht="16.5">
      <c r="A88" s="110"/>
      <c r="B88" s="111"/>
      <c r="C88" s="111"/>
      <c r="D88" s="111"/>
      <c r="E88" s="111"/>
    </row>
    <row r="89" spans="1:5" ht="16.5">
      <c r="A89" s="110"/>
      <c r="B89" s="111"/>
      <c r="C89" s="111"/>
      <c r="D89" s="111"/>
      <c r="E89" s="111"/>
    </row>
    <row r="90" spans="1:5" ht="16.5">
      <c r="A90" s="110"/>
      <c r="B90" s="111"/>
      <c r="C90" s="111"/>
      <c r="D90" s="111"/>
      <c r="E90" s="111"/>
    </row>
    <row r="91" spans="1:5" ht="16.5">
      <c r="A91" s="110"/>
      <c r="B91" s="111"/>
      <c r="C91" s="111"/>
      <c r="D91" s="111"/>
      <c r="E91" s="111"/>
    </row>
    <row r="92" spans="1:5" ht="16.5">
      <c r="A92" s="110"/>
      <c r="B92" s="111"/>
      <c r="C92" s="111"/>
      <c r="D92" s="111"/>
      <c r="E92" s="111"/>
    </row>
    <row r="93" spans="1:5" ht="16.5">
      <c r="A93" s="110"/>
      <c r="B93" s="111"/>
      <c r="C93" s="111"/>
      <c r="D93" s="111"/>
      <c r="E93" s="111"/>
    </row>
    <row r="94" spans="1:5" ht="16.5">
      <c r="A94" s="110"/>
      <c r="B94" s="111"/>
      <c r="C94" s="111"/>
      <c r="D94" s="111"/>
      <c r="E94" s="111"/>
    </row>
    <row r="95" spans="1:5" ht="16.5">
      <c r="A95" s="110"/>
      <c r="B95" s="111"/>
      <c r="C95" s="111"/>
      <c r="D95" s="111"/>
      <c r="E95" s="111"/>
    </row>
    <row r="96" spans="1:5" ht="16.5">
      <c r="A96" s="110"/>
      <c r="B96" s="111"/>
      <c r="C96" s="111"/>
      <c r="D96" s="111"/>
      <c r="E96" s="111"/>
    </row>
    <row r="97" spans="1:5" ht="16.5">
      <c r="A97" s="110"/>
      <c r="B97" s="111"/>
      <c r="C97" s="111"/>
      <c r="D97" s="111"/>
      <c r="E97" s="111"/>
    </row>
    <row r="98" spans="1:5" ht="16.5">
      <c r="A98" s="110"/>
      <c r="B98" s="111"/>
      <c r="C98" s="111"/>
      <c r="D98" s="111"/>
      <c r="E98" s="111"/>
    </row>
    <row r="99" spans="1:5" ht="16.5">
      <c r="A99" s="110"/>
      <c r="B99" s="111"/>
      <c r="C99" s="111"/>
      <c r="D99" s="111"/>
      <c r="E99" s="111"/>
    </row>
    <row r="100" spans="1:5" ht="16.5">
      <c r="A100" s="110"/>
      <c r="B100" s="111"/>
      <c r="C100" s="111"/>
      <c r="D100" s="111"/>
      <c r="E100" s="111"/>
    </row>
    <row r="101" spans="1:5" ht="16.5">
      <c r="A101" s="110"/>
      <c r="B101" s="111"/>
      <c r="C101" s="111"/>
      <c r="D101" s="111"/>
      <c r="E101" s="111"/>
    </row>
    <row r="102" spans="1:5" ht="16.5">
      <c r="A102" s="110"/>
      <c r="B102" s="111"/>
      <c r="C102" s="111"/>
      <c r="D102" s="111"/>
      <c r="E102" s="111"/>
    </row>
    <row r="103" spans="1:5" ht="16.5">
      <c r="A103" s="110"/>
      <c r="B103" s="111"/>
      <c r="C103" s="111"/>
      <c r="D103" s="111"/>
      <c r="E103" s="111"/>
    </row>
    <row r="104" spans="1:5" ht="16.5">
      <c r="A104" s="110"/>
      <c r="B104" s="111"/>
      <c r="C104" s="111"/>
      <c r="D104" s="111"/>
      <c r="E104" s="111"/>
    </row>
    <row r="105" spans="1:5" ht="16.5">
      <c r="A105" s="110"/>
      <c r="B105" s="111"/>
      <c r="C105" s="111"/>
      <c r="D105" s="111"/>
      <c r="E105" s="111"/>
    </row>
    <row r="106" spans="1:5" ht="16.5">
      <c r="A106" s="110"/>
      <c r="B106" s="111"/>
      <c r="C106" s="111"/>
      <c r="D106" s="111"/>
      <c r="E106" s="111"/>
    </row>
    <row r="107" spans="1:5" ht="16.5">
      <c r="A107" s="110"/>
      <c r="B107" s="111"/>
      <c r="C107" s="111"/>
      <c r="D107" s="111"/>
      <c r="E107" s="111"/>
    </row>
    <row r="108" spans="1:5" ht="16.5">
      <c r="A108" s="110"/>
      <c r="B108" s="111"/>
      <c r="C108" s="111"/>
      <c r="D108" s="111"/>
      <c r="E108" s="111"/>
    </row>
    <row r="109" spans="1:5" ht="16.5">
      <c r="A109" s="110"/>
      <c r="B109" s="111"/>
      <c r="C109" s="111"/>
      <c r="D109" s="111"/>
      <c r="E109" s="111"/>
    </row>
    <row r="110" spans="1:5" ht="16.5">
      <c r="A110" s="110"/>
      <c r="B110" s="111"/>
      <c r="C110" s="111"/>
      <c r="D110" s="111"/>
      <c r="E110" s="111"/>
    </row>
    <row r="111" spans="1:5" ht="16.5">
      <c r="A111" s="110"/>
      <c r="B111" s="111"/>
      <c r="C111" s="111"/>
      <c r="D111" s="111"/>
      <c r="E111" s="111"/>
    </row>
    <row r="112" spans="1:5" ht="16.5">
      <c r="A112" s="110"/>
      <c r="B112" s="111"/>
      <c r="C112" s="111"/>
      <c r="D112" s="111"/>
      <c r="E112" s="111"/>
    </row>
    <row r="113" spans="1:5" ht="16.5">
      <c r="A113" s="110"/>
      <c r="B113" s="111"/>
      <c r="C113" s="111"/>
      <c r="D113" s="111"/>
      <c r="E113" s="111"/>
    </row>
    <row r="114" spans="1:5" ht="16.5">
      <c r="A114" s="110"/>
      <c r="B114" s="111"/>
      <c r="C114" s="111"/>
      <c r="D114" s="111"/>
      <c r="E114" s="111"/>
    </row>
    <row r="115" spans="1:5" ht="16.5">
      <c r="A115" s="110"/>
      <c r="B115" s="111"/>
      <c r="C115" s="111"/>
      <c r="D115" s="111"/>
      <c r="E115" s="111"/>
    </row>
    <row r="116" spans="1:5" ht="16.5">
      <c r="A116" s="110"/>
      <c r="B116" s="111"/>
      <c r="C116" s="111"/>
      <c r="D116" s="111"/>
      <c r="E116" s="111"/>
    </row>
    <row r="117" spans="1:5" ht="16.5">
      <c r="A117" s="110"/>
      <c r="B117" s="111"/>
      <c r="C117" s="111"/>
      <c r="D117" s="111"/>
      <c r="E117" s="111"/>
    </row>
    <row r="118" spans="1:5" ht="16.5">
      <c r="A118" s="110"/>
      <c r="B118" s="111"/>
      <c r="C118" s="111"/>
      <c r="D118" s="111"/>
      <c r="E118" s="111"/>
    </row>
    <row r="119" spans="1:5" ht="16.5">
      <c r="A119" s="110"/>
      <c r="B119" s="111"/>
      <c r="C119" s="111"/>
      <c r="D119" s="111"/>
      <c r="E119" s="111"/>
    </row>
    <row r="120" spans="1:5" ht="16.5">
      <c r="A120" s="110"/>
      <c r="B120" s="111"/>
      <c r="C120" s="111"/>
      <c r="D120" s="111"/>
      <c r="E120" s="111"/>
    </row>
    <row r="121" spans="1:5" ht="16.5">
      <c r="A121" s="110"/>
      <c r="B121" s="111"/>
      <c r="C121" s="111"/>
      <c r="D121" s="111"/>
      <c r="E121" s="111"/>
    </row>
    <row r="122" spans="1:5" ht="16.5">
      <c r="A122" s="110"/>
      <c r="B122" s="111"/>
      <c r="C122" s="111"/>
      <c r="D122" s="111"/>
      <c r="E122" s="111"/>
    </row>
    <row r="123" spans="1:5" ht="16.5">
      <c r="A123" s="110"/>
      <c r="B123" s="111"/>
      <c r="C123" s="111"/>
      <c r="D123" s="111"/>
      <c r="E123" s="111"/>
    </row>
    <row r="124" spans="1:5" ht="16.5">
      <c r="A124" s="110"/>
      <c r="B124" s="111"/>
      <c r="C124" s="111"/>
      <c r="D124" s="111"/>
      <c r="E124" s="111"/>
    </row>
    <row r="125" spans="1:5" ht="16.5">
      <c r="A125" s="110"/>
      <c r="B125" s="111"/>
      <c r="C125" s="111"/>
      <c r="D125" s="111"/>
      <c r="E125" s="111"/>
    </row>
    <row r="126" spans="1:5" ht="16.5">
      <c r="A126" s="110"/>
      <c r="B126" s="111"/>
      <c r="C126" s="111"/>
      <c r="D126" s="111"/>
      <c r="E126" s="111"/>
    </row>
    <row r="127" spans="1:5" ht="16.5">
      <c r="A127" s="110"/>
      <c r="B127" s="111"/>
      <c r="C127" s="111"/>
      <c r="D127" s="111"/>
      <c r="E127" s="111"/>
    </row>
    <row r="128" spans="1:5" ht="16.5">
      <c r="A128" s="110"/>
      <c r="B128" s="111"/>
      <c r="C128" s="111"/>
      <c r="D128" s="111"/>
      <c r="E128" s="111"/>
    </row>
    <row r="129" spans="1:5" ht="16.5">
      <c r="A129" s="110"/>
      <c r="B129" s="111"/>
      <c r="C129" s="111"/>
      <c r="D129" s="111"/>
      <c r="E129" s="111"/>
    </row>
  </sheetData>
  <sheetProtection/>
  <mergeCells count="2">
    <mergeCell ref="A1:E1"/>
    <mergeCell ref="A2:E2"/>
  </mergeCells>
  <printOptions horizontalCentered="1" verticalCentered="1"/>
  <pageMargins left="0.12" right="0" top="0.12" bottom="0" header="0.6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="75" zoomScaleNormal="75" zoomScalePageLayoutView="0" workbookViewId="0" topLeftCell="A10">
      <selection activeCell="C24" sqref="C24"/>
    </sheetView>
  </sheetViews>
  <sheetFormatPr defaultColWidth="9.140625" defaultRowHeight="12.75"/>
  <cols>
    <col min="1" max="1" width="4.140625" style="1" customWidth="1"/>
    <col min="2" max="2" width="35.28125" style="2" customWidth="1"/>
    <col min="3" max="3" width="14.28125" style="2" customWidth="1"/>
    <col min="4" max="4" width="12.421875" style="2" customWidth="1"/>
    <col min="5" max="5" width="9.140625" style="2" customWidth="1"/>
    <col min="6" max="6" width="13.00390625" style="2" customWidth="1"/>
    <col min="7" max="7" width="12.7109375" style="2" customWidth="1"/>
    <col min="8" max="8" width="12.8515625" style="2" customWidth="1"/>
    <col min="9" max="9" width="14.00390625" style="2" customWidth="1"/>
    <col min="10" max="10" width="11.00390625" style="2" customWidth="1"/>
    <col min="11" max="11" width="13.8515625" style="2" customWidth="1"/>
    <col min="12" max="16384" width="9.140625" style="2" customWidth="1"/>
  </cols>
  <sheetData>
    <row r="1" spans="1:11" ht="16.5">
      <c r="A1" s="204" t="s">
        <v>318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3" spans="1:11" ht="19.5" customHeight="1">
      <c r="A3" s="209" t="s">
        <v>2</v>
      </c>
      <c r="B3" s="209" t="s">
        <v>123</v>
      </c>
      <c r="C3" s="210" t="s">
        <v>129</v>
      </c>
      <c r="D3" s="210"/>
      <c r="E3" s="210"/>
      <c r="F3" s="210"/>
      <c r="G3" s="210"/>
      <c r="H3" s="210"/>
      <c r="I3" s="210"/>
      <c r="J3" s="208" t="s">
        <v>130</v>
      </c>
      <c r="K3" s="207" t="s">
        <v>126</v>
      </c>
    </row>
    <row r="4" spans="1:11" ht="69.75" customHeight="1">
      <c r="A4" s="209"/>
      <c r="B4" s="209"/>
      <c r="C4" s="102" t="s">
        <v>127</v>
      </c>
      <c r="D4" s="102" t="s">
        <v>124</v>
      </c>
      <c r="E4" s="102" t="s">
        <v>125</v>
      </c>
      <c r="F4" s="102" t="s">
        <v>128</v>
      </c>
      <c r="G4" s="102" t="s">
        <v>253</v>
      </c>
      <c r="H4" s="102" t="s">
        <v>252</v>
      </c>
      <c r="I4" s="103" t="s">
        <v>126</v>
      </c>
      <c r="J4" s="208"/>
      <c r="K4" s="207"/>
    </row>
    <row r="5" spans="1:11" ht="23.25" customHeight="1">
      <c r="A5" s="6" t="s">
        <v>3</v>
      </c>
      <c r="B5" s="7" t="s">
        <v>174</v>
      </c>
      <c r="C5" s="156">
        <v>5586410</v>
      </c>
      <c r="D5" s="157">
        <v>0</v>
      </c>
      <c r="E5" s="158"/>
      <c r="F5" s="157">
        <v>0</v>
      </c>
      <c r="G5" s="158">
        <v>371771</v>
      </c>
      <c r="H5" s="157">
        <v>1237500</v>
      </c>
      <c r="I5" s="159">
        <f aca="true" t="shared" si="0" ref="I5:I23">C5+D5+E5+F5+G5+H5</f>
        <v>7195681</v>
      </c>
      <c r="J5" s="158"/>
      <c r="K5" s="159">
        <f>I5+J5</f>
        <v>7195681</v>
      </c>
    </row>
    <row r="6" spans="1:11" ht="33">
      <c r="A6" s="100" t="s">
        <v>131</v>
      </c>
      <c r="B6" s="20" t="s">
        <v>133</v>
      </c>
      <c r="C6" s="4"/>
      <c r="D6" s="5"/>
      <c r="E6" s="5"/>
      <c r="F6" s="5"/>
      <c r="G6" s="5"/>
      <c r="H6" s="5"/>
      <c r="I6" s="24">
        <f t="shared" si="0"/>
        <v>0</v>
      </c>
      <c r="J6" s="5"/>
      <c r="K6" s="24">
        <f aca="true" t="shared" si="1" ref="K6:K23">I6+J6</f>
        <v>0</v>
      </c>
    </row>
    <row r="7" spans="1:11" ht="16.5">
      <c r="A7" s="6" t="s">
        <v>132</v>
      </c>
      <c r="B7" s="7" t="s">
        <v>134</v>
      </c>
      <c r="C7" s="5"/>
      <c r="D7" s="5"/>
      <c r="E7" s="5"/>
      <c r="F7" s="5"/>
      <c r="G7" s="5"/>
      <c r="H7" s="5"/>
      <c r="I7" s="24">
        <f t="shared" si="0"/>
        <v>0</v>
      </c>
      <c r="J7" s="5"/>
      <c r="K7" s="24">
        <f t="shared" si="1"/>
        <v>0</v>
      </c>
    </row>
    <row r="8" spans="1:11" ht="33">
      <c r="A8" s="100">
        <v>1</v>
      </c>
      <c r="B8" s="20" t="s">
        <v>135</v>
      </c>
      <c r="C8" s="5"/>
      <c r="D8" s="5"/>
      <c r="E8" s="5"/>
      <c r="F8" s="5"/>
      <c r="G8" s="5"/>
      <c r="H8" s="5"/>
      <c r="I8" s="24">
        <f t="shared" si="0"/>
        <v>0</v>
      </c>
      <c r="J8" s="5"/>
      <c r="K8" s="24">
        <f t="shared" si="1"/>
        <v>0</v>
      </c>
    </row>
    <row r="9" spans="1:11" ht="39.75" customHeight="1">
      <c r="A9" s="100">
        <v>2</v>
      </c>
      <c r="B9" s="20" t="s">
        <v>136</v>
      </c>
      <c r="C9" s="5"/>
      <c r="D9" s="5"/>
      <c r="E9" s="5"/>
      <c r="F9" s="5"/>
      <c r="G9" s="5"/>
      <c r="H9" s="5"/>
      <c r="I9" s="24">
        <f t="shared" si="0"/>
        <v>0</v>
      </c>
      <c r="J9" s="5"/>
      <c r="K9" s="24">
        <f t="shared" si="1"/>
        <v>0</v>
      </c>
    </row>
    <row r="10" spans="1:11" ht="39.75" customHeight="1">
      <c r="A10" s="100">
        <v>3</v>
      </c>
      <c r="B10" s="20" t="s">
        <v>255</v>
      </c>
      <c r="C10" s="5"/>
      <c r="D10" s="5"/>
      <c r="E10" s="5"/>
      <c r="F10" s="5"/>
      <c r="G10" s="5"/>
      <c r="H10" s="5">
        <v>0</v>
      </c>
      <c r="I10" s="24">
        <f t="shared" si="0"/>
        <v>0</v>
      </c>
      <c r="J10" s="5"/>
      <c r="K10" s="24">
        <f t="shared" si="1"/>
        <v>0</v>
      </c>
    </row>
    <row r="11" spans="1:11" ht="16.5">
      <c r="A11" s="100">
        <v>4</v>
      </c>
      <c r="B11" s="18" t="s">
        <v>137</v>
      </c>
      <c r="C11" s="5"/>
      <c r="D11" s="5"/>
      <c r="E11" s="5"/>
      <c r="F11" s="5"/>
      <c r="G11" s="5"/>
      <c r="H11" s="17">
        <v>0</v>
      </c>
      <c r="I11" s="24">
        <f t="shared" si="0"/>
        <v>0</v>
      </c>
      <c r="J11" s="5"/>
      <c r="K11" s="24">
        <f t="shared" si="1"/>
        <v>0</v>
      </c>
    </row>
    <row r="12" spans="1:11" ht="16.5">
      <c r="A12" s="100">
        <v>5</v>
      </c>
      <c r="B12" s="18" t="s">
        <v>138</v>
      </c>
      <c r="C12" s="5"/>
      <c r="D12" s="5"/>
      <c r="E12" s="5"/>
      <c r="F12" s="5"/>
      <c r="G12" s="5"/>
      <c r="H12" s="5">
        <v>0</v>
      </c>
      <c r="I12" s="24">
        <f t="shared" si="0"/>
        <v>0</v>
      </c>
      <c r="J12" s="5"/>
      <c r="K12" s="24">
        <f t="shared" si="1"/>
        <v>0</v>
      </c>
    </row>
    <row r="13" spans="1:11" ht="33">
      <c r="A13" s="100">
        <v>6</v>
      </c>
      <c r="B13" s="20" t="s">
        <v>139</v>
      </c>
      <c r="C13" s="5"/>
      <c r="D13" s="5"/>
      <c r="E13" s="5"/>
      <c r="F13" s="5"/>
      <c r="G13" s="5"/>
      <c r="H13" s="5"/>
      <c r="I13" s="24">
        <f t="shared" si="0"/>
        <v>0</v>
      </c>
      <c r="J13" s="5"/>
      <c r="K13" s="24">
        <f t="shared" si="1"/>
        <v>0</v>
      </c>
    </row>
    <row r="14" spans="1:11" ht="16.5">
      <c r="A14" s="100">
        <v>7</v>
      </c>
      <c r="B14" s="18" t="s">
        <v>140</v>
      </c>
      <c r="C14" s="5"/>
      <c r="D14" s="5"/>
      <c r="E14" s="5"/>
      <c r="F14" s="5"/>
      <c r="G14" s="5"/>
      <c r="H14" s="5"/>
      <c r="I14" s="24">
        <f t="shared" si="0"/>
        <v>0</v>
      </c>
      <c r="J14" s="5"/>
      <c r="K14" s="24">
        <f t="shared" si="1"/>
        <v>0</v>
      </c>
    </row>
    <row r="15" spans="1:11" ht="16.5">
      <c r="A15" s="6" t="s">
        <v>4</v>
      </c>
      <c r="B15" s="7" t="s">
        <v>261</v>
      </c>
      <c r="C15" s="161">
        <v>7195681</v>
      </c>
      <c r="D15" s="161">
        <v>0</v>
      </c>
      <c r="E15" s="161"/>
      <c r="F15" s="161">
        <v>0</v>
      </c>
      <c r="G15" s="161">
        <v>0</v>
      </c>
      <c r="H15" s="161">
        <v>1485000</v>
      </c>
      <c r="I15" s="161">
        <f t="shared" si="0"/>
        <v>8680681</v>
      </c>
      <c r="J15" s="161"/>
      <c r="K15" s="161">
        <f t="shared" si="1"/>
        <v>8680681</v>
      </c>
    </row>
    <row r="16" spans="1:11" ht="30.75" customHeight="1">
      <c r="A16" s="100">
        <v>1</v>
      </c>
      <c r="B16" s="20" t="s">
        <v>135</v>
      </c>
      <c r="C16" s="5"/>
      <c r="D16" s="5"/>
      <c r="E16" s="5"/>
      <c r="F16" s="5"/>
      <c r="G16" s="5"/>
      <c r="H16" s="17"/>
      <c r="I16" s="23">
        <f t="shared" si="0"/>
        <v>0</v>
      </c>
      <c r="J16" s="5"/>
      <c r="K16" s="24">
        <f t="shared" si="1"/>
        <v>0</v>
      </c>
    </row>
    <row r="17" spans="1:11" ht="33.75" customHeight="1">
      <c r="A17" s="100">
        <v>2</v>
      </c>
      <c r="B17" s="20" t="s">
        <v>136</v>
      </c>
      <c r="C17" s="5"/>
      <c r="D17" s="5"/>
      <c r="E17" s="5"/>
      <c r="F17" s="5"/>
      <c r="G17" s="5"/>
      <c r="H17" s="17"/>
      <c r="I17" s="23">
        <f t="shared" si="0"/>
        <v>0</v>
      </c>
      <c r="J17" s="5"/>
      <c r="K17" s="24">
        <f t="shared" si="1"/>
        <v>0</v>
      </c>
    </row>
    <row r="18" spans="1:11" ht="33.75" customHeight="1">
      <c r="A18" s="100">
        <v>3</v>
      </c>
      <c r="B18" s="20" t="s">
        <v>255</v>
      </c>
      <c r="C18" s="5"/>
      <c r="D18" s="5"/>
      <c r="E18" s="5"/>
      <c r="F18" s="5"/>
      <c r="G18" s="5"/>
      <c r="H18" s="17">
        <v>0</v>
      </c>
      <c r="I18" s="23">
        <f t="shared" si="0"/>
        <v>0</v>
      </c>
      <c r="J18" s="5"/>
      <c r="K18" s="24">
        <f t="shared" si="1"/>
        <v>0</v>
      </c>
    </row>
    <row r="19" spans="1:11" ht="16.5">
      <c r="A19" s="100">
        <v>4</v>
      </c>
      <c r="B19" s="18" t="s">
        <v>141</v>
      </c>
      <c r="C19" s="5"/>
      <c r="D19" s="5"/>
      <c r="E19" s="5"/>
      <c r="F19" s="5"/>
      <c r="G19" s="17"/>
      <c r="H19" s="17">
        <v>0</v>
      </c>
      <c r="I19" s="23">
        <f t="shared" si="0"/>
        <v>0</v>
      </c>
      <c r="J19" s="5"/>
      <c r="K19" s="24">
        <f t="shared" si="1"/>
        <v>0</v>
      </c>
    </row>
    <row r="20" spans="1:11" ht="16.5">
      <c r="A20" s="100">
        <v>5</v>
      </c>
      <c r="B20" s="18" t="s">
        <v>138</v>
      </c>
      <c r="C20" s="5"/>
      <c r="D20" s="5"/>
      <c r="E20" s="5"/>
      <c r="F20" s="5"/>
      <c r="G20" s="5"/>
      <c r="H20" s="17"/>
      <c r="I20" s="24">
        <f t="shared" si="0"/>
        <v>0</v>
      </c>
      <c r="J20" s="5"/>
      <c r="K20" s="24">
        <f t="shared" si="1"/>
        <v>0</v>
      </c>
    </row>
    <row r="21" spans="1:11" ht="16.5">
      <c r="A21" s="100">
        <v>6</v>
      </c>
      <c r="B21" s="18" t="s">
        <v>142</v>
      </c>
      <c r="C21" s="5"/>
      <c r="D21" s="5"/>
      <c r="E21" s="5"/>
      <c r="F21" s="5"/>
      <c r="G21" s="5"/>
      <c r="H21" s="17"/>
      <c r="I21" s="24">
        <f t="shared" si="0"/>
        <v>0</v>
      </c>
      <c r="J21" s="5"/>
      <c r="K21" s="24">
        <f t="shared" si="1"/>
        <v>0</v>
      </c>
    </row>
    <row r="22" spans="1:11" ht="16.5">
      <c r="A22" s="100">
        <v>7</v>
      </c>
      <c r="B22" s="19" t="s">
        <v>143</v>
      </c>
      <c r="C22" s="5"/>
      <c r="D22" s="5"/>
      <c r="E22" s="5"/>
      <c r="F22" s="5"/>
      <c r="G22" s="5"/>
      <c r="H22" s="17"/>
      <c r="I22" s="24">
        <f t="shared" si="0"/>
        <v>0</v>
      </c>
      <c r="J22" s="5"/>
      <c r="K22" s="24">
        <f t="shared" si="1"/>
        <v>0</v>
      </c>
    </row>
    <row r="23" spans="1:11" ht="16.5">
      <c r="A23" s="6" t="s">
        <v>57</v>
      </c>
      <c r="B23" s="7" t="s">
        <v>286</v>
      </c>
      <c r="C23" s="160">
        <v>8680681</v>
      </c>
      <c r="D23" s="160">
        <v>0</v>
      </c>
      <c r="E23" s="160"/>
      <c r="F23" s="160">
        <v>0</v>
      </c>
      <c r="G23" s="160">
        <v>0</v>
      </c>
      <c r="H23" s="160">
        <v>1857419</v>
      </c>
      <c r="I23" s="160">
        <f t="shared" si="0"/>
        <v>10538100</v>
      </c>
      <c r="J23" s="160"/>
      <c r="K23" s="160">
        <f t="shared" si="1"/>
        <v>10538100</v>
      </c>
    </row>
  </sheetData>
  <sheetProtection/>
  <mergeCells count="6">
    <mergeCell ref="A1:K1"/>
    <mergeCell ref="K3:K4"/>
    <mergeCell ref="J3:J4"/>
    <mergeCell ref="A3:A4"/>
    <mergeCell ref="B3:B4"/>
    <mergeCell ref="C3:I3"/>
  </mergeCells>
  <printOptions horizontalCentered="1" verticalCentered="1"/>
  <pageMargins left="0" right="0" top="0.12" bottom="0" header="0.12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68">
      <selection activeCell="A61" sqref="A61:IV116"/>
    </sheetView>
  </sheetViews>
  <sheetFormatPr defaultColWidth="9.140625" defaultRowHeight="12.75"/>
  <cols>
    <col min="1" max="1" width="4.421875" style="0" customWidth="1"/>
    <col min="2" max="2" width="4.7109375" style="0" customWidth="1"/>
    <col min="4" max="4" width="33.28125" style="0" customWidth="1"/>
    <col min="5" max="5" width="9.00390625" style="0" customWidth="1"/>
    <col min="6" max="6" width="26.7109375" style="0" customWidth="1"/>
    <col min="7" max="7" width="13.8515625" style="0" customWidth="1"/>
    <col min="8" max="8" width="2.57421875" style="0" hidden="1" customWidth="1"/>
    <col min="9" max="9" width="5.421875" style="0" hidden="1" customWidth="1"/>
    <col min="10" max="10" width="13.00390625" style="0" hidden="1" customWidth="1"/>
    <col min="11" max="11" width="9.140625" style="0" hidden="1" customWidth="1"/>
  </cols>
  <sheetData>
    <row r="1" spans="2:9" ht="15.75" customHeight="1">
      <c r="B1" s="211" t="s">
        <v>159</v>
      </c>
      <c r="C1" s="211"/>
      <c r="D1" s="211"/>
      <c r="E1" s="211"/>
      <c r="F1" s="211"/>
      <c r="G1" s="211"/>
      <c r="H1" s="211"/>
      <c r="I1" s="211"/>
    </row>
    <row r="2" spans="2:9" ht="24.75" customHeight="1">
      <c r="B2" s="211"/>
      <c r="C2" s="211"/>
      <c r="D2" s="211"/>
      <c r="E2" s="211"/>
      <c r="F2" s="211"/>
      <c r="G2" s="211"/>
      <c r="H2" s="211"/>
      <c r="I2" s="211"/>
    </row>
    <row r="3" spans="2:9" ht="12.75">
      <c r="B3" s="146"/>
      <c r="C3" s="146"/>
      <c r="D3" s="146"/>
      <c r="E3" s="146"/>
      <c r="F3" s="146"/>
      <c r="G3" s="146"/>
      <c r="H3" s="146"/>
      <c r="I3" s="146"/>
    </row>
    <row r="4" spans="1:12" ht="15.75">
      <c r="A4" s="21">
        <v>1</v>
      </c>
      <c r="B4" s="25"/>
      <c r="C4" s="26" t="s">
        <v>160</v>
      </c>
      <c r="D4" s="27"/>
      <c r="E4" s="27"/>
      <c r="F4" s="27"/>
      <c r="G4" s="27"/>
      <c r="H4" s="27"/>
      <c r="I4" s="27"/>
      <c r="J4" s="27"/>
      <c r="K4" s="27"/>
      <c r="L4" s="27"/>
    </row>
    <row r="5" spans="2:12" ht="12.75">
      <c r="B5" s="27"/>
      <c r="C5" s="27" t="s">
        <v>251</v>
      </c>
      <c r="D5" s="27"/>
      <c r="E5" s="27"/>
      <c r="F5" s="27"/>
      <c r="G5" s="27"/>
      <c r="H5" s="27"/>
      <c r="I5" s="27"/>
      <c r="J5" s="27"/>
      <c r="K5" s="27"/>
      <c r="L5" s="27"/>
    </row>
    <row r="6" spans="2:12" ht="12.75">
      <c r="B6" s="27"/>
      <c r="C6" s="27" t="s">
        <v>161</v>
      </c>
      <c r="D6" s="27"/>
      <c r="E6" s="27"/>
      <c r="F6" s="27"/>
      <c r="G6" s="27"/>
      <c r="H6" s="27"/>
      <c r="I6" s="27"/>
      <c r="J6" s="27"/>
      <c r="K6" s="27"/>
      <c r="L6" s="27"/>
    </row>
    <row r="7" spans="2:12" ht="12.75">
      <c r="B7" s="27"/>
      <c r="C7" s="27" t="s">
        <v>162</v>
      </c>
      <c r="D7" s="27"/>
      <c r="E7" s="27"/>
      <c r="F7" s="27"/>
      <c r="G7" s="27"/>
      <c r="H7" s="27"/>
      <c r="I7" s="27"/>
      <c r="J7" s="27"/>
      <c r="K7" s="27"/>
      <c r="L7" s="27"/>
    </row>
    <row r="8" spans="2:13" ht="12.75">
      <c r="B8" s="27"/>
      <c r="C8" s="27" t="s">
        <v>163</v>
      </c>
      <c r="D8" s="27"/>
      <c r="E8" s="27"/>
      <c r="F8" s="27"/>
      <c r="G8" s="27"/>
      <c r="H8" s="27"/>
      <c r="I8" s="27"/>
      <c r="J8" s="27"/>
      <c r="K8" s="27"/>
      <c r="L8" s="27"/>
      <c r="M8" s="191"/>
    </row>
    <row r="9" spans="2:12" ht="12.75">
      <c r="B9" s="27"/>
      <c r="C9" s="27" t="s">
        <v>164</v>
      </c>
      <c r="D9" s="27"/>
      <c r="E9" s="27"/>
      <c r="F9" s="27"/>
      <c r="G9" s="27"/>
      <c r="H9" s="27"/>
      <c r="I9" s="27"/>
      <c r="J9" s="27"/>
      <c r="K9" s="27"/>
      <c r="L9" s="27"/>
    </row>
    <row r="10" spans="1:12" ht="15.75">
      <c r="A10" s="21">
        <v>2</v>
      </c>
      <c r="B10" s="28"/>
      <c r="C10" s="26" t="s">
        <v>165</v>
      </c>
      <c r="D10" s="27"/>
      <c r="E10" s="27"/>
      <c r="F10" s="27"/>
      <c r="G10" s="27"/>
      <c r="H10" s="27"/>
      <c r="I10" s="27"/>
      <c r="J10" s="27"/>
      <c r="K10" s="27"/>
      <c r="L10" s="27"/>
    </row>
    <row r="11" spans="2:12" ht="12.75">
      <c r="B11" s="27">
        <v>2.1</v>
      </c>
      <c r="C11" s="27" t="s">
        <v>263</v>
      </c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2.75">
      <c r="B12" s="27">
        <v>2.2</v>
      </c>
      <c r="C12" s="27" t="s">
        <v>166</v>
      </c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12.75">
      <c r="B13" s="27"/>
      <c r="C13" s="27" t="s">
        <v>283</v>
      </c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12.75">
      <c r="B14" s="27">
        <v>2.3</v>
      </c>
      <c r="C14" s="27" t="s">
        <v>264</v>
      </c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12.75">
      <c r="B15" s="27">
        <v>2.4</v>
      </c>
      <c r="C15" s="27" t="s">
        <v>289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12.7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2.75">
      <c r="A17" s="21">
        <v>3</v>
      </c>
      <c r="B17" s="27"/>
      <c r="C17" s="27"/>
      <c r="D17" s="29"/>
      <c r="E17" s="27"/>
      <c r="F17" s="27"/>
      <c r="G17" s="27"/>
      <c r="H17" s="27"/>
      <c r="I17" s="27"/>
      <c r="J17" s="27"/>
      <c r="K17" s="27"/>
      <c r="L17" s="27"/>
    </row>
    <row r="18" spans="2:12" ht="12.75">
      <c r="B18" s="27">
        <v>3.1</v>
      </c>
      <c r="C18" s="27" t="s">
        <v>290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12.75">
      <c r="B19" s="27"/>
      <c r="C19" s="27" t="s">
        <v>175</v>
      </c>
      <c r="D19" s="27"/>
      <c r="E19" s="27"/>
      <c r="F19" s="27"/>
      <c r="G19" s="27"/>
      <c r="H19" s="27"/>
      <c r="I19" s="27"/>
      <c r="J19" s="27"/>
      <c r="K19" s="27"/>
      <c r="L19" s="27"/>
    </row>
    <row r="20" spans="2:12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12.75">
      <c r="B21" s="27">
        <v>3.2</v>
      </c>
      <c r="C21" s="27" t="s">
        <v>176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2.75">
      <c r="B22" s="27" t="s">
        <v>177</v>
      </c>
      <c r="C22" s="27" t="s">
        <v>291</v>
      </c>
      <c r="D22" s="192"/>
      <c r="E22" s="27"/>
      <c r="F22" s="27"/>
      <c r="G22" s="27"/>
      <c r="H22" s="27"/>
      <c r="I22" s="27"/>
      <c r="J22" s="27"/>
      <c r="K22" s="27"/>
      <c r="L22" s="27"/>
    </row>
    <row r="23" spans="2:12" ht="12.75">
      <c r="B23" s="27"/>
      <c r="C23" s="27" t="s">
        <v>292</v>
      </c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12.75" customHeight="1">
      <c r="B25" s="91">
        <v>3</v>
      </c>
      <c r="C25" s="79"/>
      <c r="D25" s="80" t="s">
        <v>211</v>
      </c>
      <c r="E25" s="80"/>
      <c r="F25" s="83" t="s">
        <v>218</v>
      </c>
      <c r="G25" s="81"/>
      <c r="H25" s="27"/>
      <c r="I25" s="27"/>
      <c r="J25" s="27"/>
      <c r="K25" s="27"/>
      <c r="L25" s="27"/>
    </row>
    <row r="26" spans="2:12" ht="12.75" customHeight="1">
      <c r="B26" s="92">
        <v>3.1</v>
      </c>
      <c r="C26" s="82" t="s">
        <v>212</v>
      </c>
      <c r="D26" s="84"/>
      <c r="E26" s="84"/>
      <c r="F26" s="84"/>
      <c r="G26" s="84"/>
      <c r="H26" s="27"/>
      <c r="I26" s="27"/>
      <c r="J26" s="27"/>
      <c r="K26" s="27"/>
      <c r="L26" s="27"/>
    </row>
    <row r="27" spans="2:12" ht="12.75" customHeight="1">
      <c r="B27" s="78"/>
      <c r="C27" s="82" t="s">
        <v>213</v>
      </c>
      <c r="D27" s="85" t="s">
        <v>241</v>
      </c>
      <c r="E27" s="85"/>
      <c r="F27" s="93">
        <v>648346.76</v>
      </c>
      <c r="G27" s="84"/>
      <c r="H27" s="27"/>
      <c r="I27" s="27"/>
      <c r="J27" s="27"/>
      <c r="K27" s="27"/>
      <c r="L27" s="27"/>
    </row>
    <row r="28" spans="2:12" ht="12.75" customHeight="1">
      <c r="B28" s="78"/>
      <c r="C28" s="82" t="s">
        <v>214</v>
      </c>
      <c r="D28" s="85" t="s">
        <v>249</v>
      </c>
      <c r="E28" s="85"/>
      <c r="F28" s="93">
        <v>147586.95</v>
      </c>
      <c r="G28" s="84"/>
      <c r="H28" s="27"/>
      <c r="I28" s="27"/>
      <c r="J28" s="27"/>
      <c r="K28" s="27"/>
      <c r="L28" s="27"/>
    </row>
    <row r="29" spans="2:12" ht="12.75" customHeight="1">
      <c r="B29" s="78"/>
      <c r="C29" s="82"/>
      <c r="D29" s="85" t="s">
        <v>266</v>
      </c>
      <c r="E29" s="85"/>
      <c r="F29" s="93">
        <v>665315.78</v>
      </c>
      <c r="G29" s="84"/>
      <c r="H29" s="27"/>
      <c r="I29" s="27"/>
      <c r="J29" s="27"/>
      <c r="K29" s="27"/>
      <c r="L29" s="27"/>
    </row>
    <row r="30" spans="2:12" ht="12.75" customHeight="1">
      <c r="B30" s="78"/>
      <c r="C30" s="82" t="s">
        <v>215</v>
      </c>
      <c r="D30" s="85" t="s">
        <v>242</v>
      </c>
      <c r="E30" s="85"/>
      <c r="F30" s="188">
        <v>561036.9</v>
      </c>
      <c r="G30" s="84"/>
      <c r="H30" s="27"/>
      <c r="I30" s="27"/>
      <c r="J30" s="27"/>
      <c r="K30" s="27"/>
      <c r="L30" s="27"/>
    </row>
    <row r="31" spans="2:12" ht="12.75" customHeight="1">
      <c r="B31" s="78"/>
      <c r="C31" s="82"/>
      <c r="D31" s="85" t="s">
        <v>267</v>
      </c>
      <c r="E31" s="85"/>
      <c r="F31" s="93">
        <v>5602.74</v>
      </c>
      <c r="G31" s="84"/>
      <c r="H31" s="27"/>
      <c r="I31" s="27"/>
      <c r="J31" s="27"/>
      <c r="K31" s="27"/>
      <c r="L31" s="27"/>
    </row>
    <row r="32" spans="2:12" ht="12.75" customHeight="1">
      <c r="B32" s="78"/>
      <c r="C32" s="82" t="s">
        <v>238</v>
      </c>
      <c r="D32" s="85" t="s">
        <v>243</v>
      </c>
      <c r="E32" s="85"/>
      <c r="F32" s="93">
        <v>31022.46</v>
      </c>
      <c r="G32" s="84"/>
      <c r="H32" s="27"/>
      <c r="I32" s="27"/>
      <c r="J32" s="27"/>
      <c r="K32" s="27"/>
      <c r="L32" s="27"/>
    </row>
    <row r="33" spans="2:12" ht="12.75" customHeight="1">
      <c r="B33" s="78"/>
      <c r="C33" s="82"/>
      <c r="D33" s="85" t="s">
        <v>268</v>
      </c>
      <c r="E33" s="85"/>
      <c r="F33" s="93">
        <v>6468.46</v>
      </c>
      <c r="G33" s="84"/>
      <c r="H33" s="27"/>
      <c r="I33" s="27"/>
      <c r="J33" s="27"/>
      <c r="K33" s="27"/>
      <c r="L33" s="27"/>
    </row>
    <row r="34" spans="2:12" ht="12.75" customHeight="1">
      <c r="B34" s="78"/>
      <c r="C34" s="82" t="s">
        <v>239</v>
      </c>
      <c r="D34" s="85" t="s">
        <v>244</v>
      </c>
      <c r="E34" s="85"/>
      <c r="F34" s="93">
        <v>680.34</v>
      </c>
      <c r="G34" s="84"/>
      <c r="H34" s="27"/>
      <c r="I34" s="27"/>
      <c r="J34" s="27"/>
      <c r="K34" s="27"/>
      <c r="L34" s="27"/>
    </row>
    <row r="35" spans="2:12" ht="12.75" customHeight="1">
      <c r="B35" s="78"/>
      <c r="C35" s="82" t="s">
        <v>240</v>
      </c>
      <c r="D35" s="85" t="s">
        <v>245</v>
      </c>
      <c r="E35" s="85"/>
      <c r="F35" s="93">
        <v>367131.43</v>
      </c>
      <c r="G35" s="84"/>
      <c r="H35" s="27"/>
      <c r="I35" s="27"/>
      <c r="J35" s="27"/>
      <c r="K35" s="27"/>
      <c r="L35" s="27"/>
    </row>
    <row r="36" spans="2:12" ht="12.75" customHeight="1">
      <c r="B36" s="78"/>
      <c r="C36" s="82"/>
      <c r="D36" s="85" t="s">
        <v>269</v>
      </c>
      <c r="E36" s="85"/>
      <c r="F36" s="93">
        <v>0</v>
      </c>
      <c r="G36" s="84"/>
      <c r="H36" s="27"/>
      <c r="I36" s="27"/>
      <c r="J36" s="27"/>
      <c r="K36" s="27"/>
      <c r="L36" s="27"/>
    </row>
    <row r="37" spans="2:12" ht="12.75" customHeight="1">
      <c r="B37" s="78"/>
      <c r="C37" s="82"/>
      <c r="D37" s="85" t="s">
        <v>270</v>
      </c>
      <c r="E37" s="85"/>
      <c r="F37" s="93">
        <v>16323.83</v>
      </c>
      <c r="G37" s="84"/>
      <c r="H37" s="27"/>
      <c r="I37" s="27"/>
      <c r="J37" s="27"/>
      <c r="K37" s="27"/>
      <c r="L37" s="27"/>
    </row>
    <row r="38" spans="2:12" ht="12.75" customHeight="1">
      <c r="B38" s="78">
        <v>3.2</v>
      </c>
      <c r="C38" s="82" t="s">
        <v>216</v>
      </c>
      <c r="D38" s="85"/>
      <c r="E38" s="85"/>
      <c r="F38" s="93"/>
      <c r="G38" s="84"/>
      <c r="H38" s="27"/>
      <c r="I38" s="27"/>
      <c r="J38" s="27"/>
      <c r="K38" s="27"/>
      <c r="L38" s="27"/>
    </row>
    <row r="39" spans="2:12" ht="12.75" customHeight="1">
      <c r="B39" s="78"/>
      <c r="C39" s="82" t="s">
        <v>217</v>
      </c>
      <c r="D39" s="85" t="s">
        <v>265</v>
      </c>
      <c r="E39" s="85"/>
      <c r="F39" s="93">
        <v>363.1</v>
      </c>
      <c r="G39" s="84"/>
      <c r="H39" s="27"/>
      <c r="I39" s="27"/>
      <c r="J39" s="27"/>
      <c r="K39" s="27"/>
      <c r="L39" s="27"/>
    </row>
    <row r="40" spans="2:12" ht="12.75" customHeight="1" thickBot="1">
      <c r="B40" s="78"/>
      <c r="C40" s="82"/>
      <c r="D40" s="86"/>
      <c r="E40" s="86"/>
      <c r="F40" s="147">
        <f>SUM(F26:F39)</f>
        <v>2449878.7500000005</v>
      </c>
      <c r="G40" s="88"/>
      <c r="H40" s="27"/>
      <c r="I40" s="27"/>
      <c r="J40" s="27"/>
      <c r="K40" s="27"/>
      <c r="L40" s="27"/>
    </row>
    <row r="41" spans="2:12" ht="13.5" thickTop="1">
      <c r="B41" s="91">
        <v>4</v>
      </c>
      <c r="C41" s="79"/>
      <c r="D41" s="80" t="s">
        <v>219</v>
      </c>
      <c r="E41" s="27"/>
      <c r="F41" s="27"/>
      <c r="G41" s="27"/>
      <c r="H41" s="27"/>
      <c r="I41" s="27"/>
      <c r="J41" s="27"/>
      <c r="K41" s="27"/>
      <c r="L41" s="27"/>
    </row>
    <row r="42" spans="1:12" ht="12.75">
      <c r="A42">
        <v>4</v>
      </c>
      <c r="B42" s="27"/>
      <c r="C42" s="148" t="s">
        <v>293</v>
      </c>
      <c r="D42" s="148"/>
      <c r="E42" s="148"/>
      <c r="F42" s="27"/>
      <c r="G42" s="27"/>
      <c r="H42" s="27"/>
      <c r="I42" s="27"/>
      <c r="J42" s="27"/>
      <c r="K42" s="27"/>
      <c r="L42" s="27"/>
    </row>
    <row r="43" spans="2:13" ht="12.75">
      <c r="B43" s="27">
        <v>4.1</v>
      </c>
      <c r="C43" s="27" t="s">
        <v>294</v>
      </c>
      <c r="D43" s="27"/>
      <c r="E43" s="27"/>
      <c r="F43" s="27"/>
      <c r="G43" s="27"/>
      <c r="H43" s="27"/>
      <c r="I43" s="27"/>
      <c r="J43" s="27"/>
      <c r="K43" s="27"/>
      <c r="L43" s="27"/>
      <c r="M43" s="94"/>
    </row>
    <row r="44" spans="2:12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3" ht="12.75">
      <c r="A45" s="21">
        <v>5</v>
      </c>
      <c r="C45" t="s">
        <v>295</v>
      </c>
    </row>
    <row r="46" spans="2:3" ht="12.75">
      <c r="B46">
        <v>5.1</v>
      </c>
      <c r="C46" t="s">
        <v>297</v>
      </c>
    </row>
    <row r="47" ht="12.75">
      <c r="C47" t="s">
        <v>273</v>
      </c>
    </row>
    <row r="48" ht="12.75">
      <c r="C48" t="s">
        <v>299</v>
      </c>
    </row>
    <row r="49" ht="12.75">
      <c r="C49" t="s">
        <v>272</v>
      </c>
    </row>
    <row r="50" ht="12.75">
      <c r="C50" t="s">
        <v>296</v>
      </c>
    </row>
    <row r="51" ht="12.75">
      <c r="C51" t="s">
        <v>298</v>
      </c>
    </row>
    <row r="52" spans="2:3" ht="12.75">
      <c r="B52">
        <v>5.2</v>
      </c>
      <c r="C52" t="s">
        <v>271</v>
      </c>
    </row>
    <row r="54" spans="2:6" ht="12.75">
      <c r="B54" s="91">
        <v>5</v>
      </c>
      <c r="C54" s="79"/>
      <c r="D54" s="80" t="s">
        <v>220</v>
      </c>
      <c r="E54" s="80"/>
      <c r="F54" s="81"/>
    </row>
    <row r="55" spans="2:6" ht="12.75">
      <c r="B55" s="78">
        <v>5.1</v>
      </c>
      <c r="C55" s="82"/>
      <c r="D55" s="89" t="s">
        <v>221</v>
      </c>
      <c r="E55" s="84"/>
      <c r="F55" s="95">
        <v>9481232</v>
      </c>
    </row>
    <row r="56" spans="2:6" ht="13.5" thickBot="1">
      <c r="B56" s="78"/>
      <c r="C56" s="82"/>
      <c r="D56" s="85"/>
      <c r="E56" s="85"/>
      <c r="F56" s="149">
        <v>9481232</v>
      </c>
    </row>
    <row r="57" spans="2:6" ht="13.5" thickTop="1">
      <c r="B57" s="78">
        <v>5.2</v>
      </c>
      <c r="C57" s="82"/>
      <c r="D57" s="89" t="s">
        <v>222</v>
      </c>
      <c r="E57" s="86"/>
      <c r="F57" s="95">
        <v>0</v>
      </c>
    </row>
    <row r="58" spans="4:6" ht="13.5" thickBot="1">
      <c r="D58" s="85"/>
      <c r="F58" s="96">
        <v>0</v>
      </c>
    </row>
    <row r="59" spans="1:7" ht="13.5" thickTop="1">
      <c r="A59" s="21">
        <v>6</v>
      </c>
      <c r="C59" s="150" t="s">
        <v>274</v>
      </c>
      <c r="D59" s="150"/>
      <c r="E59" s="150"/>
      <c r="F59" s="150"/>
      <c r="G59" s="150"/>
    </row>
    <row r="60" ht="12.75">
      <c r="A60" s="21"/>
    </row>
    <row r="61" ht="12.75">
      <c r="A61" s="21"/>
    </row>
    <row r="62" spans="2:3" ht="12.75">
      <c r="B62">
        <v>6.1</v>
      </c>
      <c r="C62" t="s">
        <v>300</v>
      </c>
    </row>
    <row r="63" spans="2:3" ht="12.75">
      <c r="B63">
        <v>6.2</v>
      </c>
      <c r="C63" t="s">
        <v>275</v>
      </c>
    </row>
    <row r="64" spans="2:3" ht="12.75">
      <c r="B64">
        <v>6.3</v>
      </c>
      <c r="C64" t="s">
        <v>301</v>
      </c>
    </row>
    <row r="65" spans="2:3" ht="12.75">
      <c r="B65">
        <v>6.4</v>
      </c>
      <c r="C65" t="s">
        <v>302</v>
      </c>
    </row>
    <row r="66" ht="12.75">
      <c r="C66" t="s">
        <v>303</v>
      </c>
    </row>
    <row r="67" spans="2:4" ht="12.75">
      <c r="B67" s="107">
        <v>6</v>
      </c>
      <c r="D67" s="21" t="s">
        <v>223</v>
      </c>
    </row>
    <row r="68" spans="2:6" ht="12.75">
      <c r="B68">
        <v>6.1</v>
      </c>
      <c r="D68" t="s">
        <v>224</v>
      </c>
      <c r="F68" s="81"/>
    </row>
    <row r="69" spans="3:6" ht="12.75" hidden="1">
      <c r="C69" s="90">
        <v>40112</v>
      </c>
      <c r="F69" s="120">
        <v>480733</v>
      </c>
    </row>
    <row r="70" ht="13.5" thickBot="1">
      <c r="F70" s="151">
        <v>11380924</v>
      </c>
    </row>
    <row r="71" spans="2:6" ht="13.5" thickTop="1">
      <c r="B71">
        <v>6.2</v>
      </c>
      <c r="D71" t="s">
        <v>225</v>
      </c>
      <c r="F71" s="105">
        <v>0</v>
      </c>
    </row>
    <row r="72" ht="13.5" thickBot="1">
      <c r="F72" s="87">
        <v>0</v>
      </c>
    </row>
    <row r="73" ht="13.5" thickTop="1">
      <c r="F73" s="104"/>
    </row>
    <row r="74" spans="2:6" ht="12.75">
      <c r="B74">
        <v>6.3</v>
      </c>
      <c r="D74" t="s">
        <v>246</v>
      </c>
      <c r="F74" s="105">
        <v>52455</v>
      </c>
    </row>
    <row r="75" ht="13.5" thickBot="1">
      <c r="F75" s="151">
        <v>54130</v>
      </c>
    </row>
    <row r="76" spans="2:6" ht="13.5" thickTop="1">
      <c r="B76">
        <v>6.4</v>
      </c>
      <c r="D76" t="s">
        <v>226</v>
      </c>
      <c r="F76" s="105">
        <v>12765</v>
      </c>
    </row>
    <row r="77" ht="13.5" thickBot="1">
      <c r="F77" s="151">
        <v>13875</v>
      </c>
    </row>
    <row r="78" spans="2:6" ht="13.5" thickTop="1">
      <c r="B78">
        <v>6.5</v>
      </c>
      <c r="D78" t="s">
        <v>304</v>
      </c>
      <c r="F78" s="189">
        <v>43264</v>
      </c>
    </row>
    <row r="79" ht="12.75">
      <c r="F79" s="190">
        <v>43264</v>
      </c>
    </row>
    <row r="80" spans="1:4" ht="12.75">
      <c r="A80" s="21">
        <v>7</v>
      </c>
      <c r="C80" s="150" t="s">
        <v>305</v>
      </c>
      <c r="D80" s="150"/>
    </row>
    <row r="81" spans="2:3" ht="12.75">
      <c r="B81">
        <v>7.1</v>
      </c>
      <c r="C81" t="s">
        <v>276</v>
      </c>
    </row>
    <row r="83" spans="2:3" ht="12.75">
      <c r="B83">
        <v>7.2</v>
      </c>
      <c r="C83" t="s">
        <v>277</v>
      </c>
    </row>
    <row r="85" spans="2:6" ht="12.75">
      <c r="B85">
        <v>7.3</v>
      </c>
      <c r="C85" s="150" t="s">
        <v>306</v>
      </c>
      <c r="D85" s="150"/>
      <c r="E85" s="150"/>
      <c r="F85" s="152"/>
    </row>
    <row r="86" ht="12.75">
      <c r="F86" s="104"/>
    </row>
    <row r="87" spans="2:3" ht="36.75">
      <c r="B87" s="108" t="s">
        <v>234</v>
      </c>
      <c r="C87" t="s">
        <v>227</v>
      </c>
    </row>
    <row r="88" ht="12.75">
      <c r="C88" t="s">
        <v>210</v>
      </c>
    </row>
    <row r="89" ht="12.75">
      <c r="C89" t="s">
        <v>228</v>
      </c>
    </row>
    <row r="90" ht="12.75">
      <c r="C90" t="s">
        <v>278</v>
      </c>
    </row>
    <row r="91" ht="12.75">
      <c r="C91" s="143" t="s">
        <v>307</v>
      </c>
    </row>
    <row r="92" ht="12.75">
      <c r="C92" t="s">
        <v>308</v>
      </c>
    </row>
    <row r="93" spans="3:5" ht="12.75">
      <c r="C93" s="153" t="s">
        <v>309</v>
      </c>
      <c r="D93" s="153"/>
      <c r="E93" s="153"/>
    </row>
    <row r="96" spans="2:4" ht="27" customHeight="1">
      <c r="B96" s="108" t="s">
        <v>234</v>
      </c>
      <c r="C96" s="153" t="s">
        <v>310</v>
      </c>
      <c r="D96" s="153"/>
    </row>
    <row r="97" ht="12.75">
      <c r="C97" t="s">
        <v>311</v>
      </c>
    </row>
    <row r="98" ht="12.75">
      <c r="C98" t="s">
        <v>317</v>
      </c>
    </row>
    <row r="99" ht="12.75">
      <c r="C99" t="s">
        <v>316</v>
      </c>
    </row>
    <row r="100" ht="12.75">
      <c r="C100" t="s">
        <v>314</v>
      </c>
    </row>
    <row r="101" ht="12.75">
      <c r="C101" t="s">
        <v>315</v>
      </c>
    </row>
    <row r="102" ht="12.75">
      <c r="C102" t="s">
        <v>247</v>
      </c>
    </row>
    <row r="103" ht="12.75">
      <c r="C103" t="s">
        <v>312</v>
      </c>
    </row>
    <row r="104" ht="12.75">
      <c r="C104" t="s">
        <v>313</v>
      </c>
    </row>
    <row r="105" spans="2:3" ht="27" customHeight="1">
      <c r="B105" s="108" t="s">
        <v>234</v>
      </c>
      <c r="C105" t="s">
        <v>229</v>
      </c>
    </row>
    <row r="107" spans="2:3" ht="28.5" customHeight="1">
      <c r="B107" s="108" t="s">
        <v>234</v>
      </c>
      <c r="C107" t="s">
        <v>230</v>
      </c>
    </row>
    <row r="108" ht="12.75">
      <c r="C108" t="s">
        <v>279</v>
      </c>
    </row>
    <row r="111" spans="1:10" ht="18">
      <c r="A111" s="213" t="s">
        <v>280</v>
      </c>
      <c r="B111" s="213"/>
      <c r="C111" s="213"/>
      <c r="D111" s="213"/>
      <c r="E111" s="213"/>
      <c r="F111" s="213"/>
      <c r="G111" s="213"/>
      <c r="H111" s="213"/>
      <c r="I111" s="213"/>
      <c r="J111" s="213"/>
    </row>
    <row r="113" spans="1:11" ht="15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</row>
    <row r="114" spans="2:11" ht="18.75" customHeight="1">
      <c r="B114" s="77"/>
      <c r="C114" s="214" t="s">
        <v>250</v>
      </c>
      <c r="D114" s="214"/>
      <c r="E114" s="144"/>
      <c r="F114" s="145" t="s">
        <v>319</v>
      </c>
      <c r="G114" s="144"/>
      <c r="H114" s="77"/>
      <c r="I114" s="77"/>
      <c r="J114" s="77"/>
      <c r="K114" s="77"/>
    </row>
    <row r="116" spans="4:6" ht="15.75">
      <c r="D116" s="154" t="s">
        <v>281</v>
      </c>
      <c r="E116" s="155"/>
      <c r="F116" s="154" t="s">
        <v>282</v>
      </c>
    </row>
    <row r="117" ht="15">
      <c r="D117" s="109"/>
    </row>
    <row r="119" ht="12.75">
      <c r="F119" t="s">
        <v>177</v>
      </c>
    </row>
  </sheetData>
  <sheetProtection/>
  <mergeCells count="4">
    <mergeCell ref="B1:I2"/>
    <mergeCell ref="A113:K113"/>
    <mergeCell ref="A111:J111"/>
    <mergeCell ref="C114:D114"/>
  </mergeCells>
  <printOptions horizontalCentered="1"/>
  <pageMargins left="0.17" right="0.22" top="0.35" bottom="0.5" header="0.35" footer="0.25"/>
  <pageSetup horizontalDpi="600" verticalDpi="600" orientation="portrait" paperSize="9" r:id="rId1"/>
  <headerFooter alignWithMargins="0">
    <oddHeader>&amp;CSHENIME  SHPJEGUESE  TE PASQYRAVE  FINANCIARE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00390625" style="30" customWidth="1"/>
    <col min="2" max="2" width="10.7109375" style="30" customWidth="1"/>
    <col min="3" max="3" width="11.7109375" style="31" customWidth="1"/>
    <col min="4" max="4" width="11.00390625" style="31" customWidth="1"/>
    <col min="5" max="6" width="5.57421875" style="31" customWidth="1"/>
    <col min="7" max="7" width="11.57421875" style="31" customWidth="1"/>
    <col min="8" max="8" width="10.7109375" style="31" customWidth="1"/>
    <col min="9" max="9" width="12.140625" style="31" customWidth="1"/>
    <col min="10" max="10" width="10.7109375" style="31" customWidth="1"/>
    <col min="11" max="11" width="13.421875" style="31" customWidth="1"/>
    <col min="12" max="12" width="12.28125" style="31" customWidth="1"/>
    <col min="13" max="13" width="14.28125" style="30" customWidth="1"/>
    <col min="14" max="16" width="9.140625" style="30" customWidth="1"/>
    <col min="17" max="17" width="11.140625" style="30" customWidth="1"/>
    <col min="18" max="16384" width="9.140625" style="30" customWidth="1"/>
  </cols>
  <sheetData>
    <row r="1" spans="1:13" ht="16.5">
      <c r="A1" s="215" t="s">
        <v>321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4:12" ht="12.75">
      <c r="D2" s="30"/>
      <c r="E2" s="30"/>
      <c r="F2" s="30"/>
      <c r="G2" s="30"/>
      <c r="H2" s="30"/>
      <c r="I2" s="30"/>
      <c r="J2" s="30"/>
      <c r="K2" s="30"/>
      <c r="L2" s="30"/>
    </row>
    <row r="3" spans="1:12" ht="15.75" customHeight="1">
      <c r="A3" s="32"/>
      <c r="B3" s="33"/>
      <c r="G3" s="30"/>
      <c r="H3" s="32"/>
      <c r="I3" s="32"/>
      <c r="J3" s="32"/>
      <c r="K3" s="32"/>
      <c r="L3" s="33"/>
    </row>
    <row r="4" spans="1:13" ht="15.75">
      <c r="A4" s="217" t="s">
        <v>209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ht="12.75">
      <c r="G5" s="34"/>
    </row>
    <row r="6" ht="6" customHeight="1" thickBot="1">
      <c r="G6" s="34"/>
    </row>
    <row r="7" spans="1:13" ht="16.5" customHeight="1" thickTop="1">
      <c r="A7" s="35" t="s">
        <v>179</v>
      </c>
      <c r="B7" s="36" t="s">
        <v>180</v>
      </c>
      <c r="C7" s="37" t="s">
        <v>181</v>
      </c>
      <c r="D7" s="37"/>
      <c r="E7" s="37"/>
      <c r="F7" s="37"/>
      <c r="G7" s="38" t="s">
        <v>182</v>
      </c>
      <c r="H7" s="37"/>
      <c r="I7" s="37"/>
      <c r="J7" s="39"/>
      <c r="K7" s="40"/>
      <c r="L7" s="41" t="s">
        <v>183</v>
      </c>
      <c r="M7" s="42" t="s">
        <v>183</v>
      </c>
    </row>
    <row r="8" spans="1:13" ht="22.5" customHeight="1">
      <c r="A8" s="43"/>
      <c r="B8" s="44"/>
      <c r="C8" s="219" t="s">
        <v>184</v>
      </c>
      <c r="D8" s="220"/>
      <c r="E8" s="219"/>
      <c r="F8" s="221"/>
      <c r="G8" s="219" t="s">
        <v>185</v>
      </c>
      <c r="H8" s="220"/>
      <c r="I8" s="219" t="s">
        <v>186</v>
      </c>
      <c r="J8" s="221"/>
      <c r="K8" s="222" t="s">
        <v>187</v>
      </c>
      <c r="L8" s="45" t="s">
        <v>188</v>
      </c>
      <c r="M8" s="46" t="s">
        <v>189</v>
      </c>
    </row>
    <row r="9" spans="1:13" ht="60" customHeight="1">
      <c r="A9" s="47"/>
      <c r="B9" s="48"/>
      <c r="C9" s="49" t="s">
        <v>190</v>
      </c>
      <c r="D9" s="50" t="s">
        <v>183</v>
      </c>
      <c r="E9" s="51" t="s">
        <v>191</v>
      </c>
      <c r="F9" s="52" t="s">
        <v>192</v>
      </c>
      <c r="G9" s="49" t="s">
        <v>193</v>
      </c>
      <c r="H9" s="50" t="s">
        <v>183</v>
      </c>
      <c r="I9" s="49" t="s">
        <v>193</v>
      </c>
      <c r="J9" s="50" t="s">
        <v>194</v>
      </c>
      <c r="K9" s="223"/>
      <c r="L9" s="53" t="s">
        <v>195</v>
      </c>
      <c r="M9" s="54" t="s">
        <v>196</v>
      </c>
    </row>
    <row r="10" spans="1:13" ht="13.5" customHeight="1" thickBot="1">
      <c r="A10" s="55"/>
      <c r="B10" s="56"/>
      <c r="C10" s="57">
        <v>1</v>
      </c>
      <c r="D10" s="57">
        <v>2</v>
      </c>
      <c r="E10" s="57">
        <v>3</v>
      </c>
      <c r="F10" s="57">
        <v>4</v>
      </c>
      <c r="G10" s="57">
        <v>5</v>
      </c>
      <c r="H10" s="57">
        <v>6</v>
      </c>
      <c r="I10" s="57">
        <v>7</v>
      </c>
      <c r="J10" s="57">
        <v>8</v>
      </c>
      <c r="K10" s="57">
        <v>9</v>
      </c>
      <c r="L10" s="57">
        <v>10</v>
      </c>
      <c r="M10" s="58">
        <v>11</v>
      </c>
    </row>
    <row r="11" spans="1:13" ht="19.5" customHeight="1" thickBot="1" thickTop="1">
      <c r="A11" s="59">
        <v>1</v>
      </c>
      <c r="B11" s="60" t="s">
        <v>197</v>
      </c>
      <c r="C11" s="61">
        <v>0</v>
      </c>
      <c r="D11" s="62">
        <f aca="true" t="shared" si="0" ref="D11:D22">C11*0.2</f>
        <v>0</v>
      </c>
      <c r="E11" s="62"/>
      <c r="F11" s="62">
        <v>0</v>
      </c>
      <c r="G11" s="62">
        <v>4154</v>
      </c>
      <c r="H11" s="63">
        <f aca="true" t="shared" si="1" ref="H11:H22">G11*0.2</f>
        <v>830.8000000000001</v>
      </c>
      <c r="I11" s="62">
        <v>0</v>
      </c>
      <c r="J11" s="63">
        <f aca="true" t="shared" si="2" ref="J11:J20">I11*0.2</f>
        <v>0</v>
      </c>
      <c r="K11" s="62">
        <v>30714</v>
      </c>
      <c r="L11" s="62">
        <f aca="true" t="shared" si="3" ref="L11:L22">D11-H11-J11</f>
        <v>-830.8000000000001</v>
      </c>
      <c r="M11" s="64">
        <v>0</v>
      </c>
    </row>
    <row r="12" spans="1:13" ht="19.5" customHeight="1" thickBot="1" thickTop="1">
      <c r="A12" s="65">
        <v>2</v>
      </c>
      <c r="B12" s="66" t="s">
        <v>198</v>
      </c>
      <c r="C12" s="67">
        <v>0</v>
      </c>
      <c r="D12" s="63">
        <f t="shared" si="0"/>
        <v>0</v>
      </c>
      <c r="E12" s="63"/>
      <c r="F12" s="62">
        <v>0</v>
      </c>
      <c r="G12" s="63">
        <v>3115</v>
      </c>
      <c r="H12" s="63">
        <f t="shared" si="1"/>
        <v>623</v>
      </c>
      <c r="I12" s="63">
        <v>0</v>
      </c>
      <c r="J12" s="63">
        <f t="shared" si="2"/>
        <v>0</v>
      </c>
      <c r="K12" s="63">
        <v>44245</v>
      </c>
      <c r="L12" s="63">
        <f t="shared" si="3"/>
        <v>-623</v>
      </c>
      <c r="M12" s="68">
        <v>0</v>
      </c>
    </row>
    <row r="13" spans="1:13" ht="19.5" customHeight="1" thickBot="1" thickTop="1">
      <c r="A13" s="69">
        <v>3</v>
      </c>
      <c r="B13" s="66" t="s">
        <v>199</v>
      </c>
      <c r="C13" s="67">
        <v>833333</v>
      </c>
      <c r="D13" s="63">
        <f t="shared" si="0"/>
        <v>166666.6</v>
      </c>
      <c r="E13" s="63"/>
      <c r="F13" s="62">
        <v>0</v>
      </c>
      <c r="G13" s="63">
        <v>62800</v>
      </c>
      <c r="H13" s="63">
        <f t="shared" si="1"/>
        <v>12560</v>
      </c>
      <c r="I13" s="63">
        <v>0</v>
      </c>
      <c r="J13" s="63">
        <f t="shared" si="2"/>
        <v>0</v>
      </c>
      <c r="K13" s="63">
        <v>187780</v>
      </c>
      <c r="L13" s="63">
        <f t="shared" si="3"/>
        <v>154106.6</v>
      </c>
      <c r="M13" s="68">
        <v>0</v>
      </c>
    </row>
    <row r="14" spans="1:15" ht="19.5" customHeight="1" thickBot="1" thickTop="1">
      <c r="A14" s="65">
        <v>4</v>
      </c>
      <c r="B14" s="66" t="s">
        <v>200</v>
      </c>
      <c r="C14" s="67">
        <v>4583336</v>
      </c>
      <c r="D14" s="63">
        <f t="shared" si="0"/>
        <v>916667.2000000001</v>
      </c>
      <c r="E14" s="63"/>
      <c r="F14" s="62">
        <v>0</v>
      </c>
      <c r="G14" s="63">
        <v>237420</v>
      </c>
      <c r="H14" s="63">
        <f t="shared" si="1"/>
        <v>47484</v>
      </c>
      <c r="I14" s="63">
        <v>0</v>
      </c>
      <c r="J14" s="63">
        <f t="shared" si="2"/>
        <v>0</v>
      </c>
      <c r="K14" s="63">
        <v>253718</v>
      </c>
      <c r="L14" s="63">
        <f t="shared" si="3"/>
        <v>869183.2000000001</v>
      </c>
      <c r="M14" s="68">
        <v>893758</v>
      </c>
      <c r="O14" s="30">
        <v>8249504</v>
      </c>
    </row>
    <row r="15" spans="1:15" ht="19.5" customHeight="1" thickBot="1" thickTop="1">
      <c r="A15" s="69">
        <v>5</v>
      </c>
      <c r="B15" s="66" t="s">
        <v>201</v>
      </c>
      <c r="C15" s="67">
        <v>6036400</v>
      </c>
      <c r="D15" s="63">
        <f t="shared" si="0"/>
        <v>1207280</v>
      </c>
      <c r="E15" s="63">
        <v>0</v>
      </c>
      <c r="F15" s="62">
        <v>0</v>
      </c>
      <c r="G15" s="63">
        <v>3192909</v>
      </c>
      <c r="H15" s="63">
        <f t="shared" si="1"/>
        <v>638581.8</v>
      </c>
      <c r="I15" s="63">
        <v>0</v>
      </c>
      <c r="J15" s="63">
        <f t="shared" si="2"/>
        <v>0</v>
      </c>
      <c r="K15" s="70">
        <v>960083</v>
      </c>
      <c r="L15" s="63">
        <f t="shared" si="3"/>
        <v>568698.2</v>
      </c>
      <c r="M15" s="68">
        <v>408684</v>
      </c>
      <c r="O15" s="30">
        <v>9316715</v>
      </c>
    </row>
    <row r="16" spans="1:15" ht="19.5" customHeight="1" thickBot="1" thickTop="1">
      <c r="A16" s="65">
        <v>6</v>
      </c>
      <c r="B16" s="66" t="s">
        <v>202</v>
      </c>
      <c r="C16" s="71">
        <v>3470930</v>
      </c>
      <c r="D16" s="63">
        <f t="shared" si="0"/>
        <v>694186</v>
      </c>
      <c r="E16" s="63">
        <v>0</v>
      </c>
      <c r="F16" s="62">
        <v>0</v>
      </c>
      <c r="G16" s="63">
        <v>1447865</v>
      </c>
      <c r="H16" s="63">
        <f t="shared" si="1"/>
        <v>289573</v>
      </c>
      <c r="I16" s="63">
        <v>0</v>
      </c>
      <c r="J16" s="63">
        <f t="shared" si="2"/>
        <v>0</v>
      </c>
      <c r="K16" s="63">
        <v>8478</v>
      </c>
      <c r="L16" s="134">
        <f t="shared" si="3"/>
        <v>404613</v>
      </c>
      <c r="M16" s="68">
        <v>403200</v>
      </c>
      <c r="O16" s="30">
        <v>10615517</v>
      </c>
    </row>
    <row r="17" spans="1:15" ht="19.5" customHeight="1" thickBot="1" thickTop="1">
      <c r="A17" s="69">
        <v>7</v>
      </c>
      <c r="B17" s="66" t="s">
        <v>203</v>
      </c>
      <c r="C17" s="67">
        <v>16848614</v>
      </c>
      <c r="D17" s="63">
        <f t="shared" si="0"/>
        <v>3369722.8000000003</v>
      </c>
      <c r="E17" s="63">
        <v>0</v>
      </c>
      <c r="F17" s="62">
        <v>0</v>
      </c>
      <c r="G17" s="63">
        <v>637766</v>
      </c>
      <c r="H17" s="63">
        <f t="shared" si="1"/>
        <v>127553.20000000001</v>
      </c>
      <c r="I17" s="63">
        <v>0</v>
      </c>
      <c r="J17" s="63">
        <f t="shared" si="2"/>
        <v>0</v>
      </c>
      <c r="K17" s="63">
        <v>202656</v>
      </c>
      <c r="L17" s="63">
        <f t="shared" si="3"/>
        <v>3242169.6</v>
      </c>
      <c r="M17" s="68">
        <v>3190000</v>
      </c>
      <c r="O17" s="30">
        <f>O14+O15+O16</f>
        <v>28181736</v>
      </c>
    </row>
    <row r="18" spans="1:13" ht="19.5" customHeight="1" thickBot="1" thickTop="1">
      <c r="A18" s="65">
        <v>8</v>
      </c>
      <c r="B18" s="66" t="s">
        <v>204</v>
      </c>
      <c r="C18" s="71">
        <v>1000000</v>
      </c>
      <c r="D18" s="63">
        <f t="shared" si="0"/>
        <v>200000</v>
      </c>
      <c r="E18" s="63">
        <v>0</v>
      </c>
      <c r="F18" s="62">
        <v>0</v>
      </c>
      <c r="G18" s="63">
        <v>2550073</v>
      </c>
      <c r="H18" s="63">
        <f t="shared" si="1"/>
        <v>510014.60000000003</v>
      </c>
      <c r="I18" s="63">
        <v>0</v>
      </c>
      <c r="J18" s="63">
        <f t="shared" si="2"/>
        <v>0</v>
      </c>
      <c r="K18" s="63">
        <v>446460</v>
      </c>
      <c r="L18" s="63">
        <f t="shared" si="3"/>
        <v>-310014.60000000003</v>
      </c>
      <c r="M18" s="68">
        <v>0</v>
      </c>
    </row>
    <row r="19" spans="1:13" ht="19.5" customHeight="1" thickBot="1" thickTop="1">
      <c r="A19" s="69">
        <v>9</v>
      </c>
      <c r="B19" s="66" t="s">
        <v>205</v>
      </c>
      <c r="C19" s="67">
        <v>0</v>
      </c>
      <c r="D19" s="63">
        <f t="shared" si="0"/>
        <v>0</v>
      </c>
      <c r="E19" s="63">
        <v>0</v>
      </c>
      <c r="F19" s="62">
        <v>0</v>
      </c>
      <c r="G19" s="63">
        <v>549514</v>
      </c>
      <c r="H19" s="63">
        <f t="shared" si="1"/>
        <v>109902.8</v>
      </c>
      <c r="I19" s="63">
        <v>0</v>
      </c>
      <c r="J19" s="63">
        <f t="shared" si="2"/>
        <v>0</v>
      </c>
      <c r="K19" s="63">
        <v>278780</v>
      </c>
      <c r="L19" s="63">
        <f t="shared" si="3"/>
        <v>-109902.8</v>
      </c>
      <c r="M19" s="68">
        <v>0</v>
      </c>
    </row>
    <row r="20" spans="1:13" ht="19.5" customHeight="1" thickBot="1" thickTop="1">
      <c r="A20" s="65">
        <v>10</v>
      </c>
      <c r="B20" s="66" t="s">
        <v>206</v>
      </c>
      <c r="C20" s="71">
        <v>0</v>
      </c>
      <c r="D20" s="63">
        <f t="shared" si="0"/>
        <v>0</v>
      </c>
      <c r="E20" s="63">
        <v>0</v>
      </c>
      <c r="F20" s="62">
        <v>0</v>
      </c>
      <c r="G20" s="63">
        <v>0</v>
      </c>
      <c r="H20" s="63">
        <f t="shared" si="1"/>
        <v>0</v>
      </c>
      <c r="I20" s="63"/>
      <c r="J20" s="63">
        <f t="shared" si="2"/>
        <v>0</v>
      </c>
      <c r="K20" s="63">
        <v>273020</v>
      </c>
      <c r="L20" s="63">
        <f t="shared" si="3"/>
        <v>0</v>
      </c>
      <c r="M20" s="68">
        <v>0</v>
      </c>
    </row>
    <row r="21" spans="1:13" ht="19.5" customHeight="1" thickBot="1" thickTop="1">
      <c r="A21" s="69">
        <v>11</v>
      </c>
      <c r="B21" s="66" t="s">
        <v>207</v>
      </c>
      <c r="C21" s="71">
        <v>0</v>
      </c>
      <c r="D21" s="63">
        <f t="shared" si="0"/>
        <v>0</v>
      </c>
      <c r="E21" s="63">
        <v>0</v>
      </c>
      <c r="F21" s="62">
        <v>0</v>
      </c>
      <c r="G21" s="63">
        <v>510634</v>
      </c>
      <c r="H21" s="63">
        <f t="shared" si="1"/>
        <v>102126.8</v>
      </c>
      <c r="I21" s="63"/>
      <c r="J21" s="63">
        <f>I21*0.2</f>
        <v>0</v>
      </c>
      <c r="K21" s="63">
        <v>166289</v>
      </c>
      <c r="L21" s="63">
        <f t="shared" si="3"/>
        <v>-102126.8</v>
      </c>
      <c r="M21" s="68">
        <v>0</v>
      </c>
    </row>
    <row r="22" spans="1:13" ht="19.5" customHeight="1" thickBot="1" thickTop="1">
      <c r="A22" s="65">
        <v>12</v>
      </c>
      <c r="B22" s="66" t="s">
        <v>208</v>
      </c>
      <c r="C22" s="67">
        <v>685000</v>
      </c>
      <c r="D22" s="63">
        <f t="shared" si="0"/>
        <v>137000</v>
      </c>
      <c r="E22" s="63">
        <v>0</v>
      </c>
      <c r="F22" s="122">
        <v>0</v>
      </c>
      <c r="G22" s="63">
        <v>3075880</v>
      </c>
      <c r="H22" s="63">
        <f t="shared" si="1"/>
        <v>615176</v>
      </c>
      <c r="I22" s="63"/>
      <c r="J22" s="63">
        <v>0</v>
      </c>
      <c r="K22" s="63">
        <v>14787225</v>
      </c>
      <c r="L22" s="63">
        <f t="shared" si="3"/>
        <v>-478176</v>
      </c>
      <c r="M22" s="68">
        <v>0</v>
      </c>
    </row>
    <row r="23" spans="1:13" ht="19.5" customHeight="1" thickBot="1" thickTop="1">
      <c r="A23" s="72"/>
      <c r="B23" s="73" t="s">
        <v>126</v>
      </c>
      <c r="C23" s="74">
        <f aca="true" t="shared" si="4" ref="C23:M23">SUM(C11:C22)</f>
        <v>33457613</v>
      </c>
      <c r="D23" s="75">
        <f t="shared" si="4"/>
        <v>6691522.6</v>
      </c>
      <c r="E23" s="75">
        <f t="shared" si="4"/>
        <v>0</v>
      </c>
      <c r="F23" s="121">
        <f t="shared" si="4"/>
        <v>0</v>
      </c>
      <c r="G23" s="75">
        <f t="shared" si="4"/>
        <v>12272130</v>
      </c>
      <c r="H23" s="75">
        <f t="shared" si="4"/>
        <v>2454426</v>
      </c>
      <c r="I23" s="75">
        <f t="shared" si="4"/>
        <v>0</v>
      </c>
      <c r="J23" s="75">
        <f t="shared" si="4"/>
        <v>0</v>
      </c>
      <c r="K23" s="75">
        <f t="shared" si="4"/>
        <v>17639448</v>
      </c>
      <c r="L23" s="75">
        <f t="shared" si="4"/>
        <v>4237096.6000000015</v>
      </c>
      <c r="M23" s="76">
        <f t="shared" si="4"/>
        <v>4895642</v>
      </c>
    </row>
    <row r="24" ht="13.5" thickTop="1"/>
    <row r="25" ht="12.75">
      <c r="L25" s="31" t="s">
        <v>248</v>
      </c>
    </row>
    <row r="26" spans="3:12" ht="12.75">
      <c r="C26" s="30"/>
      <c r="D26" s="30"/>
      <c r="E26" s="30"/>
      <c r="F26" s="30"/>
      <c r="G26" s="30"/>
      <c r="H26" s="30"/>
      <c r="I26" s="30"/>
      <c r="J26" s="30"/>
      <c r="K26" s="30"/>
      <c r="L26" s="34" t="s">
        <v>262</v>
      </c>
    </row>
    <row r="27" spans="7:13" ht="12.75">
      <c r="G27" s="34"/>
      <c r="H27" s="34"/>
      <c r="M27" s="31">
        <f aca="true" t="shared" si="5" ref="M27:M35">C27+D27</f>
        <v>0</v>
      </c>
    </row>
    <row r="28" spans="7:13" ht="12.75">
      <c r="G28" s="34"/>
      <c r="H28" s="34"/>
      <c r="M28" s="31">
        <f t="shared" si="5"/>
        <v>0</v>
      </c>
    </row>
    <row r="29" spans="7:13" ht="12.75">
      <c r="G29" s="34"/>
      <c r="H29" s="34"/>
      <c r="M29" s="135">
        <f t="shared" si="5"/>
        <v>0</v>
      </c>
    </row>
    <row r="30" spans="7:13" ht="12.75">
      <c r="G30" s="34"/>
      <c r="H30" s="34"/>
      <c r="M30" s="31">
        <f t="shared" si="5"/>
        <v>0</v>
      </c>
    </row>
    <row r="31" spans="7:13" ht="12.75">
      <c r="G31" s="34"/>
      <c r="H31" s="34"/>
      <c r="M31" s="31">
        <f t="shared" si="5"/>
        <v>0</v>
      </c>
    </row>
    <row r="32" spans="7:13" ht="12.75">
      <c r="G32" s="34"/>
      <c r="H32" s="34"/>
      <c r="M32" s="31">
        <f t="shared" si="5"/>
        <v>0</v>
      </c>
    </row>
    <row r="33" spans="7:13" ht="12.75">
      <c r="G33" s="34"/>
      <c r="H33" s="34"/>
      <c r="M33" s="31">
        <f t="shared" si="5"/>
        <v>0</v>
      </c>
    </row>
    <row r="34" spans="7:13" ht="12.75">
      <c r="G34" s="34"/>
      <c r="H34" s="34"/>
      <c r="M34" s="31">
        <f t="shared" si="5"/>
        <v>0</v>
      </c>
    </row>
    <row r="35" spans="3:13" ht="12.75">
      <c r="C35" s="34"/>
      <c r="D35" s="34"/>
      <c r="G35" s="34"/>
      <c r="H35" s="34"/>
      <c r="M35" s="31">
        <f t="shared" si="5"/>
        <v>0</v>
      </c>
    </row>
    <row r="36" spans="2:13" ht="12.75">
      <c r="B36" s="31"/>
      <c r="M36" s="31"/>
    </row>
    <row r="37" ht="12.75">
      <c r="B37" s="31"/>
    </row>
    <row r="40" ht="12.75">
      <c r="B40" s="31"/>
    </row>
  </sheetData>
  <sheetProtection/>
  <mergeCells count="7">
    <mergeCell ref="A1:M1"/>
    <mergeCell ref="A4:M4"/>
    <mergeCell ref="C8:D8"/>
    <mergeCell ref="E8:F8"/>
    <mergeCell ref="G8:H8"/>
    <mergeCell ref="I8:J8"/>
    <mergeCell ref="K8:K9"/>
  </mergeCells>
  <printOptions/>
  <pageMargins left="0.16" right="0.14" top="1" bottom="0.53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2011-03-29T13:44:19Z</cp:lastPrinted>
  <dcterms:created xsi:type="dcterms:W3CDTF">1996-10-14T23:33:28Z</dcterms:created>
  <dcterms:modified xsi:type="dcterms:W3CDTF">2011-08-01T08:24:37Z</dcterms:modified>
  <cp:category/>
  <cp:version/>
  <cp:contentType/>
  <cp:contentStatus/>
</cp:coreProperties>
</file>