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tabRatio="629" activeTab="0"/>
  </bookViews>
  <sheets>
    <sheet name="Faqja1" sheetId="1" r:id="rId1"/>
    <sheet name="Aktivi" sheetId="2" r:id="rId2"/>
    <sheet name="Pasivi" sheetId="3" r:id="rId3"/>
    <sheet name="PASH" sheetId="4" r:id="rId4"/>
    <sheet name="Cash Flow" sheetId="5" r:id="rId5"/>
    <sheet name="Kapitali" sheetId="6" r:id="rId6"/>
    <sheet name="Shenime" sheetId="7" r:id="rId7"/>
  </sheets>
  <definedNames/>
  <calcPr fullCalcOnLoad="1"/>
</workbook>
</file>

<file path=xl/sharedStrings.xml><?xml version="1.0" encoding="utf-8"?>
<sst xmlns="http://schemas.openxmlformats.org/spreadsheetml/2006/main" count="445" uniqueCount="353">
  <si>
    <t>AKTIVET</t>
  </si>
  <si>
    <t>Shenime</t>
  </si>
  <si>
    <t>I</t>
  </si>
  <si>
    <t>AKTIVET AFATSHKURTËRA</t>
  </si>
  <si>
    <t>Aktive monetare</t>
  </si>
  <si>
    <t>1.</t>
  </si>
  <si>
    <t>Derivative dhe aktive te mbajtura për tregtim</t>
  </si>
  <si>
    <t>2.</t>
  </si>
  <si>
    <t>Totali 2</t>
  </si>
  <si>
    <t>Aktive të tjera financiare afatshkurtra</t>
  </si>
  <si>
    <t>3.</t>
  </si>
  <si>
    <t>Instrumente të tjera borxhi</t>
  </si>
  <si>
    <t>Investime të tjera financiare</t>
  </si>
  <si>
    <t>Totali 3</t>
  </si>
  <si>
    <t>Inventari</t>
  </si>
  <si>
    <t>Lëndët e para</t>
  </si>
  <si>
    <t>Prodhim në proces</t>
  </si>
  <si>
    <t>Produkte të gatshme</t>
  </si>
  <si>
    <t>Mallra për rishitje</t>
  </si>
  <si>
    <t>Parapagesat për furnizime</t>
  </si>
  <si>
    <t>4.</t>
  </si>
  <si>
    <t>Totali 4</t>
  </si>
  <si>
    <t>Aktivet biologjike afatshkurtra</t>
  </si>
  <si>
    <t>5.</t>
  </si>
  <si>
    <t>Aktivet afatshkurtra të mbajtura për shitje</t>
  </si>
  <si>
    <t>6.</t>
  </si>
  <si>
    <t>Parapagimet dhe shpenzimet e shtyra</t>
  </si>
  <si>
    <t>7.</t>
  </si>
  <si>
    <t>TOTALI AKTIVEVE AFATSHKURTRA (I)</t>
  </si>
  <si>
    <t>AKTIVET AFATGJATA</t>
  </si>
  <si>
    <t>II</t>
  </si>
  <si>
    <t>Investimet financiare afatgjata</t>
  </si>
  <si>
    <t>Aksione dhe investime të tjera në pjesëmarrje</t>
  </si>
  <si>
    <t>Aksione dhe letra të tjera me vlerë</t>
  </si>
  <si>
    <t>Llogari / Kërkesa të arkëtueshme afatgjata</t>
  </si>
  <si>
    <t>Totali 1</t>
  </si>
  <si>
    <t>Aktive afatgjata materiale</t>
  </si>
  <si>
    <t>Toka</t>
  </si>
  <si>
    <t>Ndërtesa</t>
  </si>
  <si>
    <t>Makineri dhe pajisje</t>
  </si>
  <si>
    <t>Aktive të tjera afatgjata materiale (me vl.kontab.)</t>
  </si>
  <si>
    <t>Aktivet Biologjike afatgjata</t>
  </si>
  <si>
    <t>Aktivet afatgjata jomateriale</t>
  </si>
  <si>
    <t>Emri i mirë</t>
  </si>
  <si>
    <t>Shpenzimet e zhvillimit</t>
  </si>
  <si>
    <t>Aktive të tjera afatgjata jomateriale</t>
  </si>
  <si>
    <t>Kapital aksionar i papaguar</t>
  </si>
  <si>
    <t>Aktive të tjera afatgjata</t>
  </si>
  <si>
    <t>TOTALI I AKTIVEVE AFATGJATA (II)</t>
  </si>
  <si>
    <t>TOTALI I AKTIVEVE (I + II)</t>
  </si>
  <si>
    <t>Derivativët</t>
  </si>
  <si>
    <t>Huamarrjet</t>
  </si>
  <si>
    <t>Huat dhe obligacionet afatshkurtra</t>
  </si>
  <si>
    <t>Bono të konvertueshme</t>
  </si>
  <si>
    <t>Huat dhe parapagimet</t>
  </si>
  <si>
    <t>Të pagueshme ndaj furnitorëve</t>
  </si>
  <si>
    <t>Të pagueshme ndaj punonjësve</t>
  </si>
  <si>
    <t>Detyrime tatimore</t>
  </si>
  <si>
    <t>Hua të tjera</t>
  </si>
  <si>
    <t>Parapagimet e arkëtuara</t>
  </si>
  <si>
    <t>Grantet dhe të ardhurat e shtyra</t>
  </si>
  <si>
    <t>Provizionet afatshkurtra</t>
  </si>
  <si>
    <t>Huat afatgjata</t>
  </si>
  <si>
    <t>Hua, bono dhe detyrime nga qiraja financiare</t>
  </si>
  <si>
    <t>Bonot e konvertueshme</t>
  </si>
  <si>
    <t>Huamarrje të tjera afatgjata</t>
  </si>
  <si>
    <t>Provizionet afatgjata</t>
  </si>
  <si>
    <t>KAPITALI</t>
  </si>
  <si>
    <t>III</t>
  </si>
  <si>
    <t>Kapitali aksionar</t>
  </si>
  <si>
    <t>Primi i aksionit</t>
  </si>
  <si>
    <t>Njësitë ose aksionet e thesarit (negative)</t>
  </si>
  <si>
    <t>Rezerva statusore</t>
  </si>
  <si>
    <t>Rezerva ligjore</t>
  </si>
  <si>
    <t>Rezerva të tjera</t>
  </si>
  <si>
    <t>Fitimet e pashpërndara</t>
  </si>
  <si>
    <t>Fitimi (humbja) e vitit financiar</t>
  </si>
  <si>
    <t>8.</t>
  </si>
  <si>
    <t>9.</t>
  </si>
  <si>
    <t>10.</t>
  </si>
  <si>
    <t>TOTALI I KAPITALIT (III)</t>
  </si>
  <si>
    <t>Përshkrimi i Elementëve</t>
  </si>
  <si>
    <t>Nr.</t>
  </si>
  <si>
    <t>Shitjet neto</t>
  </si>
  <si>
    <t>Të ardhura të tjera nga veprimtaritë e shfrytëzimit</t>
  </si>
  <si>
    <t>Ndryshimet në inventarin e produkteve të gatshme dhe prodhimit në proçes</t>
  </si>
  <si>
    <t>Materialet e konsumuara</t>
  </si>
  <si>
    <t>Kosto e punës</t>
  </si>
  <si>
    <t xml:space="preserve"> - pagat e personelit</t>
  </si>
  <si>
    <t>Amortizimet dhe zhvlerësimet</t>
  </si>
  <si>
    <t>Totali i shpenzimeve (shuma 4 - 7)</t>
  </si>
  <si>
    <t>Të ardhurat dhe shpenzimet financiare nga njësitë e kontrolluara</t>
  </si>
  <si>
    <t>Të ardhurat dhe shpenzimet financiare</t>
  </si>
  <si>
    <t>11.</t>
  </si>
  <si>
    <t>12.</t>
  </si>
  <si>
    <t>13.</t>
  </si>
  <si>
    <t>14.</t>
  </si>
  <si>
    <t>15.</t>
  </si>
  <si>
    <t>16.</t>
  </si>
  <si>
    <t>Totali i të ardhurave dhe shpenzimeve financiare (12.1+/-12.2+/-12.3+/-12.4)</t>
  </si>
  <si>
    <t>Fitimi (humbja) para tatimit (9+/-13)</t>
  </si>
  <si>
    <t>Shpenzimet e tatimit mbi fitimin</t>
  </si>
  <si>
    <t>Fitimi (humbja) neto e vitit financiar (14-15)</t>
  </si>
  <si>
    <t>Elementët e pasqyrave të konsoliduara</t>
  </si>
  <si>
    <t>17.</t>
  </si>
  <si>
    <t>Fluksi monetar nga veprimtaritë e shfrytëzimit</t>
  </si>
  <si>
    <t>Mjetet monetare (MM) të arkëtuara nga klientët</t>
  </si>
  <si>
    <t>MM të paguara ndaj furnitorëve dhe punonjësve</t>
  </si>
  <si>
    <t>MM të ardhura nga veprimtaritë</t>
  </si>
  <si>
    <t>Interesi i paguar</t>
  </si>
  <si>
    <t>Tatim mbi fitimin i paguar</t>
  </si>
  <si>
    <t>MM neto nga veprimtaritë e shfrytëzimit</t>
  </si>
  <si>
    <t>Fluksi monetar nga veprimtaritë investuese</t>
  </si>
  <si>
    <t>Blerja e njësisë së kontrolluar X minus paratë e Arkëtuara</t>
  </si>
  <si>
    <t>Blerja e aktiveve afatgjata materiale</t>
  </si>
  <si>
    <t>Të ardhurat nga shitja e pajisjeve</t>
  </si>
  <si>
    <t>Interesi i arkëtuar</t>
  </si>
  <si>
    <t>Dividendët e arkëtuar</t>
  </si>
  <si>
    <t>MM neto të përdorura në veprimtaritë investuese</t>
  </si>
  <si>
    <t>Fluksi monetar nga aktivitetet financiare</t>
  </si>
  <si>
    <t>Të ardhura nga emetimi i kapitalit aksionar</t>
  </si>
  <si>
    <t>Të ardhura nga huamarrje afatgjata</t>
  </si>
  <si>
    <t>Pagesat e detyrimeve të qirasë financiare</t>
  </si>
  <si>
    <t>Dividendë të paguar</t>
  </si>
  <si>
    <t>MM neto e përdorur në veprimtaritë financiare</t>
  </si>
  <si>
    <t>Rritja/rënia neto e mjeteve monetare</t>
  </si>
  <si>
    <t>Mjetet monetare në fillim të periudhës kontabël</t>
  </si>
  <si>
    <t>Mjetet monetare në fund të periudhës kontabël</t>
  </si>
  <si>
    <t>Dividendët e paguar</t>
  </si>
  <si>
    <t>Totali</t>
  </si>
  <si>
    <t>Efekti i ndryshimeve në politikat kontabël</t>
  </si>
  <si>
    <t>Pozicioni i rregulluar</t>
  </si>
  <si>
    <t>Emetim i kapitalit aksionar</t>
  </si>
  <si>
    <t>Fitimi neto për periudhën kontabël</t>
  </si>
  <si>
    <t>Aksione të thesarit të riblera</t>
  </si>
  <si>
    <t>NIPT - i</t>
  </si>
  <si>
    <t>Adresa e selisë</t>
  </si>
  <si>
    <t>Data e krijimit</t>
  </si>
  <si>
    <t>Veprimtaria kryesore</t>
  </si>
  <si>
    <t>PASQYRAT FINANCIARE</t>
  </si>
  <si>
    <t>Periudha Kontabël e Pasqyrave Financiare</t>
  </si>
  <si>
    <t>Nga</t>
  </si>
  <si>
    <t>Deri</t>
  </si>
  <si>
    <t>Data e mbylljes së Pasqyrave Financiare</t>
  </si>
  <si>
    <r>
      <t xml:space="preserve">Pasqyrat financiare jane </t>
    </r>
    <r>
      <rPr>
        <b/>
        <sz val="10"/>
        <rFont val="Arial"/>
        <family val="2"/>
      </rPr>
      <t>individuale</t>
    </r>
  </si>
  <si>
    <r>
      <t xml:space="preserve">Pasqyrat financiare janë të shprehura në </t>
    </r>
    <r>
      <rPr>
        <b/>
        <sz val="10"/>
        <rFont val="Arial"/>
        <family val="2"/>
      </rPr>
      <t>Lek</t>
    </r>
  </si>
  <si>
    <t>SHËNIMET  SHPJEGUESE</t>
  </si>
  <si>
    <t xml:space="preserve"> ( _________________________ )</t>
  </si>
  <si>
    <t>Aksione të thesarit</t>
  </si>
  <si>
    <t>Rezerva ligjore statusore</t>
  </si>
  <si>
    <t>Fitimi i pashpërndarë</t>
  </si>
  <si>
    <t>Rritje e rezervës së kapitalit</t>
  </si>
  <si>
    <t>Emetimi i aksioneve</t>
  </si>
  <si>
    <t>Nr. i Regjistrit Tregtar</t>
  </si>
  <si>
    <t>Arka</t>
  </si>
  <si>
    <t>Banka</t>
  </si>
  <si>
    <t>Kliente</t>
  </si>
  <si>
    <t>Llogari të tjera të arkëtueshme</t>
  </si>
  <si>
    <t>Detyrime për sigurimet shoqërore</t>
  </si>
  <si>
    <t>Dividentë për tu paguar</t>
  </si>
  <si>
    <t>Detyrime ndaj ortakëve</t>
  </si>
  <si>
    <t>Kreditorë të tjerë</t>
  </si>
  <si>
    <t>Derivativet</t>
  </si>
  <si>
    <t>Aktivet e mbajtura për tregtim</t>
  </si>
  <si>
    <t>Shpenzime të tjera nga veprimtaritë e shfrytëzimit</t>
  </si>
  <si>
    <t xml:space="preserve"> - Fitimet (humbjet) nga kursi i këmbimi</t>
  </si>
  <si>
    <t xml:space="preserve"> - Të ardhura dhe shpenzime të tjera financiare</t>
  </si>
  <si>
    <t xml:space="preserve"> - Të ardhurat dhe shpenzimet nga interesat</t>
  </si>
  <si>
    <t xml:space="preserve"> - Të ardhurat dhe shpenzimet financiare nga investime të tjera financiare afatgjata</t>
  </si>
  <si>
    <r>
      <t>Kthimet</t>
    </r>
    <r>
      <rPr>
        <sz val="10"/>
        <rFont val="Arial"/>
        <family val="0"/>
      </rPr>
      <t xml:space="preserve"> / ripagesat e huave afatgjata</t>
    </r>
  </si>
  <si>
    <t>PASIVET DHE KAPITALI</t>
  </si>
  <si>
    <t>PASIVET AFATSHKURTËRA</t>
  </si>
  <si>
    <t>TOTALI I PASIVEVE AFATSHKURTRA (I)</t>
  </si>
  <si>
    <t>PASIVET AFATGJATA</t>
  </si>
  <si>
    <t>TOTALI I PASIVEVE AFATGJATA (II)</t>
  </si>
  <si>
    <t>TOTALI I PASIVEVE (I+II)</t>
  </si>
  <si>
    <t>TOTALI I PASIVEVE DHE KAPITALIT (I+II+III)</t>
  </si>
  <si>
    <t xml:space="preserve">  1.1</t>
  </si>
  <si>
    <t xml:space="preserve">  1.2</t>
  </si>
  <si>
    <t xml:space="preserve">  2.1</t>
  </si>
  <si>
    <t xml:space="preserve">  2.2</t>
  </si>
  <si>
    <t xml:space="preserve">  3.1</t>
  </si>
  <si>
    <t xml:space="preserve">  3.2</t>
  </si>
  <si>
    <t xml:space="preserve">  3.3</t>
  </si>
  <si>
    <t xml:space="preserve">  3.4</t>
  </si>
  <si>
    <t xml:space="preserve">  4.1</t>
  </si>
  <si>
    <t xml:space="preserve">  4.2</t>
  </si>
  <si>
    <t xml:space="preserve">  4.3</t>
  </si>
  <si>
    <t xml:space="preserve">  4.4</t>
  </si>
  <si>
    <t xml:space="preserve">  4.5</t>
  </si>
  <si>
    <t xml:space="preserve">  1.3</t>
  </si>
  <si>
    <t xml:space="preserve">  2.3</t>
  </si>
  <si>
    <t xml:space="preserve">  2.4</t>
  </si>
  <si>
    <t xml:space="preserve">  3.5</t>
  </si>
  <si>
    <t xml:space="preserve">  3.6</t>
  </si>
  <si>
    <t xml:space="preserve">  3.7</t>
  </si>
  <si>
    <t xml:space="preserve">  3.8</t>
  </si>
  <si>
    <t xml:space="preserve">  3.9</t>
  </si>
  <si>
    <t xml:space="preserve">  12.1</t>
  </si>
  <si>
    <t xml:space="preserve">  12.2</t>
  </si>
  <si>
    <t xml:space="preserve">  12.3</t>
  </si>
  <si>
    <t xml:space="preserve">  12.4</t>
  </si>
  <si>
    <t xml:space="preserve">               PASQYRA E TË ARDHURAVE DHE SHPENZIMEVE</t>
  </si>
  <si>
    <t xml:space="preserve">            (Bazuar në klasifikimin e Shpenzimeve sipas Natyrës)</t>
  </si>
  <si>
    <r>
      <t>I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>Informacion I përgjithshëm</t>
    </r>
  </si>
  <si>
    <t xml:space="preserve">    kontabilitetin dhe pasqyrat financiare".</t>
  </si>
  <si>
    <r>
      <t>II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>Politikat kontabël te përdorura</t>
    </r>
  </si>
  <si>
    <t>1. Aktivet monetare</t>
  </si>
  <si>
    <t>2. Aktive të tjera financiare afatshkurtra</t>
  </si>
  <si>
    <t>Nr</t>
  </si>
  <si>
    <t>Shtesa</t>
  </si>
  <si>
    <t>Ndertesa</t>
  </si>
  <si>
    <t xml:space="preserve"> ▪ Fitimi I ushtrimit</t>
  </si>
  <si>
    <t xml:space="preserve"> ▪ Tatimi mbi fitimin</t>
  </si>
  <si>
    <t xml:space="preserve">   minus amortizimin e akumuluar (SKK 5; 21)</t>
  </si>
  <si>
    <t>Gjithsej</t>
  </si>
  <si>
    <t xml:space="preserve"> - Pajisje zyre</t>
  </si>
  <si>
    <t>Amortizimi vjetor</t>
  </si>
  <si>
    <t xml:space="preserve">Nr </t>
  </si>
  <si>
    <t>Kosto historike - Amortizimi</t>
  </si>
  <si>
    <t xml:space="preserve"> - "Shpenzime të tjera nga veprimtaritë e shfrytëzimit" perbehen nga:</t>
  </si>
  <si>
    <t>1. Kuadri ligjor I zbatuar për përgatitjen e këtyre pasqyrave financiare është Ligji nr.9228, datë 29.04.2004 "Për</t>
  </si>
  <si>
    <t>2. Kuadri kontabel I zbatuar janë "Standartet Kombëtare të Kontabilitetit në Shqipëri".</t>
  </si>
  <si>
    <r>
      <t xml:space="preserve">3. Baza e pergatitjes së pasqyrave financiare është </t>
    </r>
    <r>
      <rPr>
        <i/>
        <sz val="10"/>
        <rFont val="Arial"/>
        <family val="2"/>
      </rPr>
      <t>Të drejtat dhe detyrimet e Konstatuara.</t>
    </r>
  </si>
  <si>
    <t>4. Parimet dhe karakteristikat cilësore të përdorura për hartimin e pasqyrave financiare janë sipas SKK 1; 37-69.</t>
  </si>
  <si>
    <t xml:space="preserve"> - Për përcaktimin e kostos së inventareve është zgjedhur metoda "FIFO" (SKK 4; 15)</t>
  </si>
  <si>
    <t xml:space="preserve"> - Vlerësimi fillestar I një elementi të AAM që ploteson kriteret e njohjes si aktiv ne bilanc është me kosto.</t>
  </si>
  <si>
    <t xml:space="preserve"> - Për prodhimin ose krijimin e AAM kur kjo financohet nga një hua, kosto e huamarrjes (dhe interesat) është</t>
  </si>
  <si>
    <t xml:space="preserve">   përdorur metoda e kapitalizimit në koston e aktivit për periudhën e investimit (SKK 5; 16)</t>
  </si>
  <si>
    <t xml:space="preserve"> - Për vlerësimin e mëpasshëm të AAM është zgjedhur modeli I kostos duke I paraqitur në bilanc me kosto</t>
  </si>
  <si>
    <t xml:space="preserve">   vit të vlerës së mbetur dhe c) të gjitha AAM e tjera me 20% në vit të vlerës së mbetur.</t>
  </si>
  <si>
    <t xml:space="preserve">   Për llogaritjen e amortizimit të AAJM njësia ekonomike raportuese ka përcaktuar si metodë të amortizimit </t>
  </si>
  <si>
    <t xml:space="preserve">   metodën lineare me normë amortizimi 10% në vit.</t>
  </si>
  <si>
    <r>
      <t>III</t>
    </r>
    <r>
      <rPr>
        <b/>
        <sz val="11"/>
        <rFont val="Arial"/>
        <family val="2"/>
      </rPr>
      <t xml:space="preserve">  </t>
    </r>
    <r>
      <rPr>
        <b/>
        <u val="single"/>
        <sz val="11"/>
        <rFont val="Arial"/>
        <family val="2"/>
      </rPr>
      <t>Shenime që shpjegojnë zëra të ndryshëm të pasqyrave financiare</t>
    </r>
  </si>
  <si>
    <t xml:space="preserve"> - "Llogari të tjera të arkëtueshme" perbehen nga:</t>
  </si>
  <si>
    <t xml:space="preserve"> Aktivet afatgjata materiale janë llogaritur në zerat perkates sipas tabeles se mëposhtme.</t>
  </si>
  <si>
    <t>Emërtimi</t>
  </si>
  <si>
    <t>Ndryshimi AAM gjatë periudhës me vlere historike</t>
  </si>
  <si>
    <t>Shuma në fillim të periudhës</t>
  </si>
  <si>
    <t>Shtesa gjatë periudhës</t>
  </si>
  <si>
    <t>Pakesime gjatë periudhës</t>
  </si>
  <si>
    <t>Shuma në fund të periudhës</t>
  </si>
  <si>
    <t>Amortizimi I akumuluar në fund të periudhës</t>
  </si>
  <si>
    <t>Makineri e pajisje:</t>
  </si>
  <si>
    <t xml:space="preserve"> - Makineri e pajisje</t>
  </si>
  <si>
    <t xml:space="preserve"> - Mjete transporti</t>
  </si>
  <si>
    <t xml:space="preserve"> - Pajisje Informative</t>
  </si>
  <si>
    <t xml:space="preserve"> - Të tjera</t>
  </si>
  <si>
    <t>AAM të tjera:</t>
  </si>
  <si>
    <t>Fitim (humbja) e vitit financiar është e krijuar nga:</t>
  </si>
  <si>
    <t xml:space="preserve"> ▪ Shp. të pazbritshme</t>
  </si>
  <si>
    <t xml:space="preserve"> - "Shitjet neto" përbëhen nga:</t>
  </si>
  <si>
    <t xml:space="preserve"> - "Materialet e konsumuara" përbëhen nga:</t>
  </si>
  <si>
    <t>Shuma në celje të ushtrimit</t>
  </si>
  <si>
    <t>Të tjera</t>
  </si>
  <si>
    <t>AA tëe shitura</t>
  </si>
  <si>
    <t>Pakësime</t>
  </si>
  <si>
    <t>Shuma në mbyllje të ushtrimit</t>
  </si>
  <si>
    <r>
      <t>Aksionet e pakicës</t>
    </r>
    <r>
      <rPr>
        <sz val="8"/>
        <rFont val="Arial"/>
        <family val="2"/>
      </rPr>
      <t xml:space="preserve"> (përdoret vetëm në PF të konsoliduara)</t>
    </r>
  </si>
  <si>
    <t>Kapitali i  aksionarëve të shoqërisë mëmë (në PF të konsoliduara)</t>
  </si>
  <si>
    <t>Kapitali aksionar ( / nga ortaket)</t>
  </si>
  <si>
    <t xml:space="preserve"> - shpenzimet per sigurimet shoqërore e shëndetsore</t>
  </si>
  <si>
    <t>Fitimi (humbja) nga veprimtaritë kryesore              (1+2 +/- 3 - 8)</t>
  </si>
  <si>
    <t>Të ardhura dhe shpenzime financiare nga pjesëmarrjet</t>
  </si>
  <si>
    <t>1</t>
  </si>
  <si>
    <t>1.1</t>
  </si>
  <si>
    <t>1.2</t>
  </si>
  <si>
    <t>1.3</t>
  </si>
  <si>
    <t>1.4</t>
  </si>
  <si>
    <t>1.5</t>
  </si>
  <si>
    <t>1.6</t>
  </si>
  <si>
    <t>1.7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</si>
  <si>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</si>
  <si>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</si>
  <si>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</si>
  <si>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</si>
  <si>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</si>
  <si>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</si>
  <si>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</si>
  <si>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</si>
  <si>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</si>
  <si>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3.2</t>
  </si>
  <si>
    <t>3.3</t>
  </si>
  <si>
    <t>3.4</t>
  </si>
  <si>
    <t>3.5</t>
  </si>
  <si>
    <t>TVSH e paguar</t>
  </si>
  <si>
    <t>4</t>
  </si>
  <si>
    <t>5</t>
  </si>
  <si>
    <t>6</t>
  </si>
  <si>
    <t xml:space="preserve">                     Pasqyra e fluksit monetar – Metoda direkte</t>
  </si>
  <si>
    <t xml:space="preserve"> ▪ Fitimi I tatueshëm</t>
  </si>
  <si>
    <t xml:space="preserve">a) </t>
  </si>
  <si>
    <t>b)</t>
  </si>
  <si>
    <t>d)</t>
  </si>
  <si>
    <t>Të tjera ____________</t>
  </si>
  <si>
    <t>Personel jashtë njesise</t>
  </si>
  <si>
    <t>Transferime, udhetime, dieta</t>
  </si>
  <si>
    <t>Shpenzime  shërbimet bankare</t>
  </si>
  <si>
    <t>a)</t>
  </si>
  <si>
    <t>c)</t>
  </si>
  <si>
    <t xml:space="preserve"> - "Detyrime tatimore" përbëhen nga:</t>
  </si>
  <si>
    <t xml:space="preserve">        PASQYRA E NDRYSHIMEVE NË KAPITAL</t>
  </si>
  <si>
    <t xml:space="preserve">            ( _________________________ )</t>
  </si>
  <si>
    <t xml:space="preserve">              Financieri</t>
  </si>
  <si>
    <t xml:space="preserve">          Për Njësinë Ekonomike</t>
  </si>
  <si>
    <t xml:space="preserve">      Administratori</t>
  </si>
  <si>
    <t>Forma ligjore</t>
  </si>
  <si>
    <t>Shoqëri me Përgjegjësi të Kufizuar</t>
  </si>
  <si>
    <r>
      <t xml:space="preserve">Pasqyrat Financiare janë të rrumbullakosura në </t>
    </r>
    <r>
      <rPr>
        <b/>
        <sz val="10"/>
        <rFont val="Arial"/>
        <family val="2"/>
      </rPr>
      <t>/Lek</t>
    </r>
  </si>
  <si>
    <t>K32410003L</t>
  </si>
  <si>
    <t>Peze, TIIRANE</t>
  </si>
  <si>
    <t>Sherbime ndertimi dhe tregti</t>
  </si>
  <si>
    <t>e)</t>
  </si>
  <si>
    <t>3. Parapagimet dhe shpenzimet e shtyra</t>
  </si>
  <si>
    <t>4. Aktive afatgjata materiale</t>
  </si>
  <si>
    <t>5. Huat dhe parapagimet</t>
  </si>
  <si>
    <t>6. Fitimi (humbja) e vitit financiar</t>
  </si>
  <si>
    <t>7. Shitjet Neto</t>
  </si>
  <si>
    <t>8. Materialet e konsumuara</t>
  </si>
  <si>
    <t>9. Amortizimet ndahen sipas pasqyrës së mësipërme</t>
  </si>
  <si>
    <t>10. Shpenzime të tjera nga veprimtaritë e shfrytëzimit</t>
  </si>
  <si>
    <t>11. Të ardhurat dhe shpenzimet nga interesat</t>
  </si>
  <si>
    <t>FAMSH - ALBANIA</t>
  </si>
  <si>
    <t>Mirembajtje e riparime</t>
  </si>
  <si>
    <t>Sigurime</t>
  </si>
  <si>
    <t>Shpenzime transporti</t>
  </si>
  <si>
    <t>Taksa e automjeteve</t>
  </si>
  <si>
    <t>f)</t>
  </si>
  <si>
    <t>g)</t>
  </si>
  <si>
    <t>h)</t>
  </si>
  <si>
    <t>i)</t>
  </si>
  <si>
    <t>k)</t>
  </si>
  <si>
    <t>Pozicioni më 31 dhjetor 2010</t>
  </si>
  <si>
    <r>
      <t>IV</t>
    </r>
    <r>
      <rPr>
        <b/>
        <sz val="11"/>
        <rFont val="Arial"/>
        <family val="2"/>
      </rPr>
      <t xml:space="preserve">  </t>
    </r>
    <r>
      <rPr>
        <b/>
        <u val="single"/>
        <sz val="11"/>
        <rFont val="Arial"/>
        <family val="2"/>
      </rPr>
      <t>Shënime të tjera shpjeguese</t>
    </r>
  </si>
  <si>
    <t>Qera</t>
  </si>
  <si>
    <t xml:space="preserve">   a) për ndertesat mbi vleren e mbetur me 5% në vit, b) kompjuterat dhe sisteme të informacionit me 25% ne </t>
  </si>
  <si>
    <t xml:space="preserve"> - Për llogaritjen e amortizimit të AAM njesia jone ekonomike ka percaktuar si metodë amortizimi :</t>
  </si>
  <si>
    <t>Viti 2011</t>
  </si>
  <si>
    <t>Pozicioni më 31 dhjetor 2011</t>
  </si>
  <si>
    <t>Trajtime te pergjithshme</t>
  </si>
  <si>
    <t>Tatim ne burim  18000 .</t>
  </si>
  <si>
    <t xml:space="preserve"> - "Shpenzime të periudhave të ardhme" në shumën ________ .</t>
  </si>
  <si>
    <t>Viti 2012</t>
  </si>
  <si>
    <t>Pozicioni më 31 dhjetor 2012</t>
  </si>
  <si>
    <t>Te ardhurat nga interesat 16 .</t>
  </si>
  <si>
    <t xml:space="preserve">   Aktivet monetare në valute janë vlerësuar me kursin fundit të vitit perkatësisht per euro = 139.56 lek dhe </t>
  </si>
  <si>
    <t xml:space="preserve">   per USD = 105.85lek .</t>
  </si>
  <si>
    <t>TVSH për tu paguar  42046 .</t>
  </si>
  <si>
    <t>Tatim mbi të ardhurat personale  10200 .</t>
  </si>
  <si>
    <t>Shitje punime e sherbime  4916564 .</t>
  </si>
  <si>
    <t>Shitje mallra e produkte  6497350 .</t>
  </si>
  <si>
    <t>Materiale të para e mallra  6580140 .</t>
  </si>
  <si>
    <t>Tatim fitimi I derdhur tepër si paradhënie  446171 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</si>
</sst>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5"/>
      <name val="Arial"/>
      <family val="2"/>
    </font>
    <font>
      <b/>
      <sz val="30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/>
    </xf>
    <xf numFmtId="14" fontId="4" fillId="0" borderId="12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3" fontId="0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11" fillId="0" borderId="10" xfId="0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11" fillId="0" borderId="28" xfId="0" applyFont="1" applyBorder="1" applyAlignment="1">
      <alignment horizontal="center" wrapText="1"/>
    </xf>
    <xf numFmtId="0" fontId="1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5" fontId="0" fillId="0" borderId="10" xfId="42" applyNumberFormat="1" applyFont="1" applyBorder="1" applyAlignment="1">
      <alignment/>
    </xf>
    <xf numFmtId="0" fontId="0" fillId="0" borderId="12" xfId="0" applyBorder="1" applyAlignment="1">
      <alignment horizontal="right"/>
    </xf>
    <xf numFmtId="165" fontId="12" fillId="0" borderId="10" xfId="42" applyNumberFormat="1" applyFont="1" applyBorder="1" applyAlignment="1">
      <alignment/>
    </xf>
    <xf numFmtId="165" fontId="12" fillId="0" borderId="10" xfId="42" applyNumberFormat="1" applyFont="1" applyBorder="1" applyAlignment="1">
      <alignment horizontal="center"/>
    </xf>
    <xf numFmtId="165" fontId="11" fillId="0" borderId="10" xfId="42" applyNumberFormat="1" applyFont="1" applyBorder="1" applyAlignment="1">
      <alignment/>
    </xf>
    <xf numFmtId="165" fontId="11" fillId="0" borderId="10" xfId="42" applyNumberFormat="1" applyFont="1" applyBorder="1" applyAlignment="1">
      <alignment horizontal="center"/>
    </xf>
    <xf numFmtId="165" fontId="1" fillId="0" borderId="10" xfId="42" applyNumberFormat="1" applyFont="1" applyBorder="1" applyAlignment="1">
      <alignment/>
    </xf>
    <xf numFmtId="165" fontId="12" fillId="0" borderId="28" xfId="42" applyNumberFormat="1" applyFont="1" applyBorder="1" applyAlignment="1">
      <alignment/>
    </xf>
    <xf numFmtId="165" fontId="11" fillId="0" borderId="28" xfId="42" applyNumberFormat="1" applyFont="1" applyBorder="1" applyAlignment="1">
      <alignment/>
    </xf>
    <xf numFmtId="165" fontId="11" fillId="0" borderId="10" xfId="42" applyNumberFormat="1" applyFont="1" applyBorder="1" applyAlignment="1">
      <alignment/>
    </xf>
    <xf numFmtId="165" fontId="12" fillId="0" borderId="10" xfId="42" applyNumberFormat="1" applyFont="1" applyBorder="1" applyAlignment="1">
      <alignment/>
    </xf>
    <xf numFmtId="165" fontId="11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0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4" max="4" width="3.140625" style="0" customWidth="1"/>
    <col min="5" max="5" width="15.57421875" style="0" customWidth="1"/>
    <col min="6" max="6" width="4.00390625" style="0" customWidth="1"/>
    <col min="7" max="7" width="4.8515625" style="0" customWidth="1"/>
    <col min="8" max="8" width="12.140625" style="0" customWidth="1"/>
    <col min="10" max="10" width="11.7109375" style="0" customWidth="1"/>
  </cols>
  <sheetData>
    <row r="1" spans="1:11" ht="12.75">
      <c r="A1" s="22"/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ht="12.75">
      <c r="A2" s="25"/>
      <c r="B2" s="18"/>
      <c r="C2" s="18"/>
      <c r="D2" s="18"/>
      <c r="E2" s="18"/>
      <c r="F2" s="18"/>
      <c r="G2" s="18"/>
      <c r="H2" s="18"/>
      <c r="I2" s="18"/>
      <c r="J2" s="18"/>
      <c r="K2" s="26"/>
    </row>
    <row r="3" spans="1:11" ht="18" customHeight="1">
      <c r="A3" s="25"/>
      <c r="B3" s="20" t="s">
        <v>236</v>
      </c>
      <c r="C3" s="20"/>
      <c r="D3" s="20"/>
      <c r="E3" s="72" t="s">
        <v>322</v>
      </c>
      <c r="F3" s="72"/>
      <c r="G3" s="72"/>
      <c r="H3" s="72"/>
      <c r="I3" s="19"/>
      <c r="J3" s="20"/>
      <c r="K3" s="26"/>
    </row>
    <row r="4" spans="1:11" ht="18" customHeight="1">
      <c r="A4" s="25"/>
      <c r="B4" s="20" t="s">
        <v>306</v>
      </c>
      <c r="C4" s="20"/>
      <c r="D4" s="20"/>
      <c r="E4" s="73" t="s">
        <v>307</v>
      </c>
      <c r="F4" s="73"/>
      <c r="G4" s="73"/>
      <c r="H4" s="73"/>
      <c r="I4" s="20"/>
      <c r="J4" s="20"/>
      <c r="K4" s="26"/>
    </row>
    <row r="5" spans="1:11" ht="18" customHeight="1">
      <c r="A5" s="25"/>
      <c r="B5" s="20" t="s">
        <v>135</v>
      </c>
      <c r="C5" s="20"/>
      <c r="D5" s="20"/>
      <c r="E5" s="72" t="s">
        <v>309</v>
      </c>
      <c r="F5" s="72"/>
      <c r="G5" s="72"/>
      <c r="H5" s="74"/>
      <c r="I5" s="20"/>
      <c r="J5" s="20"/>
      <c r="K5" s="26"/>
    </row>
    <row r="6" spans="1:11" ht="18" customHeight="1">
      <c r="A6" s="25"/>
      <c r="B6" s="20" t="s">
        <v>136</v>
      </c>
      <c r="C6" s="20"/>
      <c r="D6" s="20"/>
      <c r="E6" s="72" t="s">
        <v>310</v>
      </c>
      <c r="F6" s="72"/>
      <c r="G6" s="72"/>
      <c r="H6" s="72"/>
      <c r="I6" s="19"/>
      <c r="J6" s="20"/>
      <c r="K6" s="26"/>
    </row>
    <row r="7" spans="1:11" ht="16.5" customHeight="1">
      <c r="A7" s="25"/>
      <c r="B7" s="20"/>
      <c r="C7" s="20"/>
      <c r="D7" s="20"/>
      <c r="E7" s="74"/>
      <c r="F7" s="74"/>
      <c r="G7" s="74"/>
      <c r="H7" s="72"/>
      <c r="I7" s="19"/>
      <c r="J7" s="20"/>
      <c r="K7" s="26"/>
    </row>
    <row r="8" spans="1:11" ht="16.5" customHeight="1">
      <c r="A8" s="25"/>
      <c r="B8" s="20" t="s">
        <v>137</v>
      </c>
      <c r="C8" s="20"/>
      <c r="D8" s="20"/>
      <c r="E8" s="72"/>
      <c r="F8" s="74"/>
      <c r="G8" s="74"/>
      <c r="H8" s="74"/>
      <c r="I8" s="20"/>
      <c r="J8" s="20"/>
      <c r="K8" s="26"/>
    </row>
    <row r="9" spans="1:11" ht="16.5" customHeight="1">
      <c r="A9" s="25"/>
      <c r="B9" s="20" t="s">
        <v>153</v>
      </c>
      <c r="C9" s="20"/>
      <c r="D9" s="20"/>
      <c r="E9" s="21"/>
      <c r="F9" s="20"/>
      <c r="G9" s="20"/>
      <c r="H9" s="20"/>
      <c r="I9" s="20"/>
      <c r="J9" s="20"/>
      <c r="K9" s="26"/>
    </row>
    <row r="10" spans="1:11" ht="16.5" customHeight="1">
      <c r="A10" s="25"/>
      <c r="B10" s="20"/>
      <c r="C10" s="20"/>
      <c r="D10" s="20"/>
      <c r="E10" s="20"/>
      <c r="F10" s="20"/>
      <c r="G10" s="20"/>
      <c r="H10" s="20"/>
      <c r="I10" s="20"/>
      <c r="J10" s="20"/>
      <c r="K10" s="26"/>
    </row>
    <row r="11" spans="1:11" ht="16.5" customHeight="1">
      <c r="A11" s="25"/>
      <c r="B11" s="20" t="s">
        <v>138</v>
      </c>
      <c r="C11" s="20"/>
      <c r="D11" s="20"/>
      <c r="E11" s="72" t="s">
        <v>311</v>
      </c>
      <c r="F11" s="19"/>
      <c r="G11" s="19"/>
      <c r="H11" s="19"/>
      <c r="I11" s="19"/>
      <c r="J11" s="20"/>
      <c r="K11" s="26"/>
    </row>
    <row r="12" spans="1:11" ht="16.5" customHeight="1">
      <c r="A12" s="25"/>
      <c r="B12" s="20"/>
      <c r="C12" s="20"/>
      <c r="D12" s="20"/>
      <c r="E12" s="21"/>
      <c r="F12" s="21"/>
      <c r="G12" s="21"/>
      <c r="H12" s="21"/>
      <c r="I12" s="21"/>
      <c r="J12" s="20"/>
      <c r="K12" s="26"/>
    </row>
    <row r="13" spans="1:11" ht="16.5" customHeight="1">
      <c r="A13" s="25"/>
      <c r="B13" s="20"/>
      <c r="C13" s="20"/>
      <c r="D13" s="20"/>
      <c r="E13" s="21"/>
      <c r="F13" s="21"/>
      <c r="G13" s="21"/>
      <c r="H13" s="21"/>
      <c r="I13" s="21"/>
      <c r="J13" s="20"/>
      <c r="K13" s="26"/>
    </row>
    <row r="14" spans="1:11" ht="12.75">
      <c r="A14" s="25"/>
      <c r="B14" s="18"/>
      <c r="C14" s="18"/>
      <c r="D14" s="18"/>
      <c r="E14" s="18"/>
      <c r="F14" s="18"/>
      <c r="G14" s="18"/>
      <c r="H14" s="18"/>
      <c r="I14" s="18"/>
      <c r="J14" s="18"/>
      <c r="K14" s="26"/>
    </row>
    <row r="15" spans="1:11" ht="12.75">
      <c r="A15" s="25"/>
      <c r="B15" s="18"/>
      <c r="C15" s="18"/>
      <c r="D15" s="18"/>
      <c r="E15" s="18"/>
      <c r="F15" s="18"/>
      <c r="G15" s="18"/>
      <c r="H15" s="18"/>
      <c r="I15" s="18"/>
      <c r="J15" s="18"/>
      <c r="K15" s="26"/>
    </row>
    <row r="16" spans="1:11" ht="12.75">
      <c r="A16" s="25"/>
      <c r="B16" s="18"/>
      <c r="C16" s="18"/>
      <c r="D16" s="18"/>
      <c r="E16" s="18"/>
      <c r="F16" s="18"/>
      <c r="G16" s="18"/>
      <c r="H16" s="18"/>
      <c r="I16" s="18"/>
      <c r="J16" s="18"/>
      <c r="K16" s="26"/>
    </row>
    <row r="17" spans="1:11" ht="12.75">
      <c r="A17" s="25"/>
      <c r="B17" s="18"/>
      <c r="C17" s="18"/>
      <c r="D17" s="18"/>
      <c r="E17" s="18"/>
      <c r="F17" s="18"/>
      <c r="G17" s="18"/>
      <c r="H17" s="18"/>
      <c r="I17" s="18"/>
      <c r="J17" s="18"/>
      <c r="K17" s="26"/>
    </row>
    <row r="18" spans="1:11" ht="12.75">
      <c r="A18" s="25"/>
      <c r="B18" s="18"/>
      <c r="C18" s="18"/>
      <c r="D18" s="18"/>
      <c r="E18" s="18"/>
      <c r="F18" s="18"/>
      <c r="G18" s="18"/>
      <c r="H18" s="18"/>
      <c r="I18" s="18"/>
      <c r="J18" s="18"/>
      <c r="K18" s="26"/>
    </row>
    <row r="19" spans="1:11" ht="12.75">
      <c r="A19" s="25"/>
      <c r="B19" s="18"/>
      <c r="C19" s="18"/>
      <c r="D19" s="18"/>
      <c r="E19" s="18"/>
      <c r="F19" s="18"/>
      <c r="G19" s="18"/>
      <c r="H19" s="18"/>
      <c r="I19" s="18"/>
      <c r="J19" s="18"/>
      <c r="K19" s="26"/>
    </row>
    <row r="20" spans="1:11" ht="12.75">
      <c r="A20" s="25"/>
      <c r="B20" s="18"/>
      <c r="C20" s="18"/>
      <c r="D20" s="18"/>
      <c r="E20" s="18"/>
      <c r="F20" s="18"/>
      <c r="G20" s="18"/>
      <c r="H20" s="18"/>
      <c r="I20" s="18"/>
      <c r="J20" s="18"/>
      <c r="K20" s="26"/>
    </row>
    <row r="21" spans="1:11" ht="12.75">
      <c r="A21" s="25"/>
      <c r="B21" s="18"/>
      <c r="C21" s="18"/>
      <c r="D21" s="18"/>
      <c r="E21" s="18"/>
      <c r="F21" s="18"/>
      <c r="G21" s="18"/>
      <c r="H21" s="18"/>
      <c r="I21" s="18"/>
      <c r="J21" s="18"/>
      <c r="K21" s="26"/>
    </row>
    <row r="22" spans="1:11" ht="12.75">
      <c r="A22" s="25"/>
      <c r="B22" s="18"/>
      <c r="C22" s="18"/>
      <c r="D22" s="18"/>
      <c r="E22" s="18"/>
      <c r="F22" s="18"/>
      <c r="G22" s="18"/>
      <c r="H22" s="18"/>
      <c r="I22" s="18"/>
      <c r="J22" s="18"/>
      <c r="K22" s="26"/>
    </row>
    <row r="23" spans="1:11" ht="12.75">
      <c r="A23" s="25"/>
      <c r="B23" s="18"/>
      <c r="C23" s="18"/>
      <c r="D23" s="18"/>
      <c r="E23" s="18"/>
      <c r="F23" s="18"/>
      <c r="G23" s="18"/>
      <c r="H23" s="18"/>
      <c r="I23" s="18"/>
      <c r="J23" s="18"/>
      <c r="K23" s="26"/>
    </row>
    <row r="24" spans="1:11" ht="12.75">
      <c r="A24" s="25"/>
      <c r="B24" s="18"/>
      <c r="C24" s="18"/>
      <c r="D24" s="18"/>
      <c r="E24" s="18"/>
      <c r="F24" s="18"/>
      <c r="G24" s="18"/>
      <c r="H24" s="18"/>
      <c r="I24" s="18"/>
      <c r="J24" s="18"/>
      <c r="K24" s="26"/>
    </row>
    <row r="25" spans="1:11" ht="40.5" customHeight="1">
      <c r="A25" s="79" t="s">
        <v>139</v>
      </c>
      <c r="B25" s="80"/>
      <c r="C25" s="80"/>
      <c r="D25" s="80"/>
      <c r="E25" s="80"/>
      <c r="F25" s="80"/>
      <c r="G25" s="80"/>
      <c r="H25" s="80"/>
      <c r="I25" s="80"/>
      <c r="J25" s="80"/>
      <c r="K25" s="81"/>
    </row>
    <row r="26" spans="1:11" ht="12.75">
      <c r="A26" s="25"/>
      <c r="B26" s="18"/>
      <c r="C26" s="18"/>
      <c r="D26" s="18"/>
      <c r="E26" s="18"/>
      <c r="F26" s="18"/>
      <c r="G26" s="18"/>
      <c r="H26" s="18"/>
      <c r="I26" s="18"/>
      <c r="J26" s="18"/>
      <c r="K26" s="26"/>
    </row>
    <row r="27" spans="1:11" ht="12.75">
      <c r="A27" s="25"/>
      <c r="B27" s="18"/>
      <c r="C27" s="18"/>
      <c r="D27" s="18"/>
      <c r="E27" s="18"/>
      <c r="F27" s="18"/>
      <c r="G27" s="18"/>
      <c r="H27" s="18"/>
      <c r="I27" s="18"/>
      <c r="J27" s="18"/>
      <c r="K27" s="26"/>
    </row>
    <row r="28" spans="1:11" ht="31.5" customHeight="1">
      <c r="A28" s="82" t="s">
        <v>342</v>
      </c>
      <c r="B28" s="83"/>
      <c r="C28" s="83"/>
      <c r="D28" s="83"/>
      <c r="E28" s="83"/>
      <c r="F28" s="83"/>
      <c r="G28" s="83"/>
      <c r="H28" s="83"/>
      <c r="I28" s="83"/>
      <c r="J28" s="83"/>
      <c r="K28" s="84"/>
    </row>
    <row r="29" spans="1:11" ht="12.75">
      <c r="A29" s="25"/>
      <c r="B29" s="18"/>
      <c r="C29" s="18"/>
      <c r="D29" s="18"/>
      <c r="E29" s="18"/>
      <c r="F29" s="18"/>
      <c r="G29" s="18"/>
      <c r="H29" s="18"/>
      <c r="I29" s="18"/>
      <c r="J29" s="18"/>
      <c r="K29" s="26"/>
    </row>
    <row r="30" spans="1:11" ht="12.75">
      <c r="A30" s="25"/>
      <c r="B30" s="18"/>
      <c r="C30" s="18"/>
      <c r="D30" s="18"/>
      <c r="E30" s="18"/>
      <c r="F30" s="18"/>
      <c r="G30" s="18"/>
      <c r="H30" s="18"/>
      <c r="I30" s="18"/>
      <c r="J30" s="18"/>
      <c r="K30" s="26"/>
    </row>
    <row r="31" spans="1:11" ht="12.75">
      <c r="A31" s="25"/>
      <c r="B31" s="18"/>
      <c r="C31" s="18"/>
      <c r="D31" s="18"/>
      <c r="E31" s="18"/>
      <c r="F31" s="18"/>
      <c r="G31" s="18"/>
      <c r="H31" s="18"/>
      <c r="I31" s="18"/>
      <c r="J31" s="18"/>
      <c r="K31" s="26"/>
    </row>
    <row r="32" spans="1:11" ht="12.75">
      <c r="A32" s="25"/>
      <c r="B32" s="18"/>
      <c r="C32" s="18"/>
      <c r="D32" s="18"/>
      <c r="E32" s="18"/>
      <c r="F32" s="18"/>
      <c r="G32" s="18"/>
      <c r="H32" s="18"/>
      <c r="I32" s="18"/>
      <c r="J32" s="18"/>
      <c r="K32" s="26"/>
    </row>
    <row r="33" spans="1:11" ht="12.75">
      <c r="A33" s="25"/>
      <c r="B33" s="18"/>
      <c r="C33" s="18"/>
      <c r="D33" s="18"/>
      <c r="E33" s="18"/>
      <c r="F33" s="18"/>
      <c r="G33" s="18"/>
      <c r="H33" s="18"/>
      <c r="I33" s="18"/>
      <c r="J33" s="18"/>
      <c r="K33" s="26"/>
    </row>
    <row r="34" spans="1:11" ht="12.75">
      <c r="A34" s="25"/>
      <c r="B34" s="18"/>
      <c r="C34" s="18"/>
      <c r="D34" s="18"/>
      <c r="E34" s="18"/>
      <c r="F34" s="18"/>
      <c r="G34" s="18"/>
      <c r="H34" s="18"/>
      <c r="I34" s="18"/>
      <c r="J34" s="18"/>
      <c r="K34" s="26"/>
    </row>
    <row r="35" spans="1:11" ht="12.75">
      <c r="A35" s="25"/>
      <c r="B35" s="18"/>
      <c r="C35" s="18"/>
      <c r="D35" s="18"/>
      <c r="E35" s="18"/>
      <c r="F35" s="18"/>
      <c r="G35" s="18"/>
      <c r="H35" s="18"/>
      <c r="I35" s="18"/>
      <c r="J35" s="18"/>
      <c r="K35" s="26"/>
    </row>
    <row r="36" spans="1:11" ht="12.75">
      <c r="A36" s="25"/>
      <c r="B36" s="18"/>
      <c r="C36" s="18"/>
      <c r="D36" s="18"/>
      <c r="E36" s="18"/>
      <c r="F36" s="18"/>
      <c r="G36" s="18"/>
      <c r="H36" s="18"/>
      <c r="I36" s="18"/>
      <c r="J36" s="18"/>
      <c r="K36" s="26"/>
    </row>
    <row r="37" spans="1:11" ht="12.75">
      <c r="A37" s="25"/>
      <c r="B37" s="18"/>
      <c r="C37" s="18"/>
      <c r="D37" s="18"/>
      <c r="E37" s="18"/>
      <c r="F37" s="18"/>
      <c r="G37" s="18"/>
      <c r="H37" s="18"/>
      <c r="I37" s="18"/>
      <c r="J37" s="18"/>
      <c r="K37" s="26"/>
    </row>
    <row r="38" spans="1:11" ht="12.75">
      <c r="A38" s="25"/>
      <c r="B38" s="18"/>
      <c r="C38" s="18"/>
      <c r="D38" s="18"/>
      <c r="E38" s="18"/>
      <c r="F38" s="18"/>
      <c r="G38" s="18"/>
      <c r="H38" s="18"/>
      <c r="I38" s="18"/>
      <c r="J38" s="18"/>
      <c r="K38" s="26"/>
    </row>
    <row r="39" spans="1:11" ht="12.75">
      <c r="A39" s="25"/>
      <c r="B39" s="18"/>
      <c r="C39" s="18"/>
      <c r="D39" s="18"/>
      <c r="E39" s="18"/>
      <c r="F39" s="18"/>
      <c r="G39" s="18"/>
      <c r="H39" s="18"/>
      <c r="I39" s="18"/>
      <c r="J39" s="18"/>
      <c r="K39" s="26"/>
    </row>
    <row r="40" spans="1:11" ht="18" customHeight="1">
      <c r="A40" s="25"/>
      <c r="B40" s="20" t="s">
        <v>140</v>
      </c>
      <c r="C40" s="20"/>
      <c r="D40" s="20"/>
      <c r="E40" s="20"/>
      <c r="G40" s="20" t="s">
        <v>141</v>
      </c>
      <c r="H40" s="31">
        <v>40909</v>
      </c>
      <c r="I40" s="18"/>
      <c r="J40" s="18"/>
      <c r="K40" s="26"/>
    </row>
    <row r="41" spans="1:11" ht="18" customHeight="1">
      <c r="A41" s="25"/>
      <c r="B41" s="20"/>
      <c r="C41" s="20"/>
      <c r="D41" s="20"/>
      <c r="E41" s="20"/>
      <c r="G41" s="20" t="s">
        <v>142</v>
      </c>
      <c r="H41" s="32">
        <v>41274</v>
      </c>
      <c r="I41" s="18"/>
      <c r="J41" s="18"/>
      <c r="K41" s="26"/>
    </row>
    <row r="42" spans="1:11" ht="24.75" customHeight="1">
      <c r="A42" s="25"/>
      <c r="B42" s="20" t="s">
        <v>143</v>
      </c>
      <c r="C42" s="20"/>
      <c r="D42" s="20"/>
      <c r="E42" s="20"/>
      <c r="G42" s="20"/>
      <c r="H42" s="32">
        <v>41274</v>
      </c>
      <c r="I42" s="18"/>
      <c r="J42" s="18"/>
      <c r="K42" s="26"/>
    </row>
    <row r="43" spans="1:11" ht="22.5" customHeight="1">
      <c r="A43" s="25"/>
      <c r="B43" s="18"/>
      <c r="C43" s="18"/>
      <c r="D43" s="18"/>
      <c r="E43" s="18"/>
      <c r="F43" s="18"/>
      <c r="G43" s="18"/>
      <c r="H43" s="18"/>
      <c r="I43" s="18"/>
      <c r="J43" s="18"/>
      <c r="K43" s="26"/>
    </row>
    <row r="44" spans="1:11" ht="15.75" customHeight="1">
      <c r="A44" s="25"/>
      <c r="B44" s="18" t="s">
        <v>144</v>
      </c>
      <c r="C44" s="18"/>
      <c r="D44" s="18"/>
      <c r="E44" s="18"/>
      <c r="F44" s="18"/>
      <c r="G44" s="18"/>
      <c r="H44" s="18"/>
      <c r="I44" s="18"/>
      <c r="J44" s="18"/>
      <c r="K44" s="26"/>
    </row>
    <row r="45" spans="1:11" ht="15.75" customHeight="1">
      <c r="A45" s="25"/>
      <c r="B45" s="18" t="s">
        <v>145</v>
      </c>
      <c r="C45" s="18"/>
      <c r="D45" s="18"/>
      <c r="E45" s="18"/>
      <c r="F45" s="18"/>
      <c r="G45" s="18"/>
      <c r="H45" s="18"/>
      <c r="I45" s="18"/>
      <c r="J45" s="18"/>
      <c r="K45" s="26"/>
    </row>
    <row r="46" spans="1:11" ht="15.75" customHeight="1">
      <c r="A46" s="25"/>
      <c r="B46" s="18" t="s">
        <v>308</v>
      </c>
      <c r="C46" s="18"/>
      <c r="D46" s="18"/>
      <c r="E46" s="18"/>
      <c r="F46" s="18"/>
      <c r="G46" s="18"/>
      <c r="H46" s="18"/>
      <c r="I46" s="18"/>
      <c r="J46" s="18"/>
      <c r="K46" s="26"/>
    </row>
    <row r="47" spans="1:11" ht="15.75" customHeight="1">
      <c r="A47" s="25"/>
      <c r="B47" s="18"/>
      <c r="C47" s="18"/>
      <c r="D47" s="18"/>
      <c r="E47" s="18"/>
      <c r="F47" s="18"/>
      <c r="G47" s="18"/>
      <c r="H47" s="18"/>
      <c r="I47" s="18"/>
      <c r="J47" s="18"/>
      <c r="K47" s="26"/>
    </row>
    <row r="48" spans="1:11" ht="15.75" customHeight="1">
      <c r="A48" s="25"/>
      <c r="B48" s="18"/>
      <c r="C48" s="18"/>
      <c r="D48" s="18"/>
      <c r="E48" s="18"/>
      <c r="F48" s="18"/>
      <c r="G48" s="18"/>
      <c r="H48" s="18"/>
      <c r="I48" s="18"/>
      <c r="J48" s="18"/>
      <c r="K48" s="26"/>
    </row>
    <row r="49" spans="1:11" ht="12.75">
      <c r="A49" s="25"/>
      <c r="B49" s="18"/>
      <c r="C49" s="18"/>
      <c r="D49" s="18"/>
      <c r="E49" s="18"/>
      <c r="F49" s="18"/>
      <c r="G49" s="18"/>
      <c r="H49" s="18"/>
      <c r="I49" s="18"/>
      <c r="J49" s="18"/>
      <c r="K49" s="26"/>
    </row>
    <row r="50" spans="1:11" ht="12.75">
      <c r="A50" s="25"/>
      <c r="B50" s="18"/>
      <c r="C50" s="18"/>
      <c r="D50" s="18"/>
      <c r="E50" s="18"/>
      <c r="F50" s="18"/>
      <c r="G50" s="18"/>
      <c r="H50" s="18"/>
      <c r="I50" s="18"/>
      <c r="J50" s="18"/>
      <c r="K50" s="26"/>
    </row>
    <row r="51" spans="1:11" ht="13.5" thickBot="1">
      <c r="A51" s="27"/>
      <c r="B51" s="28"/>
      <c r="C51" s="28"/>
      <c r="D51" s="28"/>
      <c r="E51" s="28"/>
      <c r="F51" s="28"/>
      <c r="G51" s="28"/>
      <c r="H51" s="28"/>
      <c r="I51" s="28"/>
      <c r="J51" s="28"/>
      <c r="K51" s="29"/>
    </row>
  </sheetData>
  <sheetProtection/>
  <mergeCells count="2">
    <mergeCell ref="A25:K25"/>
    <mergeCell ref="A28:K28"/>
  </mergeCells>
  <printOptions/>
  <pageMargins left="0.6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3" width="45.7109375" style="0" customWidth="1"/>
    <col min="4" max="4" width="9.28125" style="0" customWidth="1"/>
    <col min="5" max="6" width="13.7109375" style="0" customWidth="1"/>
  </cols>
  <sheetData>
    <row r="2" spans="2:6" ht="19.5" customHeight="1">
      <c r="B2" s="34" t="s">
        <v>82</v>
      </c>
      <c r="C2" s="38" t="s">
        <v>0</v>
      </c>
      <c r="D2" s="34" t="s">
        <v>1</v>
      </c>
      <c r="E2" s="34" t="s">
        <v>342</v>
      </c>
      <c r="F2" s="34" t="s">
        <v>337</v>
      </c>
    </row>
    <row r="3" spans="2:6" ht="15" customHeight="1">
      <c r="B3" s="34" t="s">
        <v>2</v>
      </c>
      <c r="C3" s="2" t="s">
        <v>3</v>
      </c>
      <c r="D3" s="3"/>
      <c r="E3" s="37"/>
      <c r="F3" s="37"/>
    </row>
    <row r="4" spans="2:6" ht="15" customHeight="1">
      <c r="B4" s="11" t="s">
        <v>5</v>
      </c>
      <c r="C4" s="2" t="s">
        <v>4</v>
      </c>
      <c r="D4" s="2"/>
      <c r="E4" s="9"/>
      <c r="F4" s="9"/>
    </row>
    <row r="5" spans="2:6" ht="15" customHeight="1">
      <c r="B5" s="15" t="s">
        <v>177</v>
      </c>
      <c r="C5" s="3" t="s">
        <v>155</v>
      </c>
      <c r="D5" s="3"/>
      <c r="E5" s="37">
        <v>166953</v>
      </c>
      <c r="F5" s="37">
        <v>15502</v>
      </c>
    </row>
    <row r="6" spans="2:6" ht="15" customHeight="1">
      <c r="B6" s="15" t="s">
        <v>178</v>
      </c>
      <c r="C6" s="3" t="s">
        <v>154</v>
      </c>
      <c r="D6" s="3"/>
      <c r="E6" s="37">
        <v>14579879</v>
      </c>
      <c r="F6" s="37">
        <v>11997989</v>
      </c>
    </row>
    <row r="7" spans="2:6" ht="15" customHeight="1">
      <c r="B7" s="12"/>
      <c r="C7" s="2" t="s">
        <v>35</v>
      </c>
      <c r="D7" s="2"/>
      <c r="E7" s="9">
        <f>SUM(E5:E6)</f>
        <v>14746832</v>
      </c>
      <c r="F7" s="9">
        <f>SUM(F5:F6)</f>
        <v>12013491</v>
      </c>
    </row>
    <row r="8" spans="2:6" ht="15" customHeight="1">
      <c r="B8" s="10" t="s">
        <v>7</v>
      </c>
      <c r="C8" s="2" t="s">
        <v>6</v>
      </c>
      <c r="D8" s="3"/>
      <c r="E8" s="37"/>
      <c r="F8" s="37"/>
    </row>
    <row r="9" spans="2:6" ht="15" customHeight="1">
      <c r="B9" s="12" t="s">
        <v>179</v>
      </c>
      <c r="C9" s="3" t="s">
        <v>162</v>
      </c>
      <c r="D9" s="3"/>
      <c r="E9" s="37"/>
      <c r="F9" s="37"/>
    </row>
    <row r="10" spans="2:6" ht="15" customHeight="1">
      <c r="B10" s="12" t="s">
        <v>180</v>
      </c>
      <c r="C10" s="3" t="s">
        <v>163</v>
      </c>
      <c r="D10" s="3"/>
      <c r="E10" s="37"/>
      <c r="F10" s="37"/>
    </row>
    <row r="11" spans="2:6" ht="15" customHeight="1">
      <c r="B11" s="11"/>
      <c r="C11" s="2" t="s">
        <v>8</v>
      </c>
      <c r="D11" s="2"/>
      <c r="E11" s="9"/>
      <c r="F11" s="9"/>
    </row>
    <row r="12" spans="2:6" ht="15" customHeight="1">
      <c r="B12" s="10" t="s">
        <v>10</v>
      </c>
      <c r="C12" s="2" t="s">
        <v>9</v>
      </c>
      <c r="D12" s="3"/>
      <c r="E12" s="37"/>
      <c r="F12" s="37"/>
    </row>
    <row r="13" spans="2:6" ht="15" customHeight="1">
      <c r="B13" s="12" t="s">
        <v>181</v>
      </c>
      <c r="C13" s="3" t="s">
        <v>156</v>
      </c>
      <c r="D13" s="3"/>
      <c r="E13" s="37">
        <v>1770523</v>
      </c>
      <c r="F13" s="37">
        <v>1864663</v>
      </c>
    </row>
    <row r="14" spans="2:6" ht="15" customHeight="1">
      <c r="B14" s="12" t="s">
        <v>182</v>
      </c>
      <c r="C14" s="3" t="s">
        <v>157</v>
      </c>
      <c r="D14" s="3"/>
      <c r="E14" s="37">
        <v>446171</v>
      </c>
      <c r="F14" s="37">
        <v>434661</v>
      </c>
    </row>
    <row r="15" spans="2:6" ht="15" customHeight="1">
      <c r="B15" s="12" t="s">
        <v>183</v>
      </c>
      <c r="C15" s="3" t="s">
        <v>11</v>
      </c>
      <c r="D15" s="3"/>
      <c r="E15" s="37"/>
      <c r="F15" s="37"/>
    </row>
    <row r="16" spans="2:6" ht="15" customHeight="1">
      <c r="B16" s="12" t="s">
        <v>184</v>
      </c>
      <c r="C16" s="3" t="s">
        <v>12</v>
      </c>
      <c r="D16" s="3"/>
      <c r="E16" s="37"/>
      <c r="F16" s="37"/>
    </row>
    <row r="17" spans="2:6" ht="15" customHeight="1">
      <c r="B17" s="12"/>
      <c r="C17" s="2" t="s">
        <v>13</v>
      </c>
      <c r="D17" s="2"/>
      <c r="E17" s="9">
        <f>SUM(E13:E16)</f>
        <v>2216694</v>
      </c>
      <c r="F17" s="9">
        <f>SUM(F13:F16)</f>
        <v>2299324</v>
      </c>
    </row>
    <row r="18" spans="2:6" ht="15" customHeight="1">
      <c r="B18" s="10" t="s">
        <v>20</v>
      </c>
      <c r="C18" s="2" t="s">
        <v>14</v>
      </c>
      <c r="D18" s="3"/>
      <c r="E18" s="37"/>
      <c r="F18" s="37"/>
    </row>
    <row r="19" spans="2:6" ht="15" customHeight="1">
      <c r="B19" s="15" t="s">
        <v>185</v>
      </c>
      <c r="C19" s="3" t="s">
        <v>15</v>
      </c>
      <c r="D19" s="3"/>
      <c r="E19" s="37"/>
      <c r="F19" s="37"/>
    </row>
    <row r="20" spans="2:6" ht="15" customHeight="1">
      <c r="B20" s="15" t="s">
        <v>186</v>
      </c>
      <c r="C20" s="3" t="s">
        <v>16</v>
      </c>
      <c r="D20" s="3"/>
      <c r="E20" s="37"/>
      <c r="F20" s="37"/>
    </row>
    <row r="21" spans="2:6" ht="15" customHeight="1">
      <c r="B21" s="15" t="s">
        <v>187</v>
      </c>
      <c r="C21" s="3" t="s">
        <v>17</v>
      </c>
      <c r="D21" s="3"/>
      <c r="E21" s="37"/>
      <c r="F21" s="37"/>
    </row>
    <row r="22" spans="2:8" ht="15" customHeight="1">
      <c r="B22" s="15" t="s">
        <v>188</v>
      </c>
      <c r="C22" s="3" t="s">
        <v>18</v>
      </c>
      <c r="D22" s="3"/>
      <c r="E22" s="37">
        <v>154318</v>
      </c>
      <c r="F22" s="37">
        <v>172647</v>
      </c>
      <c r="H22" s="76"/>
    </row>
    <row r="23" spans="2:6" ht="15" customHeight="1">
      <c r="B23" s="15" t="s">
        <v>189</v>
      </c>
      <c r="C23" s="3" t="s">
        <v>19</v>
      </c>
      <c r="D23" s="3"/>
      <c r="E23" s="37"/>
      <c r="F23" s="37"/>
    </row>
    <row r="24" spans="2:6" ht="15" customHeight="1">
      <c r="B24" s="11"/>
      <c r="C24" s="2" t="s">
        <v>21</v>
      </c>
      <c r="D24" s="2"/>
      <c r="E24" s="9">
        <f>SUM(E19:E23)</f>
        <v>154318</v>
      </c>
      <c r="F24" s="9">
        <f>SUM(F19:F23)</f>
        <v>172647</v>
      </c>
    </row>
    <row r="25" spans="2:6" ht="15" customHeight="1">
      <c r="B25" s="10" t="s">
        <v>23</v>
      </c>
      <c r="C25" s="2" t="s">
        <v>22</v>
      </c>
      <c r="D25" s="2"/>
      <c r="E25" s="9"/>
      <c r="F25" s="9"/>
    </row>
    <row r="26" spans="2:6" ht="15" customHeight="1">
      <c r="B26" s="11" t="s">
        <v>25</v>
      </c>
      <c r="C26" s="2" t="s">
        <v>24</v>
      </c>
      <c r="D26" s="2"/>
      <c r="E26" s="9"/>
      <c r="F26" s="9"/>
    </row>
    <row r="27" spans="2:6" ht="15" customHeight="1">
      <c r="B27" s="11" t="s">
        <v>27</v>
      </c>
      <c r="C27" s="2" t="s">
        <v>26</v>
      </c>
      <c r="D27" s="2"/>
      <c r="E27" s="9"/>
      <c r="F27" s="9"/>
    </row>
    <row r="28" spans="2:6" ht="15" customHeight="1">
      <c r="B28" s="12"/>
      <c r="C28" s="2" t="s">
        <v>28</v>
      </c>
      <c r="D28" s="3"/>
      <c r="E28" s="9">
        <f>E7+E11+E17+E24+E25+E26+E27</f>
        <v>17117844</v>
      </c>
      <c r="F28" s="9">
        <f>F7+F11+F17+F24+F25+F26+F27</f>
        <v>14485462</v>
      </c>
    </row>
    <row r="29" spans="2:6" ht="12" customHeight="1">
      <c r="B29" s="12"/>
      <c r="C29" s="3"/>
      <c r="D29" s="3"/>
      <c r="E29" s="37"/>
      <c r="F29" s="37"/>
    </row>
    <row r="30" spans="2:6" ht="15" customHeight="1">
      <c r="B30" s="10" t="s">
        <v>30</v>
      </c>
      <c r="C30" s="2" t="s">
        <v>29</v>
      </c>
      <c r="D30" s="3"/>
      <c r="E30" s="37"/>
      <c r="F30" s="37"/>
    </row>
    <row r="31" spans="2:6" ht="15" customHeight="1">
      <c r="B31" s="11" t="s">
        <v>5</v>
      </c>
      <c r="C31" s="2" t="s">
        <v>31</v>
      </c>
      <c r="D31" s="3"/>
      <c r="E31" s="37"/>
      <c r="F31" s="37"/>
    </row>
    <row r="32" spans="2:6" ht="15" customHeight="1">
      <c r="B32" s="15" t="s">
        <v>177</v>
      </c>
      <c r="C32" s="3" t="s">
        <v>32</v>
      </c>
      <c r="D32" s="3"/>
      <c r="E32" s="37"/>
      <c r="F32" s="37"/>
    </row>
    <row r="33" spans="2:6" ht="15" customHeight="1">
      <c r="B33" s="15" t="s">
        <v>178</v>
      </c>
      <c r="C33" s="3" t="s">
        <v>33</v>
      </c>
      <c r="D33" s="3"/>
      <c r="E33" s="37"/>
      <c r="F33" s="37"/>
    </row>
    <row r="34" spans="2:6" ht="15" customHeight="1">
      <c r="B34" s="15" t="s">
        <v>190</v>
      </c>
      <c r="C34" s="3" t="s">
        <v>34</v>
      </c>
      <c r="D34" s="3"/>
      <c r="E34" s="37"/>
      <c r="F34" s="37"/>
    </row>
    <row r="35" spans="2:6" ht="15" customHeight="1">
      <c r="B35" s="11"/>
      <c r="C35" s="2" t="s">
        <v>35</v>
      </c>
      <c r="D35" s="2"/>
      <c r="E35" s="9">
        <f>SUM(E32:E34)</f>
        <v>0</v>
      </c>
      <c r="F35" s="9">
        <f>SUM(F32:F34)</f>
        <v>0</v>
      </c>
    </row>
    <row r="36" spans="2:6" ht="15" customHeight="1">
      <c r="B36" s="10" t="s">
        <v>7</v>
      </c>
      <c r="C36" s="2" t="s">
        <v>36</v>
      </c>
      <c r="D36" s="3"/>
      <c r="E36" s="37"/>
      <c r="F36" s="37"/>
    </row>
    <row r="37" spans="2:6" ht="15" customHeight="1">
      <c r="B37" s="15" t="s">
        <v>179</v>
      </c>
      <c r="C37" s="3" t="s">
        <v>37</v>
      </c>
      <c r="D37" s="3"/>
      <c r="E37" s="37"/>
      <c r="F37" s="37"/>
    </row>
    <row r="38" spans="2:6" ht="15" customHeight="1">
      <c r="B38" s="15" t="s">
        <v>180</v>
      </c>
      <c r="C38" s="3" t="s">
        <v>38</v>
      </c>
      <c r="D38" s="3"/>
      <c r="E38" s="37"/>
      <c r="F38" s="37"/>
    </row>
    <row r="39" spans="2:6" ht="15" customHeight="1">
      <c r="B39" s="15" t="s">
        <v>191</v>
      </c>
      <c r="C39" s="3" t="s">
        <v>39</v>
      </c>
      <c r="D39" s="3"/>
      <c r="E39" s="37">
        <v>359684</v>
      </c>
      <c r="F39" s="37">
        <v>449605</v>
      </c>
    </row>
    <row r="40" spans="2:6" ht="15" customHeight="1">
      <c r="B40" s="12" t="s">
        <v>192</v>
      </c>
      <c r="C40" s="3" t="s">
        <v>40</v>
      </c>
      <c r="D40" s="3"/>
      <c r="E40" s="37">
        <v>79082</v>
      </c>
      <c r="F40" s="37">
        <v>109767</v>
      </c>
    </row>
    <row r="41" spans="2:6" ht="15" customHeight="1">
      <c r="B41" s="12"/>
      <c r="C41" s="2" t="s">
        <v>8</v>
      </c>
      <c r="D41" s="2"/>
      <c r="E41" s="9">
        <f>SUM(E37:E40)</f>
        <v>438766</v>
      </c>
      <c r="F41" s="9">
        <f>SUM(F37:F40)</f>
        <v>559372</v>
      </c>
    </row>
    <row r="42" spans="2:6" ht="15" customHeight="1">
      <c r="B42" s="10" t="s">
        <v>10</v>
      </c>
      <c r="C42" s="2" t="s">
        <v>41</v>
      </c>
      <c r="D42" s="2"/>
      <c r="E42" s="9"/>
      <c r="F42" s="9"/>
    </row>
    <row r="43" spans="2:6" ht="15" customHeight="1">
      <c r="B43" s="10" t="s">
        <v>20</v>
      </c>
      <c r="C43" s="2" t="s">
        <v>42</v>
      </c>
      <c r="D43" s="2"/>
      <c r="E43" s="9"/>
      <c r="F43" s="9"/>
    </row>
    <row r="44" spans="2:6" ht="15" customHeight="1">
      <c r="B44" s="12" t="s">
        <v>185</v>
      </c>
      <c r="C44" s="3" t="s">
        <v>43</v>
      </c>
      <c r="D44" s="3"/>
      <c r="E44" s="37"/>
      <c r="F44" s="37"/>
    </row>
    <row r="45" spans="2:6" ht="15" customHeight="1">
      <c r="B45" s="12" t="s">
        <v>186</v>
      </c>
      <c r="C45" s="3" t="s">
        <v>44</v>
      </c>
      <c r="D45" s="3"/>
      <c r="E45" s="37"/>
      <c r="F45" s="37"/>
    </row>
    <row r="46" spans="2:6" ht="15" customHeight="1">
      <c r="B46" s="12" t="s">
        <v>187</v>
      </c>
      <c r="C46" s="3" t="s">
        <v>45</v>
      </c>
      <c r="D46" s="3"/>
      <c r="E46" s="37"/>
      <c r="F46" s="37"/>
    </row>
    <row r="47" spans="2:6" ht="15" customHeight="1">
      <c r="B47" s="12"/>
      <c r="C47" s="2" t="s">
        <v>21</v>
      </c>
      <c r="D47" s="2"/>
      <c r="E47" s="9">
        <f>SUM(E44:E46)</f>
        <v>0</v>
      </c>
      <c r="F47" s="9">
        <f>SUM(F44:F46)</f>
        <v>0</v>
      </c>
    </row>
    <row r="48" spans="2:6" ht="15" customHeight="1">
      <c r="B48" s="11" t="s">
        <v>23</v>
      </c>
      <c r="C48" s="2" t="s">
        <v>46</v>
      </c>
      <c r="D48" s="2"/>
      <c r="E48" s="9"/>
      <c r="F48" s="9"/>
    </row>
    <row r="49" spans="2:6" ht="15" customHeight="1">
      <c r="B49" s="10" t="s">
        <v>25</v>
      </c>
      <c r="C49" s="2" t="s">
        <v>47</v>
      </c>
      <c r="D49" s="2"/>
      <c r="E49" s="9"/>
      <c r="F49" s="9"/>
    </row>
    <row r="50" spans="2:6" ht="15" customHeight="1">
      <c r="B50" s="12"/>
      <c r="C50" s="2" t="s">
        <v>48</v>
      </c>
      <c r="D50" s="2"/>
      <c r="E50" s="9">
        <f>E35+E41+E42+E47+E48+E49</f>
        <v>438766</v>
      </c>
      <c r="F50" s="9">
        <f>F35+F41+F42+F47+F48+F49</f>
        <v>559372</v>
      </c>
    </row>
    <row r="51" spans="2:6" ht="15.75" customHeight="1">
      <c r="B51" s="12"/>
      <c r="C51" s="2" t="s">
        <v>49</v>
      </c>
      <c r="D51" s="2"/>
      <c r="E51" s="9">
        <f>E28+E50</f>
        <v>17556610</v>
      </c>
      <c r="F51" s="9">
        <f>F28+F50</f>
        <v>15044834</v>
      </c>
    </row>
    <row r="52" spans="2:6" ht="13.5" customHeight="1">
      <c r="B52" s="12"/>
      <c r="C52" s="3"/>
      <c r="D52" s="3"/>
      <c r="E52" s="37"/>
      <c r="F52" s="37"/>
    </row>
  </sheetData>
  <sheetProtection/>
  <printOptions/>
  <pageMargins left="0.5" right="0.4" top="0.5" bottom="0.5" header="0.5" footer="0.5"/>
  <pageSetup horizontalDpi="600" verticalDpi="600" orientation="portrait" paperSize="9" r:id="rId1"/>
  <ignoredErrors>
    <ignoredError sqref="B8 B12 B25:B27 B31 B36 B18 B42:B43 B48:B49 B4 B5:B6 B9:B10 B13:B16 B19:B23 B32:B34 B37:B40 B44:B4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F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3" width="45.7109375" style="0" customWidth="1"/>
    <col min="4" max="4" width="9.28125" style="0" customWidth="1"/>
    <col min="5" max="6" width="13.7109375" style="0" customWidth="1"/>
  </cols>
  <sheetData>
    <row r="2" spans="2:6" ht="21.75" customHeight="1">
      <c r="B2" s="34" t="s">
        <v>82</v>
      </c>
      <c r="C2" s="38" t="s">
        <v>170</v>
      </c>
      <c r="D2" s="6" t="s">
        <v>1</v>
      </c>
      <c r="E2" s="34" t="s">
        <v>342</v>
      </c>
      <c r="F2" s="34" t="s">
        <v>337</v>
      </c>
    </row>
    <row r="3" spans="2:6" ht="15" customHeight="1">
      <c r="B3" s="11" t="s">
        <v>2</v>
      </c>
      <c r="C3" s="5" t="s">
        <v>171</v>
      </c>
      <c r="D3" s="7"/>
      <c r="E3" s="8"/>
      <c r="F3" s="8"/>
    </row>
    <row r="4" spans="2:6" ht="15" customHeight="1">
      <c r="B4" s="11" t="s">
        <v>5</v>
      </c>
      <c r="C4" s="5" t="s">
        <v>50</v>
      </c>
      <c r="D4" s="5"/>
      <c r="E4" s="35"/>
      <c r="F4" s="35"/>
    </row>
    <row r="5" spans="2:6" ht="15" customHeight="1">
      <c r="B5" s="11" t="s">
        <v>7</v>
      </c>
      <c r="C5" s="5" t="s">
        <v>51</v>
      </c>
      <c r="D5" s="7"/>
      <c r="E5" s="8"/>
      <c r="F5" s="8"/>
    </row>
    <row r="6" spans="2:6" ht="15" customHeight="1">
      <c r="B6" s="12" t="s">
        <v>179</v>
      </c>
      <c r="C6" s="7" t="s">
        <v>52</v>
      </c>
      <c r="D6" s="7"/>
      <c r="E6" s="8"/>
      <c r="F6" s="8"/>
    </row>
    <row r="7" spans="2:6" ht="15" customHeight="1">
      <c r="B7" s="12" t="s">
        <v>180</v>
      </c>
      <c r="C7" s="7" t="s">
        <v>169</v>
      </c>
      <c r="D7" s="7"/>
      <c r="E7" s="8"/>
      <c r="F7" s="8"/>
    </row>
    <row r="8" spans="2:6" ht="15" customHeight="1">
      <c r="B8" s="12" t="s">
        <v>191</v>
      </c>
      <c r="C8" s="7" t="s">
        <v>53</v>
      </c>
      <c r="D8" s="7"/>
      <c r="E8" s="8"/>
      <c r="F8" s="8"/>
    </row>
    <row r="9" spans="2:6" ht="15" customHeight="1">
      <c r="B9" s="12"/>
      <c r="C9" s="5" t="s">
        <v>8</v>
      </c>
      <c r="D9" s="5"/>
      <c r="E9" s="35">
        <f>SUM(E6:E8)</f>
        <v>0</v>
      </c>
      <c r="F9" s="35">
        <f>SUM(F6:F8)</f>
        <v>0</v>
      </c>
    </row>
    <row r="10" spans="2:6" ht="15" customHeight="1">
      <c r="B10" s="11" t="s">
        <v>10</v>
      </c>
      <c r="C10" s="5" t="s">
        <v>54</v>
      </c>
      <c r="D10" s="7"/>
      <c r="E10" s="8"/>
      <c r="F10" s="8"/>
    </row>
    <row r="11" spans="2:6" ht="15" customHeight="1">
      <c r="B11" s="12" t="s">
        <v>181</v>
      </c>
      <c r="C11" s="7" t="s">
        <v>55</v>
      </c>
      <c r="D11" s="7"/>
      <c r="E11" s="8">
        <v>4597675</v>
      </c>
      <c r="F11" s="8">
        <v>4150673</v>
      </c>
    </row>
    <row r="12" spans="2:6" ht="15" customHeight="1">
      <c r="B12" s="12" t="s">
        <v>182</v>
      </c>
      <c r="C12" s="7" t="s">
        <v>56</v>
      </c>
      <c r="D12" s="7"/>
      <c r="E12" s="8">
        <v>949138</v>
      </c>
      <c r="F12" s="8">
        <v>669779</v>
      </c>
    </row>
    <row r="13" spans="2:6" ht="15" customHeight="1">
      <c r="B13" s="12" t="s">
        <v>183</v>
      </c>
      <c r="C13" s="7" t="s">
        <v>57</v>
      </c>
      <c r="D13" s="7"/>
      <c r="E13" s="8">
        <f>10200+42046+18000</f>
        <v>70246</v>
      </c>
      <c r="F13" s="8">
        <v>117867</v>
      </c>
    </row>
    <row r="14" spans="2:6" ht="15" customHeight="1">
      <c r="B14" s="12" t="s">
        <v>184</v>
      </c>
      <c r="C14" s="7" t="s">
        <v>158</v>
      </c>
      <c r="D14" s="7"/>
      <c r="E14" s="8">
        <v>34038</v>
      </c>
      <c r="F14" s="8">
        <v>29676</v>
      </c>
    </row>
    <row r="15" spans="2:6" ht="15" customHeight="1">
      <c r="B15" s="12" t="s">
        <v>193</v>
      </c>
      <c r="C15" s="7" t="s">
        <v>159</v>
      </c>
      <c r="D15" s="7"/>
      <c r="E15" s="8"/>
      <c r="F15" s="8"/>
    </row>
    <row r="16" spans="2:6" ht="15" customHeight="1">
      <c r="B16" s="12" t="s">
        <v>194</v>
      </c>
      <c r="C16" s="7" t="s">
        <v>160</v>
      </c>
      <c r="D16" s="7"/>
      <c r="E16" s="8"/>
      <c r="F16" s="8"/>
    </row>
    <row r="17" spans="2:6" ht="15" customHeight="1">
      <c r="B17" s="12" t="s">
        <v>195</v>
      </c>
      <c r="C17" s="7" t="s">
        <v>161</v>
      </c>
      <c r="D17" s="7"/>
      <c r="E17" s="8"/>
      <c r="F17" s="8"/>
    </row>
    <row r="18" spans="2:6" ht="15" customHeight="1">
      <c r="B18" s="12" t="s">
        <v>196</v>
      </c>
      <c r="C18" s="7" t="s">
        <v>58</v>
      </c>
      <c r="D18" s="7"/>
      <c r="E18" s="8"/>
      <c r="F18" s="8"/>
    </row>
    <row r="19" spans="2:6" ht="15" customHeight="1">
      <c r="B19" s="12" t="s">
        <v>197</v>
      </c>
      <c r="C19" s="7" t="s">
        <v>59</v>
      </c>
      <c r="D19" s="7"/>
      <c r="E19" s="8"/>
      <c r="F19" s="8"/>
    </row>
    <row r="20" spans="2:6" ht="15" customHeight="1">
      <c r="B20" s="12"/>
      <c r="C20" s="5" t="s">
        <v>13</v>
      </c>
      <c r="D20" s="5"/>
      <c r="E20" s="35">
        <f>SUM(E11:E19)</f>
        <v>5651097</v>
      </c>
      <c r="F20" s="35">
        <f>SUM(F11:F19)</f>
        <v>4967995</v>
      </c>
    </row>
    <row r="21" spans="2:6" ht="15" customHeight="1">
      <c r="B21" s="11" t="s">
        <v>20</v>
      </c>
      <c r="C21" s="5" t="s">
        <v>60</v>
      </c>
      <c r="D21" s="5"/>
      <c r="E21" s="35"/>
      <c r="F21" s="35"/>
    </row>
    <row r="22" spans="2:6" ht="15" customHeight="1">
      <c r="B22" s="11" t="s">
        <v>23</v>
      </c>
      <c r="C22" s="5" t="s">
        <v>61</v>
      </c>
      <c r="D22" s="5"/>
      <c r="E22" s="35"/>
      <c r="F22" s="35"/>
    </row>
    <row r="23" spans="2:6" ht="15" customHeight="1">
      <c r="B23" s="11"/>
      <c r="C23" s="5" t="s">
        <v>172</v>
      </c>
      <c r="D23" s="7"/>
      <c r="E23" s="35">
        <f>E4+E9+E20+E21+E22</f>
        <v>5651097</v>
      </c>
      <c r="F23" s="35">
        <f>F4+F9+F20+F21+F22</f>
        <v>4967995</v>
      </c>
    </row>
    <row r="24" spans="2:6" ht="12" customHeight="1">
      <c r="B24" s="12"/>
      <c r="C24" s="7"/>
      <c r="D24" s="7"/>
      <c r="E24" s="8"/>
      <c r="F24" s="8"/>
    </row>
    <row r="25" spans="2:6" ht="15" customHeight="1">
      <c r="B25" s="11" t="s">
        <v>30</v>
      </c>
      <c r="C25" s="5" t="s">
        <v>173</v>
      </c>
      <c r="D25" s="7"/>
      <c r="E25" s="8"/>
      <c r="F25" s="8"/>
    </row>
    <row r="26" spans="2:6" ht="15" customHeight="1">
      <c r="B26" s="11" t="s">
        <v>5</v>
      </c>
      <c r="C26" s="5" t="s">
        <v>62</v>
      </c>
      <c r="D26" s="7"/>
      <c r="E26" s="8"/>
      <c r="F26" s="8"/>
    </row>
    <row r="27" spans="2:6" ht="15" customHeight="1">
      <c r="B27" s="12" t="s">
        <v>177</v>
      </c>
      <c r="C27" s="7" t="s">
        <v>63</v>
      </c>
      <c r="D27" s="7"/>
      <c r="E27" s="8"/>
      <c r="F27" s="8"/>
    </row>
    <row r="28" spans="2:6" ht="15" customHeight="1">
      <c r="B28" s="12" t="s">
        <v>178</v>
      </c>
      <c r="C28" s="7" t="s">
        <v>64</v>
      </c>
      <c r="D28" s="7"/>
      <c r="E28" s="8"/>
      <c r="F28" s="8"/>
    </row>
    <row r="29" spans="2:6" ht="15" customHeight="1">
      <c r="B29" s="12"/>
      <c r="C29" s="5" t="s">
        <v>35</v>
      </c>
      <c r="D29" s="5"/>
      <c r="E29" s="35">
        <f>SUM(E27:E28)</f>
        <v>0</v>
      </c>
      <c r="F29" s="35">
        <f>SUM(F27:F28)</f>
        <v>0</v>
      </c>
    </row>
    <row r="30" spans="2:6" ht="15" customHeight="1">
      <c r="B30" s="11" t="s">
        <v>7</v>
      </c>
      <c r="C30" s="5" t="s">
        <v>65</v>
      </c>
      <c r="D30" s="5"/>
      <c r="E30" s="35"/>
      <c r="F30" s="35"/>
    </row>
    <row r="31" spans="2:6" ht="15" customHeight="1">
      <c r="B31" s="11" t="s">
        <v>10</v>
      </c>
      <c r="C31" s="5" t="s">
        <v>66</v>
      </c>
      <c r="D31" s="5"/>
      <c r="E31" s="35"/>
      <c r="F31" s="35"/>
    </row>
    <row r="32" spans="2:6" ht="15" customHeight="1">
      <c r="B32" s="11" t="s">
        <v>20</v>
      </c>
      <c r="C32" s="5" t="s">
        <v>60</v>
      </c>
      <c r="D32" s="5"/>
      <c r="E32" s="35"/>
      <c r="F32" s="35"/>
    </row>
    <row r="33" spans="2:6" ht="15" customHeight="1">
      <c r="B33" s="11"/>
      <c r="C33" s="5" t="s">
        <v>174</v>
      </c>
      <c r="D33" s="7"/>
      <c r="E33" s="35">
        <f>E29+E30+E31+E32</f>
        <v>0</v>
      </c>
      <c r="F33" s="35">
        <f>F29+F30+F31+F32</f>
        <v>0</v>
      </c>
    </row>
    <row r="34" spans="2:6" ht="15" customHeight="1">
      <c r="B34" s="11"/>
      <c r="C34" s="5" t="s">
        <v>175</v>
      </c>
      <c r="D34" s="7"/>
      <c r="E34" s="35">
        <f>E23+E33</f>
        <v>5651097</v>
      </c>
      <c r="F34" s="35">
        <f>F23+F33</f>
        <v>4967995</v>
      </c>
    </row>
    <row r="35" spans="2:6" ht="12" customHeight="1">
      <c r="B35" s="12"/>
      <c r="C35" s="7"/>
      <c r="D35" s="7"/>
      <c r="E35" s="8"/>
      <c r="F35" s="8"/>
    </row>
    <row r="36" spans="2:6" ht="15" customHeight="1">
      <c r="B36" s="11" t="s">
        <v>68</v>
      </c>
      <c r="C36" s="5" t="s">
        <v>67</v>
      </c>
      <c r="D36" s="7"/>
      <c r="E36" s="8"/>
      <c r="F36" s="8"/>
    </row>
    <row r="37" spans="2:6" ht="15" customHeight="1">
      <c r="B37" s="12" t="s">
        <v>5</v>
      </c>
      <c r="C37" s="7" t="s">
        <v>258</v>
      </c>
      <c r="D37" s="7"/>
      <c r="E37" s="8"/>
      <c r="F37" s="8"/>
    </row>
    <row r="38" spans="2:6" ht="15" customHeight="1">
      <c r="B38" s="12" t="s">
        <v>7</v>
      </c>
      <c r="C38" s="58" t="s">
        <v>259</v>
      </c>
      <c r="D38" s="7"/>
      <c r="E38" s="8"/>
      <c r="F38" s="8"/>
    </row>
    <row r="39" spans="2:6" ht="15" customHeight="1">
      <c r="B39" s="12" t="s">
        <v>10</v>
      </c>
      <c r="C39" s="7" t="s">
        <v>260</v>
      </c>
      <c r="D39" s="7"/>
      <c r="E39" s="8">
        <v>3200000</v>
      </c>
      <c r="F39" s="8">
        <v>3200000</v>
      </c>
    </row>
    <row r="40" spans="2:6" ht="15" customHeight="1">
      <c r="B40" s="12" t="s">
        <v>20</v>
      </c>
      <c r="C40" s="7" t="s">
        <v>70</v>
      </c>
      <c r="D40" s="7"/>
      <c r="E40" s="8"/>
      <c r="F40" s="8"/>
    </row>
    <row r="41" spans="2:6" ht="15" customHeight="1">
      <c r="B41" s="12" t="s">
        <v>23</v>
      </c>
      <c r="C41" s="7" t="s">
        <v>71</v>
      </c>
      <c r="D41" s="7"/>
      <c r="E41" s="8"/>
      <c r="F41" s="8"/>
    </row>
    <row r="42" spans="2:6" ht="15" customHeight="1">
      <c r="B42" s="12" t="s">
        <v>25</v>
      </c>
      <c r="C42" s="7" t="s">
        <v>72</v>
      </c>
      <c r="D42" s="7"/>
      <c r="E42" s="8"/>
      <c r="F42" s="8"/>
    </row>
    <row r="43" spans="2:6" ht="15" customHeight="1">
      <c r="B43" s="12" t="s">
        <v>27</v>
      </c>
      <c r="C43" s="7" t="s">
        <v>73</v>
      </c>
      <c r="D43" s="7"/>
      <c r="E43" s="8">
        <v>476839</v>
      </c>
      <c r="F43" s="8">
        <v>388560</v>
      </c>
    </row>
    <row r="44" spans="2:6" ht="15" customHeight="1">
      <c r="B44" s="12" t="s">
        <v>77</v>
      </c>
      <c r="C44" s="7" t="s">
        <v>74</v>
      </c>
      <c r="D44" s="7"/>
      <c r="E44" s="8"/>
      <c r="F44" s="8"/>
    </row>
    <row r="45" spans="2:6" ht="15" customHeight="1">
      <c r="B45" s="12" t="s">
        <v>78</v>
      </c>
      <c r="C45" s="7" t="s">
        <v>75</v>
      </c>
      <c r="D45" s="7"/>
      <c r="E45" s="8">
        <v>6400000</v>
      </c>
      <c r="F45" s="8">
        <v>4750000</v>
      </c>
    </row>
    <row r="46" spans="2:6" ht="15" customHeight="1">
      <c r="B46" s="12" t="s">
        <v>79</v>
      </c>
      <c r="C46" s="7" t="s">
        <v>76</v>
      </c>
      <c r="D46" s="7"/>
      <c r="E46" s="8">
        <v>1828674</v>
      </c>
      <c r="F46" s="8">
        <v>1738279</v>
      </c>
    </row>
    <row r="47" spans="2:6" ht="15" customHeight="1">
      <c r="B47" s="11"/>
      <c r="C47" s="5" t="s">
        <v>80</v>
      </c>
      <c r="D47" s="7"/>
      <c r="E47" s="35">
        <f>SUM(E37:E46)</f>
        <v>11905513</v>
      </c>
      <c r="F47" s="35">
        <f>SUM(F37:F46)</f>
        <v>10076839</v>
      </c>
    </row>
    <row r="48" spans="2:6" ht="15" customHeight="1">
      <c r="B48" s="12"/>
      <c r="C48" s="7"/>
      <c r="D48" s="7"/>
      <c r="E48" s="8"/>
      <c r="F48" s="8"/>
    </row>
    <row r="49" spans="2:6" ht="15.75" customHeight="1">
      <c r="B49" s="12"/>
      <c r="C49" s="5" t="s">
        <v>176</v>
      </c>
      <c r="D49" s="5"/>
      <c r="E49" s="35">
        <f>E34+E47</f>
        <v>17556610</v>
      </c>
      <c r="F49" s="35">
        <f>F34+F47</f>
        <v>15044834</v>
      </c>
    </row>
    <row r="50" spans="2:6" ht="13.5" customHeight="1">
      <c r="B50" s="12"/>
      <c r="C50" s="7"/>
      <c r="D50" s="7"/>
      <c r="E50" s="8"/>
      <c r="F50" s="8"/>
    </row>
    <row r="51" spans="2:6" ht="13.5" customHeight="1">
      <c r="B51" s="12"/>
      <c r="C51" s="7"/>
      <c r="D51" s="7"/>
      <c r="E51" s="8"/>
      <c r="F51" s="8"/>
    </row>
    <row r="55" spans="5:6" ht="12.75">
      <c r="E55" s="76"/>
      <c r="F55" s="76"/>
    </row>
  </sheetData>
  <sheetProtection/>
  <printOptions/>
  <pageMargins left="0.5" right="0.4" top="0.5" bottom="0.5" header="0.5" footer="0.5"/>
  <pageSetup horizontalDpi="600" verticalDpi="600" orientation="portrait" paperSize="9" r:id="rId1"/>
  <ignoredErrors>
    <ignoredError sqref="B4:B5 B10 B21:B22 B30:B32 B26 B6:B8 B11:B19 B27:B28 B37:B4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3" width="45.7109375" style="0" customWidth="1"/>
    <col min="4" max="4" width="9.28125" style="0" customWidth="1"/>
    <col min="5" max="6" width="13.7109375" style="0" customWidth="1"/>
  </cols>
  <sheetData>
    <row r="2" ht="15.75">
      <c r="C2" s="16" t="s">
        <v>202</v>
      </c>
    </row>
    <row r="3" ht="15.75">
      <c r="C3" s="16" t="s">
        <v>203</v>
      </c>
    </row>
    <row r="5" spans="2:6" ht="19.5" customHeight="1">
      <c r="B5" s="6" t="s">
        <v>82</v>
      </c>
      <c r="C5" s="6" t="s">
        <v>81</v>
      </c>
      <c r="D5" s="6"/>
      <c r="E5" s="34" t="s">
        <v>342</v>
      </c>
      <c r="F5" s="34" t="s">
        <v>337</v>
      </c>
    </row>
    <row r="6" spans="2:6" ht="15.75" customHeight="1">
      <c r="B6" s="14" t="s">
        <v>5</v>
      </c>
      <c r="C6" s="4" t="s">
        <v>83</v>
      </c>
      <c r="D6" s="4"/>
      <c r="E6" s="13">
        <f>4274764+6497350+641800</f>
        <v>11413914</v>
      </c>
      <c r="F6" s="13">
        <v>10800894</v>
      </c>
    </row>
    <row r="7" spans="2:6" ht="15.75" customHeight="1">
      <c r="B7" s="14" t="s">
        <v>7</v>
      </c>
      <c r="C7" s="4" t="s">
        <v>84</v>
      </c>
      <c r="D7" s="4"/>
      <c r="E7" s="13"/>
      <c r="F7" s="13"/>
    </row>
    <row r="8" spans="2:6" ht="30" customHeight="1">
      <c r="B8" s="14" t="s">
        <v>10</v>
      </c>
      <c r="C8" s="33" t="s">
        <v>85</v>
      </c>
      <c r="D8" s="4"/>
      <c r="E8" s="13"/>
      <c r="F8" s="13"/>
    </row>
    <row r="9" spans="2:6" ht="15.75" customHeight="1">
      <c r="B9" s="14" t="s">
        <v>20</v>
      </c>
      <c r="C9" s="4" t="s">
        <v>86</v>
      </c>
      <c r="D9" s="4"/>
      <c r="E9" s="13">
        <v>6580140</v>
      </c>
      <c r="F9" s="13">
        <v>5832732</v>
      </c>
    </row>
    <row r="10" spans="2:6" ht="15.75" customHeight="1">
      <c r="B10" s="14" t="s">
        <v>23</v>
      </c>
      <c r="C10" s="4" t="s">
        <v>87</v>
      </c>
      <c r="D10" s="4"/>
      <c r="E10" s="13"/>
      <c r="F10" s="13"/>
    </row>
    <row r="11" spans="2:6" ht="15.75" customHeight="1">
      <c r="B11" s="14"/>
      <c r="C11" s="4" t="s">
        <v>88</v>
      </c>
      <c r="D11" s="4"/>
      <c r="E11" s="13">
        <v>1452409</v>
      </c>
      <c r="F11" s="13">
        <v>1303272</v>
      </c>
    </row>
    <row r="12" spans="2:6" ht="15.75" customHeight="1">
      <c r="B12" s="14"/>
      <c r="C12" s="4" t="s">
        <v>261</v>
      </c>
      <c r="D12" s="4"/>
      <c r="E12" s="13">
        <v>242553</v>
      </c>
      <c r="F12" s="13">
        <v>217647</v>
      </c>
    </row>
    <row r="13" spans="2:6" ht="15.75" customHeight="1">
      <c r="B13" s="14" t="s">
        <v>25</v>
      </c>
      <c r="C13" s="4" t="s">
        <v>89</v>
      </c>
      <c r="D13" s="4"/>
      <c r="E13" s="13">
        <v>120606</v>
      </c>
      <c r="F13" s="13">
        <v>141566</v>
      </c>
    </row>
    <row r="14" spans="2:6" ht="15.75" customHeight="1">
      <c r="B14" s="14" t="s">
        <v>27</v>
      </c>
      <c r="C14" s="4" t="s">
        <v>164</v>
      </c>
      <c r="D14" s="4"/>
      <c r="E14" s="13">
        <v>986362</v>
      </c>
      <c r="F14" s="13">
        <v>1374268</v>
      </c>
    </row>
    <row r="15" spans="2:6" ht="16.5" customHeight="1">
      <c r="B15" s="14" t="s">
        <v>77</v>
      </c>
      <c r="C15" s="2" t="s">
        <v>90</v>
      </c>
      <c r="D15" s="2"/>
      <c r="E15" s="9">
        <f>SUM(E9:E14)</f>
        <v>9382070</v>
      </c>
      <c r="F15" s="9">
        <f>SUM(F9:F14)</f>
        <v>8869485</v>
      </c>
    </row>
    <row r="16" spans="2:6" ht="27.75" customHeight="1">
      <c r="B16" s="14" t="s">
        <v>78</v>
      </c>
      <c r="C16" s="36" t="s">
        <v>262</v>
      </c>
      <c r="D16" s="2"/>
      <c r="E16" s="9">
        <f>E6+E7+E8-E15</f>
        <v>2031844</v>
      </c>
      <c r="F16" s="9">
        <f>F6+F7+F8-F15</f>
        <v>1931409</v>
      </c>
    </row>
    <row r="17" spans="2:6" ht="15.75" customHeight="1">
      <c r="B17" s="14" t="s">
        <v>79</v>
      </c>
      <c r="C17" s="59" t="s">
        <v>91</v>
      </c>
      <c r="D17" s="4"/>
      <c r="E17" s="13"/>
      <c r="F17" s="13"/>
    </row>
    <row r="18" spans="2:6" ht="15.75" customHeight="1">
      <c r="B18" s="14" t="s">
        <v>93</v>
      </c>
      <c r="C18" s="4" t="s">
        <v>263</v>
      </c>
      <c r="D18" s="4"/>
      <c r="E18" s="13"/>
      <c r="F18" s="13"/>
    </row>
    <row r="19" spans="2:6" ht="16.5" customHeight="1">
      <c r="B19" s="14" t="s">
        <v>94</v>
      </c>
      <c r="C19" s="2" t="s">
        <v>92</v>
      </c>
      <c r="D19" s="4"/>
      <c r="E19" s="13"/>
      <c r="F19" s="13"/>
    </row>
    <row r="20" spans="2:6" ht="30" customHeight="1">
      <c r="B20" s="12" t="s">
        <v>198</v>
      </c>
      <c r="C20" s="33" t="s">
        <v>168</v>
      </c>
      <c r="D20" s="4"/>
      <c r="E20" s="13"/>
      <c r="F20" s="13"/>
    </row>
    <row r="21" spans="2:6" ht="15.75" customHeight="1">
      <c r="B21" s="14" t="s">
        <v>199</v>
      </c>
      <c r="C21" s="4" t="s">
        <v>167</v>
      </c>
      <c r="D21" s="4"/>
      <c r="E21" s="13">
        <v>16</v>
      </c>
      <c r="F21" s="13">
        <v>12</v>
      </c>
    </row>
    <row r="22" spans="2:6" ht="15.75" customHeight="1">
      <c r="B22" s="14" t="s">
        <v>200</v>
      </c>
      <c r="C22" s="4" t="s">
        <v>165</v>
      </c>
      <c r="D22" s="4"/>
      <c r="E22" s="13"/>
      <c r="F22" s="13"/>
    </row>
    <row r="23" spans="2:6" ht="15.75" customHeight="1">
      <c r="B23" s="14" t="s">
        <v>201</v>
      </c>
      <c r="C23" s="4" t="s">
        <v>166</v>
      </c>
      <c r="D23" s="4"/>
      <c r="E23" s="13"/>
      <c r="F23" s="13"/>
    </row>
    <row r="24" spans="2:6" ht="27.75" customHeight="1">
      <c r="B24" s="14" t="s">
        <v>95</v>
      </c>
      <c r="C24" s="36" t="s">
        <v>99</v>
      </c>
      <c r="D24" s="2"/>
      <c r="E24" s="9">
        <f>SUM(E20:E23)</f>
        <v>16</v>
      </c>
      <c r="F24" s="9">
        <f>SUM(F20:F23)</f>
        <v>12</v>
      </c>
    </row>
    <row r="25" spans="2:6" ht="27.75" customHeight="1">
      <c r="B25" s="14" t="s">
        <v>96</v>
      </c>
      <c r="C25" s="2" t="s">
        <v>100</v>
      </c>
      <c r="D25" s="4"/>
      <c r="E25" s="9">
        <f>E16+E24</f>
        <v>2031860</v>
      </c>
      <c r="F25" s="9">
        <f>F16+F24</f>
        <v>1931421</v>
      </c>
    </row>
    <row r="26" spans="2:6" ht="15.75" customHeight="1">
      <c r="B26" s="14" t="s">
        <v>97</v>
      </c>
      <c r="C26" s="4" t="s">
        <v>101</v>
      </c>
      <c r="D26" s="4"/>
      <c r="E26" s="13">
        <f>E25*0.1</f>
        <v>203186</v>
      </c>
      <c r="F26" s="13">
        <f>F25*0.1</f>
        <v>193142.1</v>
      </c>
    </row>
    <row r="27" spans="2:6" ht="27.75" customHeight="1">
      <c r="B27" s="14" t="s">
        <v>98</v>
      </c>
      <c r="C27" s="2" t="s">
        <v>102</v>
      </c>
      <c r="D27" s="4"/>
      <c r="E27" s="9">
        <f>E25-E26</f>
        <v>1828674</v>
      </c>
      <c r="F27" s="9">
        <f>F25-F26</f>
        <v>1738278.9</v>
      </c>
    </row>
    <row r="28" spans="2:6" ht="15.75" customHeight="1">
      <c r="B28" s="14" t="s">
        <v>104</v>
      </c>
      <c r="C28" s="4" t="s">
        <v>103</v>
      </c>
      <c r="D28" s="4"/>
      <c r="E28" s="13"/>
      <c r="F28" s="13"/>
    </row>
    <row r="29" spans="2:6" ht="15.75" customHeight="1">
      <c r="B29" s="14"/>
      <c r="C29" s="4"/>
      <c r="D29" s="4"/>
      <c r="E29" s="13"/>
      <c r="F29" s="13"/>
    </row>
    <row r="30" spans="2:6" ht="15.75" customHeight="1">
      <c r="B30" s="14"/>
      <c r="C30" s="4"/>
      <c r="D30" s="4"/>
      <c r="E30" s="13"/>
      <c r="F30" s="13"/>
    </row>
    <row r="31" spans="2:6" ht="15.75" customHeight="1">
      <c r="B31" s="14"/>
      <c r="C31" s="4"/>
      <c r="D31" s="4"/>
      <c r="E31" s="13"/>
      <c r="F31" s="13"/>
    </row>
    <row r="32" spans="2:6" ht="15.75" customHeight="1">
      <c r="B32" s="14"/>
      <c r="C32" s="4"/>
      <c r="D32" s="4"/>
      <c r="E32" s="13"/>
      <c r="F32" s="13"/>
    </row>
  </sheetData>
  <sheetProtection/>
  <printOptions/>
  <pageMargins left="0.5" right="0.5" top="0.5" bottom="0.5" header="0.5" footer="0.5"/>
  <pageSetup horizontalDpi="600" verticalDpi="600" orientation="portrait" paperSize="9" r:id="rId1"/>
  <ignoredErrors>
    <ignoredError sqref="B6:B9 B10:B19 B24:B28 B20:B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E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5.7109375" style="0" customWidth="1"/>
    <col min="3" max="3" width="48.7109375" style="0" customWidth="1"/>
    <col min="4" max="5" width="13.7109375" style="0" customWidth="1"/>
  </cols>
  <sheetData>
    <row r="2" ht="15.75">
      <c r="C2" s="16" t="s">
        <v>289</v>
      </c>
    </row>
    <row r="4" spans="2:5" ht="21.75" customHeight="1">
      <c r="B4" s="6" t="s">
        <v>82</v>
      </c>
      <c r="C4" s="6" t="s">
        <v>81</v>
      </c>
      <c r="D4" s="34" t="s">
        <v>342</v>
      </c>
      <c r="E4" s="34" t="s">
        <v>337</v>
      </c>
    </row>
    <row r="5" spans="2:5" ht="16.5" customHeight="1">
      <c r="B5" s="10" t="s">
        <v>264</v>
      </c>
      <c r="C5" s="2" t="s">
        <v>105</v>
      </c>
      <c r="D5" s="9">
        <f>SUM(D6:D12)</f>
        <v>2733325</v>
      </c>
      <c r="E5" s="9">
        <f>SUM(E6:E12)</f>
        <v>2812605</v>
      </c>
    </row>
    <row r="6" spans="2:5" ht="16.5" customHeight="1">
      <c r="B6" s="14" t="s">
        <v>265</v>
      </c>
      <c r="C6" s="4" t="s">
        <v>106</v>
      </c>
      <c r="D6" s="13">
        <v>13790837</v>
      </c>
      <c r="E6" s="13">
        <v>11944332</v>
      </c>
    </row>
    <row r="7" spans="2:5" ht="16.5" customHeight="1">
      <c r="B7" s="14" t="s">
        <v>266</v>
      </c>
      <c r="C7" s="4" t="s">
        <v>107</v>
      </c>
      <c r="D7" s="13">
        <v>-9671151</v>
      </c>
      <c r="E7" s="13">
        <v>-7746170</v>
      </c>
    </row>
    <row r="8" spans="2:5" ht="16.5" customHeight="1">
      <c r="B8" s="14" t="s">
        <v>267</v>
      </c>
      <c r="C8" s="4" t="s">
        <v>108</v>
      </c>
      <c r="D8" s="13"/>
      <c r="E8" s="13"/>
    </row>
    <row r="9" spans="2:5" ht="16.5" customHeight="1">
      <c r="B9" s="14" t="s">
        <v>268</v>
      </c>
      <c r="C9" s="4" t="s">
        <v>109</v>
      </c>
      <c r="D9" s="13"/>
      <c r="E9" s="13"/>
    </row>
    <row r="10" spans="2:5" ht="16.5" customHeight="1">
      <c r="B10" s="14" t="s">
        <v>269</v>
      </c>
      <c r="C10" s="4" t="s">
        <v>110</v>
      </c>
      <c r="D10" s="13">
        <v>-214696</v>
      </c>
      <c r="E10" s="13">
        <v>-150388</v>
      </c>
    </row>
    <row r="11" spans="2:5" ht="16.5" customHeight="1">
      <c r="B11" s="14" t="s">
        <v>270</v>
      </c>
      <c r="C11" s="4" t="s">
        <v>285</v>
      </c>
      <c r="D11" s="13">
        <v>-1115202</v>
      </c>
      <c r="E11" s="13">
        <v>-1089458</v>
      </c>
    </row>
    <row r="12" spans="2:5" ht="16.5" customHeight="1">
      <c r="B12" s="14" t="s">
        <v>271</v>
      </c>
      <c r="C12" s="4" t="s">
        <v>111</v>
      </c>
      <c r="D12" s="13">
        <v>-56463</v>
      </c>
      <c r="E12" s="13">
        <v>-145711</v>
      </c>
    </row>
    <row r="13" spans="2:5" ht="16.5" customHeight="1">
      <c r="B13" s="14"/>
      <c r="C13" s="4"/>
      <c r="D13" s="13"/>
      <c r="E13" s="13"/>
    </row>
    <row r="14" spans="2:5" ht="16.5" customHeight="1">
      <c r="B14" s="10" t="s">
        <v>272</v>
      </c>
      <c r="C14" s="2" t="s">
        <v>112</v>
      </c>
      <c r="D14" s="9">
        <f>SUM(D15:D20)</f>
        <v>16</v>
      </c>
      <c r="E14" s="9">
        <f>SUM(E15:E20)</f>
        <v>-38988</v>
      </c>
    </row>
    <row r="15" spans="2:5" ht="16.5" customHeight="1">
      <c r="B15" s="14" t="s">
        <v>273</v>
      </c>
      <c r="C15" s="4" t="s">
        <v>113</v>
      </c>
      <c r="D15" s="13"/>
      <c r="E15" s="13"/>
    </row>
    <row r="16" spans="2:5" ht="16.5" customHeight="1">
      <c r="B16" s="14" t="s">
        <v>274</v>
      </c>
      <c r="C16" s="4" t="s">
        <v>114</v>
      </c>
      <c r="D16" s="13"/>
      <c r="E16" s="13">
        <v>-39000</v>
      </c>
    </row>
    <row r="17" spans="2:5" ht="16.5" customHeight="1">
      <c r="B17" s="14" t="s">
        <v>275</v>
      </c>
      <c r="C17" s="4" t="s">
        <v>115</v>
      </c>
      <c r="D17" s="13"/>
      <c r="E17" s="13"/>
    </row>
    <row r="18" spans="2:5" ht="16.5" customHeight="1">
      <c r="B18" s="14" t="s">
        <v>276</v>
      </c>
      <c r="C18" s="4" t="s">
        <v>116</v>
      </c>
      <c r="D18" s="13">
        <v>16</v>
      </c>
      <c r="E18" s="13">
        <v>12</v>
      </c>
    </row>
    <row r="19" spans="2:5" ht="16.5" customHeight="1">
      <c r="B19" s="14" t="s">
        <v>277</v>
      </c>
      <c r="C19" s="4" t="s">
        <v>117</v>
      </c>
      <c r="D19" s="13"/>
      <c r="E19" s="13"/>
    </row>
    <row r="20" spans="2:5" ht="16.5" customHeight="1">
      <c r="B20" s="14" t="s">
        <v>278</v>
      </c>
      <c r="C20" s="4" t="s">
        <v>118</v>
      </c>
      <c r="D20" s="13"/>
      <c r="E20" s="13"/>
    </row>
    <row r="21" spans="2:5" ht="16.5" customHeight="1">
      <c r="B21" s="14"/>
      <c r="C21" s="4"/>
      <c r="D21" s="13"/>
      <c r="E21" s="13"/>
    </row>
    <row r="22" spans="2:5" ht="16.5" customHeight="1">
      <c r="B22" s="10" t="s">
        <v>279</v>
      </c>
      <c r="C22" s="2" t="s">
        <v>119</v>
      </c>
      <c r="D22" s="9">
        <f>SUM(D23:D27)</f>
        <v>0</v>
      </c>
      <c r="E22" s="9">
        <f>SUM(E23:E27)</f>
        <v>0</v>
      </c>
    </row>
    <row r="23" spans="2:5" ht="16.5" customHeight="1">
      <c r="B23" s="14" t="s">
        <v>280</v>
      </c>
      <c r="C23" s="4" t="s">
        <v>120</v>
      </c>
      <c r="D23" s="13"/>
      <c r="E23" s="13"/>
    </row>
    <row r="24" spans="2:5" ht="16.5" customHeight="1">
      <c r="B24" s="14" t="s">
        <v>281</v>
      </c>
      <c r="C24" s="4" t="s">
        <v>121</v>
      </c>
      <c r="D24" s="13"/>
      <c r="E24" s="13"/>
    </row>
    <row r="25" spans="2:5" ht="16.5" customHeight="1">
      <c r="B25" s="14" t="s">
        <v>282</v>
      </c>
      <c r="C25" s="4" t="s">
        <v>122</v>
      </c>
      <c r="D25" s="13"/>
      <c r="E25" s="13"/>
    </row>
    <row r="26" spans="2:5" ht="16.5" customHeight="1">
      <c r="B26" s="14" t="s">
        <v>283</v>
      </c>
      <c r="C26" s="4" t="s">
        <v>123</v>
      </c>
      <c r="D26" s="13"/>
      <c r="E26" s="13"/>
    </row>
    <row r="27" spans="2:5" ht="16.5" customHeight="1">
      <c r="B27" s="14" t="s">
        <v>284</v>
      </c>
      <c r="C27" s="4" t="s">
        <v>124</v>
      </c>
      <c r="D27" s="13"/>
      <c r="E27" s="13"/>
    </row>
    <row r="28" spans="2:5" ht="16.5" customHeight="1">
      <c r="B28" s="14"/>
      <c r="C28" s="4"/>
      <c r="D28" s="13"/>
      <c r="E28" s="13"/>
    </row>
    <row r="29" spans="2:5" ht="16.5" customHeight="1">
      <c r="B29" s="10" t="s">
        <v>286</v>
      </c>
      <c r="C29" s="2" t="s">
        <v>125</v>
      </c>
      <c r="D29" s="9">
        <f>D5+D14+D22</f>
        <v>2733341</v>
      </c>
      <c r="E29" s="9">
        <f>E5+E14+E22</f>
        <v>2773617</v>
      </c>
    </row>
    <row r="30" spans="2:5" ht="16.5" customHeight="1">
      <c r="B30" s="10" t="s">
        <v>287</v>
      </c>
      <c r="C30" s="3" t="s">
        <v>126</v>
      </c>
      <c r="D30" s="37">
        <v>12013491</v>
      </c>
      <c r="E30" s="37">
        <v>9239874</v>
      </c>
    </row>
    <row r="31" spans="2:5" ht="16.5" customHeight="1">
      <c r="B31" s="10" t="s">
        <v>288</v>
      </c>
      <c r="C31" s="2" t="s">
        <v>127</v>
      </c>
      <c r="D31" s="9">
        <f>D29+D30</f>
        <v>14746832</v>
      </c>
      <c r="E31" s="9">
        <f>E29+E30</f>
        <v>12013491</v>
      </c>
    </row>
    <row r="32" spans="2:5" ht="16.5" customHeight="1">
      <c r="B32" s="14"/>
      <c r="C32" s="2"/>
      <c r="D32" s="13"/>
      <c r="E32" s="13"/>
    </row>
    <row r="33" spans="2:5" ht="16.5" customHeight="1">
      <c r="B33" s="14"/>
      <c r="C33" s="4"/>
      <c r="D33" s="13"/>
      <c r="E33" s="13"/>
    </row>
    <row r="38" spans="4:5" ht="12.75">
      <c r="D38" s="76"/>
      <c r="E38" s="76"/>
    </row>
  </sheetData>
  <sheetProtection/>
  <printOptions/>
  <pageMargins left="0.5" right="0.5" top="0.5" bottom="0.5" header="0.5" footer="0.5"/>
  <pageSetup horizontalDpi="600" verticalDpi="600" orientation="portrait" paperSize="9" r:id="rId1"/>
  <ignoredErrors>
    <ignoredError sqref="B5:B12 B14:B27 B29:B3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2:H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35.00390625" style="0" customWidth="1"/>
    <col min="3" max="3" width="16.7109375" style="0" customWidth="1"/>
    <col min="4" max="4" width="14.7109375" style="0" customWidth="1"/>
    <col min="5" max="5" width="17.140625" style="0" customWidth="1"/>
    <col min="6" max="6" width="16.140625" style="0" customWidth="1"/>
    <col min="7" max="7" width="14.7109375" style="0" customWidth="1"/>
    <col min="8" max="8" width="12.8515625" style="0" customWidth="1"/>
  </cols>
  <sheetData>
    <row r="2" ht="15.75">
      <c r="C2" s="16" t="s">
        <v>301</v>
      </c>
    </row>
    <row r="4" spans="2:8" ht="57" customHeight="1">
      <c r="B4" s="1"/>
      <c r="C4" s="30" t="s">
        <v>69</v>
      </c>
      <c r="D4" s="30" t="s">
        <v>70</v>
      </c>
      <c r="E4" s="30" t="s">
        <v>148</v>
      </c>
      <c r="F4" s="30" t="s">
        <v>149</v>
      </c>
      <c r="G4" s="30" t="s">
        <v>150</v>
      </c>
      <c r="H4" s="30" t="s">
        <v>129</v>
      </c>
    </row>
    <row r="5" spans="2:8" ht="18" customHeight="1">
      <c r="B5" s="2" t="s">
        <v>332</v>
      </c>
      <c r="C5" s="60">
        <v>3200000</v>
      </c>
      <c r="D5" s="60"/>
      <c r="E5" s="60"/>
      <c r="F5" s="60">
        <v>387647</v>
      </c>
      <c r="G5" s="60">
        <v>4750913</v>
      </c>
      <c r="H5" s="66">
        <f>SUM(C5:G5)</f>
        <v>8338560</v>
      </c>
    </row>
    <row r="6" spans="2:8" ht="18" customHeight="1">
      <c r="B6" s="1" t="s">
        <v>130</v>
      </c>
      <c r="C6" s="60"/>
      <c r="D6" s="60"/>
      <c r="E6" s="60"/>
      <c r="F6" s="60"/>
      <c r="G6" s="60"/>
      <c r="H6" s="66">
        <f aca="true" t="shared" si="0" ref="H6:H18">SUM(C6:G6)</f>
        <v>0</v>
      </c>
    </row>
    <row r="7" spans="2:8" ht="18" customHeight="1">
      <c r="B7" s="2" t="s">
        <v>131</v>
      </c>
      <c r="C7" s="60"/>
      <c r="D7" s="60"/>
      <c r="E7" s="60"/>
      <c r="F7" s="60"/>
      <c r="G7" s="60"/>
      <c r="H7" s="66">
        <f>SUM(C7:G7)</f>
        <v>0</v>
      </c>
    </row>
    <row r="8" spans="2:8" ht="18" customHeight="1">
      <c r="B8" s="17" t="s">
        <v>133</v>
      </c>
      <c r="C8" s="60"/>
      <c r="D8" s="60"/>
      <c r="E8" s="60"/>
      <c r="F8" s="60"/>
      <c r="G8" s="60">
        <v>1738279</v>
      </c>
      <c r="H8" s="66">
        <f t="shared" si="0"/>
        <v>1738279</v>
      </c>
    </row>
    <row r="9" spans="2:8" ht="18" customHeight="1">
      <c r="B9" s="17" t="s">
        <v>128</v>
      </c>
      <c r="C9" s="60"/>
      <c r="D9" s="60"/>
      <c r="E9" s="60"/>
      <c r="F9" s="1"/>
      <c r="G9" s="1"/>
      <c r="H9" s="66">
        <f t="shared" si="0"/>
        <v>0</v>
      </c>
    </row>
    <row r="10" spans="2:8" ht="18" customHeight="1">
      <c r="B10" s="1" t="s">
        <v>151</v>
      </c>
      <c r="C10" s="60"/>
      <c r="D10" s="60"/>
      <c r="E10" s="60"/>
      <c r="F10" s="60">
        <v>913</v>
      </c>
      <c r="G10" s="60">
        <v>-913</v>
      </c>
      <c r="H10" s="66">
        <f t="shared" si="0"/>
        <v>0</v>
      </c>
    </row>
    <row r="11" spans="2:8" ht="18" customHeight="1">
      <c r="B11" s="1" t="s">
        <v>152</v>
      </c>
      <c r="C11" s="60"/>
      <c r="D11" s="60"/>
      <c r="E11" s="60"/>
      <c r="F11" s="60"/>
      <c r="G11" s="60"/>
      <c r="H11" s="66">
        <f t="shared" si="0"/>
        <v>0</v>
      </c>
    </row>
    <row r="12" spans="2:8" ht="18" customHeight="1">
      <c r="B12" s="2" t="s">
        <v>338</v>
      </c>
      <c r="C12" s="60">
        <f>SUM(C5:C11)</f>
        <v>3200000</v>
      </c>
      <c r="D12" s="60">
        <f>SUM(D5:D11)</f>
        <v>0</v>
      </c>
      <c r="E12" s="60">
        <f>SUM(E5:E11)</f>
        <v>0</v>
      </c>
      <c r="F12" s="60">
        <f>SUM(F5:F11)</f>
        <v>388560</v>
      </c>
      <c r="G12" s="60">
        <f>SUM(G5:G11)</f>
        <v>6488279</v>
      </c>
      <c r="H12" s="66">
        <f t="shared" si="0"/>
        <v>10076839</v>
      </c>
    </row>
    <row r="13" spans="2:8" ht="18" customHeight="1">
      <c r="B13" s="1"/>
      <c r="C13" s="60"/>
      <c r="D13" s="60"/>
      <c r="E13" s="60"/>
      <c r="F13" s="60">
        <v>88279</v>
      </c>
      <c r="G13" s="60">
        <v>-88279</v>
      </c>
      <c r="H13" s="66">
        <f t="shared" si="0"/>
        <v>0</v>
      </c>
    </row>
    <row r="14" spans="2:8" ht="18" customHeight="1">
      <c r="B14" s="17" t="s">
        <v>133</v>
      </c>
      <c r="C14" s="60"/>
      <c r="D14" s="60"/>
      <c r="E14" s="60"/>
      <c r="F14" s="60"/>
      <c r="G14" s="60">
        <v>1828674</v>
      </c>
      <c r="H14" s="66">
        <f t="shared" si="0"/>
        <v>1828674</v>
      </c>
    </row>
    <row r="15" spans="2:8" ht="18" customHeight="1">
      <c r="B15" s="17" t="s">
        <v>128</v>
      </c>
      <c r="C15" s="60"/>
      <c r="D15" s="60"/>
      <c r="E15" s="60"/>
      <c r="F15" s="60"/>
      <c r="G15" s="60"/>
      <c r="H15" s="66">
        <f t="shared" si="0"/>
        <v>0</v>
      </c>
    </row>
    <row r="16" spans="2:8" ht="18" customHeight="1">
      <c r="B16" s="1" t="s">
        <v>132</v>
      </c>
      <c r="C16" s="60"/>
      <c r="D16" s="60"/>
      <c r="E16" s="60"/>
      <c r="F16" s="60"/>
      <c r="G16" s="60"/>
      <c r="H16" s="66">
        <f t="shared" si="0"/>
        <v>0</v>
      </c>
    </row>
    <row r="17" spans="2:8" ht="18" customHeight="1">
      <c r="B17" s="1" t="s">
        <v>134</v>
      </c>
      <c r="C17" s="60"/>
      <c r="D17" s="60"/>
      <c r="E17" s="60"/>
      <c r="F17" s="60"/>
      <c r="G17" s="60"/>
      <c r="H17" s="66">
        <f t="shared" si="0"/>
        <v>0</v>
      </c>
    </row>
    <row r="18" spans="2:8" ht="18" customHeight="1">
      <c r="B18" s="2" t="s">
        <v>343</v>
      </c>
      <c r="C18" s="66">
        <f>SUM(C12:C17)</f>
        <v>3200000</v>
      </c>
      <c r="D18" s="66">
        <f>SUM(D12:D17)</f>
        <v>0</v>
      </c>
      <c r="E18" s="66">
        <f>SUM(E12:E17)</f>
        <v>0</v>
      </c>
      <c r="F18" s="66">
        <f>SUM(F12:F17)</f>
        <v>476839</v>
      </c>
      <c r="G18" s="66">
        <f>SUM(G12:G17)</f>
        <v>8228674</v>
      </c>
      <c r="H18" s="66">
        <f t="shared" si="0"/>
        <v>11905513</v>
      </c>
    </row>
    <row r="19" spans="2:8" ht="18" customHeight="1">
      <c r="B19" s="1"/>
      <c r="C19" s="1"/>
      <c r="D19" s="1"/>
      <c r="E19" s="1"/>
      <c r="F19" s="1"/>
      <c r="G19" s="1"/>
      <c r="H19" s="1"/>
    </row>
  </sheetData>
  <sheetProtection/>
  <printOptions/>
  <pageMargins left="0.5" right="0.5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2.57421875" style="0" customWidth="1"/>
    <col min="3" max="3" width="2.421875" style="0" customWidth="1"/>
    <col min="4" max="4" width="16.57421875" style="0" customWidth="1"/>
    <col min="5" max="5" width="10.7109375" style="0" customWidth="1"/>
    <col min="6" max="6" width="10.57421875" style="0" customWidth="1"/>
    <col min="7" max="7" width="9.7109375" style="0" customWidth="1"/>
    <col min="8" max="9" width="11.140625" style="0" customWidth="1"/>
    <col min="10" max="10" width="12.421875" style="0" customWidth="1"/>
    <col min="11" max="11" width="5.57421875" style="0" customWidth="1"/>
  </cols>
  <sheetData>
    <row r="1" spans="1:11" ht="18" customHeight="1">
      <c r="A1" s="42"/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18.75" customHeight="1">
      <c r="A2" s="95" t="s">
        <v>146</v>
      </c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1" ht="15" customHeight="1">
      <c r="A3" s="45"/>
      <c r="B3" s="18"/>
      <c r="C3" s="18"/>
      <c r="D3" s="18"/>
      <c r="E3" s="18"/>
      <c r="F3" s="18"/>
      <c r="G3" s="18"/>
      <c r="H3" s="18"/>
      <c r="I3" s="18"/>
      <c r="J3" s="18"/>
      <c r="K3" s="46"/>
    </row>
    <row r="4" spans="1:11" ht="15">
      <c r="A4" s="45"/>
      <c r="B4" s="40" t="s">
        <v>204</v>
      </c>
      <c r="C4" s="18"/>
      <c r="D4" s="18"/>
      <c r="E4" s="18"/>
      <c r="F4" s="18"/>
      <c r="G4" s="18"/>
      <c r="H4" s="18"/>
      <c r="I4" s="18"/>
      <c r="J4" s="18"/>
      <c r="K4" s="46"/>
    </row>
    <row r="5" spans="1:11" ht="7.5" customHeight="1">
      <c r="A5" s="45"/>
      <c r="B5" s="18"/>
      <c r="C5" s="18"/>
      <c r="D5" s="18"/>
      <c r="E5" s="18"/>
      <c r="F5" s="18"/>
      <c r="G5" s="18"/>
      <c r="H5" s="18"/>
      <c r="I5" s="18"/>
      <c r="J5" s="18"/>
      <c r="K5" s="46"/>
    </row>
    <row r="6" spans="1:11" ht="12.75">
      <c r="A6" s="45"/>
      <c r="B6" s="18" t="s">
        <v>221</v>
      </c>
      <c r="C6" s="18"/>
      <c r="D6" s="18"/>
      <c r="E6" s="18"/>
      <c r="F6" s="18"/>
      <c r="G6" s="18"/>
      <c r="H6" s="18"/>
      <c r="I6" s="18"/>
      <c r="J6" s="18"/>
      <c r="K6" s="46"/>
    </row>
    <row r="7" spans="1:11" ht="12.75">
      <c r="A7" s="45"/>
      <c r="B7" s="18" t="s">
        <v>205</v>
      </c>
      <c r="C7" s="18"/>
      <c r="D7" s="18"/>
      <c r="E7" s="18"/>
      <c r="F7" s="18"/>
      <c r="G7" s="18"/>
      <c r="H7" s="18"/>
      <c r="I7" s="18"/>
      <c r="J7" s="18"/>
      <c r="K7" s="46"/>
    </row>
    <row r="8" spans="1:11" ht="12.75">
      <c r="A8" s="45"/>
      <c r="B8" s="18" t="s">
        <v>222</v>
      </c>
      <c r="C8" s="18"/>
      <c r="D8" s="18"/>
      <c r="E8" s="18"/>
      <c r="F8" s="18"/>
      <c r="G8" s="18"/>
      <c r="H8" s="18"/>
      <c r="I8" s="18"/>
      <c r="J8" s="18"/>
      <c r="K8" s="46"/>
    </row>
    <row r="9" spans="1:11" ht="12.75">
      <c r="A9" s="45"/>
      <c r="B9" s="18" t="s">
        <v>223</v>
      </c>
      <c r="C9" s="18"/>
      <c r="D9" s="18"/>
      <c r="E9" s="18"/>
      <c r="F9" s="18"/>
      <c r="G9" s="18"/>
      <c r="H9" s="18"/>
      <c r="I9" s="18"/>
      <c r="J9" s="18"/>
      <c r="K9" s="46"/>
    </row>
    <row r="10" spans="1:11" ht="12.75">
      <c r="A10" s="45"/>
      <c r="B10" s="18" t="s">
        <v>224</v>
      </c>
      <c r="C10" s="18"/>
      <c r="D10" s="18"/>
      <c r="E10" s="18"/>
      <c r="F10" s="18"/>
      <c r="G10" s="18"/>
      <c r="H10" s="18"/>
      <c r="I10" s="18"/>
      <c r="J10" s="18"/>
      <c r="K10" s="46"/>
    </row>
    <row r="11" spans="1:11" ht="15" customHeight="1">
      <c r="A11" s="45"/>
      <c r="B11" s="18"/>
      <c r="C11" s="18"/>
      <c r="D11" s="18"/>
      <c r="E11" s="18"/>
      <c r="F11" s="18"/>
      <c r="G11" s="18"/>
      <c r="H11" s="18"/>
      <c r="I11" s="18"/>
      <c r="J11" s="18"/>
      <c r="K11" s="46"/>
    </row>
    <row r="12" spans="1:11" ht="15">
      <c r="A12" s="45"/>
      <c r="B12" s="40" t="s">
        <v>206</v>
      </c>
      <c r="C12" s="18"/>
      <c r="D12" s="18"/>
      <c r="E12" s="18"/>
      <c r="F12" s="18"/>
      <c r="G12" s="18"/>
      <c r="H12" s="18"/>
      <c r="I12" s="18"/>
      <c r="J12" s="18"/>
      <c r="K12" s="46"/>
    </row>
    <row r="13" spans="1:11" ht="7.5" customHeight="1">
      <c r="A13" s="45"/>
      <c r="B13" s="18"/>
      <c r="C13" s="18"/>
      <c r="D13" s="18"/>
      <c r="E13" s="18"/>
      <c r="F13" s="18"/>
      <c r="G13" s="18"/>
      <c r="H13" s="18"/>
      <c r="I13" s="18"/>
      <c r="J13" s="18"/>
      <c r="K13" s="46"/>
    </row>
    <row r="14" spans="1:11" ht="12.75">
      <c r="A14" s="45"/>
      <c r="B14" s="18" t="s">
        <v>225</v>
      </c>
      <c r="C14" s="18"/>
      <c r="D14" s="18"/>
      <c r="E14" s="18"/>
      <c r="F14" s="18"/>
      <c r="G14" s="18"/>
      <c r="H14" s="18"/>
      <c r="I14" s="18"/>
      <c r="J14" s="18"/>
      <c r="K14" s="46"/>
    </row>
    <row r="15" spans="1:11" ht="12.75">
      <c r="A15" s="45"/>
      <c r="B15" s="18" t="s">
        <v>226</v>
      </c>
      <c r="C15" s="18"/>
      <c r="D15" s="18"/>
      <c r="E15" s="18"/>
      <c r="F15" s="18"/>
      <c r="G15" s="18"/>
      <c r="H15" s="18"/>
      <c r="I15" s="18"/>
      <c r="J15" s="18"/>
      <c r="K15" s="46"/>
    </row>
    <row r="16" spans="1:11" ht="12.75">
      <c r="A16" s="45"/>
      <c r="B16" s="18" t="s">
        <v>227</v>
      </c>
      <c r="C16" s="18"/>
      <c r="D16" s="18"/>
      <c r="E16" s="18"/>
      <c r="F16" s="18"/>
      <c r="G16" s="18"/>
      <c r="H16" s="18"/>
      <c r="I16" s="18"/>
      <c r="J16" s="18"/>
      <c r="K16" s="46"/>
    </row>
    <row r="17" spans="1:11" ht="12.75">
      <c r="A17" s="45"/>
      <c r="B17" s="18" t="s">
        <v>228</v>
      </c>
      <c r="C17" s="18"/>
      <c r="D17" s="18"/>
      <c r="E17" s="18"/>
      <c r="F17" s="18"/>
      <c r="G17" s="18"/>
      <c r="H17" s="18"/>
      <c r="I17" s="18"/>
      <c r="J17" s="18"/>
      <c r="K17" s="46"/>
    </row>
    <row r="18" spans="1:11" ht="12.75">
      <c r="A18" s="45"/>
      <c r="B18" s="18" t="s">
        <v>229</v>
      </c>
      <c r="C18" s="18"/>
      <c r="D18" s="18"/>
      <c r="E18" s="18"/>
      <c r="F18" s="18"/>
      <c r="G18" s="18"/>
      <c r="H18" s="18"/>
      <c r="I18" s="18"/>
      <c r="J18" s="18"/>
      <c r="K18" s="46"/>
    </row>
    <row r="19" spans="1:11" ht="12.75">
      <c r="A19" s="45"/>
      <c r="B19" s="18" t="s">
        <v>214</v>
      </c>
      <c r="C19" s="18"/>
      <c r="D19" s="18"/>
      <c r="E19" s="18"/>
      <c r="F19" s="18"/>
      <c r="G19" s="18"/>
      <c r="H19" s="18"/>
      <c r="I19" s="18"/>
      <c r="J19" s="18"/>
      <c r="K19" s="46"/>
    </row>
    <row r="20" spans="1:11" ht="12.75">
      <c r="A20" s="45"/>
      <c r="B20" s="18" t="s">
        <v>336</v>
      </c>
      <c r="C20" s="18"/>
      <c r="D20" s="18"/>
      <c r="E20" s="18"/>
      <c r="F20" s="18"/>
      <c r="G20" s="18"/>
      <c r="H20" s="18"/>
      <c r="I20" s="18"/>
      <c r="J20" s="18"/>
      <c r="K20" s="46"/>
    </row>
    <row r="21" spans="1:11" ht="12.75">
      <c r="A21" s="45"/>
      <c r="B21" s="75" t="s">
        <v>335</v>
      </c>
      <c r="C21" s="18"/>
      <c r="D21" s="18"/>
      <c r="E21" s="18"/>
      <c r="F21" s="18"/>
      <c r="G21" s="18"/>
      <c r="H21" s="18"/>
      <c r="I21" s="18"/>
      <c r="J21" s="18"/>
      <c r="K21" s="46"/>
    </row>
    <row r="22" spans="1:11" ht="12.75">
      <c r="A22" s="45"/>
      <c r="B22" s="18" t="s">
        <v>230</v>
      </c>
      <c r="C22" s="18"/>
      <c r="D22" s="18"/>
      <c r="E22" s="18"/>
      <c r="F22" s="18"/>
      <c r="G22" s="18"/>
      <c r="H22" s="18"/>
      <c r="I22" s="18"/>
      <c r="J22" s="18"/>
      <c r="K22" s="46"/>
    </row>
    <row r="23" spans="1:11" ht="12.75">
      <c r="A23" s="45"/>
      <c r="B23" s="18" t="s">
        <v>231</v>
      </c>
      <c r="C23" s="18"/>
      <c r="D23" s="18"/>
      <c r="E23" s="18"/>
      <c r="F23" s="18"/>
      <c r="G23" s="18"/>
      <c r="H23" s="18"/>
      <c r="I23" s="18"/>
      <c r="J23" s="18"/>
      <c r="K23" s="46"/>
    </row>
    <row r="24" spans="1:11" ht="12.75">
      <c r="A24" s="45"/>
      <c r="B24" s="18" t="s">
        <v>232</v>
      </c>
      <c r="C24" s="18"/>
      <c r="D24" s="18"/>
      <c r="E24" s="18"/>
      <c r="F24" s="18"/>
      <c r="G24" s="18"/>
      <c r="H24" s="18"/>
      <c r="I24" s="18"/>
      <c r="J24" s="18"/>
      <c r="K24" s="46"/>
    </row>
    <row r="25" spans="1:11" ht="15" customHeight="1">
      <c r="A25" s="45"/>
      <c r="B25" s="18"/>
      <c r="C25" s="18"/>
      <c r="D25" s="18"/>
      <c r="E25" s="18"/>
      <c r="F25" s="18"/>
      <c r="G25" s="18"/>
      <c r="H25" s="18"/>
      <c r="I25" s="18"/>
      <c r="J25" s="18"/>
      <c r="K25" s="46"/>
    </row>
    <row r="26" spans="1:11" ht="15">
      <c r="A26" s="45"/>
      <c r="B26" s="40" t="s">
        <v>233</v>
      </c>
      <c r="C26" s="18"/>
      <c r="D26" s="18"/>
      <c r="E26" s="18"/>
      <c r="F26" s="18"/>
      <c r="G26" s="18"/>
      <c r="H26" s="18"/>
      <c r="I26" s="18"/>
      <c r="J26" s="18"/>
      <c r="K26" s="46"/>
    </row>
    <row r="27" spans="1:11" ht="7.5" customHeight="1">
      <c r="A27" s="45"/>
      <c r="B27" s="18"/>
      <c r="C27" s="18"/>
      <c r="D27" s="18"/>
      <c r="E27" s="18"/>
      <c r="F27" s="18"/>
      <c r="G27" s="18"/>
      <c r="H27" s="18"/>
      <c r="I27" s="18"/>
      <c r="J27" s="18"/>
      <c r="K27" s="46"/>
    </row>
    <row r="28" spans="1:11" ht="12.75">
      <c r="A28" s="45"/>
      <c r="B28" s="18" t="s">
        <v>207</v>
      </c>
      <c r="C28" s="18"/>
      <c r="D28" s="18"/>
      <c r="E28" s="18"/>
      <c r="F28" s="18"/>
      <c r="G28" s="18"/>
      <c r="H28" s="18"/>
      <c r="I28" s="18"/>
      <c r="J28" s="18"/>
      <c r="K28" s="46"/>
    </row>
    <row r="29" spans="1:11" ht="12.75">
      <c r="A29" s="45"/>
      <c r="B29" s="41" t="s">
        <v>345</v>
      </c>
      <c r="C29" s="18"/>
      <c r="D29" s="18"/>
      <c r="E29" s="18"/>
      <c r="F29" s="18"/>
      <c r="G29" s="18"/>
      <c r="H29" s="18"/>
      <c r="I29" s="18"/>
      <c r="J29" s="18"/>
      <c r="K29" s="46"/>
    </row>
    <row r="30" spans="1:11" ht="12.75">
      <c r="A30" s="45"/>
      <c r="B30" s="41" t="s">
        <v>346</v>
      </c>
      <c r="C30" s="18"/>
      <c r="D30" s="18"/>
      <c r="E30" s="18"/>
      <c r="F30" s="18"/>
      <c r="G30" s="18"/>
      <c r="H30" s="18"/>
      <c r="I30" s="18"/>
      <c r="J30" s="18"/>
      <c r="K30" s="46"/>
    </row>
    <row r="31" spans="1:11" ht="12.75">
      <c r="A31" s="45"/>
      <c r="B31" s="18"/>
      <c r="C31" s="18"/>
      <c r="D31" s="18"/>
      <c r="E31" s="18"/>
      <c r="F31" s="18"/>
      <c r="G31" s="18"/>
      <c r="H31" s="18"/>
      <c r="I31" s="18"/>
      <c r="J31" s="18"/>
      <c r="K31" s="46"/>
    </row>
    <row r="32" spans="1:11" ht="12.75">
      <c r="A32" s="45"/>
      <c r="B32" s="18" t="s">
        <v>208</v>
      </c>
      <c r="C32" s="18"/>
      <c r="D32" s="18"/>
      <c r="E32" s="18"/>
      <c r="F32" s="18"/>
      <c r="G32" s="18"/>
      <c r="H32" s="18"/>
      <c r="I32" s="18"/>
      <c r="J32" s="18"/>
      <c r="K32" s="46"/>
    </row>
    <row r="33" spans="1:11" ht="12.75">
      <c r="A33" s="45"/>
      <c r="B33" s="41" t="s">
        <v>234</v>
      </c>
      <c r="C33" s="18"/>
      <c r="D33" s="18"/>
      <c r="E33" s="18"/>
      <c r="F33" s="18"/>
      <c r="G33" s="18"/>
      <c r="H33" s="18"/>
      <c r="I33" s="18"/>
      <c r="J33" s="18"/>
      <c r="K33" s="46"/>
    </row>
    <row r="34" spans="1:11" ht="12.75">
      <c r="A34" s="45"/>
      <c r="C34" s="18" t="s">
        <v>298</v>
      </c>
      <c r="D34" s="75" t="s">
        <v>352</v>
      </c>
      <c r="E34" s="18"/>
      <c r="F34" s="18"/>
      <c r="G34" s="18"/>
      <c r="H34" s="18"/>
      <c r="I34" s="18"/>
      <c r="J34" s="18"/>
      <c r="K34" s="46"/>
    </row>
    <row r="35" spans="1:11" ht="12.75">
      <c r="A35" s="45"/>
      <c r="B35" s="18"/>
      <c r="C35" s="18"/>
      <c r="D35" s="18"/>
      <c r="E35" s="18"/>
      <c r="F35" s="18"/>
      <c r="G35" s="18"/>
      <c r="H35" s="18"/>
      <c r="I35" s="18"/>
      <c r="J35" s="18"/>
      <c r="K35" s="46"/>
    </row>
    <row r="36" spans="1:11" ht="12.75">
      <c r="A36" s="45"/>
      <c r="B36" s="18" t="s">
        <v>313</v>
      </c>
      <c r="C36" s="18"/>
      <c r="D36" s="18"/>
      <c r="E36" s="18"/>
      <c r="F36" s="18"/>
      <c r="G36" s="18"/>
      <c r="H36" s="18"/>
      <c r="I36" s="18"/>
      <c r="J36" s="18"/>
      <c r="K36" s="46"/>
    </row>
    <row r="37" spans="1:11" ht="12.75">
      <c r="A37" s="45"/>
      <c r="B37" s="41" t="s">
        <v>341</v>
      </c>
      <c r="C37" s="18"/>
      <c r="D37" s="18"/>
      <c r="E37" s="18"/>
      <c r="F37" s="18"/>
      <c r="G37" s="18"/>
      <c r="H37" s="18"/>
      <c r="I37" s="18"/>
      <c r="J37" s="18"/>
      <c r="K37" s="46"/>
    </row>
    <row r="38" spans="1:11" ht="12.75">
      <c r="A38" s="45"/>
      <c r="B38" s="18"/>
      <c r="C38" s="18"/>
      <c r="D38" s="18"/>
      <c r="E38" s="18"/>
      <c r="F38" s="18"/>
      <c r="G38" s="18"/>
      <c r="H38" s="18"/>
      <c r="I38" s="18"/>
      <c r="J38" s="18"/>
      <c r="K38" s="46"/>
    </row>
    <row r="39" spans="1:11" ht="12.75">
      <c r="A39" s="45"/>
      <c r="B39" s="18" t="s">
        <v>314</v>
      </c>
      <c r="C39" s="18"/>
      <c r="D39" s="18"/>
      <c r="E39" s="18"/>
      <c r="F39" s="18"/>
      <c r="G39" s="18"/>
      <c r="H39" s="18"/>
      <c r="I39" s="18"/>
      <c r="J39" s="18"/>
      <c r="K39" s="46"/>
    </row>
    <row r="40" spans="1:11" ht="12.75">
      <c r="A40" s="45"/>
      <c r="B40" s="18" t="s">
        <v>235</v>
      </c>
      <c r="C40" s="18"/>
      <c r="D40" s="18"/>
      <c r="E40" s="18"/>
      <c r="F40" s="18"/>
      <c r="G40" s="18"/>
      <c r="H40" s="18"/>
      <c r="I40" s="18"/>
      <c r="J40" s="18"/>
      <c r="K40" s="46"/>
    </row>
    <row r="41" spans="1:11" ht="9" customHeight="1">
      <c r="A41" s="45"/>
      <c r="B41" s="18"/>
      <c r="C41" s="18"/>
      <c r="D41" s="18"/>
      <c r="E41" s="18"/>
      <c r="F41" s="18"/>
      <c r="G41" s="18"/>
      <c r="H41" s="18"/>
      <c r="I41" s="18"/>
      <c r="J41" s="18"/>
      <c r="K41" s="46"/>
    </row>
    <row r="42" spans="1:11" ht="16.5" customHeight="1">
      <c r="A42" s="45"/>
      <c r="B42" s="18"/>
      <c r="C42" s="102" t="s">
        <v>209</v>
      </c>
      <c r="D42" s="102" t="s">
        <v>236</v>
      </c>
      <c r="E42" s="85" t="s">
        <v>237</v>
      </c>
      <c r="F42" s="87"/>
      <c r="G42" s="87"/>
      <c r="H42" s="86"/>
      <c r="I42" s="93" t="s">
        <v>242</v>
      </c>
      <c r="J42" s="106" t="s">
        <v>219</v>
      </c>
      <c r="K42" s="46"/>
    </row>
    <row r="43" spans="1:11" ht="36" customHeight="1">
      <c r="A43" s="45"/>
      <c r="B43" s="18"/>
      <c r="C43" s="103"/>
      <c r="D43" s="103"/>
      <c r="E43" s="55" t="s">
        <v>238</v>
      </c>
      <c r="F43" s="57" t="s">
        <v>239</v>
      </c>
      <c r="G43" s="55" t="s">
        <v>240</v>
      </c>
      <c r="H43" s="55" t="s">
        <v>241</v>
      </c>
      <c r="I43" s="94"/>
      <c r="J43" s="107"/>
      <c r="K43" s="46"/>
    </row>
    <row r="44" spans="1:11" ht="13.5" customHeight="1">
      <c r="A44" s="45"/>
      <c r="B44" s="18"/>
      <c r="C44" s="50">
        <v>1</v>
      </c>
      <c r="D44" s="50" t="s">
        <v>37</v>
      </c>
      <c r="E44" s="62"/>
      <c r="F44" s="67"/>
      <c r="G44" s="62"/>
      <c r="H44" s="62">
        <f>E44+F44-G44</f>
        <v>0</v>
      </c>
      <c r="I44" s="62"/>
      <c r="J44" s="62">
        <f>H44-I44</f>
        <v>0</v>
      </c>
      <c r="K44" s="46"/>
    </row>
    <row r="45" spans="1:11" ht="13.5" customHeight="1">
      <c r="A45" s="45"/>
      <c r="B45" s="18"/>
      <c r="C45" s="50">
        <v>2</v>
      </c>
      <c r="D45" s="50" t="s">
        <v>211</v>
      </c>
      <c r="E45" s="62"/>
      <c r="F45" s="67"/>
      <c r="G45" s="62"/>
      <c r="H45" s="62">
        <f>E45+F45-G45</f>
        <v>0</v>
      </c>
      <c r="I45" s="62"/>
      <c r="J45" s="62">
        <f>H45-I45</f>
        <v>0</v>
      </c>
      <c r="K45" s="46"/>
    </row>
    <row r="46" spans="1:11" ht="13.5" customHeight="1">
      <c r="A46" s="45"/>
      <c r="B46" s="18"/>
      <c r="C46" s="50">
        <v>3</v>
      </c>
      <c r="D46" s="50" t="s">
        <v>243</v>
      </c>
      <c r="E46" s="62">
        <f aca="true" t="shared" si="0" ref="E46:J46">SUM(E47:E48)</f>
        <v>1043332</v>
      </c>
      <c r="F46" s="62">
        <f t="shared" si="0"/>
        <v>0</v>
      </c>
      <c r="G46" s="62">
        <f t="shared" si="0"/>
        <v>0</v>
      </c>
      <c r="H46" s="62">
        <f t="shared" si="0"/>
        <v>1043332</v>
      </c>
      <c r="I46" s="62">
        <f t="shared" si="0"/>
        <v>683648</v>
      </c>
      <c r="J46" s="62">
        <f t="shared" si="0"/>
        <v>359684</v>
      </c>
      <c r="K46" s="46"/>
    </row>
    <row r="47" spans="1:11" ht="13.5" customHeight="1">
      <c r="A47" s="45"/>
      <c r="B47" s="18"/>
      <c r="C47" s="50"/>
      <c r="D47" s="50" t="s">
        <v>244</v>
      </c>
      <c r="E47" s="64">
        <v>43332</v>
      </c>
      <c r="F47" s="68"/>
      <c r="G47" s="64"/>
      <c r="H47" s="69">
        <f>E47+F47-G47</f>
        <v>43332</v>
      </c>
      <c r="I47" s="64">
        <v>13000</v>
      </c>
      <c r="J47" s="69">
        <f>H47-I47</f>
        <v>30332</v>
      </c>
      <c r="K47" s="46"/>
    </row>
    <row r="48" spans="1:11" ht="13.5" customHeight="1">
      <c r="A48" s="45"/>
      <c r="B48" s="18"/>
      <c r="C48" s="50"/>
      <c r="D48" s="50" t="s">
        <v>245</v>
      </c>
      <c r="E48" s="64">
        <v>1000000</v>
      </c>
      <c r="F48" s="68"/>
      <c r="G48" s="64"/>
      <c r="H48" s="69">
        <f>E48+F48-G48</f>
        <v>1000000</v>
      </c>
      <c r="I48" s="64">
        <v>670648</v>
      </c>
      <c r="J48" s="69">
        <f>H48-I48</f>
        <v>329352</v>
      </c>
      <c r="K48" s="46"/>
    </row>
    <row r="49" spans="1:11" ht="13.5" customHeight="1">
      <c r="A49" s="45"/>
      <c r="B49" s="18"/>
      <c r="C49" s="50">
        <v>4</v>
      </c>
      <c r="D49" s="50" t="s">
        <v>248</v>
      </c>
      <c r="E49" s="62">
        <f aca="true" t="shared" si="1" ref="E49:J49">SUM(E50:E52)</f>
        <v>377468</v>
      </c>
      <c r="F49" s="62">
        <f t="shared" si="1"/>
        <v>0</v>
      </c>
      <c r="G49" s="62">
        <f t="shared" si="1"/>
        <v>0</v>
      </c>
      <c r="H49" s="62">
        <f t="shared" si="1"/>
        <v>377468</v>
      </c>
      <c r="I49" s="62">
        <f t="shared" si="1"/>
        <v>298386</v>
      </c>
      <c r="J49" s="62">
        <f t="shared" si="1"/>
        <v>79082</v>
      </c>
      <c r="K49" s="46"/>
    </row>
    <row r="50" spans="1:11" ht="13.5" customHeight="1">
      <c r="A50" s="45"/>
      <c r="B50" s="18"/>
      <c r="C50" s="50"/>
      <c r="D50" s="50" t="s">
        <v>216</v>
      </c>
      <c r="E50" s="64">
        <v>95208</v>
      </c>
      <c r="F50" s="68"/>
      <c r="G50" s="64"/>
      <c r="H50" s="69">
        <f>E50+F50-G50</f>
        <v>95208</v>
      </c>
      <c r="I50" s="64">
        <v>56156</v>
      </c>
      <c r="J50" s="69">
        <f>H50-I50</f>
        <v>39052</v>
      </c>
      <c r="K50" s="46"/>
    </row>
    <row r="51" spans="1:11" ht="13.5" customHeight="1">
      <c r="A51" s="45"/>
      <c r="B51" s="18"/>
      <c r="C51" s="50"/>
      <c r="D51" s="50" t="s">
        <v>246</v>
      </c>
      <c r="E51" s="64">
        <v>282260</v>
      </c>
      <c r="F51" s="68"/>
      <c r="G51" s="64"/>
      <c r="H51" s="69">
        <f>E51+F51-G51</f>
        <v>282260</v>
      </c>
      <c r="I51" s="64">
        <v>242230</v>
      </c>
      <c r="J51" s="69">
        <f>H51-I51</f>
        <v>40030</v>
      </c>
      <c r="K51" s="46"/>
    </row>
    <row r="52" spans="1:11" ht="13.5" customHeight="1">
      <c r="A52" s="45"/>
      <c r="B52" s="18"/>
      <c r="C52" s="50"/>
      <c r="D52" s="53" t="s">
        <v>247</v>
      </c>
      <c r="E52" s="64"/>
      <c r="F52" s="68"/>
      <c r="G52" s="64"/>
      <c r="H52" s="62">
        <f>E52+F52-G52</f>
        <v>0</v>
      </c>
      <c r="I52" s="64"/>
      <c r="J52" s="62">
        <f>H52-I52</f>
        <v>0</v>
      </c>
      <c r="K52" s="46"/>
    </row>
    <row r="53" spans="1:11" ht="13.5" customHeight="1">
      <c r="A53" s="45"/>
      <c r="B53" s="18"/>
      <c r="C53" s="50"/>
      <c r="D53" s="56" t="s">
        <v>215</v>
      </c>
      <c r="E53" s="70">
        <f aca="true" t="shared" si="2" ref="E53:J53">E44+E45+E46+E49</f>
        <v>1420800</v>
      </c>
      <c r="F53" s="70">
        <f t="shared" si="2"/>
        <v>0</v>
      </c>
      <c r="G53" s="70">
        <f t="shared" si="2"/>
        <v>0</v>
      </c>
      <c r="H53" s="70">
        <f t="shared" si="2"/>
        <v>1420800</v>
      </c>
      <c r="I53" s="70">
        <f t="shared" si="2"/>
        <v>982034</v>
      </c>
      <c r="J53" s="70">
        <f t="shared" si="2"/>
        <v>438766</v>
      </c>
      <c r="K53" s="46"/>
    </row>
    <row r="54" spans="1:11" ht="12.75">
      <c r="A54" s="45"/>
      <c r="B54" s="18"/>
      <c r="C54" s="18"/>
      <c r="D54" s="18"/>
      <c r="E54" s="18"/>
      <c r="F54" s="18"/>
      <c r="G54" s="18"/>
      <c r="H54" s="18"/>
      <c r="I54" s="18"/>
      <c r="J54" s="18"/>
      <c r="K54" s="46"/>
    </row>
    <row r="55" spans="1:11" ht="12.75">
      <c r="A55" s="45"/>
      <c r="B55" s="18" t="s">
        <v>315</v>
      </c>
      <c r="C55" s="18"/>
      <c r="D55" s="18"/>
      <c r="E55" s="18"/>
      <c r="F55" s="18"/>
      <c r="G55" s="18"/>
      <c r="H55" s="18"/>
      <c r="I55" s="18"/>
      <c r="J55" s="18"/>
      <c r="K55" s="46"/>
    </row>
    <row r="56" spans="1:11" ht="12.75">
      <c r="A56" s="45"/>
      <c r="B56" s="41" t="s">
        <v>300</v>
      </c>
      <c r="C56" s="18"/>
      <c r="D56" s="18"/>
      <c r="E56" s="18"/>
      <c r="F56" s="18"/>
      <c r="G56" s="18"/>
      <c r="H56" s="18"/>
      <c r="I56" s="18"/>
      <c r="J56" s="18"/>
      <c r="K56" s="46"/>
    </row>
    <row r="57" spans="1:11" ht="12.75">
      <c r="A57" s="45"/>
      <c r="C57" s="39" t="s">
        <v>291</v>
      </c>
      <c r="D57" s="75" t="s">
        <v>347</v>
      </c>
      <c r="E57" s="18"/>
      <c r="F57" s="18"/>
      <c r="G57" s="18"/>
      <c r="H57" s="18"/>
      <c r="I57" s="18"/>
      <c r="J57" s="18"/>
      <c r="K57" s="46"/>
    </row>
    <row r="58" spans="1:11" ht="12.75">
      <c r="A58" s="45"/>
      <c r="C58" s="39" t="s">
        <v>292</v>
      </c>
      <c r="D58" s="75" t="s">
        <v>348</v>
      </c>
      <c r="E58" s="18"/>
      <c r="F58" s="18"/>
      <c r="G58" s="18"/>
      <c r="H58" s="18"/>
      <c r="I58" s="18"/>
      <c r="J58" s="18"/>
      <c r="K58" s="46"/>
    </row>
    <row r="59" spans="1:11" ht="12.75">
      <c r="A59" s="45"/>
      <c r="C59" s="39" t="s">
        <v>299</v>
      </c>
      <c r="D59" s="75" t="s">
        <v>340</v>
      </c>
      <c r="E59" s="18"/>
      <c r="F59" s="18"/>
      <c r="G59" s="18"/>
      <c r="H59" s="18"/>
      <c r="I59" s="18"/>
      <c r="J59" s="18"/>
      <c r="K59" s="46"/>
    </row>
    <row r="60" spans="1:11" ht="12.75">
      <c r="A60" s="45"/>
      <c r="B60" s="39"/>
      <c r="C60" s="18"/>
      <c r="D60" s="18"/>
      <c r="E60" s="18"/>
      <c r="F60" s="18"/>
      <c r="G60" s="18"/>
      <c r="H60" s="18"/>
      <c r="I60" s="18"/>
      <c r="J60" s="18"/>
      <c r="K60" s="46"/>
    </row>
    <row r="61" spans="1:11" ht="12.75">
      <c r="A61" s="45"/>
      <c r="B61" s="39" t="s">
        <v>316</v>
      </c>
      <c r="C61" s="18"/>
      <c r="D61" s="18"/>
      <c r="E61" s="18"/>
      <c r="F61" s="18"/>
      <c r="G61" s="18"/>
      <c r="H61" s="18"/>
      <c r="I61" s="18"/>
      <c r="J61" s="18"/>
      <c r="K61" s="46"/>
    </row>
    <row r="62" spans="1:11" ht="12.75">
      <c r="A62" s="45"/>
      <c r="B62" s="39"/>
      <c r="C62" s="18" t="s">
        <v>249</v>
      </c>
      <c r="D62" s="18"/>
      <c r="E62" s="18"/>
      <c r="F62" s="18"/>
      <c r="G62" s="18"/>
      <c r="H62" s="18"/>
      <c r="I62" s="18"/>
      <c r="J62" s="18"/>
      <c r="K62" s="46"/>
    </row>
    <row r="63" spans="1:11" ht="12.75">
      <c r="A63" s="45"/>
      <c r="B63" s="39"/>
      <c r="C63" s="18" t="s">
        <v>212</v>
      </c>
      <c r="D63" s="18"/>
      <c r="E63" s="104">
        <v>2031860</v>
      </c>
      <c r="F63" s="104"/>
      <c r="G63" s="52"/>
      <c r="H63" s="18"/>
      <c r="I63" s="18"/>
      <c r="J63" s="18"/>
      <c r="K63" s="46"/>
    </row>
    <row r="64" spans="1:11" ht="12.75">
      <c r="A64" s="45"/>
      <c r="B64" s="39"/>
      <c r="C64" s="18" t="s">
        <v>250</v>
      </c>
      <c r="D64" s="18"/>
      <c r="E64" s="101"/>
      <c r="F64" s="101"/>
      <c r="G64" s="52"/>
      <c r="H64" s="18"/>
      <c r="I64" s="18"/>
      <c r="J64" s="18"/>
      <c r="K64" s="46"/>
    </row>
    <row r="65" spans="1:11" ht="12.75">
      <c r="A65" s="45"/>
      <c r="B65" s="18"/>
      <c r="C65" s="18" t="s">
        <v>290</v>
      </c>
      <c r="D65" s="18"/>
      <c r="E65" s="101">
        <f>E63+E64</f>
        <v>2031860</v>
      </c>
      <c r="F65" s="101"/>
      <c r="G65" s="52"/>
      <c r="H65" s="18"/>
      <c r="I65" s="18"/>
      <c r="J65" s="18"/>
      <c r="K65" s="46"/>
    </row>
    <row r="66" spans="1:11" ht="12.75">
      <c r="A66" s="45"/>
      <c r="B66" s="18"/>
      <c r="C66" s="18" t="s">
        <v>213</v>
      </c>
      <c r="D66" s="18"/>
      <c r="E66" s="88">
        <f>E65*0.1</f>
        <v>203186</v>
      </c>
      <c r="F66" s="88"/>
      <c r="G66" s="52"/>
      <c r="H66" s="18"/>
      <c r="I66" s="18"/>
      <c r="J66" s="18"/>
      <c r="K66" s="46"/>
    </row>
    <row r="67" spans="1:11" ht="12.75">
      <c r="A67" s="45"/>
      <c r="B67" s="18"/>
      <c r="C67" s="18"/>
      <c r="D67" s="18"/>
      <c r="E67" s="52"/>
      <c r="F67" s="52"/>
      <c r="G67" s="52"/>
      <c r="H67" s="18"/>
      <c r="I67" s="18"/>
      <c r="J67" s="18"/>
      <c r="K67" s="46"/>
    </row>
    <row r="68" spans="1:11" ht="12.75">
      <c r="A68" s="45"/>
      <c r="B68" s="18" t="s">
        <v>317</v>
      </c>
      <c r="C68" s="18"/>
      <c r="D68" s="18"/>
      <c r="E68" s="52"/>
      <c r="F68" s="52"/>
      <c r="G68" s="52"/>
      <c r="H68" s="18"/>
      <c r="I68" s="18"/>
      <c r="J68" s="18"/>
      <c r="K68" s="46"/>
    </row>
    <row r="69" spans="1:11" ht="12.75">
      <c r="A69" s="45"/>
      <c r="B69" s="41" t="s">
        <v>251</v>
      </c>
      <c r="C69" s="18"/>
      <c r="D69" s="18"/>
      <c r="E69" s="52"/>
      <c r="F69" s="52"/>
      <c r="G69" s="52"/>
      <c r="H69" s="18"/>
      <c r="I69" s="18"/>
      <c r="J69" s="18"/>
      <c r="K69" s="46"/>
    </row>
    <row r="70" spans="1:11" ht="12.75">
      <c r="A70" s="45"/>
      <c r="C70" s="18" t="s">
        <v>291</v>
      </c>
      <c r="D70" s="75" t="s">
        <v>350</v>
      </c>
      <c r="E70" s="52"/>
      <c r="F70" s="52"/>
      <c r="G70" s="52"/>
      <c r="H70" s="18"/>
      <c r="I70" s="18"/>
      <c r="J70" s="18"/>
      <c r="K70" s="46"/>
    </row>
    <row r="71" spans="1:11" ht="12.75">
      <c r="A71" s="45"/>
      <c r="C71" s="39" t="s">
        <v>292</v>
      </c>
      <c r="D71" s="75" t="s">
        <v>349</v>
      </c>
      <c r="E71" s="52"/>
      <c r="F71" s="52"/>
      <c r="G71" s="52"/>
      <c r="H71" s="18"/>
      <c r="I71" s="18"/>
      <c r="J71" s="18"/>
      <c r="K71" s="46"/>
    </row>
    <row r="72" spans="1:11" ht="12.75">
      <c r="A72" s="45"/>
      <c r="B72" s="39"/>
      <c r="C72" s="18"/>
      <c r="D72" s="18"/>
      <c r="E72" s="52"/>
      <c r="F72" s="52"/>
      <c r="G72" s="52"/>
      <c r="H72" s="18"/>
      <c r="I72" s="18"/>
      <c r="J72" s="18"/>
      <c r="K72" s="46"/>
    </row>
    <row r="73" spans="1:11" ht="12.75">
      <c r="A73" s="45"/>
      <c r="B73" s="18" t="s">
        <v>318</v>
      </c>
      <c r="C73" s="18"/>
      <c r="D73" s="18"/>
      <c r="E73" s="52"/>
      <c r="F73" s="52"/>
      <c r="G73" s="52"/>
      <c r="H73" s="18"/>
      <c r="I73" s="18"/>
      <c r="J73" s="18"/>
      <c r="K73" s="46"/>
    </row>
    <row r="74" spans="1:11" ht="12.75">
      <c r="A74" s="45"/>
      <c r="B74" s="39" t="s">
        <v>252</v>
      </c>
      <c r="C74" s="18"/>
      <c r="D74" s="18"/>
      <c r="E74" s="52"/>
      <c r="F74" s="52"/>
      <c r="G74" s="52"/>
      <c r="H74" s="18"/>
      <c r="I74" s="18"/>
      <c r="J74" s="18"/>
      <c r="K74" s="46"/>
    </row>
    <row r="75" spans="1:11" ht="12.75">
      <c r="A75" s="45"/>
      <c r="C75" s="39" t="s">
        <v>298</v>
      </c>
      <c r="D75" s="75" t="s">
        <v>351</v>
      </c>
      <c r="E75" s="52"/>
      <c r="F75" s="52"/>
      <c r="G75" s="52"/>
      <c r="H75" s="18"/>
      <c r="I75" s="18"/>
      <c r="J75" s="18"/>
      <c r="K75" s="46"/>
    </row>
    <row r="76" spans="1:11" ht="12.75">
      <c r="A76" s="45"/>
      <c r="B76" s="18"/>
      <c r="C76" s="18"/>
      <c r="D76" s="18"/>
      <c r="E76" s="52"/>
      <c r="F76" s="52"/>
      <c r="G76" s="52"/>
      <c r="H76" s="18"/>
      <c r="I76" s="18"/>
      <c r="J76" s="18"/>
      <c r="K76" s="46"/>
    </row>
    <row r="77" spans="1:11" ht="12.75">
      <c r="A77" s="45"/>
      <c r="B77" s="39" t="s">
        <v>319</v>
      </c>
      <c r="C77" s="18"/>
      <c r="D77" s="18"/>
      <c r="E77" s="52"/>
      <c r="F77" s="52"/>
      <c r="G77" s="52"/>
      <c r="H77" s="18"/>
      <c r="I77" s="18"/>
      <c r="J77" s="18"/>
      <c r="K77" s="46"/>
    </row>
    <row r="78" spans="1:11" ht="12.75">
      <c r="A78" s="45"/>
      <c r="B78" s="18"/>
      <c r="C78" s="18"/>
      <c r="D78" s="18"/>
      <c r="E78" s="52"/>
      <c r="F78" s="52"/>
      <c r="G78" s="52"/>
      <c r="H78" s="18"/>
      <c r="I78" s="18"/>
      <c r="J78" s="18"/>
      <c r="K78" s="46"/>
    </row>
    <row r="79" spans="1:11" ht="16.5" customHeight="1">
      <c r="A79" s="45"/>
      <c r="B79" s="18"/>
      <c r="C79" s="89" t="s">
        <v>218</v>
      </c>
      <c r="D79" s="91" t="s">
        <v>236</v>
      </c>
      <c r="E79" s="93" t="s">
        <v>253</v>
      </c>
      <c r="F79" s="85" t="s">
        <v>210</v>
      </c>
      <c r="G79" s="86"/>
      <c r="H79" s="85" t="s">
        <v>256</v>
      </c>
      <c r="I79" s="86"/>
      <c r="J79" s="105" t="s">
        <v>257</v>
      </c>
      <c r="K79" s="46"/>
    </row>
    <row r="80" spans="1:11" ht="27" customHeight="1">
      <c r="A80" s="45"/>
      <c r="B80" s="18"/>
      <c r="C80" s="90"/>
      <c r="D80" s="92"/>
      <c r="E80" s="94"/>
      <c r="F80" s="55" t="s">
        <v>217</v>
      </c>
      <c r="G80" s="54" t="s">
        <v>254</v>
      </c>
      <c r="H80" s="55" t="s">
        <v>255</v>
      </c>
      <c r="I80" s="55" t="s">
        <v>254</v>
      </c>
      <c r="J80" s="105"/>
      <c r="K80" s="46"/>
    </row>
    <row r="81" spans="1:11" ht="13.5" customHeight="1">
      <c r="A81" s="45"/>
      <c r="B81" s="18"/>
      <c r="C81" s="50">
        <v>1</v>
      </c>
      <c r="D81" s="50" t="s">
        <v>211</v>
      </c>
      <c r="E81" s="62"/>
      <c r="F81" s="63"/>
      <c r="G81" s="63"/>
      <c r="H81" s="62"/>
      <c r="I81" s="62"/>
      <c r="J81" s="62">
        <f>E81+F81+G81-H81-I81</f>
        <v>0</v>
      </c>
      <c r="K81" s="46"/>
    </row>
    <row r="82" spans="1:11" ht="13.5" customHeight="1">
      <c r="A82" s="45"/>
      <c r="B82" s="18"/>
      <c r="C82" s="50">
        <v>2</v>
      </c>
      <c r="D82" s="50" t="s">
        <v>243</v>
      </c>
      <c r="E82" s="62">
        <f aca="true" t="shared" si="3" ref="E82:J82">SUM(E83:E84)</f>
        <v>593727</v>
      </c>
      <c r="F82" s="62">
        <f t="shared" si="3"/>
        <v>89921</v>
      </c>
      <c r="G82" s="62">
        <f t="shared" si="3"/>
        <v>0</v>
      </c>
      <c r="H82" s="62">
        <f t="shared" si="3"/>
        <v>0</v>
      </c>
      <c r="I82" s="62">
        <f t="shared" si="3"/>
        <v>0</v>
      </c>
      <c r="J82" s="62">
        <f t="shared" si="3"/>
        <v>683648</v>
      </c>
      <c r="K82" s="46"/>
    </row>
    <row r="83" spans="1:11" ht="13.5" customHeight="1">
      <c r="A83" s="45"/>
      <c r="B83" s="18"/>
      <c r="C83" s="50"/>
      <c r="D83" s="50" t="s">
        <v>244</v>
      </c>
      <c r="E83" s="69">
        <v>5417</v>
      </c>
      <c r="F83" s="71">
        <v>7583</v>
      </c>
      <c r="G83" s="71"/>
      <c r="H83" s="69"/>
      <c r="I83" s="69"/>
      <c r="J83" s="69">
        <f aca="true" t="shared" si="4" ref="J83:J88">E83+F83+G83-H83-I83</f>
        <v>13000</v>
      </c>
      <c r="K83" s="46"/>
    </row>
    <row r="84" spans="1:11" ht="13.5" customHeight="1">
      <c r="A84" s="45"/>
      <c r="B84" s="18"/>
      <c r="C84" s="50"/>
      <c r="D84" s="50" t="s">
        <v>245</v>
      </c>
      <c r="E84" s="69">
        <v>588310</v>
      </c>
      <c r="F84" s="71">
        <v>82338</v>
      </c>
      <c r="G84" s="71"/>
      <c r="H84" s="69"/>
      <c r="I84" s="69"/>
      <c r="J84" s="69">
        <f t="shared" si="4"/>
        <v>670648</v>
      </c>
      <c r="K84" s="46"/>
    </row>
    <row r="85" spans="1:11" ht="13.5" customHeight="1">
      <c r="A85" s="45"/>
      <c r="B85" s="18"/>
      <c r="C85" s="50">
        <v>3</v>
      </c>
      <c r="D85" s="50" t="s">
        <v>248</v>
      </c>
      <c r="E85" s="62">
        <f aca="true" t="shared" si="5" ref="E85:J85">SUM(E86:E88)</f>
        <v>267701</v>
      </c>
      <c r="F85" s="62">
        <f t="shared" si="5"/>
        <v>30685</v>
      </c>
      <c r="G85" s="62">
        <f t="shared" si="5"/>
        <v>0</v>
      </c>
      <c r="H85" s="62">
        <f t="shared" si="5"/>
        <v>0</v>
      </c>
      <c r="I85" s="62">
        <f t="shared" si="5"/>
        <v>0</v>
      </c>
      <c r="J85" s="62">
        <f t="shared" si="5"/>
        <v>298386</v>
      </c>
      <c r="K85" s="46"/>
    </row>
    <row r="86" spans="1:11" ht="13.5" customHeight="1">
      <c r="A86" s="45"/>
      <c r="B86" s="18"/>
      <c r="C86" s="50"/>
      <c r="D86" s="50" t="s">
        <v>216</v>
      </c>
      <c r="E86" s="69">
        <v>38814</v>
      </c>
      <c r="F86" s="71">
        <v>17342</v>
      </c>
      <c r="G86" s="71"/>
      <c r="H86" s="69"/>
      <c r="I86" s="69"/>
      <c r="J86" s="69">
        <f t="shared" si="4"/>
        <v>56156</v>
      </c>
      <c r="K86" s="46"/>
    </row>
    <row r="87" spans="1:11" ht="13.5" customHeight="1">
      <c r="A87" s="45"/>
      <c r="B87" s="18"/>
      <c r="C87" s="50"/>
      <c r="D87" s="50" t="s">
        <v>246</v>
      </c>
      <c r="E87" s="69">
        <v>228887</v>
      </c>
      <c r="F87" s="71">
        <v>13343</v>
      </c>
      <c r="G87" s="71"/>
      <c r="H87" s="69"/>
      <c r="I87" s="69"/>
      <c r="J87" s="69">
        <f t="shared" si="4"/>
        <v>242230</v>
      </c>
      <c r="K87" s="46"/>
    </row>
    <row r="88" spans="1:11" ht="13.5" customHeight="1">
      <c r="A88" s="45"/>
      <c r="B88" s="18"/>
      <c r="C88" s="50"/>
      <c r="D88" s="53" t="s">
        <v>247</v>
      </c>
      <c r="E88" s="69"/>
      <c r="F88" s="71"/>
      <c r="G88" s="71"/>
      <c r="H88" s="69"/>
      <c r="I88" s="69"/>
      <c r="J88" s="69">
        <f t="shared" si="4"/>
        <v>0</v>
      </c>
      <c r="K88" s="46"/>
    </row>
    <row r="89" spans="1:11" ht="13.5" customHeight="1">
      <c r="A89" s="45"/>
      <c r="B89" s="18"/>
      <c r="C89" s="50"/>
      <c r="D89" s="53"/>
      <c r="E89" s="64"/>
      <c r="F89" s="65"/>
      <c r="G89" s="65"/>
      <c r="H89" s="64"/>
      <c r="I89" s="64"/>
      <c r="J89" s="64"/>
      <c r="K89" s="46"/>
    </row>
    <row r="90" spans="1:11" ht="13.5" customHeight="1">
      <c r="A90" s="45"/>
      <c r="B90" s="18"/>
      <c r="C90" s="1"/>
      <c r="D90" s="2" t="s">
        <v>215</v>
      </c>
      <c r="E90" s="66">
        <f aca="true" t="shared" si="6" ref="E90:J90">E81+E82+E85</f>
        <v>861428</v>
      </c>
      <c r="F90" s="66">
        <f t="shared" si="6"/>
        <v>120606</v>
      </c>
      <c r="G90" s="66">
        <f t="shared" si="6"/>
        <v>0</v>
      </c>
      <c r="H90" s="66">
        <f t="shared" si="6"/>
        <v>0</v>
      </c>
      <c r="I90" s="66">
        <f t="shared" si="6"/>
        <v>0</v>
      </c>
      <c r="J90" s="66">
        <f t="shared" si="6"/>
        <v>982034</v>
      </c>
      <c r="K90" s="46"/>
    </row>
    <row r="91" spans="1:11" ht="12.75">
      <c r="A91" s="45"/>
      <c r="B91" s="39"/>
      <c r="C91" s="18"/>
      <c r="D91" s="18"/>
      <c r="E91" s="52"/>
      <c r="F91" s="52"/>
      <c r="G91" s="52"/>
      <c r="H91" s="18"/>
      <c r="I91" s="18"/>
      <c r="J91" s="18"/>
      <c r="K91" s="46"/>
    </row>
    <row r="92" spans="1:11" ht="12.75">
      <c r="A92" s="45"/>
      <c r="B92" s="39" t="s">
        <v>320</v>
      </c>
      <c r="C92" s="18"/>
      <c r="D92" s="18"/>
      <c r="E92" s="52"/>
      <c r="F92" s="52"/>
      <c r="G92" s="52"/>
      <c r="H92" s="18"/>
      <c r="I92" s="18"/>
      <c r="J92" s="18"/>
      <c r="K92" s="46"/>
    </row>
    <row r="93" spans="1:11" ht="12.75">
      <c r="A93" s="45"/>
      <c r="B93" s="51" t="s">
        <v>220</v>
      </c>
      <c r="C93" s="18"/>
      <c r="D93" s="18"/>
      <c r="E93" s="52"/>
      <c r="F93" s="52"/>
      <c r="G93" s="52"/>
      <c r="H93" s="18"/>
      <c r="I93" s="18"/>
      <c r="J93" s="18"/>
      <c r="K93" s="46"/>
    </row>
    <row r="94" spans="1:11" ht="12.75">
      <c r="A94" s="45"/>
      <c r="B94" s="51"/>
      <c r="C94" s="39" t="s">
        <v>298</v>
      </c>
      <c r="D94" s="75" t="s">
        <v>339</v>
      </c>
      <c r="E94" s="52"/>
      <c r="F94" s="78">
        <v>160000</v>
      </c>
      <c r="G94" s="52"/>
      <c r="H94" s="18"/>
      <c r="I94" s="18"/>
      <c r="J94" s="18"/>
      <c r="K94" s="46"/>
    </row>
    <row r="95" spans="1:11" ht="12.75">
      <c r="A95" s="45"/>
      <c r="B95" s="39"/>
      <c r="C95" s="39" t="s">
        <v>292</v>
      </c>
      <c r="D95" t="s">
        <v>334</v>
      </c>
      <c r="E95" s="52"/>
      <c r="F95" s="61">
        <v>60000</v>
      </c>
      <c r="G95" s="52"/>
      <c r="H95" s="18"/>
      <c r="I95" s="18"/>
      <c r="J95" s="18"/>
      <c r="K95" s="46"/>
    </row>
    <row r="96" spans="1:11" ht="12.75">
      <c r="A96" s="45"/>
      <c r="B96" s="39"/>
      <c r="C96" s="39" t="s">
        <v>299</v>
      </c>
      <c r="D96" t="s">
        <v>323</v>
      </c>
      <c r="E96" s="52"/>
      <c r="F96" s="61">
        <v>81364</v>
      </c>
      <c r="G96" s="52"/>
      <c r="H96" s="18"/>
      <c r="I96" s="18"/>
      <c r="J96" s="18"/>
      <c r="K96" s="46"/>
    </row>
    <row r="97" spans="1:11" ht="12.75">
      <c r="A97" s="45"/>
      <c r="B97" s="39"/>
      <c r="C97" s="39" t="s">
        <v>293</v>
      </c>
      <c r="D97" t="s">
        <v>324</v>
      </c>
      <c r="E97" s="52"/>
      <c r="F97" s="61">
        <v>12500</v>
      </c>
      <c r="G97" s="52"/>
      <c r="H97" s="18"/>
      <c r="I97" s="18"/>
      <c r="J97" s="18"/>
      <c r="K97" s="46"/>
    </row>
    <row r="98" spans="1:11" ht="12.75">
      <c r="A98" s="45"/>
      <c r="B98" s="39"/>
      <c r="C98" s="39" t="s">
        <v>312</v>
      </c>
      <c r="D98" s="18" t="s">
        <v>294</v>
      </c>
      <c r="E98" s="52"/>
      <c r="F98" s="61">
        <v>11200</v>
      </c>
      <c r="G98" s="52"/>
      <c r="H98" s="18"/>
      <c r="I98" s="18"/>
      <c r="J98" s="18"/>
      <c r="K98" s="46"/>
    </row>
    <row r="99" spans="1:11" ht="12.75">
      <c r="A99" s="45"/>
      <c r="B99" s="39"/>
      <c r="C99" s="39" t="s">
        <v>327</v>
      </c>
      <c r="D99" s="18" t="s">
        <v>295</v>
      </c>
      <c r="E99" s="52"/>
      <c r="F99" s="61">
        <v>65000</v>
      </c>
      <c r="G99" s="52"/>
      <c r="H99" s="18"/>
      <c r="I99" s="18"/>
      <c r="J99" s="18"/>
      <c r="K99" s="46"/>
    </row>
    <row r="100" spans="1:11" ht="12.75">
      <c r="A100" s="45"/>
      <c r="B100" s="39"/>
      <c r="C100" s="39" t="s">
        <v>328</v>
      </c>
      <c r="D100" s="18" t="s">
        <v>296</v>
      </c>
      <c r="E100" s="52"/>
      <c r="F100" s="61">
        <v>93800</v>
      </c>
      <c r="G100" s="52"/>
      <c r="H100" s="18"/>
      <c r="I100" s="18"/>
      <c r="J100" s="18"/>
      <c r="K100" s="46"/>
    </row>
    <row r="101" spans="1:11" ht="12.75">
      <c r="A101" s="45"/>
      <c r="B101" s="39"/>
      <c r="C101" s="39" t="s">
        <v>329</v>
      </c>
      <c r="D101" s="39" t="s">
        <v>325</v>
      </c>
      <c r="E101" s="52"/>
      <c r="F101" s="61">
        <v>407611</v>
      </c>
      <c r="G101" s="52"/>
      <c r="H101" s="18"/>
      <c r="I101" s="18"/>
      <c r="J101" s="18"/>
      <c r="K101" s="46"/>
    </row>
    <row r="102" spans="1:11" ht="12.75">
      <c r="A102" s="45"/>
      <c r="B102" s="39"/>
      <c r="C102" s="39" t="s">
        <v>330</v>
      </c>
      <c r="D102" s="18" t="s">
        <v>297</v>
      </c>
      <c r="E102" s="52"/>
      <c r="F102" s="61">
        <v>12519</v>
      </c>
      <c r="G102" s="52"/>
      <c r="H102" s="18"/>
      <c r="I102" s="18"/>
      <c r="J102" s="18"/>
      <c r="K102" s="46"/>
    </row>
    <row r="103" spans="1:11" ht="12.75">
      <c r="A103" s="45"/>
      <c r="B103" s="39"/>
      <c r="C103" s="39" t="s">
        <v>331</v>
      </c>
      <c r="D103" s="39" t="s">
        <v>326</v>
      </c>
      <c r="E103" s="52"/>
      <c r="F103" s="61">
        <v>82368</v>
      </c>
      <c r="G103" s="52"/>
      <c r="H103" s="18"/>
      <c r="I103" s="18"/>
      <c r="J103" s="18"/>
      <c r="K103" s="46"/>
    </row>
    <row r="104" spans="1:11" ht="12.75">
      <c r="A104" s="45"/>
      <c r="B104" s="39"/>
      <c r="C104" s="39"/>
      <c r="D104" s="18"/>
      <c r="E104" s="52"/>
      <c r="F104" s="52"/>
      <c r="G104" s="52"/>
      <c r="H104" s="18"/>
      <c r="I104" s="18"/>
      <c r="J104" s="18"/>
      <c r="K104" s="46"/>
    </row>
    <row r="105" spans="1:11" ht="12.75">
      <c r="A105" s="45"/>
      <c r="B105" s="39" t="s">
        <v>321</v>
      </c>
      <c r="C105" s="39"/>
      <c r="D105" s="18"/>
      <c r="E105" s="52"/>
      <c r="F105" s="52"/>
      <c r="G105" s="52"/>
      <c r="H105" s="18"/>
      <c r="I105" s="18"/>
      <c r="J105" s="18"/>
      <c r="K105" s="46"/>
    </row>
    <row r="106" spans="1:11" ht="12.75">
      <c r="A106" s="45"/>
      <c r="B106" s="39"/>
      <c r="C106" s="39" t="s">
        <v>298</v>
      </c>
      <c r="D106" s="77" t="s">
        <v>344</v>
      </c>
      <c r="E106" s="52"/>
      <c r="F106" s="52"/>
      <c r="G106" s="52"/>
      <c r="H106" s="18"/>
      <c r="I106" s="18"/>
      <c r="J106" s="18"/>
      <c r="K106" s="46"/>
    </row>
    <row r="107" spans="1:11" ht="12.75">
      <c r="A107" s="45"/>
      <c r="B107" s="39"/>
      <c r="C107" s="39"/>
      <c r="D107" s="39"/>
      <c r="E107" s="52"/>
      <c r="F107" s="52"/>
      <c r="G107" s="52"/>
      <c r="H107" s="18"/>
      <c r="I107" s="18"/>
      <c r="J107" s="18"/>
      <c r="K107" s="46"/>
    </row>
    <row r="108" spans="1:11" ht="24.75" customHeight="1">
      <c r="A108" s="45"/>
      <c r="B108" s="40" t="s">
        <v>333</v>
      </c>
      <c r="C108" s="18"/>
      <c r="D108" s="18"/>
      <c r="E108" s="18"/>
      <c r="F108" s="18"/>
      <c r="G108" s="18"/>
      <c r="H108" s="18"/>
      <c r="I108" s="18"/>
      <c r="J108" s="18"/>
      <c r="K108" s="46"/>
    </row>
    <row r="109" spans="1:11" ht="12.75">
      <c r="A109" s="45"/>
      <c r="B109" s="18"/>
      <c r="C109" s="18"/>
      <c r="D109" s="18"/>
      <c r="E109" s="18"/>
      <c r="F109" s="18"/>
      <c r="G109" s="18"/>
      <c r="H109" s="18"/>
      <c r="I109" s="18"/>
      <c r="J109" s="18"/>
      <c r="K109" s="46"/>
    </row>
    <row r="110" spans="1:11" ht="12.75">
      <c r="A110" s="45"/>
      <c r="B110" s="18"/>
      <c r="C110" s="18"/>
      <c r="D110" s="18"/>
      <c r="E110" s="18"/>
      <c r="F110" s="18"/>
      <c r="G110" s="18"/>
      <c r="H110" s="18"/>
      <c r="I110" s="18"/>
      <c r="J110" s="18"/>
      <c r="K110" s="46"/>
    </row>
    <row r="111" spans="1:11" ht="12.75">
      <c r="A111" s="45"/>
      <c r="B111" s="18"/>
      <c r="C111" s="18"/>
      <c r="D111" s="18"/>
      <c r="E111" s="18"/>
      <c r="F111" s="18"/>
      <c r="G111" s="18"/>
      <c r="H111" s="18"/>
      <c r="I111" s="18"/>
      <c r="J111" s="18"/>
      <c r="K111" s="46"/>
    </row>
    <row r="112" spans="1:11" ht="12.75">
      <c r="A112" s="98" t="s">
        <v>304</v>
      </c>
      <c r="B112" s="99"/>
      <c r="C112" s="99"/>
      <c r="D112" s="99"/>
      <c r="E112" s="99"/>
      <c r="F112" s="99"/>
      <c r="G112" s="99"/>
      <c r="H112" s="99"/>
      <c r="I112" s="99"/>
      <c r="J112" s="99"/>
      <c r="K112" s="100"/>
    </row>
    <row r="113" spans="1:11" ht="12.75">
      <c r="A113" s="45"/>
      <c r="B113" s="18"/>
      <c r="C113" s="18"/>
      <c r="D113" s="18"/>
      <c r="E113" s="18"/>
      <c r="F113" s="18"/>
      <c r="H113" s="18"/>
      <c r="I113" s="18"/>
      <c r="J113" s="18"/>
      <c r="K113" s="46"/>
    </row>
    <row r="114" spans="1:11" ht="12.75">
      <c r="A114" s="45"/>
      <c r="B114" s="18"/>
      <c r="C114" s="18"/>
      <c r="D114" s="18" t="s">
        <v>303</v>
      </c>
      <c r="E114" s="18"/>
      <c r="F114" s="18"/>
      <c r="G114" s="18"/>
      <c r="I114" s="18" t="s">
        <v>305</v>
      </c>
      <c r="J114" s="18"/>
      <c r="K114" s="46"/>
    </row>
    <row r="115" spans="1:11" ht="18.75" customHeight="1">
      <c r="A115" s="45"/>
      <c r="B115" s="18"/>
      <c r="C115" s="18" t="s">
        <v>147</v>
      </c>
      <c r="E115" s="18"/>
      <c r="F115" s="18"/>
      <c r="H115" s="18" t="s">
        <v>302</v>
      </c>
      <c r="I115" s="18"/>
      <c r="J115" s="18"/>
      <c r="K115" s="46"/>
    </row>
    <row r="116" spans="1:11" ht="12.75">
      <c r="A116" s="45"/>
      <c r="B116" s="18"/>
      <c r="C116" s="18"/>
      <c r="D116" s="18"/>
      <c r="E116" s="18"/>
      <c r="F116" s="18"/>
      <c r="G116" s="18"/>
      <c r="H116" s="18"/>
      <c r="I116" s="18"/>
      <c r="J116" s="18"/>
      <c r="K116" s="46"/>
    </row>
    <row r="117" spans="1:11" ht="12.75">
      <c r="A117" s="47"/>
      <c r="B117" s="48"/>
      <c r="C117" s="48"/>
      <c r="D117" s="48"/>
      <c r="E117" s="48"/>
      <c r="F117" s="48"/>
      <c r="G117" s="48"/>
      <c r="H117" s="48"/>
      <c r="I117" s="48"/>
      <c r="J117" s="48"/>
      <c r="K117" s="49"/>
    </row>
  </sheetData>
  <sheetProtection/>
  <mergeCells count="17">
    <mergeCell ref="A2:K2"/>
    <mergeCell ref="A112:K112"/>
    <mergeCell ref="E64:F64"/>
    <mergeCell ref="E65:F65"/>
    <mergeCell ref="D42:D43"/>
    <mergeCell ref="C42:C43"/>
    <mergeCell ref="E63:F63"/>
    <mergeCell ref="J79:J80"/>
    <mergeCell ref="I42:I43"/>
    <mergeCell ref="J42:J43"/>
    <mergeCell ref="H79:I79"/>
    <mergeCell ref="E42:H42"/>
    <mergeCell ref="E66:F66"/>
    <mergeCell ref="C79:C80"/>
    <mergeCell ref="D79:D80"/>
    <mergeCell ref="E79:E80"/>
    <mergeCell ref="F79:G79"/>
  </mergeCells>
  <printOptions/>
  <pageMargins left="0.5" right="0.4" top="0.5" bottom="0.5" header="0.5" footer="0.5"/>
  <pageSetup horizontalDpi="600" verticalDpi="600" orientation="portrait" paperSize="9" r:id="rId1"/>
  <ignoredErrors>
    <ignoredError sqref="J82:J85 G46:H49 J46:J49 I46 I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Zyre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Adi</cp:lastModifiedBy>
  <cp:lastPrinted>2013-03-24T12:33:53Z</cp:lastPrinted>
  <dcterms:created xsi:type="dcterms:W3CDTF">2009-02-16T16:44:52Z</dcterms:created>
  <dcterms:modified xsi:type="dcterms:W3CDTF">2013-03-24T12:34:17Z</dcterms:modified>
  <cp:category/>
  <cp:version/>
  <cp:contentType/>
  <cp:contentStatus/>
</cp:coreProperties>
</file>