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8445" activeTab="0"/>
  </bookViews>
  <sheets>
    <sheet name="Kapak" sheetId="1" r:id="rId1"/>
    <sheet name="Akt" sheetId="2" r:id="rId2"/>
    <sheet name="Pas" sheetId="3" r:id="rId3"/>
    <sheet name="A+SH" sheetId="4" r:id="rId4"/>
    <sheet name="P.F.P" sheetId="5" r:id="rId5"/>
    <sheet name="P.Am" sheetId="6" r:id="rId6"/>
    <sheet name="Kapitali" sheetId="7" r:id="rId7"/>
    <sheet name="Sh.shp.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<sst xmlns="http://schemas.openxmlformats.org/spreadsheetml/2006/main" count="398" uniqueCount="330">
  <si>
    <t>A</t>
  </si>
  <si>
    <t>B</t>
  </si>
  <si>
    <t>I</t>
  </si>
  <si>
    <t>II</t>
  </si>
  <si>
    <t>III</t>
  </si>
  <si>
    <t>IV</t>
  </si>
  <si>
    <t>GJITHSEJ</t>
  </si>
  <si>
    <t>Ndertesa</t>
  </si>
  <si>
    <t xml:space="preserve">Instali.teknik.makin.paisje,veg. </t>
  </si>
  <si>
    <t>Mjete transporti</t>
  </si>
  <si>
    <t>Paisje zyre e informatike</t>
  </si>
  <si>
    <t>Nga</t>
  </si>
  <si>
    <t>Shuma</t>
  </si>
  <si>
    <t>Veprimtaria Kryesore</t>
  </si>
  <si>
    <t xml:space="preserve">PASQYRAT      FINANCIARE </t>
  </si>
  <si>
    <t xml:space="preserve">(Ne zbatim te Standartit Kombetare te Kontabilitetit -Nr.2 dhe  Ligjit Nr. 9228, date 29.04.2004 </t>
  </si>
  <si>
    <t>"Per Kontabilitetin dhe Pasqyrat Financiarete ndryshuar, dhe Standartet Kombetare te Kontabilitetit - SKK-2)</t>
  </si>
  <si>
    <t>Pasqyrat Financiare jane  individuale</t>
  </si>
  <si>
    <t>____________________</t>
  </si>
  <si>
    <t>Pasqyrat Financiare jane  konsoliduara</t>
  </si>
  <si>
    <t xml:space="preserve">Pasqyrat Financiare jane  te shprehura ne </t>
  </si>
  <si>
    <t>LEKE</t>
  </si>
  <si>
    <t>Pasqyrat Financiare jane  te rrumbullakosura ne</t>
  </si>
  <si>
    <t xml:space="preserve">Periudha Kontabele e Pasqyrave Financiare </t>
  </si>
  <si>
    <t>Deri</t>
  </si>
  <si>
    <t xml:space="preserve">ata e mbylljes se  e Pasqyrave Financiare </t>
  </si>
  <si>
    <t>Ne  lek</t>
  </si>
  <si>
    <t>Nr.</t>
  </si>
  <si>
    <t xml:space="preserve">AKTIVET </t>
  </si>
  <si>
    <t xml:space="preserve">Shenime </t>
  </si>
  <si>
    <t>AKTIVET AFATSHKURTRA</t>
  </si>
  <si>
    <t>Aktivet monetare</t>
  </si>
  <si>
    <t>&gt;</t>
  </si>
  <si>
    <t xml:space="preserve">Banka </t>
  </si>
  <si>
    <t xml:space="preserve">Arka </t>
  </si>
  <si>
    <t xml:space="preserve">Derivative dhe aktive te mbajtura per tregtim </t>
  </si>
  <si>
    <t>Aktive te tjera Financiare afat shkurtera</t>
  </si>
  <si>
    <t xml:space="preserve">Kliente per mallra, produkte e sherbime </t>
  </si>
  <si>
    <t>Debitore, kreditore te tjere</t>
  </si>
  <si>
    <t xml:space="preserve">Tatim mbi fitimin  </t>
  </si>
  <si>
    <t>TVvsh</t>
  </si>
  <si>
    <t xml:space="preserve">Te drejta e detyrime ndaj ortakeve </t>
  </si>
  <si>
    <t>Inventari</t>
  </si>
  <si>
    <t xml:space="preserve">Lendet e para </t>
  </si>
  <si>
    <t>Inventari I imet</t>
  </si>
  <si>
    <t>Prodhim ne proces</t>
  </si>
  <si>
    <t xml:space="preserve">Produkte te gatshme </t>
  </si>
  <si>
    <t>Mallra per shitje</t>
  </si>
  <si>
    <t xml:space="preserve">Parapagesat per furnizime </t>
  </si>
  <si>
    <t>Aktive biologjike afatshkurtera</t>
  </si>
  <si>
    <t>Aktive afatshkurtera te mbajtura per rishitje</t>
  </si>
  <si>
    <t>TOTALI I AKTIVEVE AFATSHKURTERA ( I )</t>
  </si>
  <si>
    <t>AKTIVET AFATGJATA</t>
  </si>
  <si>
    <t>Investime financiare afatgjata</t>
  </si>
  <si>
    <t xml:space="preserve">Aktive aftagjata materiale </t>
  </si>
  <si>
    <t>Toka</t>
  </si>
  <si>
    <t>Makineri dhe pajisje</t>
  </si>
  <si>
    <t>Pajisje zyre e informatike</t>
  </si>
  <si>
    <t xml:space="preserve">Aktive te tjere afatgjata materiale(me vl.kontb) </t>
  </si>
  <si>
    <t>Aktive Biologjike afatgjata</t>
  </si>
  <si>
    <t>Aktivet afatagjata jo materiale</t>
  </si>
  <si>
    <t>Kapitali aksioner i pa paguar</t>
  </si>
  <si>
    <t xml:space="preserve">Aktive te tjera afatgjata </t>
  </si>
  <si>
    <t xml:space="preserve">Aktive ne proces </t>
  </si>
  <si>
    <t>TOTALI I AKTIVEVE ( I+II)</t>
  </si>
  <si>
    <t xml:space="preserve">PASIVET  AFATSHKURTERA </t>
  </si>
  <si>
    <t>Derivativet</t>
  </si>
  <si>
    <t>Huamarrjet</t>
  </si>
  <si>
    <t xml:space="preserve">Overdraftet bankare </t>
  </si>
  <si>
    <t>Huamarrje afatshkurtera</t>
  </si>
  <si>
    <t>Huate dhe parapagimet</t>
  </si>
  <si>
    <t xml:space="preserve">Te pagueshme ndaj furnitoreve </t>
  </si>
  <si>
    <t xml:space="preserve">Te pagueshme ndaj punonjsve </t>
  </si>
  <si>
    <t>Detyrime per sigurimet shoqerore e shendetsore</t>
  </si>
  <si>
    <t>Detyrime tatimore per TAP-in</t>
  </si>
  <si>
    <t>Detyrime tatimore per Tatim Fitimin</t>
  </si>
  <si>
    <t>Detyrime tatimore per Tvsh-ne</t>
  </si>
  <si>
    <t>Detyrime tatimore per Tatimin ne Burim</t>
  </si>
  <si>
    <t>Debitore e kreditore te tjere</t>
  </si>
  <si>
    <t xml:space="preserve">Grantet dhe te ardhurat e shtyra </t>
  </si>
  <si>
    <t>Provizionet afatshkurtera</t>
  </si>
  <si>
    <t>TOTALI I PASIVEVE AFAT SHKURTER ( I )</t>
  </si>
  <si>
    <t>PASIVET AFATGJATA</t>
  </si>
  <si>
    <t>Huate aftagjata</t>
  </si>
  <si>
    <t xml:space="preserve">Hua, bono dhe detyrime nga qeraja financiare </t>
  </si>
  <si>
    <t xml:space="preserve">Bono te konvertueshme </t>
  </si>
  <si>
    <t>Huamarrje te tjera afatgjata</t>
  </si>
  <si>
    <t>Grantet dhe te ardhurat e shtyra</t>
  </si>
  <si>
    <t>Provizionet afatgjata</t>
  </si>
  <si>
    <t>TOTALI I PASIVEVE AFAT GJATE ( II )</t>
  </si>
  <si>
    <t>TOTALI I PASIVEVE ( I+II)</t>
  </si>
  <si>
    <t>SUBVENSIONE PER INVESTIME</t>
  </si>
  <si>
    <t xml:space="preserve">KAPITALI   </t>
  </si>
  <si>
    <t>Aksionet e pakices( PF te konsoliduara)</t>
  </si>
  <si>
    <t>Kapitali I aksionereve te shoq. Meme( PF te kons)</t>
  </si>
  <si>
    <t xml:space="preserve">Kapitali Aksioner   </t>
  </si>
  <si>
    <t>Primi I aksionit</t>
  </si>
  <si>
    <t>Njesit ose aksionet e thesarit ( Negative)</t>
  </si>
  <si>
    <t>Rezervat Statutore</t>
  </si>
  <si>
    <t>Rezervat ligjore</t>
  </si>
  <si>
    <t>Rezerva te tjera</t>
  </si>
  <si>
    <t>Fitimet e pa shperndara</t>
  </si>
  <si>
    <t>Fitimi( Humbja) e vitit Financiar</t>
  </si>
  <si>
    <t>TOTALI I KAPITALIT  ( IIV )</t>
  </si>
  <si>
    <t>TATALI PASIVEVE DHE KAPITALIT ( I+II+III+IV)</t>
  </si>
  <si>
    <t xml:space="preserve">Pershkrimi I Elementeve </t>
  </si>
  <si>
    <t>Shitjet neto</t>
  </si>
  <si>
    <t xml:space="preserve">Te ardhura te tjera nga veprimtaria e shfrytezimit </t>
  </si>
  <si>
    <t>Ndryshimet ne invent.  prod. gatshme e prodhimit ne proces</t>
  </si>
  <si>
    <t>Materialet e konsumuara</t>
  </si>
  <si>
    <t>Kosto e punes</t>
  </si>
  <si>
    <t>Pagat e personelit</t>
  </si>
  <si>
    <t>Shpenzimet per sigurime shoqerore e shendetsore</t>
  </si>
  <si>
    <t>Amortizimet dhe zhvlersimet</t>
  </si>
  <si>
    <t>Totali I Shpenzimeve ( Shumat 4-7)</t>
  </si>
  <si>
    <t>Fitimi( humbja) nga veprimtarite kryesore (1+2+3/-3-8)</t>
  </si>
  <si>
    <t>Te ardhurat dhe shpenzimet financiare nga njesite e kontrolluara</t>
  </si>
  <si>
    <t>Te ardhurat dhe shpenzimet financiare nga pjesmarrjet</t>
  </si>
  <si>
    <t xml:space="preserve">Te ardhurat dhe shpenzimet financiare </t>
  </si>
  <si>
    <t>Komisione Bankare</t>
  </si>
  <si>
    <t>Fitimet ( Humbjet) nga kursi kembimit</t>
  </si>
  <si>
    <t xml:space="preserve">Te ardhurat dhe shpenzime te tjera financiare </t>
  </si>
  <si>
    <t>Shpenzime te pa zbriteshme</t>
  </si>
  <si>
    <t>Totali i te Ardhurave dhe Shpenzimeve financiare(12-13)</t>
  </si>
  <si>
    <t>Shpenzimet e tatimit mbi fitimin  (T.Fitimi 10%)</t>
  </si>
  <si>
    <t>Fitimi ( Humbja) neto e vitit financiar(14-15) (Fitim Tatimor)</t>
  </si>
  <si>
    <t>Metoda Direkte</t>
  </si>
  <si>
    <t>Fluksi monetar nga veprimtarite e shfrytezimit</t>
  </si>
  <si>
    <t>Mjete monetare (MM) te arketuaranga klientet</t>
  </si>
  <si>
    <t xml:space="preserve">MM te paguara ndaj furnitoreve dhe punonjesve </t>
  </si>
  <si>
    <t xml:space="preserve">MM te ardhura nga veprimtarite </t>
  </si>
  <si>
    <t>Tatim mbi fitimin i paguar</t>
  </si>
  <si>
    <t xml:space="preserve">MM neto nga veprimtarite e shfrytezimit </t>
  </si>
  <si>
    <t>Fluksi monetar nga veprimtarite investuese</t>
  </si>
  <si>
    <t>Blerja e njesise se kontrolluar X minus parate e arketuara</t>
  </si>
  <si>
    <t xml:space="preserve">Blerje a aktiveve afatgjata materaile </t>
  </si>
  <si>
    <t xml:space="preserve">Te ardhura nga shitja e pajisjeve </t>
  </si>
  <si>
    <t xml:space="preserve">Interesi i arketuar </t>
  </si>
  <si>
    <t>Dividentet e arketuar</t>
  </si>
  <si>
    <t>MM neto nga veprimtarite investuese</t>
  </si>
  <si>
    <t xml:space="preserve">Fluksi monetar nga aktivitetet financiare </t>
  </si>
  <si>
    <t>Te ardhura nga emetimi I kapitalit aksionar</t>
  </si>
  <si>
    <t>Te ardhura nga huamarrjet afatgjata</t>
  </si>
  <si>
    <t xml:space="preserve">Pagesa e detyrimeve te qirase financiare </t>
  </si>
  <si>
    <t>Dividente te paguar</t>
  </si>
  <si>
    <t xml:space="preserve">MM neto e perdorur ne veprimtarite financiare </t>
  </si>
  <si>
    <t xml:space="preserve">Rritja/renia neto e mjeteve monetare </t>
  </si>
  <si>
    <t>Mjetet monetare ne fillim te periudhes kontabel</t>
  </si>
  <si>
    <t>Mjetet monetare ne fund te periudhes kontabel</t>
  </si>
  <si>
    <t>Nr</t>
  </si>
  <si>
    <t>EMERTIMI I AKTIVITETIT</t>
  </si>
  <si>
    <t>VLERA FILLESTARE</t>
  </si>
  <si>
    <t>Koeficenti i Amortizimit ne %</t>
  </si>
  <si>
    <t>Amortizim i Akumuluar deri me 01Janar 2008</t>
  </si>
  <si>
    <t>Amortizim i llogaritur me 31.12.2008</t>
  </si>
  <si>
    <t>Gjithsej Amortizim i llogaritur me 31.12.2008</t>
  </si>
  <si>
    <t>Hyrje Aktivesh</t>
  </si>
  <si>
    <t>Dalje Aktivesh</t>
  </si>
  <si>
    <t>Aktive te Qend. te Trupezuar</t>
  </si>
  <si>
    <t>Aktive te Qend. te pa Trupezuar</t>
  </si>
  <si>
    <t>`</t>
  </si>
  <si>
    <t>Detyrim Qiraje</t>
  </si>
  <si>
    <t>Hua afat shkurter (Kapital Pronari)</t>
  </si>
  <si>
    <t>ELBASAN</t>
  </si>
  <si>
    <t>VITET</t>
  </si>
  <si>
    <t>Ortake</t>
  </si>
  <si>
    <t>Emertimi</t>
  </si>
  <si>
    <t>Kapitali aksionar</t>
  </si>
  <si>
    <t>Primi i aksionit</t>
  </si>
  <si>
    <t>Aksione thesari</t>
  </si>
  <si>
    <t>Rezerva Stat. ligj</t>
  </si>
  <si>
    <t xml:space="preserve">Fitimi i pashperndare </t>
  </si>
  <si>
    <t>Totali</t>
  </si>
  <si>
    <t>Pozicioni ne fillim</t>
  </si>
  <si>
    <t>Efekti I ndryshimeve ne politikat kontabel</t>
  </si>
  <si>
    <t>Pozicioni I rregulluar</t>
  </si>
  <si>
    <t>Fitimi neto per periudhen kontabel</t>
  </si>
  <si>
    <t>Dividentet e paguar</t>
  </si>
  <si>
    <t>Rritja e rezerves se kapitalit</t>
  </si>
  <si>
    <t xml:space="preserve">Emetimi I aksioneve </t>
  </si>
  <si>
    <t>Pozicioni ne fund</t>
  </si>
  <si>
    <t>Emetimi I kapitalit aksionar</t>
  </si>
  <si>
    <t xml:space="preserve">Aksione te thesarit te riblera </t>
  </si>
  <si>
    <r>
      <t xml:space="preserve">Shpenzime te tjera,      </t>
    </r>
    <r>
      <rPr>
        <sz val="12"/>
        <rFont val="Arial"/>
        <family val="2"/>
      </rPr>
      <t>(telefon)</t>
    </r>
  </si>
  <si>
    <t>P E R S H K R I M I</t>
  </si>
  <si>
    <t>PASIVET</t>
  </si>
  <si>
    <t xml:space="preserve">Parapagime dhe shpenzime te shtyra (shp.Shty) </t>
  </si>
  <si>
    <t>____________________________</t>
  </si>
  <si>
    <t>Ndertim</t>
  </si>
  <si>
    <t>Fitimi ( Humbja) para tatimit (9+/-13)  10%</t>
  </si>
  <si>
    <t xml:space="preserve">     58 912</t>
  </si>
  <si>
    <t>100 000</t>
  </si>
  <si>
    <t>10 000</t>
  </si>
  <si>
    <t>000/leke</t>
  </si>
  <si>
    <t>44 112 204</t>
  </si>
  <si>
    <t>43 942 831</t>
  </si>
  <si>
    <t>169 373</t>
  </si>
  <si>
    <t>2 454 377.68</t>
  </si>
  <si>
    <t>2 822 873</t>
  </si>
  <si>
    <t>3 068 389</t>
  </si>
  <si>
    <t>2 318 385</t>
  </si>
  <si>
    <t>691 092</t>
  </si>
  <si>
    <t>52 490 534.90</t>
  </si>
  <si>
    <t>24 192 906.97</t>
  </si>
  <si>
    <t>127 411</t>
  </si>
  <si>
    <t>29 897</t>
  </si>
  <si>
    <t>279 610</t>
  </si>
  <si>
    <t>15 954 270.04</t>
  </si>
  <si>
    <t>4 718 041.24</t>
  </si>
  <si>
    <t>29 113 765</t>
  </si>
  <si>
    <t>401 280</t>
  </si>
  <si>
    <t>24 082</t>
  </si>
  <si>
    <t>1 014</t>
  </si>
  <si>
    <t>15 954</t>
  </si>
  <si>
    <t>3 601 000</t>
  </si>
  <si>
    <t>240 000</t>
  </si>
  <si>
    <t>855 831</t>
  </si>
  <si>
    <t>181 088</t>
  </si>
  <si>
    <t>164 739</t>
  </si>
  <si>
    <t>4 696 831</t>
  </si>
  <si>
    <t>4 621 379</t>
  </si>
  <si>
    <t>2 796 103.65</t>
  </si>
  <si>
    <t>Viti  2012</t>
  </si>
  <si>
    <t>49 422 145</t>
  </si>
  <si>
    <t>52 490 534</t>
  </si>
  <si>
    <t>45 207 484.01</t>
  </si>
  <si>
    <t>2 010</t>
  </si>
  <si>
    <t>7 283 050.89</t>
  </si>
  <si>
    <t>2 455 009.65</t>
  </si>
  <si>
    <t>52 490 534 .90</t>
  </si>
  <si>
    <t>TE ARDHURA DHE SHPENZIME PER VITIN 2012</t>
  </si>
  <si>
    <t>40 261 973</t>
  </si>
  <si>
    <t>1 014 380.87</t>
  </si>
  <si>
    <t>4 312 511</t>
  </si>
  <si>
    <t>3 424 395</t>
  </si>
  <si>
    <t>888 116</t>
  </si>
  <si>
    <t>4 652 295.55</t>
  </si>
  <si>
    <t>38 479 851.55</t>
  </si>
  <si>
    <t>2 796 502.32</t>
  </si>
  <si>
    <t>61 484</t>
  </si>
  <si>
    <t>61 882.67</t>
  </si>
  <si>
    <t>2 455 009 .65</t>
  </si>
  <si>
    <t>36 814</t>
  </si>
  <si>
    <t>(27 965)</t>
  </si>
  <si>
    <t>(28 275)</t>
  </si>
  <si>
    <t>Ndryshime gjate vitit 2012</t>
  </si>
  <si>
    <t>Totali me 31.12.2012</t>
  </si>
  <si>
    <t>Pozicioni me 31 Dhjetor 2012</t>
  </si>
  <si>
    <t>.</t>
  </si>
  <si>
    <t>PASQYRA E FLUKSIT MONETAR PER VITIN 2012</t>
  </si>
  <si>
    <t>Pasqyra e Ndryshimeve ne Kapital per vitin  2012</t>
  </si>
  <si>
    <t>PASQYRA E LLOGARITJES SE AMORTIZIMIT TE AKTIVITETEVE PER VITIN 2012</t>
  </si>
  <si>
    <t>SHENIMET   SPJEGUESE</t>
  </si>
  <si>
    <t>MBI   PASQYRAT   FINANCIARE   TE  VITIT   2012  PER   SHOQERINE  „ ARDIT”SH.P.K.  ELBASAN</t>
  </si>
  <si>
    <t xml:space="preserve">                                    </t>
  </si>
  <si>
    <t xml:space="preserve">Pergatitja e pasqyrave financiare eshte bere  në pajtim me Standartet Kombëtare të Kontabilitetit ,kerkesat e pergjithshme te te cilave pershkruhen ne Ligjin nr.9228,date 29.04.2004,”Per kontabilitetin dhe pasqyrat financiare”. </t>
  </si>
  <si>
    <t>1.DOSJA E PERHERSHME</t>
  </si>
  <si>
    <r>
      <t xml:space="preserve">Shoqeria “ ARDIT ”sh.p.k eshte e rregjistruar me vendim te gjykates nr.5087  date 22.06.1994,eshte subjekt I tatimit mbi vleren e shtuar , </t>
    </r>
    <r>
      <rPr>
        <b/>
        <sz val="12"/>
        <rFont val="Times New Roman"/>
        <family val="1"/>
      </rPr>
      <t>me nipt J69102102W</t>
    </r>
    <r>
      <rPr>
        <sz val="12"/>
        <rFont val="Times New Roman"/>
        <family val="1"/>
      </rPr>
      <t>. Objekti I veprimtarise eshte : “Ndertim  objektesh”.</t>
    </r>
  </si>
  <si>
    <t>2.CELJET</t>
  </si>
  <si>
    <t xml:space="preserve">Shifrat e bilancit ne kollonen „viti paraardhes ” duke e krahasuar me bilancin e vitit te kaluar jane te njejta.         </t>
  </si>
  <si>
    <t>3.AKTIVET  AFATSHKURTRA</t>
  </si>
  <si>
    <t>Veprimet me arke jane dokumentuar rregullisht dhe jane kaluar rregullisht ne pozicionet e caktuara.</t>
  </si>
  <si>
    <t>Eshte bere kontrolli i gjendjes se arkes me 31.12.2012  dhe eshte konfirmuar gjendja fizike e barabarte me ate kontable.</t>
  </si>
  <si>
    <t xml:space="preserve">Veprimet me banke jane te dokumentuara e te kaluara rregullisht ne postet e duhura.Tepricat e paraqitura ne bilanc jane te njejta me shumat e gjendjes se bankave me date 31.12.2012 </t>
  </si>
  <si>
    <r>
      <t xml:space="preserve">    </t>
    </r>
    <r>
      <rPr>
        <b/>
        <sz val="12"/>
        <rFont val="Times New Roman"/>
        <family val="1"/>
      </rPr>
      <t>c.</t>
    </r>
    <r>
      <rPr>
        <b/>
        <u val="single"/>
        <sz val="12"/>
        <rFont val="Times New Roman"/>
        <family val="1"/>
      </rPr>
      <t>Aktive te tjera financiare afatshkurtra.</t>
    </r>
  </si>
  <si>
    <t>a. Ky post  perbehet nga  :</t>
  </si>
  <si>
    <r>
      <t xml:space="preserve">         </t>
    </r>
    <r>
      <rPr>
        <b/>
        <sz val="12"/>
        <rFont val="Times New Roman"/>
        <family val="1"/>
      </rPr>
      <t>Totali</t>
    </r>
  </si>
  <si>
    <t xml:space="preserve">                                   48 020 239.80 leke</t>
  </si>
  <si>
    <t xml:space="preserve"> </t>
  </si>
  <si>
    <r>
      <t xml:space="preserve">     </t>
    </r>
    <r>
      <rPr>
        <b/>
        <u val="single"/>
        <sz val="12"/>
        <rFont val="Times New Roman"/>
        <family val="1"/>
      </rPr>
      <t xml:space="preserve">ç.Iventari </t>
    </r>
  </si>
  <si>
    <t xml:space="preserve">     Eshte bere iventari fizik i stokut ne fund te vitit dhe gjendja fizike e tij eshte e njejte me ate te paraqitur ne bilanc.Vleresimi i stokut eshte bere me cmimin e blerjes. Gjendja e iventarit paraqitet ne pasqyren bashkangjitur.</t>
  </si>
  <si>
    <t>Aktivet jane te dokumentuara me dokumenta te rregullta sipas pasqyres bashkangjitur</t>
  </si>
  <si>
    <t>Eshte bere inventari fizik i aseteve   dhe del te jete i njejte me shifrat e paraqitura ne bilanc. Vleresimi i tyre eshte bere me kosto historike.</t>
  </si>
  <si>
    <r>
      <t xml:space="preserve">           </t>
    </r>
    <r>
      <rPr>
        <b/>
        <u val="single"/>
        <sz val="12"/>
        <rFont val="Times New Roman"/>
        <family val="1"/>
      </rPr>
      <t xml:space="preserve">Amortizimi i A A M </t>
    </r>
  </si>
  <si>
    <t>Eshte  llogaritur amortizim  per instalime.teknike    per periudhen janar deri dhjetor 2012.</t>
  </si>
  <si>
    <t>4.Huat dhe Parapagimet</t>
  </si>
  <si>
    <t xml:space="preserve">  Shoqeria me 31.12.2012  nuk ka hua afatshkurtra  nga bankat.</t>
  </si>
  <si>
    <t xml:space="preserve">                                47 467 140.30  leke</t>
  </si>
  <si>
    <t>Ne postin  te pagueshme ndaj punonjesve paraqitet detyrimi per nje pjese te pagave   te punonjesve   te   vitit  2011  dhe te vitit 2012.</t>
  </si>
  <si>
    <t>Ne postin  detyrime per shtetin paraqiten detyrimet per sigurimet shoqerore e shendetsore  te pa paguara per muajt e fundit  2012.</t>
  </si>
  <si>
    <r>
      <t xml:space="preserve">       </t>
    </r>
    <r>
      <rPr>
        <b/>
        <u val="single"/>
        <sz val="12"/>
        <rFont val="Times New Roman"/>
        <family val="1"/>
      </rPr>
      <t xml:space="preserve">Detyrimet afatgjata </t>
    </r>
  </si>
  <si>
    <t xml:space="preserve">  .</t>
  </si>
  <si>
    <r>
      <t>5.Kapitali</t>
    </r>
    <r>
      <rPr>
        <sz val="12"/>
        <rFont val="Times New Roman"/>
        <family val="1"/>
      </rPr>
      <t xml:space="preserve"> </t>
    </r>
  </si>
  <si>
    <t xml:space="preserve">  Kapitali themeltar    nga  100 000 leke  ka  shkuar  ne  7 200 000  leke   duke bere ndryshimet ne QKR  gjate vitit 2012.  </t>
  </si>
  <si>
    <t xml:space="preserve"> Per vitin 2012 shoqeria rezulton me fitim.</t>
  </si>
  <si>
    <r>
      <t xml:space="preserve"> </t>
    </r>
    <r>
      <rPr>
        <b/>
        <u val="single"/>
        <sz val="12"/>
        <rFont val="Times New Roman"/>
        <family val="1"/>
      </rPr>
      <t xml:space="preserve">LLOGARIA HUMBJE FITIME  </t>
    </r>
  </si>
  <si>
    <r>
      <t xml:space="preserve">  </t>
    </r>
    <r>
      <rPr>
        <b/>
        <sz val="12"/>
        <rFont val="Times New Roman"/>
        <family val="1"/>
      </rPr>
      <t xml:space="preserve">  Viti  2012</t>
    </r>
  </si>
  <si>
    <t xml:space="preserve">                       </t>
  </si>
  <si>
    <t xml:space="preserve">                                     119 532 182.27 leke</t>
  </si>
  <si>
    <t xml:space="preserve">                         117 087 434.50 leke</t>
  </si>
  <si>
    <t xml:space="preserve">       </t>
  </si>
  <si>
    <t xml:space="preserve">para tatimit                              </t>
  </si>
  <si>
    <t xml:space="preserve">     2 958 066.63 leke</t>
  </si>
  <si>
    <t>Tatim fitimi  i paguar paradhenje                         192 887      leke</t>
  </si>
  <si>
    <t>Tatim fitimi per tu paguar                                     102 919.66 leke</t>
  </si>
  <si>
    <t>Te ardhurat e afarizmit te paraqitura ne bilanc jane te njejta me ato te raportuara ne FDP.</t>
  </si>
  <si>
    <t>Zerat e blerjevet, pagat,sigurimet shoqerore,  jane analizuar ne postet perkatese.</t>
  </si>
  <si>
    <t>Nuk ka ngjarje te ndodhura pas dates se mbylljes  se bilancit.</t>
  </si>
  <si>
    <t xml:space="preserve"> Pasqyrat Financiare dhe Politikat Kontabel.</t>
  </si>
  <si>
    <t>Nga kryqezimi i tregueseve te pasqyrave financiare me anekset del qe te kete perputhje te te dhenave qe paraqiten ne to.Sic jane pagat dhe sigurimet shoqerore, Aktivet afatgjata materiale  , shifra e afarizmit dhe tatimet e taksat.</t>
  </si>
  <si>
    <t xml:space="preserve"> Kontabli i Miratuar                                                   Administratori </t>
  </si>
  <si>
    <t xml:space="preserve">   Mihal  QOSJA                                                    Ferdinand MYZEQARI</t>
  </si>
  <si>
    <t xml:space="preserve">                                  </t>
  </si>
  <si>
    <t>ARDIT    SH.P.K.</t>
  </si>
  <si>
    <t>J69102102W</t>
  </si>
  <si>
    <t>01 janar   2012</t>
  </si>
  <si>
    <t xml:space="preserve">   31.Dhjetor   2012.</t>
  </si>
  <si>
    <t>28/03/2013</t>
  </si>
  <si>
    <t xml:space="preserve">           Hartuesi                                            </t>
  </si>
  <si>
    <r>
      <t xml:space="preserve">a.      </t>
    </r>
    <r>
      <rPr>
        <b/>
        <u val="single"/>
        <sz val="12"/>
        <rFont val="Times New Roman"/>
        <family val="1"/>
      </rPr>
      <t>Arka</t>
    </r>
  </si>
  <si>
    <r>
      <t xml:space="preserve">b.      </t>
    </r>
    <r>
      <rPr>
        <b/>
        <u val="single"/>
        <sz val="12"/>
        <rFont val="Times New Roman"/>
        <family val="1"/>
      </rPr>
      <t>Bankat</t>
    </r>
  </si>
  <si>
    <r>
      <t>Ø</t>
    </r>
    <r>
      <rPr>
        <sz val="12"/>
        <rFont val="Times New Roman"/>
        <family val="1"/>
      </rPr>
      <t>  Tatim mbi fitimin                                              255 416       leke</t>
    </r>
  </si>
  <si>
    <r>
      <t>Ø</t>
    </r>
    <r>
      <rPr>
        <sz val="12"/>
        <rFont val="Times New Roman"/>
        <family val="1"/>
      </rPr>
      <t>  Kliente per mallra,produkte e sherbime       47 753 384.80  leke</t>
    </r>
  </si>
  <si>
    <r>
      <t>Ø</t>
    </r>
    <r>
      <rPr>
        <sz val="12"/>
        <rFont val="Times New Roman"/>
        <family val="1"/>
      </rPr>
      <t>  TVSH                                                                  11 439       leke</t>
    </r>
  </si>
  <si>
    <r>
      <t xml:space="preserve">c.       </t>
    </r>
    <r>
      <rPr>
        <b/>
        <u val="single"/>
        <sz val="12"/>
        <rFont val="Times New Roman"/>
        <family val="1"/>
      </rPr>
      <t>Aktive Afatgjata Materiale:</t>
    </r>
  </si>
  <si>
    <r>
      <t>Ø</t>
    </r>
    <r>
      <rPr>
        <sz val="12"/>
        <rFont val="Times New Roman"/>
        <family val="1"/>
      </rPr>
      <t xml:space="preserve">  Te pagueshme ndaj furnitoreve                              27 284 782.10  leke                     </t>
    </r>
  </si>
  <si>
    <r>
      <t>Ø</t>
    </r>
    <r>
      <rPr>
        <sz val="12"/>
        <rFont val="Times New Roman"/>
        <family val="1"/>
      </rPr>
      <t>  Detyrime per sigurime shoqerore                                464 176       leke.</t>
    </r>
  </si>
  <si>
    <r>
      <t>Ø</t>
    </r>
    <r>
      <rPr>
        <sz val="12"/>
        <rFont val="Times New Roman"/>
        <family val="1"/>
      </rPr>
      <t>  Detyrime per TAP                                                       100 590       leke</t>
    </r>
  </si>
  <si>
    <r>
      <t>Ø</t>
    </r>
    <r>
      <rPr>
        <sz val="12"/>
        <rFont val="Times New Roman"/>
        <family val="1"/>
      </rPr>
      <t>  Te pagueshme  ndaj punonjesve                              9 121 785.50  leke</t>
    </r>
  </si>
  <si>
    <r>
      <t>Ø</t>
    </r>
    <r>
      <rPr>
        <sz val="12"/>
        <rFont val="Times New Roman"/>
        <family val="1"/>
      </rPr>
      <t>  Detyrime  tatimore per T.V.SH                                              0       leke.</t>
    </r>
  </si>
  <si>
    <r>
      <t>Ø</t>
    </r>
    <r>
      <rPr>
        <sz val="12"/>
        <rFont val="Times New Roman"/>
        <family val="1"/>
      </rPr>
      <t>  Detyrime  tatimore per  Tatim Fitimin nga  bilanci   295 806.66   leke.</t>
    </r>
  </si>
  <si>
    <r>
      <t>Ø</t>
    </r>
    <r>
      <rPr>
        <sz val="12"/>
        <rFont val="Times New Roman"/>
        <family val="1"/>
      </rPr>
      <t>  Debitore e kreditore te tjere                                  10 200 000.04   leke</t>
    </r>
  </si>
  <si>
    <r>
      <t>Ø</t>
    </r>
    <r>
      <rPr>
        <sz val="12"/>
        <rFont val="Times New Roman"/>
        <family val="1"/>
      </rPr>
      <t xml:space="preserve">  ----------------------------------------------------------------------------------------------                         </t>
    </r>
  </si>
  <si>
    <r>
      <t>Ø</t>
    </r>
    <r>
      <rPr>
        <sz val="12"/>
        <rFont val="Times New Roman"/>
        <family val="1"/>
      </rPr>
      <t xml:space="preserve">  </t>
    </r>
    <r>
      <rPr>
        <b/>
        <sz val="12"/>
        <rFont val="Times New Roman"/>
        <family val="1"/>
      </rPr>
      <t xml:space="preserve">TOTALI </t>
    </r>
  </si>
  <si>
    <r>
      <t>Ø</t>
    </r>
    <r>
      <rPr>
        <sz val="12"/>
        <rFont val="Times New Roman"/>
        <family val="1"/>
      </rPr>
      <t>  Te ardhurat</t>
    </r>
  </si>
  <si>
    <r>
      <t>Ø</t>
    </r>
    <r>
      <rPr>
        <sz val="12"/>
        <rFont val="Times New Roman"/>
        <family val="1"/>
      </rPr>
      <t>  Shpenzimet</t>
    </r>
  </si>
  <si>
    <r>
      <t>Ø</t>
    </r>
    <r>
      <rPr>
        <sz val="12"/>
        <rFont val="Times New Roman"/>
        <family val="1"/>
      </rPr>
      <t>  Fitimi</t>
    </r>
  </si>
  <si>
    <r>
      <t>Ø</t>
    </r>
    <r>
      <rPr>
        <sz val="12"/>
        <rFont val="Times New Roman"/>
        <family val="1"/>
      </rPr>
      <t>  Shpenzime te pazbriteshme                                   516 852      leke</t>
    </r>
  </si>
  <si>
    <r>
      <t>Ø</t>
    </r>
    <r>
      <rPr>
        <sz val="12"/>
        <rFont val="Times New Roman"/>
        <family val="1"/>
      </rPr>
      <t>  Fitimi   neto                                                        2 145 407.97 leke</t>
    </r>
  </si>
  <si>
    <r>
      <t>Ø</t>
    </r>
    <r>
      <rPr>
        <sz val="12"/>
        <rFont val="Times New Roman"/>
        <family val="1"/>
      </rPr>
      <t xml:space="preserve">  Shpenzimet e tatimit mbi fitimin(T.F. i llog.)      295 806.66 leke.  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</si>
</sst>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_(* #,##0.0_);_(* \(#,##0.0\);_(* &quot;-&quot;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22"/>
      <name val="Arial"/>
      <family val="0"/>
    </font>
    <font>
      <sz val="24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10"/>
      <color indexed="9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8"/>
      <name val="Copperplate Gothic Bold"/>
      <family val="2"/>
    </font>
    <font>
      <sz val="12"/>
      <name val="Times New Roman"/>
      <family val="1"/>
    </font>
    <font>
      <sz val="16"/>
      <name val="Copperplate Gothic Bold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Wingdings"/>
      <family val="0"/>
    </font>
    <font>
      <u val="single"/>
      <sz val="12"/>
      <name val="Times New Roman"/>
      <family val="1"/>
    </font>
    <font>
      <sz val="14"/>
      <name val="Arial"/>
      <family val="2"/>
    </font>
    <font>
      <b/>
      <i/>
      <sz val="12"/>
      <name val="Copperplate Gothic Bold"/>
      <family val="2"/>
    </font>
    <font>
      <sz val="12"/>
      <name val="Copperplate Gothic Bold"/>
      <family val="2"/>
    </font>
    <font>
      <b/>
      <i/>
      <u val="single"/>
      <sz val="12"/>
      <name val="Arial"/>
      <family val="2"/>
    </font>
    <font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14" fontId="0" fillId="0" borderId="0" xfId="0" applyNumberFormat="1" applyFill="1" applyBorder="1" applyAlignment="1">
      <alignment/>
    </xf>
    <xf numFmtId="0" fontId="4" fillId="0" borderId="0" xfId="0" applyFont="1" applyBorder="1" applyAlignment="1">
      <alignment horizontal="left" indent="3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174" fontId="4" fillId="0" borderId="14" xfId="42" applyNumberFormat="1" applyFont="1" applyFill="1" applyBorder="1" applyAlignment="1">
      <alignment horizontal="right"/>
    </xf>
    <xf numFmtId="174" fontId="0" fillId="0" borderId="10" xfId="42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center"/>
    </xf>
    <xf numFmtId="0" fontId="4" fillId="0" borderId="0" xfId="0" applyFont="1" applyBorder="1" applyAlignment="1">
      <alignment/>
    </xf>
    <xf numFmtId="174" fontId="0" fillId="0" borderId="0" xfId="42" applyNumberFormat="1" applyFont="1" applyAlignment="1">
      <alignment/>
    </xf>
    <xf numFmtId="3" fontId="12" fillId="33" borderId="0" xfId="0" applyNumberFormat="1" applyFont="1" applyFill="1" applyAlignment="1">
      <alignment/>
    </xf>
    <xf numFmtId="3" fontId="12" fillId="33" borderId="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indent="3"/>
    </xf>
    <xf numFmtId="0" fontId="10" fillId="0" borderId="10" xfId="0" applyFont="1" applyBorder="1" applyAlignment="1">
      <alignment horizontal="left" indent="3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indent="3"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 indent="1"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0" fillId="33" borderId="10" xfId="0" applyFill="1" applyBorder="1" applyAlignment="1">
      <alignment/>
    </xf>
    <xf numFmtId="174" fontId="4" fillId="0" borderId="12" xfId="42" applyNumberFormat="1" applyFont="1" applyBorder="1" applyAlignment="1">
      <alignment/>
    </xf>
    <xf numFmtId="174" fontId="0" fillId="0" borderId="13" xfId="42" applyNumberFormat="1" applyFont="1" applyBorder="1" applyAlignment="1">
      <alignment/>
    </xf>
    <xf numFmtId="174" fontId="0" fillId="0" borderId="14" xfId="42" applyNumberFormat="1" applyFont="1" applyBorder="1" applyAlignment="1">
      <alignment/>
    </xf>
    <xf numFmtId="174" fontId="0" fillId="0" borderId="15" xfId="42" applyNumberFormat="1" applyFont="1" applyBorder="1" applyAlignment="1">
      <alignment/>
    </xf>
    <xf numFmtId="173" fontId="0" fillId="0" borderId="0" xfId="42" applyNumberFormat="1" applyFont="1" applyFill="1" applyAlignment="1">
      <alignment/>
    </xf>
    <xf numFmtId="0" fontId="10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43" fontId="0" fillId="0" borderId="0" xfId="42" applyNumberFormat="1" applyFont="1" applyFill="1" applyAlignment="1">
      <alignment/>
    </xf>
    <xf numFmtId="174" fontId="0" fillId="0" borderId="0" xfId="0" applyNumberFormat="1" applyFill="1" applyAlignment="1">
      <alignment/>
    </xf>
    <xf numFmtId="174" fontId="5" fillId="33" borderId="10" xfId="42" applyNumberFormat="1" applyFont="1" applyFill="1" applyBorder="1" applyAlignment="1">
      <alignment horizontal="right"/>
    </xf>
    <xf numFmtId="174" fontId="0" fillId="33" borderId="10" xfId="42" applyNumberFormat="1" applyFont="1" applyFill="1" applyBorder="1" applyAlignment="1">
      <alignment horizontal="right"/>
    </xf>
    <xf numFmtId="174" fontId="0" fillId="33" borderId="10" xfId="42" applyNumberFormat="1" applyFont="1" applyFill="1" applyBorder="1" applyAlignment="1">
      <alignment horizontal="right"/>
    </xf>
    <xf numFmtId="174" fontId="4" fillId="33" borderId="10" xfId="42" applyNumberFormat="1" applyFont="1" applyFill="1" applyBorder="1" applyAlignment="1">
      <alignment horizontal="right"/>
    </xf>
    <xf numFmtId="174" fontId="4" fillId="0" borderId="10" xfId="42" applyNumberFormat="1" applyFont="1" applyFill="1" applyBorder="1" applyAlignment="1">
      <alignment horizontal="right"/>
    </xf>
    <xf numFmtId="174" fontId="0" fillId="0" borderId="10" xfId="42" applyNumberFormat="1" applyFont="1" applyFill="1" applyBorder="1" applyAlignment="1">
      <alignment horizontal="right"/>
    </xf>
    <xf numFmtId="174" fontId="5" fillId="0" borderId="10" xfId="42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174" fontId="6" fillId="0" borderId="10" xfId="42" applyNumberFormat="1" applyFont="1" applyFill="1" applyBorder="1" applyAlignment="1">
      <alignment horizontal="right"/>
    </xf>
    <xf numFmtId="3" fontId="6" fillId="0" borderId="10" xfId="42" applyNumberFormat="1" applyFont="1" applyFill="1" applyBorder="1" applyAlignment="1">
      <alignment horizontal="right"/>
    </xf>
    <xf numFmtId="0" fontId="5" fillId="0" borderId="10" xfId="42" applyNumberFormat="1" applyFont="1" applyFill="1" applyBorder="1" applyAlignment="1">
      <alignment horizontal="right"/>
    </xf>
    <xf numFmtId="174" fontId="0" fillId="0" borderId="10" xfId="42" applyNumberFormat="1" applyFont="1" applyFill="1" applyBorder="1" applyAlignment="1">
      <alignment horizontal="right"/>
    </xf>
    <xf numFmtId="3" fontId="0" fillId="0" borderId="10" xfId="42" applyNumberFormat="1" applyFont="1" applyFill="1" applyBorder="1" applyAlignment="1">
      <alignment horizontal="right"/>
    </xf>
    <xf numFmtId="3" fontId="0" fillId="0" borderId="10" xfId="42" applyNumberFormat="1" applyFont="1" applyFill="1" applyBorder="1" applyAlignment="1">
      <alignment horizontal="right"/>
    </xf>
    <xf numFmtId="174" fontId="0" fillId="0" borderId="10" xfId="42" applyNumberFormat="1" applyFont="1" applyBorder="1" applyAlignment="1">
      <alignment horizontal="right"/>
    </xf>
    <xf numFmtId="174" fontId="4" fillId="0" borderId="10" xfId="42" applyNumberFormat="1" applyFont="1" applyBorder="1" applyAlignment="1">
      <alignment horizontal="right"/>
    </xf>
    <xf numFmtId="0" fontId="4" fillId="0" borderId="13" xfId="0" applyFont="1" applyBorder="1" applyAlignment="1">
      <alignment horizontal="right" vertical="distributed"/>
    </xf>
    <xf numFmtId="0" fontId="4" fillId="0" borderId="17" xfId="0" applyFont="1" applyBorder="1" applyAlignment="1">
      <alignment horizontal="right" vertical="distributed"/>
    </xf>
    <xf numFmtId="173" fontId="4" fillId="0" borderId="14" xfId="42" applyNumberFormat="1" applyFont="1" applyBorder="1" applyAlignment="1">
      <alignment horizontal="right"/>
    </xf>
    <xf numFmtId="173" fontId="0" fillId="0" borderId="18" xfId="42" applyNumberFormat="1" applyFont="1" applyFill="1" applyBorder="1" applyAlignment="1">
      <alignment horizontal="right"/>
    </xf>
    <xf numFmtId="174" fontId="4" fillId="0" borderId="14" xfId="0" applyNumberFormat="1" applyFont="1" applyBorder="1" applyAlignment="1">
      <alignment horizontal="right"/>
    </xf>
    <xf numFmtId="174" fontId="4" fillId="0" borderId="15" xfId="42" applyNumberFormat="1" applyFont="1" applyFill="1" applyBorder="1" applyAlignment="1">
      <alignment horizontal="right"/>
    </xf>
    <xf numFmtId="173" fontId="4" fillId="0" borderId="15" xfId="42" applyNumberFormat="1" applyFont="1" applyBorder="1" applyAlignment="1">
      <alignment horizontal="right"/>
    </xf>
    <xf numFmtId="173" fontId="0" fillId="0" borderId="19" xfId="42" applyNumberFormat="1" applyFont="1" applyFill="1" applyBorder="1" applyAlignment="1">
      <alignment horizontal="right"/>
    </xf>
    <xf numFmtId="174" fontId="4" fillId="0" borderId="15" xfId="0" applyNumberFormat="1" applyFont="1" applyBorder="1" applyAlignment="1">
      <alignment horizontal="right"/>
    </xf>
    <xf numFmtId="174" fontId="4" fillId="0" borderId="12" xfId="0" applyNumberFormat="1" applyFont="1" applyBorder="1" applyAlignment="1">
      <alignment horizontal="right"/>
    </xf>
    <xf numFmtId="173" fontId="4" fillId="0" borderId="12" xfId="42" applyNumberFormat="1" applyFont="1" applyBorder="1" applyAlignment="1">
      <alignment horizontal="right"/>
    </xf>
    <xf numFmtId="173" fontId="4" fillId="0" borderId="11" xfId="42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73" fontId="4" fillId="0" borderId="13" xfId="42" applyNumberFormat="1" applyFont="1" applyBorder="1" applyAlignment="1">
      <alignment horizontal="right"/>
    </xf>
    <xf numFmtId="173" fontId="4" fillId="0" borderId="17" xfId="42" applyNumberFormat="1" applyFont="1" applyBorder="1" applyAlignment="1">
      <alignment horizontal="right"/>
    </xf>
    <xf numFmtId="173" fontId="4" fillId="0" borderId="14" xfId="42" applyNumberFormat="1" applyFont="1" applyFill="1" applyBorder="1" applyAlignment="1">
      <alignment horizontal="right"/>
    </xf>
    <xf numFmtId="173" fontId="4" fillId="0" borderId="18" xfId="42" applyNumberFormat="1" applyFont="1" applyFill="1" applyBorder="1" applyAlignment="1">
      <alignment horizontal="right"/>
    </xf>
    <xf numFmtId="174" fontId="4" fillId="0" borderId="14" xfId="42" applyNumberFormat="1" applyFont="1" applyBorder="1" applyAlignment="1">
      <alignment horizontal="right"/>
    </xf>
    <xf numFmtId="174" fontId="4" fillId="0" borderId="16" xfId="0" applyNumberFormat="1" applyFont="1" applyBorder="1" applyAlignment="1">
      <alignment horizontal="right"/>
    </xf>
    <xf numFmtId="174" fontId="4" fillId="0" borderId="20" xfId="0" applyNumberFormat="1" applyFont="1" applyBorder="1" applyAlignment="1">
      <alignment horizontal="right"/>
    </xf>
    <xf numFmtId="2" fontId="5" fillId="33" borderId="10" xfId="42" applyNumberFormat="1" applyFont="1" applyFill="1" applyBorder="1" applyAlignment="1">
      <alignment horizontal="right"/>
    </xf>
    <xf numFmtId="2" fontId="0" fillId="33" borderId="10" xfId="42" applyNumberFormat="1" applyFont="1" applyFill="1" applyBorder="1" applyAlignment="1">
      <alignment horizontal="right"/>
    </xf>
    <xf numFmtId="2" fontId="0" fillId="33" borderId="10" xfId="42" applyNumberFormat="1" applyFont="1" applyFill="1" applyBorder="1" applyAlignment="1">
      <alignment horizontal="right"/>
    </xf>
    <xf numFmtId="2" fontId="4" fillId="33" borderId="10" xfId="42" applyNumberFormat="1" applyFont="1" applyFill="1" applyBorder="1" applyAlignment="1">
      <alignment horizontal="right"/>
    </xf>
    <xf numFmtId="2" fontId="4" fillId="0" borderId="10" xfId="42" applyNumberFormat="1" applyFont="1" applyFill="1" applyBorder="1" applyAlignment="1">
      <alignment horizontal="right"/>
    </xf>
    <xf numFmtId="2" fontId="0" fillId="0" borderId="10" xfId="42" applyNumberFormat="1" applyFont="1" applyFill="1" applyBorder="1" applyAlignment="1">
      <alignment horizontal="right"/>
    </xf>
    <xf numFmtId="2" fontId="5" fillId="0" borderId="10" xfId="42" applyNumberFormat="1" applyFont="1" applyFill="1" applyBorder="1" applyAlignment="1">
      <alignment horizontal="right"/>
    </xf>
    <xf numFmtId="39" fontId="5" fillId="0" borderId="10" xfId="42" applyNumberFormat="1" applyFont="1" applyFill="1" applyBorder="1" applyAlignment="1">
      <alignment horizontal="right"/>
    </xf>
    <xf numFmtId="39" fontId="4" fillId="0" borderId="10" xfId="42" applyNumberFormat="1" applyFont="1" applyFill="1" applyBorder="1" applyAlignment="1">
      <alignment horizontal="right"/>
    </xf>
    <xf numFmtId="39" fontId="0" fillId="0" borderId="10" xfId="42" applyNumberFormat="1" applyFont="1" applyFill="1" applyBorder="1" applyAlignment="1">
      <alignment horizontal="right"/>
    </xf>
    <xf numFmtId="39" fontId="0" fillId="0" borderId="10" xfId="42" applyNumberFormat="1" applyFont="1" applyFill="1" applyBorder="1" applyAlignment="1">
      <alignment horizontal="right"/>
    </xf>
    <xf numFmtId="39" fontId="0" fillId="33" borderId="10" xfId="42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6" fillId="0" borderId="10" xfId="42" applyNumberFormat="1" applyFont="1" applyFill="1" applyBorder="1" applyAlignment="1">
      <alignment horizontal="right"/>
    </xf>
    <xf numFmtId="173" fontId="0" fillId="0" borderId="0" xfId="0" applyNumberFormat="1" applyAlignment="1">
      <alignment/>
    </xf>
    <xf numFmtId="39" fontId="4" fillId="0" borderId="12" xfId="42" applyNumberFormat="1" applyFont="1" applyBorder="1" applyAlignment="1">
      <alignment/>
    </xf>
    <xf numFmtId="39" fontId="0" fillId="0" borderId="13" xfId="42" applyNumberFormat="1" applyFont="1" applyBorder="1" applyAlignment="1">
      <alignment/>
    </xf>
    <xf numFmtId="39" fontId="0" fillId="0" borderId="14" xfId="42" applyNumberFormat="1" applyFont="1" applyBorder="1" applyAlignment="1">
      <alignment/>
    </xf>
    <xf numFmtId="39" fontId="0" fillId="0" borderId="15" xfId="42" applyNumberFormat="1" applyFont="1" applyBorder="1" applyAlignment="1">
      <alignment/>
    </xf>
    <xf numFmtId="2" fontId="4" fillId="0" borderId="12" xfId="42" applyNumberFormat="1" applyFont="1" applyBorder="1" applyAlignment="1">
      <alignment/>
    </xf>
    <xf numFmtId="2" fontId="0" fillId="0" borderId="14" xfId="42" applyNumberFormat="1" applyFont="1" applyBorder="1" applyAlignment="1">
      <alignment/>
    </xf>
    <xf numFmtId="2" fontId="0" fillId="0" borderId="15" xfId="42" applyNumberFormat="1" applyFont="1" applyBorder="1" applyAlignment="1">
      <alignment/>
    </xf>
    <xf numFmtId="2" fontId="0" fillId="0" borderId="12" xfId="42" applyNumberFormat="1" applyFont="1" applyBorder="1" applyAlignment="1">
      <alignment/>
    </xf>
    <xf numFmtId="2" fontId="0" fillId="0" borderId="13" xfId="42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 indent="2"/>
    </xf>
    <xf numFmtId="0" fontId="61" fillId="0" borderId="0" xfId="0" applyFont="1" applyAlignment="1">
      <alignment/>
    </xf>
    <xf numFmtId="0" fontId="20" fillId="0" borderId="0" xfId="0" applyFont="1" applyAlignment="1">
      <alignment horizontal="left" indent="8"/>
    </xf>
    <xf numFmtId="0" fontId="21" fillId="0" borderId="0" xfId="0" applyFont="1" applyAlignment="1">
      <alignment/>
    </xf>
    <xf numFmtId="0" fontId="20" fillId="0" borderId="0" xfId="0" applyFont="1" applyAlignment="1">
      <alignment horizontal="left" indent="4"/>
    </xf>
    <xf numFmtId="0" fontId="18" fillId="0" borderId="0" xfId="0" applyFont="1" applyAlignment="1">
      <alignment horizontal="left" indent="4"/>
    </xf>
    <xf numFmtId="0" fontId="16" fillId="0" borderId="0" xfId="0" applyFont="1" applyAlignment="1">
      <alignment horizontal="left" indent="15"/>
    </xf>
    <xf numFmtId="0" fontId="18" fillId="0" borderId="0" xfId="0" applyFont="1" applyAlignment="1">
      <alignment horizontal="left" indent="15"/>
    </xf>
    <xf numFmtId="0" fontId="20" fillId="0" borderId="0" xfId="0" applyFont="1" applyAlignment="1">
      <alignment horizontal="left" indent="7"/>
    </xf>
    <xf numFmtId="0" fontId="16" fillId="0" borderId="0" xfId="0" applyFont="1" applyAlignment="1">
      <alignment horizontal="left" indent="7"/>
    </xf>
    <xf numFmtId="0" fontId="8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7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3" xfId="0" applyBorder="1" applyAlignment="1">
      <alignment/>
    </xf>
    <xf numFmtId="0" fontId="9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3" fillId="0" borderId="0" xfId="0" applyFont="1" applyAlignment="1">
      <alignment horizontal="center"/>
    </xf>
    <xf numFmtId="0" fontId="7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28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1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3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distributed"/>
    </xf>
    <xf numFmtId="0" fontId="4" fillId="0" borderId="16" xfId="0" applyFont="1" applyBorder="1" applyAlignment="1">
      <alignment horizontal="center" vertical="distributed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 vertical="distributed"/>
    </xf>
    <xf numFmtId="0" fontId="4" fillId="0" borderId="37" xfId="0" applyFont="1" applyBorder="1" applyAlignment="1">
      <alignment horizontal="center" vertical="distributed"/>
    </xf>
    <xf numFmtId="0" fontId="4" fillId="0" borderId="38" xfId="0" applyFont="1" applyBorder="1" applyAlignment="1">
      <alignment horizontal="left" indent="7"/>
    </xf>
    <xf numFmtId="0" fontId="4" fillId="0" borderId="39" xfId="0" applyFont="1" applyBorder="1" applyAlignment="1">
      <alignment horizontal="left" indent="7"/>
    </xf>
    <xf numFmtId="0" fontId="0" fillId="0" borderId="0" xfId="0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center" vertical="distributed"/>
    </xf>
    <xf numFmtId="0" fontId="4" fillId="0" borderId="42" xfId="0" applyFont="1" applyBorder="1" applyAlignment="1">
      <alignment horizontal="center" vertical="distributed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Verifikues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0">
          <cell r="G70">
            <v>3289384.6999999993</v>
          </cell>
        </row>
        <row r="88">
          <cell r="F88">
            <v>2145407.9669999955</v>
          </cell>
        </row>
        <row r="89">
          <cell r="D89">
            <v>295806.66299999953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F48" sqref="F48"/>
    </sheetView>
  </sheetViews>
  <sheetFormatPr defaultColWidth="9.140625" defaultRowHeight="12.75"/>
  <cols>
    <col min="1" max="1" width="14.8515625" style="0" customWidth="1"/>
    <col min="2" max="2" width="12.8515625" style="0" customWidth="1"/>
    <col min="7" max="7" width="8.8515625" style="0" customWidth="1"/>
    <col min="8" max="8" width="16.28125" style="0" customWidth="1"/>
  </cols>
  <sheetData>
    <row r="1" spans="1:9" ht="27">
      <c r="A1" s="189" t="s">
        <v>303</v>
      </c>
      <c r="B1" s="190"/>
      <c r="C1" s="190"/>
      <c r="D1" s="170"/>
      <c r="E1" s="170"/>
      <c r="F1" s="170"/>
      <c r="G1" s="170"/>
      <c r="H1" s="170"/>
      <c r="I1" s="171"/>
    </row>
    <row r="2" spans="1:9" ht="15.75">
      <c r="A2" s="172" t="s">
        <v>187</v>
      </c>
      <c r="B2" s="19"/>
      <c r="C2" s="15"/>
      <c r="D2" s="15"/>
      <c r="E2" s="15"/>
      <c r="F2" s="15"/>
      <c r="G2" s="15"/>
      <c r="H2" s="15"/>
      <c r="I2" s="173"/>
    </row>
    <row r="3" spans="1:9" ht="15.75">
      <c r="A3" s="172" t="s">
        <v>304</v>
      </c>
      <c r="B3" s="15"/>
      <c r="C3" s="15"/>
      <c r="D3" s="15"/>
      <c r="E3" s="15"/>
      <c r="F3" s="15"/>
      <c r="G3" s="15"/>
      <c r="H3" s="15"/>
      <c r="I3" s="173"/>
    </row>
    <row r="4" spans="1:9" ht="15.75">
      <c r="A4" s="172" t="s">
        <v>163</v>
      </c>
      <c r="B4" s="20"/>
      <c r="C4" s="15"/>
      <c r="D4" s="15"/>
      <c r="E4" s="15"/>
      <c r="F4" s="15"/>
      <c r="G4" s="15"/>
      <c r="H4" s="15"/>
      <c r="I4" s="173"/>
    </row>
    <row r="5" spans="1:9" ht="15">
      <c r="A5" s="174"/>
      <c r="B5" s="20"/>
      <c r="C5" s="15"/>
      <c r="D5" s="15"/>
      <c r="E5" s="15"/>
      <c r="F5" s="15"/>
      <c r="G5" s="15"/>
      <c r="H5" s="15"/>
      <c r="I5" s="173"/>
    </row>
    <row r="6" spans="1:9" ht="15">
      <c r="A6" s="175"/>
      <c r="B6" s="21"/>
      <c r="C6" s="22"/>
      <c r="D6" s="15"/>
      <c r="E6" s="15"/>
      <c r="F6" s="15"/>
      <c r="G6" s="15"/>
      <c r="H6" s="15"/>
      <c r="I6" s="173"/>
    </row>
    <row r="7" spans="1:9" ht="15">
      <c r="A7" s="175"/>
      <c r="B7" s="23"/>
      <c r="C7" s="18"/>
      <c r="D7" s="15"/>
      <c r="E7" s="15"/>
      <c r="F7" s="15"/>
      <c r="G7" s="15"/>
      <c r="H7" s="15"/>
      <c r="I7" s="173"/>
    </row>
    <row r="8" spans="1:9" ht="15">
      <c r="A8" s="174"/>
      <c r="B8" s="20"/>
      <c r="C8" s="15"/>
      <c r="D8" s="15"/>
      <c r="E8" s="15"/>
      <c r="F8" s="15"/>
      <c r="G8" s="15"/>
      <c r="H8" s="15"/>
      <c r="I8" s="173"/>
    </row>
    <row r="9" spans="1:9" ht="15">
      <c r="A9" s="174"/>
      <c r="B9" s="15"/>
      <c r="C9" s="15"/>
      <c r="D9" s="15"/>
      <c r="E9" s="15"/>
      <c r="F9" s="15"/>
      <c r="G9" s="15"/>
      <c r="H9" s="15"/>
      <c r="I9" s="173"/>
    </row>
    <row r="10" spans="1:9" ht="15.75">
      <c r="A10" s="172" t="s">
        <v>13</v>
      </c>
      <c r="B10" s="57"/>
      <c r="C10" s="40" t="s">
        <v>188</v>
      </c>
      <c r="D10" s="57"/>
      <c r="E10" s="57"/>
      <c r="F10" s="57"/>
      <c r="G10" s="57"/>
      <c r="H10" s="57"/>
      <c r="I10" s="173"/>
    </row>
    <row r="11" spans="1:9" ht="12.75">
      <c r="A11" s="176"/>
      <c r="B11" s="21"/>
      <c r="C11" s="21"/>
      <c r="D11" s="21"/>
      <c r="E11" s="21"/>
      <c r="F11" s="21"/>
      <c r="G11" s="21"/>
      <c r="H11" s="21"/>
      <c r="I11" s="173"/>
    </row>
    <row r="12" spans="1:9" ht="12.75">
      <c r="A12" s="176"/>
      <c r="B12" s="15"/>
      <c r="C12" s="15"/>
      <c r="D12" s="15"/>
      <c r="E12" s="15"/>
      <c r="F12" s="15"/>
      <c r="G12" s="15"/>
      <c r="H12" s="15"/>
      <c r="I12" s="173"/>
    </row>
    <row r="13" spans="1:9" ht="12.75">
      <c r="A13" s="176"/>
      <c r="B13" s="15"/>
      <c r="C13" s="15"/>
      <c r="D13" s="15"/>
      <c r="E13" s="15"/>
      <c r="F13" s="15"/>
      <c r="G13" s="15"/>
      <c r="H13" s="15"/>
      <c r="I13" s="173"/>
    </row>
    <row r="14" spans="1:9" ht="12.75">
      <c r="A14" s="176"/>
      <c r="B14" s="15"/>
      <c r="C14" s="15"/>
      <c r="D14" s="15"/>
      <c r="E14" s="15"/>
      <c r="F14" s="15"/>
      <c r="G14" s="15"/>
      <c r="H14" s="15"/>
      <c r="I14" s="173"/>
    </row>
    <row r="15" spans="1:9" ht="12.75">
      <c r="A15" s="176"/>
      <c r="B15" s="15"/>
      <c r="C15" s="15"/>
      <c r="D15" s="15"/>
      <c r="E15" s="15"/>
      <c r="F15" s="15"/>
      <c r="G15" s="15"/>
      <c r="H15" s="15"/>
      <c r="I15" s="173"/>
    </row>
    <row r="16" spans="1:9" ht="12.75">
      <c r="A16" s="176"/>
      <c r="B16" s="15"/>
      <c r="C16" s="15"/>
      <c r="D16" s="15"/>
      <c r="E16" s="15"/>
      <c r="F16" s="15"/>
      <c r="G16" s="15"/>
      <c r="H16" s="15"/>
      <c r="I16" s="173"/>
    </row>
    <row r="17" spans="1:9" ht="12.75">
      <c r="A17" s="176"/>
      <c r="B17" s="15"/>
      <c r="C17" s="15"/>
      <c r="D17" s="15"/>
      <c r="E17" s="15"/>
      <c r="F17" s="15"/>
      <c r="G17" s="15"/>
      <c r="H17" s="15"/>
      <c r="I17" s="173"/>
    </row>
    <row r="18" spans="1:9" ht="12.75">
      <c r="A18" s="176"/>
      <c r="B18" s="15"/>
      <c r="C18" s="15"/>
      <c r="D18" s="15"/>
      <c r="E18" s="15"/>
      <c r="F18" s="15"/>
      <c r="G18" s="15"/>
      <c r="H18" s="15"/>
      <c r="I18" s="173"/>
    </row>
    <row r="19" spans="1:9" ht="12.75">
      <c r="A19" s="176"/>
      <c r="B19" s="15"/>
      <c r="C19" s="15"/>
      <c r="D19" s="15"/>
      <c r="E19" s="15"/>
      <c r="F19" s="15"/>
      <c r="G19" s="15"/>
      <c r="H19" s="15"/>
      <c r="I19" s="173"/>
    </row>
    <row r="20" spans="1:9" ht="12.75">
      <c r="A20" s="199"/>
      <c r="B20" s="200"/>
      <c r="C20" s="200"/>
      <c r="D20" s="200"/>
      <c r="E20" s="200"/>
      <c r="F20" s="200"/>
      <c r="G20" s="200"/>
      <c r="H20" s="200"/>
      <c r="I20" s="173"/>
    </row>
    <row r="21" spans="1:9" ht="12.75">
      <c r="A21" s="176"/>
      <c r="B21" s="15"/>
      <c r="C21" s="15"/>
      <c r="D21" s="15"/>
      <c r="E21" s="15"/>
      <c r="F21" s="15"/>
      <c r="G21" s="15"/>
      <c r="H21" s="15"/>
      <c r="I21" s="173"/>
    </row>
    <row r="22" spans="1:9" ht="30">
      <c r="A22" s="201" t="s">
        <v>14</v>
      </c>
      <c r="B22" s="198"/>
      <c r="C22" s="198"/>
      <c r="D22" s="198"/>
      <c r="E22" s="198"/>
      <c r="F22" s="198"/>
      <c r="G22" s="198"/>
      <c r="H22" s="198"/>
      <c r="I22" s="173"/>
    </row>
    <row r="23" spans="1:9" ht="12.75">
      <c r="A23" s="193" t="s">
        <v>15</v>
      </c>
      <c r="B23" s="194"/>
      <c r="C23" s="194"/>
      <c r="D23" s="194"/>
      <c r="E23" s="194"/>
      <c r="F23" s="194"/>
      <c r="G23" s="194"/>
      <c r="H23" s="194"/>
      <c r="I23" s="173"/>
    </row>
    <row r="24" spans="1:9" ht="12.75">
      <c r="A24" s="193" t="s">
        <v>16</v>
      </c>
      <c r="B24" s="194"/>
      <c r="C24" s="194"/>
      <c r="D24" s="194"/>
      <c r="E24" s="194"/>
      <c r="F24" s="194"/>
      <c r="G24" s="194"/>
      <c r="H24" s="194"/>
      <c r="I24" s="173"/>
    </row>
    <row r="25" spans="1:9" ht="12.75">
      <c r="A25" s="176"/>
      <c r="B25" s="15"/>
      <c r="C25" s="15"/>
      <c r="D25" s="15"/>
      <c r="E25" s="15"/>
      <c r="F25" s="15"/>
      <c r="G25" s="15"/>
      <c r="H25" s="15"/>
      <c r="I25" s="173"/>
    </row>
    <row r="26" spans="1:9" ht="30">
      <c r="A26" s="177"/>
      <c r="B26" s="198" t="s">
        <v>222</v>
      </c>
      <c r="C26" s="198"/>
      <c r="D26" s="198"/>
      <c r="E26" s="198"/>
      <c r="F26" s="24"/>
      <c r="G26" s="24"/>
      <c r="H26" s="24"/>
      <c r="I26" s="173"/>
    </row>
    <row r="27" spans="1:9" ht="12.75">
      <c r="A27" s="176"/>
      <c r="B27" s="15"/>
      <c r="C27" s="15"/>
      <c r="D27" s="15"/>
      <c r="E27" s="15"/>
      <c r="F27" s="15"/>
      <c r="G27" s="15"/>
      <c r="H27" s="15"/>
      <c r="I27" s="173"/>
    </row>
    <row r="28" spans="1:9" ht="12.75">
      <c r="A28" s="178"/>
      <c r="B28" s="25"/>
      <c r="C28" s="25"/>
      <c r="D28" s="25"/>
      <c r="E28" s="25"/>
      <c r="F28" s="25"/>
      <c r="G28" s="25"/>
      <c r="H28" s="25"/>
      <c r="I28" s="173"/>
    </row>
    <row r="29" spans="1:9" ht="12.75">
      <c r="A29" s="176"/>
      <c r="B29" s="15"/>
      <c r="C29" s="15"/>
      <c r="D29" s="15"/>
      <c r="E29" s="15"/>
      <c r="F29" s="15"/>
      <c r="G29" s="15"/>
      <c r="H29" s="15"/>
      <c r="I29" s="173"/>
    </row>
    <row r="30" spans="1:9" ht="12.75">
      <c r="A30" s="176"/>
      <c r="B30" s="15"/>
      <c r="C30" s="15"/>
      <c r="D30" s="15"/>
      <c r="E30" s="15"/>
      <c r="F30" s="15"/>
      <c r="G30" s="15"/>
      <c r="H30" s="15"/>
      <c r="I30" s="173"/>
    </row>
    <row r="31" spans="1:9" ht="12.75">
      <c r="A31" s="176"/>
      <c r="B31" s="15"/>
      <c r="C31" s="15"/>
      <c r="D31" s="15"/>
      <c r="E31" s="15"/>
      <c r="F31" s="15"/>
      <c r="G31" s="15"/>
      <c r="H31" s="15"/>
      <c r="I31" s="173"/>
    </row>
    <row r="32" spans="1:9" ht="12.75">
      <c r="A32" s="176"/>
      <c r="B32" s="15"/>
      <c r="C32" s="15"/>
      <c r="D32" s="15"/>
      <c r="E32" s="15"/>
      <c r="F32" s="15"/>
      <c r="G32" s="15"/>
      <c r="H32" s="15"/>
      <c r="I32" s="173"/>
    </row>
    <row r="33" spans="1:9" ht="12.75">
      <c r="A33" s="176"/>
      <c r="B33" s="15"/>
      <c r="C33" s="15"/>
      <c r="D33" s="15"/>
      <c r="E33" s="15"/>
      <c r="F33" s="15"/>
      <c r="G33" s="15"/>
      <c r="H33" s="15"/>
      <c r="I33" s="173"/>
    </row>
    <row r="34" spans="1:9" ht="12.75">
      <c r="A34" s="176"/>
      <c r="B34" s="15"/>
      <c r="C34" s="15"/>
      <c r="D34" s="15"/>
      <c r="E34" s="15"/>
      <c r="F34" s="15"/>
      <c r="G34" s="15"/>
      <c r="H34" s="15"/>
      <c r="I34" s="173"/>
    </row>
    <row r="35" spans="1:9" ht="12.75">
      <c r="A35" s="176"/>
      <c r="B35" s="15"/>
      <c r="C35" s="15"/>
      <c r="D35" s="15"/>
      <c r="E35" s="15"/>
      <c r="F35" s="15"/>
      <c r="G35" s="15"/>
      <c r="H35" s="15"/>
      <c r="I35" s="173"/>
    </row>
    <row r="36" spans="1:9" ht="12.75">
      <c r="A36" s="179" t="s">
        <v>17</v>
      </c>
      <c r="B36" s="21"/>
      <c r="C36" s="15"/>
      <c r="D36" s="15"/>
      <c r="E36" s="15" t="s">
        <v>18</v>
      </c>
      <c r="F36" s="15"/>
      <c r="G36" s="15"/>
      <c r="H36" s="15"/>
      <c r="I36" s="173"/>
    </row>
    <row r="37" spans="1:9" ht="12.75">
      <c r="A37" s="179" t="s">
        <v>19</v>
      </c>
      <c r="B37" s="21"/>
      <c r="C37" s="15"/>
      <c r="D37" s="15"/>
      <c r="E37" s="15" t="s">
        <v>18</v>
      </c>
      <c r="F37" s="15"/>
      <c r="G37" s="15"/>
      <c r="H37" s="15"/>
      <c r="I37" s="173"/>
    </row>
    <row r="38" spans="1:9" ht="12.75">
      <c r="A38" s="179" t="s">
        <v>20</v>
      </c>
      <c r="B38" s="21"/>
      <c r="C38" s="15"/>
      <c r="D38" s="15"/>
      <c r="E38" s="195" t="s">
        <v>21</v>
      </c>
      <c r="F38" s="195"/>
      <c r="G38" s="195"/>
      <c r="H38" s="15"/>
      <c r="I38" s="173"/>
    </row>
    <row r="39" spans="1:9" ht="12.75">
      <c r="A39" s="179" t="s">
        <v>22</v>
      </c>
      <c r="B39" s="21"/>
      <c r="C39" s="15"/>
      <c r="D39" s="15"/>
      <c r="E39" s="15" t="s">
        <v>18</v>
      </c>
      <c r="F39" s="15"/>
      <c r="G39" s="15"/>
      <c r="H39" s="15"/>
      <c r="I39" s="173"/>
    </row>
    <row r="40" spans="1:9" ht="12.75">
      <c r="A40" s="179"/>
      <c r="B40" s="21"/>
      <c r="C40" s="15"/>
      <c r="D40" s="15"/>
      <c r="E40" s="15"/>
      <c r="F40" s="15"/>
      <c r="G40" s="15"/>
      <c r="H40" s="15"/>
      <c r="I40" s="173"/>
    </row>
    <row r="41" spans="1:9" ht="12.75">
      <c r="A41" s="179"/>
      <c r="B41" s="21"/>
      <c r="C41" s="15"/>
      <c r="D41" s="15"/>
      <c r="E41" s="15"/>
      <c r="F41" s="15"/>
      <c r="G41" s="15"/>
      <c r="H41" s="15"/>
      <c r="I41" s="173"/>
    </row>
    <row r="42" spans="1:9" ht="15.75">
      <c r="A42" s="179" t="s">
        <v>23</v>
      </c>
      <c r="B42" s="21"/>
      <c r="C42" s="15"/>
      <c r="D42" s="21" t="s">
        <v>11</v>
      </c>
      <c r="E42" s="196" t="s">
        <v>305</v>
      </c>
      <c r="F42" s="197"/>
      <c r="G42" s="197"/>
      <c r="H42" s="15"/>
      <c r="I42" s="173"/>
    </row>
    <row r="43" spans="1:9" ht="15.75">
      <c r="A43" s="179"/>
      <c r="B43" s="21"/>
      <c r="C43" s="15"/>
      <c r="D43" s="21" t="s">
        <v>24</v>
      </c>
      <c r="E43" s="196" t="s">
        <v>306</v>
      </c>
      <c r="F43" s="197"/>
      <c r="G43" s="197"/>
      <c r="H43" s="15"/>
      <c r="I43" s="173"/>
    </row>
    <row r="44" spans="1:9" ht="15.75">
      <c r="A44" s="179" t="s">
        <v>25</v>
      </c>
      <c r="B44" s="21"/>
      <c r="C44" s="15"/>
      <c r="D44" s="15"/>
      <c r="E44" s="191" t="s">
        <v>307</v>
      </c>
      <c r="F44" s="192"/>
      <c r="G44" s="192"/>
      <c r="H44" s="15"/>
      <c r="I44" s="173"/>
    </row>
    <row r="45" spans="1:9" ht="12.75">
      <c r="A45" s="176"/>
      <c r="B45" s="15"/>
      <c r="C45" s="15"/>
      <c r="D45" s="15"/>
      <c r="E45" s="15"/>
      <c r="F45" s="15"/>
      <c r="G45" s="15"/>
      <c r="H45" s="15"/>
      <c r="I45" s="173"/>
    </row>
    <row r="46" spans="1:9" ht="12.75">
      <c r="A46" s="176"/>
      <c r="B46" s="15"/>
      <c r="C46" s="15"/>
      <c r="D46" s="15"/>
      <c r="E46" s="15"/>
      <c r="F46" s="15"/>
      <c r="G46" s="15"/>
      <c r="H46" s="15"/>
      <c r="I46" s="173"/>
    </row>
    <row r="47" spans="1:9" ht="12.75">
      <c r="A47" s="176"/>
      <c r="B47" s="15"/>
      <c r="C47" s="15"/>
      <c r="D47" s="15"/>
      <c r="E47" s="15"/>
      <c r="F47" s="15"/>
      <c r="G47" s="15"/>
      <c r="H47" s="15"/>
      <c r="I47" s="173"/>
    </row>
    <row r="48" spans="1:9" ht="12.75">
      <c r="A48" s="176"/>
      <c r="B48" s="15"/>
      <c r="C48" s="15"/>
      <c r="D48" s="15"/>
      <c r="E48" s="15"/>
      <c r="F48" s="15"/>
      <c r="G48" s="15"/>
      <c r="H48" s="15"/>
      <c r="I48" s="173"/>
    </row>
    <row r="49" spans="1:9" ht="12.75">
      <c r="A49" s="176"/>
      <c r="B49" s="15"/>
      <c r="C49" s="15"/>
      <c r="D49" s="15"/>
      <c r="E49" s="15"/>
      <c r="F49" s="15"/>
      <c r="G49" s="15"/>
      <c r="H49" s="15"/>
      <c r="I49" s="173"/>
    </row>
    <row r="50" spans="1:9" ht="12.75">
      <c r="A50" s="176"/>
      <c r="B50" s="15"/>
      <c r="C50" s="15"/>
      <c r="D50" s="15"/>
      <c r="E50" s="15"/>
      <c r="F50" s="15"/>
      <c r="G50" s="15"/>
      <c r="H50" s="15"/>
      <c r="I50" s="173"/>
    </row>
    <row r="51" spans="1:9" ht="12.75">
      <c r="A51" s="176"/>
      <c r="B51" s="15"/>
      <c r="C51" s="15"/>
      <c r="D51" s="15"/>
      <c r="E51" s="15"/>
      <c r="F51" s="15"/>
      <c r="G51" s="15"/>
      <c r="H51" s="15"/>
      <c r="I51" s="173"/>
    </row>
    <row r="52" spans="1:9" ht="12.75">
      <c r="A52" s="176"/>
      <c r="B52" s="15"/>
      <c r="C52" s="15"/>
      <c r="D52" s="15"/>
      <c r="E52" s="15"/>
      <c r="F52" s="15"/>
      <c r="G52" s="15"/>
      <c r="H52" s="15"/>
      <c r="I52" s="173"/>
    </row>
    <row r="53" spans="1:9" ht="12.75">
      <c r="A53" s="176"/>
      <c r="B53" s="15"/>
      <c r="C53" s="15"/>
      <c r="D53" s="15"/>
      <c r="E53" s="15"/>
      <c r="F53" s="15"/>
      <c r="G53" s="15"/>
      <c r="H53" s="15"/>
      <c r="I53" s="173"/>
    </row>
    <row r="54" spans="1:9" ht="12.75">
      <c r="A54" s="176"/>
      <c r="B54" s="15"/>
      <c r="C54" s="15"/>
      <c r="D54" s="15"/>
      <c r="E54" s="15"/>
      <c r="F54" s="15"/>
      <c r="G54" s="15"/>
      <c r="H54" s="15"/>
      <c r="I54" s="173"/>
    </row>
    <row r="55" spans="1:9" ht="12.75">
      <c r="A55" s="176"/>
      <c r="B55" s="15"/>
      <c r="C55" s="15"/>
      <c r="D55" s="15"/>
      <c r="E55" s="15"/>
      <c r="F55" s="15"/>
      <c r="G55" s="15"/>
      <c r="H55" s="15"/>
      <c r="I55" s="173"/>
    </row>
    <row r="56" spans="1:9" ht="12.75">
      <c r="A56" s="176"/>
      <c r="B56" s="15"/>
      <c r="C56" s="15"/>
      <c r="D56" s="15"/>
      <c r="E56" s="15"/>
      <c r="F56" s="15"/>
      <c r="G56" s="15"/>
      <c r="H56" s="15"/>
      <c r="I56" s="173"/>
    </row>
    <row r="57" spans="1:9" ht="12.75">
      <c r="A57" s="176"/>
      <c r="B57" s="15"/>
      <c r="C57" s="15"/>
      <c r="D57" s="15"/>
      <c r="E57" s="15"/>
      <c r="F57" s="15"/>
      <c r="G57" s="15"/>
      <c r="H57" s="15"/>
      <c r="I57" s="173"/>
    </row>
    <row r="58" spans="1:9" ht="12.75">
      <c r="A58" s="176"/>
      <c r="B58" s="15"/>
      <c r="C58" s="15"/>
      <c r="D58" s="15"/>
      <c r="E58" s="15"/>
      <c r="F58" s="15"/>
      <c r="G58" s="15"/>
      <c r="H58" s="15"/>
      <c r="I58" s="173"/>
    </row>
    <row r="59" spans="1:9" ht="12.75">
      <c r="A59" s="176"/>
      <c r="B59" s="15"/>
      <c r="C59" s="15"/>
      <c r="D59" s="15"/>
      <c r="E59" s="15"/>
      <c r="F59" s="15"/>
      <c r="G59" s="15"/>
      <c r="H59" s="15"/>
      <c r="I59" s="173"/>
    </row>
    <row r="60" spans="1:9" ht="13.5" thickBot="1">
      <c r="A60" s="180"/>
      <c r="B60" s="181"/>
      <c r="C60" s="181"/>
      <c r="D60" s="181"/>
      <c r="E60" s="181"/>
      <c r="F60" s="181"/>
      <c r="G60" s="181"/>
      <c r="H60" s="181"/>
      <c r="I60" s="182"/>
    </row>
  </sheetData>
  <sheetProtection/>
  <mergeCells count="10">
    <mergeCell ref="A1:C1"/>
    <mergeCell ref="E44:G44"/>
    <mergeCell ref="A24:H24"/>
    <mergeCell ref="E38:G38"/>
    <mergeCell ref="E42:G42"/>
    <mergeCell ref="B26:E26"/>
    <mergeCell ref="A20:H20"/>
    <mergeCell ref="A22:H22"/>
    <mergeCell ref="A23:H23"/>
    <mergeCell ref="E43:G43"/>
  </mergeCells>
  <printOptions/>
  <pageMargins left="0.35" right="0.48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E53" sqref="E53"/>
    </sheetView>
  </sheetViews>
  <sheetFormatPr defaultColWidth="9.140625" defaultRowHeight="12.75"/>
  <cols>
    <col min="1" max="1" width="3.57421875" style="0" bestFit="1" customWidth="1"/>
    <col min="2" max="2" width="45.7109375" style="0" customWidth="1"/>
    <col min="3" max="3" width="6.28125" style="0" customWidth="1"/>
    <col min="4" max="4" width="14.57421875" style="0" customWidth="1"/>
    <col min="5" max="5" width="16.140625" style="0" customWidth="1"/>
    <col min="7" max="7" width="14.7109375" style="0" customWidth="1"/>
  </cols>
  <sheetData>
    <row r="1" spans="1:3" ht="15.75">
      <c r="A1" s="204"/>
      <c r="B1" s="204"/>
      <c r="C1" s="204"/>
    </row>
    <row r="2" spans="1:3" ht="15.75">
      <c r="A2" s="76"/>
      <c r="B2" s="77"/>
      <c r="C2" s="76"/>
    </row>
    <row r="3" spans="1:5" ht="12.75">
      <c r="A3" s="1"/>
      <c r="B3" s="54"/>
      <c r="C3" s="1"/>
      <c r="D3" s="55"/>
      <c r="E3" s="56" t="s">
        <v>26</v>
      </c>
    </row>
    <row r="4" spans="1:5" ht="15.75">
      <c r="A4" s="202" t="s">
        <v>27</v>
      </c>
      <c r="B4" s="208" t="s">
        <v>28</v>
      </c>
      <c r="C4" s="78"/>
      <c r="D4" s="205" t="s">
        <v>164</v>
      </c>
      <c r="E4" s="205"/>
    </row>
    <row r="5" spans="1:5" ht="12.75">
      <c r="A5" s="203"/>
      <c r="B5" s="209"/>
      <c r="C5" s="206" t="s">
        <v>29</v>
      </c>
      <c r="D5" s="207">
        <v>2012</v>
      </c>
      <c r="E5" s="207">
        <v>2011</v>
      </c>
    </row>
    <row r="6" spans="1:5" ht="12.75">
      <c r="A6" s="85" t="s">
        <v>2</v>
      </c>
      <c r="B6" s="86" t="s">
        <v>30</v>
      </c>
      <c r="C6" s="206"/>
      <c r="D6" s="207"/>
      <c r="E6" s="207"/>
    </row>
    <row r="7" spans="1:5" ht="15">
      <c r="A7" s="85">
        <v>1</v>
      </c>
      <c r="B7" s="87" t="s">
        <v>31</v>
      </c>
      <c r="C7" s="78"/>
      <c r="D7" s="130">
        <f>D8+D9</f>
        <v>15736.66</v>
      </c>
      <c r="E7" s="93">
        <f>E8+E9</f>
        <v>32691.2</v>
      </c>
    </row>
    <row r="8" spans="1:5" ht="12.75">
      <c r="A8" s="78" t="s">
        <v>32</v>
      </c>
      <c r="B8" s="88" t="s">
        <v>33</v>
      </c>
      <c r="C8" s="78"/>
      <c r="D8" s="131">
        <v>15401.66</v>
      </c>
      <c r="E8" s="94">
        <v>32056.2</v>
      </c>
    </row>
    <row r="9" spans="1:5" ht="12.75">
      <c r="A9" s="78" t="s">
        <v>32</v>
      </c>
      <c r="B9" s="88" t="s">
        <v>34</v>
      </c>
      <c r="C9" s="78"/>
      <c r="D9" s="132">
        <v>335</v>
      </c>
      <c r="E9" s="95">
        <v>635</v>
      </c>
    </row>
    <row r="10" spans="1:5" ht="12.75">
      <c r="A10" s="85">
        <v>2</v>
      </c>
      <c r="B10" s="87" t="s">
        <v>35</v>
      </c>
      <c r="C10" s="78"/>
      <c r="D10" s="132"/>
      <c r="E10" s="95"/>
    </row>
    <row r="11" spans="1:5" ht="15">
      <c r="A11" s="85">
        <v>3</v>
      </c>
      <c r="B11" s="87" t="s">
        <v>36</v>
      </c>
      <c r="C11" s="78"/>
      <c r="D11" s="130">
        <f>D12+D13+D14+D15+D16</f>
        <v>48020239.8</v>
      </c>
      <c r="E11" s="93" t="s">
        <v>194</v>
      </c>
    </row>
    <row r="12" spans="1:5" ht="12.75">
      <c r="A12" s="78" t="s">
        <v>32</v>
      </c>
      <c r="B12" s="84" t="s">
        <v>37</v>
      </c>
      <c r="C12" s="78"/>
      <c r="D12" s="132">
        <v>47753384.8</v>
      </c>
      <c r="E12" s="95" t="s">
        <v>195</v>
      </c>
    </row>
    <row r="13" spans="1:5" ht="12.75">
      <c r="A13" s="78" t="s">
        <v>32</v>
      </c>
      <c r="B13" s="84" t="s">
        <v>38</v>
      </c>
      <c r="C13" s="78"/>
      <c r="D13" s="132"/>
      <c r="E13" s="95"/>
    </row>
    <row r="14" spans="1:5" ht="12.75">
      <c r="A14" s="78" t="s">
        <v>32</v>
      </c>
      <c r="B14" s="89" t="s">
        <v>39</v>
      </c>
      <c r="C14" s="78"/>
      <c r="D14" s="132">
        <v>255416</v>
      </c>
      <c r="E14" s="95" t="s">
        <v>196</v>
      </c>
    </row>
    <row r="15" spans="1:8" ht="12.75">
      <c r="A15" s="78" t="s">
        <v>32</v>
      </c>
      <c r="B15" s="84" t="s">
        <v>40</v>
      </c>
      <c r="C15" s="78"/>
      <c r="D15" s="132">
        <v>11439</v>
      </c>
      <c r="E15" s="95"/>
      <c r="F15" s="27"/>
      <c r="H15" s="27"/>
    </row>
    <row r="16" spans="1:5" ht="12.75">
      <c r="A16" s="78" t="s">
        <v>32</v>
      </c>
      <c r="B16" s="84" t="s">
        <v>41</v>
      </c>
      <c r="C16" s="78"/>
      <c r="D16" s="132"/>
      <c r="E16" s="95"/>
    </row>
    <row r="17" spans="1:5" ht="12.75">
      <c r="A17" s="78" t="s">
        <v>32</v>
      </c>
      <c r="B17" s="88"/>
      <c r="C17" s="78"/>
      <c r="D17" s="132"/>
      <c r="E17" s="95"/>
    </row>
    <row r="18" spans="1:5" ht="12.75">
      <c r="A18" s="78" t="s">
        <v>32</v>
      </c>
      <c r="B18" s="88"/>
      <c r="C18" s="78"/>
      <c r="D18" s="132"/>
      <c r="E18" s="95"/>
    </row>
    <row r="19" spans="1:5" ht="15">
      <c r="A19" s="85">
        <v>4</v>
      </c>
      <c r="B19" s="87" t="s">
        <v>42</v>
      </c>
      <c r="C19" s="78"/>
      <c r="D19" s="130">
        <f>D20+D21+D22+D23+D24+D25</f>
        <v>3289384.6999999993</v>
      </c>
      <c r="E19" s="93"/>
    </row>
    <row r="20" spans="1:5" ht="12.75">
      <c r="A20" s="78" t="s">
        <v>32</v>
      </c>
      <c r="B20" s="84" t="s">
        <v>43</v>
      </c>
      <c r="C20" s="78"/>
      <c r="D20" s="132">
        <f>'[1]Sheet1'!$G$70</f>
        <v>3289384.6999999993</v>
      </c>
      <c r="E20" s="95" t="s">
        <v>197</v>
      </c>
    </row>
    <row r="21" spans="1:5" ht="12" customHeight="1">
      <c r="A21" s="78" t="s">
        <v>32</v>
      </c>
      <c r="B21" s="84" t="s">
        <v>44</v>
      </c>
      <c r="C21" s="78"/>
      <c r="D21" s="132"/>
      <c r="E21" s="95"/>
    </row>
    <row r="22" spans="1:5" ht="12.75">
      <c r="A22" s="78" t="s">
        <v>32</v>
      </c>
      <c r="B22" s="84" t="s">
        <v>45</v>
      </c>
      <c r="C22" s="78"/>
      <c r="D22" s="132"/>
      <c r="E22" s="95"/>
    </row>
    <row r="23" spans="1:5" ht="12.75">
      <c r="A23" s="78" t="s">
        <v>32</v>
      </c>
      <c r="B23" s="84" t="s">
        <v>46</v>
      </c>
      <c r="C23" s="78"/>
      <c r="D23" s="132"/>
      <c r="E23" s="95"/>
    </row>
    <row r="24" spans="1:6" ht="12.75">
      <c r="A24" s="78" t="s">
        <v>32</v>
      </c>
      <c r="B24" s="84" t="s">
        <v>47</v>
      </c>
      <c r="C24" s="78"/>
      <c r="D24" s="132"/>
      <c r="E24" s="95"/>
      <c r="F24" s="27"/>
    </row>
    <row r="25" spans="1:5" ht="12.75">
      <c r="A25" s="78" t="s">
        <v>32</v>
      </c>
      <c r="B25" s="84" t="s">
        <v>48</v>
      </c>
      <c r="C25" s="78"/>
      <c r="D25" s="132"/>
      <c r="E25" s="95"/>
    </row>
    <row r="26" spans="1:5" ht="12.75">
      <c r="A26" s="78" t="s">
        <v>32</v>
      </c>
      <c r="B26" s="90"/>
      <c r="C26" s="78"/>
      <c r="D26" s="132"/>
      <c r="E26" s="95"/>
    </row>
    <row r="27" spans="1:5" ht="12.75">
      <c r="A27" s="85">
        <v>5</v>
      </c>
      <c r="B27" s="87" t="s">
        <v>49</v>
      </c>
      <c r="C27" s="78"/>
      <c r="D27" s="133"/>
      <c r="E27" s="96"/>
    </row>
    <row r="28" spans="1:5" ht="12.75">
      <c r="A28" s="85">
        <v>6</v>
      </c>
      <c r="B28" s="87" t="s">
        <v>50</v>
      </c>
      <c r="C28" s="78"/>
      <c r="D28" s="133"/>
      <c r="E28" s="96"/>
    </row>
    <row r="29" spans="1:5" ht="12.75">
      <c r="A29" s="28">
        <v>7</v>
      </c>
      <c r="B29" s="31" t="s">
        <v>186</v>
      </c>
      <c r="C29" s="30"/>
      <c r="D29" s="134">
        <v>2822873</v>
      </c>
      <c r="E29" s="97" t="s">
        <v>198</v>
      </c>
    </row>
    <row r="30" spans="1:5" ht="12.75">
      <c r="A30" s="30" t="s">
        <v>32</v>
      </c>
      <c r="B30" s="32"/>
      <c r="C30" s="30"/>
      <c r="D30" s="135"/>
      <c r="E30" s="98"/>
    </row>
    <row r="31" spans="1:6" ht="12.75">
      <c r="A31" s="30" t="s">
        <v>32</v>
      </c>
      <c r="B31" s="31" t="s">
        <v>51</v>
      </c>
      <c r="C31" s="30"/>
      <c r="D31" s="134">
        <f>D7+D11+D19+D29</f>
        <v>54148234.16</v>
      </c>
      <c r="E31" s="97" t="s">
        <v>223</v>
      </c>
      <c r="F31" t="s">
        <v>248</v>
      </c>
    </row>
    <row r="32" spans="1:5" ht="15">
      <c r="A32" s="28" t="s">
        <v>3</v>
      </c>
      <c r="B32" s="29" t="s">
        <v>52</v>
      </c>
      <c r="C32" s="30"/>
      <c r="D32" s="136">
        <f>D34+D41+D42+D43+D44</f>
        <v>2747365</v>
      </c>
      <c r="E32" s="99"/>
    </row>
    <row r="33" spans="1:5" ht="12.75">
      <c r="A33" s="30">
        <v>1</v>
      </c>
      <c r="B33" s="31" t="s">
        <v>53</v>
      </c>
      <c r="C33" s="30"/>
      <c r="D33" s="134"/>
      <c r="E33" s="97"/>
    </row>
    <row r="34" spans="1:5" ht="12.75">
      <c r="A34" s="30">
        <v>2</v>
      </c>
      <c r="B34" s="31" t="s">
        <v>54</v>
      </c>
      <c r="C34" s="30"/>
      <c r="D34" s="134">
        <f>D35+D36+D37+D38+D40+D39</f>
        <v>2747365</v>
      </c>
      <c r="E34" s="97" t="s">
        <v>199</v>
      </c>
    </row>
    <row r="35" spans="1:5" ht="12.75">
      <c r="A35" s="30" t="s">
        <v>32</v>
      </c>
      <c r="B35" s="33" t="s">
        <v>55</v>
      </c>
      <c r="C35" s="30"/>
      <c r="D35" s="135"/>
      <c r="E35" s="98"/>
    </row>
    <row r="36" spans="1:5" ht="12.75">
      <c r="A36" s="30" t="s">
        <v>32</v>
      </c>
      <c r="B36" s="33" t="s">
        <v>7</v>
      </c>
      <c r="C36" s="30"/>
      <c r="D36" s="135"/>
      <c r="E36" s="98"/>
    </row>
    <row r="37" spans="1:5" ht="12.75">
      <c r="A37" s="30" t="s">
        <v>32</v>
      </c>
      <c r="B37" s="33" t="s">
        <v>56</v>
      </c>
      <c r="C37" s="30"/>
      <c r="D37" s="135">
        <v>1997361</v>
      </c>
      <c r="E37" s="98" t="s">
        <v>200</v>
      </c>
    </row>
    <row r="38" spans="1:5" ht="12.75">
      <c r="A38" s="30" t="s">
        <v>32</v>
      </c>
      <c r="B38" s="33" t="s">
        <v>9</v>
      </c>
      <c r="C38" s="30"/>
      <c r="D38" s="135">
        <v>58912</v>
      </c>
      <c r="E38" s="98" t="s">
        <v>190</v>
      </c>
    </row>
    <row r="39" spans="1:5" ht="12.75">
      <c r="A39" s="30" t="s">
        <v>32</v>
      </c>
      <c r="B39" s="33" t="s">
        <v>57</v>
      </c>
      <c r="C39" s="30"/>
      <c r="D39" s="135">
        <v>691092</v>
      </c>
      <c r="E39" s="98" t="s">
        <v>201</v>
      </c>
    </row>
    <row r="40" spans="1:5" ht="12.75">
      <c r="A40" s="30" t="s">
        <v>32</v>
      </c>
      <c r="B40" s="33" t="s">
        <v>58</v>
      </c>
      <c r="C40" s="30"/>
      <c r="D40" s="135"/>
      <c r="E40" s="98"/>
    </row>
    <row r="41" spans="1:5" ht="12.75">
      <c r="A41" s="28">
        <v>3</v>
      </c>
      <c r="B41" s="31" t="s">
        <v>59</v>
      </c>
      <c r="C41" s="30"/>
      <c r="D41" s="134"/>
      <c r="E41" s="97"/>
    </row>
    <row r="42" spans="1:5" ht="12.75">
      <c r="A42" s="28">
        <v>4</v>
      </c>
      <c r="B42" s="31" t="s">
        <v>60</v>
      </c>
      <c r="C42" s="30"/>
      <c r="D42" s="134"/>
      <c r="E42" s="97"/>
    </row>
    <row r="43" spans="1:5" ht="12.75">
      <c r="A43" s="28">
        <v>5</v>
      </c>
      <c r="B43" s="31" t="s">
        <v>61</v>
      </c>
      <c r="C43" s="30"/>
      <c r="D43" s="134"/>
      <c r="E43" s="97"/>
    </row>
    <row r="44" spans="1:5" ht="12.75">
      <c r="A44" s="28">
        <v>6</v>
      </c>
      <c r="B44" s="31" t="s">
        <v>62</v>
      </c>
      <c r="C44" s="30"/>
      <c r="D44" s="134"/>
      <c r="E44" s="97"/>
    </row>
    <row r="45" spans="1:5" ht="12.75">
      <c r="A45" s="30"/>
      <c r="B45" s="33" t="s">
        <v>63</v>
      </c>
      <c r="C45" s="30"/>
      <c r="D45" s="135"/>
      <c r="E45" s="98"/>
    </row>
    <row r="46" spans="1:7" ht="15">
      <c r="A46" s="30"/>
      <c r="B46" s="29" t="s">
        <v>64</v>
      </c>
      <c r="C46" s="30"/>
      <c r="D46" s="136">
        <f>D31+D32</f>
        <v>56895599.16</v>
      </c>
      <c r="E46" s="99" t="s">
        <v>202</v>
      </c>
      <c r="G46" s="142"/>
    </row>
    <row r="47" spans="4:5" ht="12.75">
      <c r="D47" s="58"/>
      <c r="E47" s="58"/>
    </row>
  </sheetData>
  <sheetProtection/>
  <mergeCells count="7">
    <mergeCell ref="A4:A5"/>
    <mergeCell ref="A1:C1"/>
    <mergeCell ref="D4:E4"/>
    <mergeCell ref="C5:C6"/>
    <mergeCell ref="D5:D6"/>
    <mergeCell ref="E5:E6"/>
    <mergeCell ref="B4:B5"/>
  </mergeCells>
  <printOptions/>
  <pageMargins left="0.71" right="0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0">
      <selection activeCell="D49" sqref="D49"/>
    </sheetView>
  </sheetViews>
  <sheetFormatPr defaultColWidth="9.140625" defaultRowHeight="12.75"/>
  <cols>
    <col min="1" max="1" width="5.28125" style="0" customWidth="1"/>
    <col min="2" max="2" width="42.00390625" style="0" customWidth="1"/>
    <col min="3" max="3" width="7.7109375" style="0" customWidth="1"/>
    <col min="4" max="4" width="15.7109375" style="0" customWidth="1"/>
    <col min="5" max="5" width="15.421875" style="0" customWidth="1"/>
  </cols>
  <sheetData>
    <row r="1" spans="1:3" ht="15.75">
      <c r="A1" s="204"/>
      <c r="B1" s="204"/>
      <c r="C1" s="204"/>
    </row>
    <row r="2" spans="1:3" ht="15.75">
      <c r="A2" s="76"/>
      <c r="B2" s="77"/>
      <c r="C2" s="76"/>
    </row>
    <row r="4" spans="1:5" ht="12.75" customHeight="1">
      <c r="A4" s="212" t="s">
        <v>27</v>
      </c>
      <c r="B4" s="214" t="s">
        <v>185</v>
      </c>
      <c r="C4" s="210" t="s">
        <v>29</v>
      </c>
      <c r="D4" s="211" t="s">
        <v>164</v>
      </c>
      <c r="E4" s="211"/>
    </row>
    <row r="5" spans="1:5" ht="12.75" customHeight="1">
      <c r="A5" s="213"/>
      <c r="B5" s="215"/>
      <c r="C5" s="210"/>
      <c r="D5" s="62">
        <v>2012</v>
      </c>
      <c r="E5" s="63">
        <v>2011</v>
      </c>
    </row>
    <row r="6" spans="1:5" ht="15">
      <c r="A6" s="28" t="s">
        <v>2</v>
      </c>
      <c r="B6" s="29" t="s">
        <v>65</v>
      </c>
      <c r="C6" s="30"/>
      <c r="D6" s="137">
        <f>D11</f>
        <v>47467140.303</v>
      </c>
      <c r="E6" s="99" t="s">
        <v>224</v>
      </c>
    </row>
    <row r="7" spans="1:5" s="1" customFormat="1" ht="12.75">
      <c r="A7" s="28">
        <v>1</v>
      </c>
      <c r="B7" s="31" t="s">
        <v>66</v>
      </c>
      <c r="C7" s="30"/>
      <c r="D7" s="138"/>
      <c r="E7" s="97"/>
    </row>
    <row r="8" spans="1:5" s="1" customFormat="1" ht="12.75">
      <c r="A8" s="28">
        <v>2</v>
      </c>
      <c r="B8" s="31" t="s">
        <v>67</v>
      </c>
      <c r="C8" s="30"/>
      <c r="D8" s="139"/>
      <c r="E8" s="105"/>
    </row>
    <row r="9" spans="1:5" s="1" customFormat="1" ht="12.75">
      <c r="A9" s="34" t="s">
        <v>32</v>
      </c>
      <c r="B9" s="33" t="s">
        <v>68</v>
      </c>
      <c r="C9" s="30"/>
      <c r="D9" s="140"/>
      <c r="E9" s="98"/>
    </row>
    <row r="10" spans="1:5" s="1" customFormat="1" ht="12.75">
      <c r="A10" s="64" t="s">
        <v>32</v>
      </c>
      <c r="B10" s="33" t="s">
        <v>69</v>
      </c>
      <c r="C10" s="30"/>
      <c r="D10" s="140"/>
      <c r="E10" s="98"/>
    </row>
    <row r="11" spans="1:5" s="1" customFormat="1" ht="15">
      <c r="A11" s="28">
        <v>3</v>
      </c>
      <c r="B11" s="31" t="s">
        <v>70</v>
      </c>
      <c r="C11" s="28"/>
      <c r="D11" s="137">
        <f>D12+D13+D14+D15+D16+D17+D18+D19+D20+D21</f>
        <v>47467140.303</v>
      </c>
      <c r="E11" s="99" t="s">
        <v>225</v>
      </c>
    </row>
    <row r="12" spans="1:6" s="1" customFormat="1" ht="12.75">
      <c r="A12" s="34" t="s">
        <v>32</v>
      </c>
      <c r="B12" s="33" t="s">
        <v>71</v>
      </c>
      <c r="C12" s="30"/>
      <c r="D12" s="140">
        <v>27284782.1</v>
      </c>
      <c r="E12" s="98" t="s">
        <v>203</v>
      </c>
      <c r="F12" s="92"/>
    </row>
    <row r="13" spans="1:5" s="1" customFormat="1" ht="12.75">
      <c r="A13" s="34" t="s">
        <v>32</v>
      </c>
      <c r="B13" s="33" t="s">
        <v>72</v>
      </c>
      <c r="C13" s="30"/>
      <c r="D13" s="140">
        <v>9121785.5</v>
      </c>
      <c r="E13" s="98" t="s">
        <v>220</v>
      </c>
    </row>
    <row r="14" spans="1:5" s="1" customFormat="1" ht="12.75">
      <c r="A14" s="34" t="s">
        <v>32</v>
      </c>
      <c r="B14" s="33" t="s">
        <v>73</v>
      </c>
      <c r="C14" s="30"/>
      <c r="D14" s="140">
        <v>464176</v>
      </c>
      <c r="E14" s="98" t="s">
        <v>204</v>
      </c>
    </row>
    <row r="15" spans="1:5" s="1" customFormat="1" ht="12.75">
      <c r="A15" s="34" t="s">
        <v>32</v>
      </c>
      <c r="B15" s="33" t="s">
        <v>74</v>
      </c>
      <c r="C15" s="30"/>
      <c r="D15" s="140">
        <v>100590</v>
      </c>
      <c r="E15" s="98" t="s">
        <v>205</v>
      </c>
    </row>
    <row r="16" spans="1:5" s="1" customFormat="1" ht="12.75">
      <c r="A16" s="34" t="s">
        <v>32</v>
      </c>
      <c r="B16" s="33" t="s">
        <v>75</v>
      </c>
      <c r="C16" s="30"/>
      <c r="D16" s="140">
        <f>'[1]Sheet1'!$D$89</f>
        <v>295806.66299999953</v>
      </c>
      <c r="E16" s="98" t="s">
        <v>206</v>
      </c>
    </row>
    <row r="17" spans="1:5" s="1" customFormat="1" ht="12.75">
      <c r="A17" s="34" t="s">
        <v>32</v>
      </c>
      <c r="B17" s="33" t="s">
        <v>76</v>
      </c>
      <c r="C17" s="30"/>
      <c r="D17" s="141"/>
      <c r="E17" s="95" t="s">
        <v>226</v>
      </c>
    </row>
    <row r="18" spans="1:5" s="1" customFormat="1" ht="12.75">
      <c r="A18" s="34" t="s">
        <v>32</v>
      </c>
      <c r="B18" s="33" t="s">
        <v>77</v>
      </c>
      <c r="C18" s="30"/>
      <c r="D18" s="141"/>
      <c r="E18" s="95"/>
    </row>
    <row r="19" spans="1:6" s="1" customFormat="1" ht="14.25" customHeight="1">
      <c r="A19" s="64" t="s">
        <v>32</v>
      </c>
      <c r="B19" s="33" t="s">
        <v>41</v>
      </c>
      <c r="C19" s="30"/>
      <c r="D19" s="141"/>
      <c r="E19" s="95"/>
      <c r="F19" s="92">
        <f>D19-E19</f>
        <v>0</v>
      </c>
    </row>
    <row r="20" spans="1:5" s="1" customFormat="1" ht="12.75">
      <c r="A20" s="34" t="s">
        <v>32</v>
      </c>
      <c r="B20" s="33" t="s">
        <v>161</v>
      </c>
      <c r="C20" s="30"/>
      <c r="D20" s="141"/>
      <c r="E20" s="95"/>
    </row>
    <row r="21" spans="1:5" s="1" customFormat="1" ht="12.75">
      <c r="A21" s="34" t="s">
        <v>32</v>
      </c>
      <c r="B21" s="33" t="s">
        <v>78</v>
      </c>
      <c r="C21" s="30"/>
      <c r="D21" s="141">
        <v>10200000.04</v>
      </c>
      <c r="E21" s="95" t="s">
        <v>207</v>
      </c>
    </row>
    <row r="22" spans="1:5" s="1" customFormat="1" ht="12.75">
      <c r="A22" s="28">
        <v>4</v>
      </c>
      <c r="B22" s="31" t="s">
        <v>79</v>
      </c>
      <c r="C22" s="30"/>
      <c r="D22" s="138"/>
      <c r="E22" s="97"/>
    </row>
    <row r="23" spans="1:5" s="1" customFormat="1" ht="12.75">
      <c r="A23" s="28">
        <v>5</v>
      </c>
      <c r="B23" s="31" t="s">
        <v>80</v>
      </c>
      <c r="C23" s="30"/>
      <c r="D23" s="138"/>
      <c r="E23" s="97"/>
    </row>
    <row r="24" spans="1:5" s="1" customFormat="1" ht="15">
      <c r="A24" s="28"/>
      <c r="B24" s="31" t="s">
        <v>81</v>
      </c>
      <c r="C24" s="30"/>
      <c r="D24" s="137"/>
      <c r="E24" s="99"/>
    </row>
    <row r="25" spans="1:5" s="1" customFormat="1" ht="15">
      <c r="A25" s="28" t="s">
        <v>3</v>
      </c>
      <c r="B25" s="35" t="s">
        <v>82</v>
      </c>
      <c r="C25" s="30"/>
      <c r="D25" s="138"/>
      <c r="E25" s="97"/>
    </row>
    <row r="26" spans="1:5" s="1" customFormat="1" ht="15">
      <c r="A26" s="28">
        <v>1</v>
      </c>
      <c r="B26" s="31" t="s">
        <v>83</v>
      </c>
      <c r="C26" s="30"/>
      <c r="D26" s="137"/>
      <c r="E26" s="99"/>
    </row>
    <row r="27" spans="1:5" s="1" customFormat="1" ht="12.75">
      <c r="A27" s="34" t="s">
        <v>32</v>
      </c>
      <c r="B27" s="33" t="s">
        <v>84</v>
      </c>
      <c r="C27" s="30"/>
      <c r="D27" s="140"/>
      <c r="E27" s="98"/>
    </row>
    <row r="28" spans="1:5" s="1" customFormat="1" ht="12.75">
      <c r="A28" s="64" t="s">
        <v>32</v>
      </c>
      <c r="B28" s="33" t="s">
        <v>85</v>
      </c>
      <c r="C28" s="30"/>
      <c r="D28" s="140"/>
      <c r="E28" s="98"/>
    </row>
    <row r="29" spans="1:5" s="1" customFormat="1" ht="12.75">
      <c r="A29" s="28">
        <v>2</v>
      </c>
      <c r="B29" s="31" t="s">
        <v>86</v>
      </c>
      <c r="C29" s="30"/>
      <c r="D29" s="138"/>
      <c r="E29" s="97"/>
    </row>
    <row r="30" spans="1:5" s="1" customFormat="1" ht="12.75">
      <c r="A30" s="28">
        <v>3</v>
      </c>
      <c r="B30" s="31" t="s">
        <v>87</v>
      </c>
      <c r="C30" s="30"/>
      <c r="D30" s="138"/>
      <c r="E30" s="97"/>
    </row>
    <row r="31" spans="1:5" s="1" customFormat="1" ht="12.75">
      <c r="A31" s="28">
        <v>4</v>
      </c>
      <c r="B31" s="31" t="s">
        <v>88</v>
      </c>
      <c r="C31" s="30"/>
      <c r="D31" s="138"/>
      <c r="E31" s="97"/>
    </row>
    <row r="32" spans="1:5" s="1" customFormat="1" ht="15">
      <c r="A32" s="28"/>
      <c r="B32" s="31" t="s">
        <v>89</v>
      </c>
      <c r="C32" s="30"/>
      <c r="D32" s="137"/>
      <c r="E32" s="99"/>
    </row>
    <row r="33" spans="1:5" s="1" customFormat="1" ht="15">
      <c r="A33" s="28"/>
      <c r="B33" s="31" t="s">
        <v>90</v>
      </c>
      <c r="C33" s="30"/>
      <c r="D33" s="137">
        <f>D6+D25</f>
        <v>47467140.303</v>
      </c>
      <c r="E33" s="99"/>
    </row>
    <row r="34" spans="1:5" s="1" customFormat="1" ht="12.75">
      <c r="A34" s="28" t="s">
        <v>4</v>
      </c>
      <c r="B34" s="31" t="s">
        <v>91</v>
      </c>
      <c r="C34" s="30"/>
      <c r="D34" s="138"/>
      <c r="E34" s="97"/>
    </row>
    <row r="35" spans="1:5" s="1" customFormat="1" ht="12.75">
      <c r="A35" s="28" t="s">
        <v>5</v>
      </c>
      <c r="B35" s="29" t="s">
        <v>92</v>
      </c>
      <c r="C35" s="30"/>
      <c r="D35" s="138">
        <f>D38+D42+D44+D45</f>
        <v>9428458.856999995</v>
      </c>
      <c r="E35" s="97" t="s">
        <v>227</v>
      </c>
    </row>
    <row r="36" spans="1:5" s="1" customFormat="1" ht="12.75">
      <c r="A36" s="28">
        <v>1</v>
      </c>
      <c r="B36" s="31" t="s">
        <v>93</v>
      </c>
      <c r="C36" s="30"/>
      <c r="D36" s="138"/>
      <c r="E36" s="97"/>
    </row>
    <row r="37" spans="1:5" s="1" customFormat="1" ht="12.75">
      <c r="A37" s="28">
        <v>2</v>
      </c>
      <c r="B37" s="31" t="s">
        <v>94</v>
      </c>
      <c r="C37" s="30"/>
      <c r="D37" s="138"/>
      <c r="E37" s="97"/>
    </row>
    <row r="38" spans="1:5" s="1" customFormat="1" ht="15">
      <c r="A38" s="28">
        <v>3</v>
      </c>
      <c r="B38" s="31" t="s">
        <v>95</v>
      </c>
      <c r="C38" s="30"/>
      <c r="D38" s="137">
        <v>7200000</v>
      </c>
      <c r="E38" s="99" t="s">
        <v>191</v>
      </c>
    </row>
    <row r="39" spans="1:5" s="1" customFormat="1" ht="12.75">
      <c r="A39" s="28">
        <v>4</v>
      </c>
      <c r="B39" s="31" t="s">
        <v>96</v>
      </c>
      <c r="C39" s="30"/>
      <c r="D39" s="138"/>
      <c r="E39" s="97"/>
    </row>
    <row r="40" spans="1:5" s="1" customFormat="1" ht="12.75">
      <c r="A40" s="28">
        <v>5</v>
      </c>
      <c r="B40" s="31" t="s">
        <v>97</v>
      </c>
      <c r="C40" s="30"/>
      <c r="D40" s="138"/>
      <c r="E40" s="97"/>
    </row>
    <row r="41" spans="1:5" s="1" customFormat="1" ht="12.75">
      <c r="A41" s="28">
        <v>6</v>
      </c>
      <c r="B41" s="31" t="s">
        <v>98</v>
      </c>
      <c r="C41" s="30"/>
      <c r="D41" s="138"/>
      <c r="E41" s="97"/>
    </row>
    <row r="42" spans="1:5" s="1" customFormat="1" ht="12.75">
      <c r="A42" s="28">
        <v>7</v>
      </c>
      <c r="B42" s="31" t="s">
        <v>99</v>
      </c>
      <c r="C42" s="30"/>
      <c r="D42" s="138">
        <v>10000</v>
      </c>
      <c r="E42" s="97" t="s">
        <v>192</v>
      </c>
    </row>
    <row r="43" spans="1:5" s="1" customFormat="1" ht="12.75">
      <c r="A43" s="28">
        <v>8</v>
      </c>
      <c r="B43" s="31" t="s">
        <v>100</v>
      </c>
      <c r="C43" s="30"/>
      <c r="D43" s="138"/>
      <c r="E43" s="97"/>
    </row>
    <row r="44" spans="1:5" s="1" customFormat="1" ht="15">
      <c r="A44" s="28">
        <v>9</v>
      </c>
      <c r="B44" s="31" t="s">
        <v>101</v>
      </c>
      <c r="C44" s="30"/>
      <c r="D44" s="137">
        <v>73050.89</v>
      </c>
      <c r="E44" s="99" t="s">
        <v>208</v>
      </c>
    </row>
    <row r="45" spans="1:5" s="1" customFormat="1" ht="15">
      <c r="A45" s="28">
        <v>10</v>
      </c>
      <c r="B45" s="31" t="s">
        <v>102</v>
      </c>
      <c r="C45" s="30"/>
      <c r="D45" s="137">
        <f>'[1]Sheet1'!$F$88</f>
        <v>2145407.9669999955</v>
      </c>
      <c r="E45" s="99" t="s">
        <v>228</v>
      </c>
    </row>
    <row r="46" spans="1:5" s="1" customFormat="1" ht="12.75">
      <c r="A46" s="30"/>
      <c r="B46" s="31" t="s">
        <v>103</v>
      </c>
      <c r="C46" s="30"/>
      <c r="D46" s="138">
        <f>D35</f>
        <v>9428458.856999995</v>
      </c>
      <c r="E46" s="97"/>
    </row>
    <row r="47" spans="1:5" s="1" customFormat="1" ht="15">
      <c r="A47" s="30"/>
      <c r="B47" s="29" t="s">
        <v>104</v>
      </c>
      <c r="C47" s="30"/>
      <c r="D47" s="137">
        <f>D33+D46</f>
        <v>56895599.16</v>
      </c>
      <c r="E47" s="99" t="s">
        <v>229</v>
      </c>
    </row>
    <row r="48" spans="2:5" s="1" customFormat="1" ht="12.75">
      <c r="B48" s="54"/>
      <c r="D48" s="91"/>
      <c r="E48" s="83"/>
    </row>
    <row r="49" spans="3:5" s="1" customFormat="1" ht="12.75">
      <c r="C49" s="38"/>
      <c r="D49"/>
      <c r="E49"/>
    </row>
    <row r="50" spans="4:5" s="1" customFormat="1" ht="12.75">
      <c r="D50"/>
      <c r="E50"/>
    </row>
    <row r="51" spans="4:5" s="1" customFormat="1" ht="12.75">
      <c r="D51"/>
      <c r="E51"/>
    </row>
    <row r="52" spans="4:5" s="1" customFormat="1" ht="12.75">
      <c r="D52"/>
      <c r="E52"/>
    </row>
    <row r="53" spans="4:5" s="1" customFormat="1" ht="12.75">
      <c r="D53"/>
      <c r="E53"/>
    </row>
    <row r="54" spans="4:5" s="1" customFormat="1" ht="12.75">
      <c r="D54"/>
      <c r="E5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</sheetData>
  <sheetProtection/>
  <mergeCells count="5">
    <mergeCell ref="A1:C1"/>
    <mergeCell ref="C4:C5"/>
    <mergeCell ref="D4:E4"/>
    <mergeCell ref="A4:A5"/>
    <mergeCell ref="B4:B5"/>
  </mergeCells>
  <printOptions/>
  <pageMargins left="0.59" right="0" top="0.65" bottom="0.98425196850393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6">
      <selection activeCell="C29" sqref="C29"/>
    </sheetView>
  </sheetViews>
  <sheetFormatPr defaultColWidth="9.140625" defaultRowHeight="12.75"/>
  <cols>
    <col min="1" max="1" width="4.8515625" style="0" customWidth="1"/>
    <col min="2" max="2" width="62.00390625" style="0" customWidth="1"/>
    <col min="3" max="3" width="15.00390625" style="0" customWidth="1"/>
    <col min="4" max="4" width="16.140625" style="0" customWidth="1"/>
  </cols>
  <sheetData>
    <row r="1" spans="1:3" ht="15.75">
      <c r="A1" s="75"/>
      <c r="B1" s="75"/>
      <c r="C1" s="74"/>
    </row>
    <row r="2" spans="1:3" ht="15.75">
      <c r="A2" s="76"/>
      <c r="B2" s="77"/>
      <c r="C2" s="70"/>
    </row>
    <row r="3" spans="1:3" ht="15">
      <c r="A3" s="71"/>
      <c r="B3" s="72"/>
      <c r="C3" s="70"/>
    </row>
    <row r="4" spans="1:4" ht="15" customHeight="1">
      <c r="A4" s="71"/>
      <c r="B4" s="218" t="s">
        <v>230</v>
      </c>
      <c r="C4" s="218"/>
      <c r="D4" s="218"/>
    </row>
    <row r="7" spans="1:4" ht="12.75">
      <c r="A7" s="217" t="s">
        <v>27</v>
      </c>
      <c r="B7" s="216" t="s">
        <v>105</v>
      </c>
      <c r="C7" s="211" t="s">
        <v>164</v>
      </c>
      <c r="D7" s="211"/>
    </row>
    <row r="8" spans="1:4" ht="15" customHeight="1">
      <c r="A8" s="217"/>
      <c r="B8" s="216"/>
      <c r="C8" s="100">
        <v>2012</v>
      </c>
      <c r="D8" s="101">
        <v>2011</v>
      </c>
    </row>
    <row r="9" spans="1:4" ht="15">
      <c r="A9" s="47">
        <v>1</v>
      </c>
      <c r="B9" s="48" t="s">
        <v>106</v>
      </c>
      <c r="C9" s="136">
        <v>118283389</v>
      </c>
      <c r="D9" s="99" t="s">
        <v>231</v>
      </c>
    </row>
    <row r="10" spans="1:4" ht="12" customHeight="1">
      <c r="A10" s="47">
        <v>2</v>
      </c>
      <c r="B10" s="48" t="s">
        <v>107</v>
      </c>
      <c r="C10" s="143">
        <v>1248792.27</v>
      </c>
      <c r="D10" s="102" t="s">
        <v>232</v>
      </c>
    </row>
    <row r="11" spans="1:4" ht="14.25">
      <c r="A11" s="47">
        <v>3</v>
      </c>
      <c r="B11" s="48" t="s">
        <v>108</v>
      </c>
      <c r="C11" s="143"/>
      <c r="D11" s="102"/>
    </row>
    <row r="12" spans="1:4" ht="15">
      <c r="A12" s="47">
        <v>4</v>
      </c>
      <c r="B12" s="48" t="s">
        <v>109</v>
      </c>
      <c r="C12" s="136">
        <v>109258655</v>
      </c>
      <c r="D12" s="99" t="s">
        <v>209</v>
      </c>
    </row>
    <row r="13" spans="1:4" ht="15">
      <c r="A13" s="47">
        <v>5</v>
      </c>
      <c r="B13" s="48" t="s">
        <v>110</v>
      </c>
      <c r="C13" s="136">
        <f>C14+C15</f>
        <v>6342288.5</v>
      </c>
      <c r="D13" s="99" t="s">
        <v>233</v>
      </c>
    </row>
    <row r="14" spans="1:4" ht="14.25">
      <c r="A14" s="47" t="s">
        <v>32</v>
      </c>
      <c r="B14" s="48" t="s">
        <v>111</v>
      </c>
      <c r="C14" s="143">
        <v>5434696</v>
      </c>
      <c r="D14" s="102" t="s">
        <v>234</v>
      </c>
    </row>
    <row r="15" spans="1:4" ht="14.25">
      <c r="A15" s="47" t="s">
        <v>32</v>
      </c>
      <c r="B15" s="48" t="s">
        <v>112</v>
      </c>
      <c r="C15" s="143">
        <v>907592.5</v>
      </c>
      <c r="D15" s="103" t="s">
        <v>235</v>
      </c>
    </row>
    <row r="16" spans="1:4" ht="14.25">
      <c r="A16" s="47">
        <v>6</v>
      </c>
      <c r="B16" s="48" t="s">
        <v>113</v>
      </c>
      <c r="C16" s="143">
        <v>321024</v>
      </c>
      <c r="D16" s="102" t="s">
        <v>210</v>
      </c>
    </row>
    <row r="17" spans="1:4" ht="15.75">
      <c r="A17" s="47">
        <v>7</v>
      </c>
      <c r="B17" s="48" t="s">
        <v>183</v>
      </c>
      <c r="C17" s="136">
        <f>1424642-835007+58980+516852</f>
        <v>1165467</v>
      </c>
      <c r="D17" s="104" t="s">
        <v>236</v>
      </c>
    </row>
    <row r="18" spans="1:4" ht="15">
      <c r="A18" s="49">
        <v>8</v>
      </c>
      <c r="B18" s="50" t="s">
        <v>114</v>
      </c>
      <c r="C18" s="136">
        <f>C12+C13+C16+C17</f>
        <v>117087434.5</v>
      </c>
      <c r="D18" s="104" t="s">
        <v>237</v>
      </c>
    </row>
    <row r="19" spans="1:4" ht="15">
      <c r="A19" s="49">
        <v>9</v>
      </c>
      <c r="B19" s="50" t="s">
        <v>115</v>
      </c>
      <c r="C19" s="136">
        <f>C9+C10-C18</f>
        <v>2444746.769999996</v>
      </c>
      <c r="D19" s="99" t="s">
        <v>238</v>
      </c>
    </row>
    <row r="20" spans="1:4" ht="14.25">
      <c r="A20" s="47">
        <v>10</v>
      </c>
      <c r="B20" s="51" t="s">
        <v>116</v>
      </c>
      <c r="C20" s="143"/>
      <c r="D20" s="102"/>
    </row>
    <row r="21" spans="1:4" ht="14.25">
      <c r="A21" s="47">
        <v>11</v>
      </c>
      <c r="B21" s="48" t="s">
        <v>117</v>
      </c>
      <c r="C21" s="143"/>
      <c r="D21" s="102"/>
    </row>
    <row r="22" spans="1:4" ht="15">
      <c r="A22" s="47">
        <v>12</v>
      </c>
      <c r="B22" s="48" t="s">
        <v>118</v>
      </c>
      <c r="C22" s="136"/>
      <c r="D22" s="99"/>
    </row>
    <row r="23" spans="1:4" ht="14.25">
      <c r="A23" s="52">
        <v>12.1</v>
      </c>
      <c r="B23" s="48" t="s">
        <v>119</v>
      </c>
      <c r="C23" s="143"/>
      <c r="D23" s="102"/>
    </row>
    <row r="24" spans="1:4" ht="14.25">
      <c r="A24" s="52">
        <f>A23+0.1</f>
        <v>12.2</v>
      </c>
      <c r="B24" s="48" t="s">
        <v>160</v>
      </c>
      <c r="C24" s="143"/>
      <c r="D24" s="102"/>
    </row>
    <row r="25" spans="1:4" ht="14.25">
      <c r="A25" s="52">
        <f>A24+0.1</f>
        <v>12.299999999999999</v>
      </c>
      <c r="B25" s="48" t="s">
        <v>120</v>
      </c>
      <c r="C25" s="143">
        <v>3532.14</v>
      </c>
      <c r="D25" s="102">
        <v>398.67</v>
      </c>
    </row>
    <row r="26" spans="1:4" ht="14.25">
      <c r="A26" s="52">
        <f>A25+0.1</f>
        <v>12.399999999999999</v>
      </c>
      <c r="B26" s="48" t="s">
        <v>121</v>
      </c>
      <c r="C26" s="143"/>
      <c r="D26" s="102"/>
    </row>
    <row r="27" spans="1:4" ht="15">
      <c r="A27" s="49">
        <v>13</v>
      </c>
      <c r="B27" s="48" t="s">
        <v>122</v>
      </c>
      <c r="C27" s="136"/>
      <c r="D27" s="99" t="s">
        <v>239</v>
      </c>
    </row>
    <row r="28" spans="1:4" ht="15">
      <c r="A28" s="49">
        <v>14</v>
      </c>
      <c r="B28" s="50" t="s">
        <v>123</v>
      </c>
      <c r="C28" s="136">
        <f>C23+C25+C27</f>
        <v>3532.14</v>
      </c>
      <c r="D28" s="104" t="s">
        <v>240</v>
      </c>
    </row>
    <row r="29" spans="1:4" ht="15">
      <c r="A29" s="49">
        <v>15</v>
      </c>
      <c r="B29" s="48" t="s">
        <v>189</v>
      </c>
      <c r="C29" s="136">
        <f>C19-C28+C27+516852</f>
        <v>2958066.6299999957</v>
      </c>
      <c r="D29" s="99" t="s">
        <v>221</v>
      </c>
    </row>
    <row r="30" spans="1:4" ht="15">
      <c r="A30" s="49">
        <v>16</v>
      </c>
      <c r="B30" s="48" t="s">
        <v>124</v>
      </c>
      <c r="C30" s="136">
        <f>C29*10%</f>
        <v>295806.6629999996</v>
      </c>
      <c r="D30" s="99" t="s">
        <v>206</v>
      </c>
    </row>
    <row r="31" spans="1:4" ht="15">
      <c r="A31" s="49">
        <v>17</v>
      </c>
      <c r="B31" s="53" t="s">
        <v>125</v>
      </c>
      <c r="C31" s="136">
        <f>'[1]Sheet1'!$F$88</f>
        <v>2145407.9669999955</v>
      </c>
      <c r="D31" s="104" t="s">
        <v>241</v>
      </c>
    </row>
    <row r="32" spans="1:4" ht="12.75">
      <c r="A32" s="21"/>
      <c r="B32" s="26"/>
      <c r="C32" s="59"/>
      <c r="D32" s="36"/>
    </row>
    <row r="33" spans="1:4" ht="12.75">
      <c r="A33" s="21"/>
      <c r="B33" s="26"/>
      <c r="C33" s="60"/>
      <c r="D33" s="36"/>
    </row>
    <row r="34" ht="12.75">
      <c r="C34" s="27"/>
    </row>
    <row r="35" ht="12.75">
      <c r="C35" s="27"/>
    </row>
  </sheetData>
  <sheetProtection/>
  <mergeCells count="4">
    <mergeCell ref="C7:D7"/>
    <mergeCell ref="B7:B8"/>
    <mergeCell ref="A7:A8"/>
    <mergeCell ref="B4:D4"/>
  </mergeCells>
  <printOptions/>
  <pageMargins left="0.27" right="0" top="0.5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4">
      <selection activeCell="E7" sqref="E7"/>
    </sheetView>
  </sheetViews>
  <sheetFormatPr defaultColWidth="9.140625" defaultRowHeight="12.75"/>
  <cols>
    <col min="1" max="1" width="3.57421875" style="0" bestFit="1" customWidth="1"/>
    <col min="2" max="2" width="54.8515625" style="0" bestFit="1" customWidth="1"/>
    <col min="3" max="3" width="13.421875" style="0" customWidth="1"/>
    <col min="4" max="4" width="16.8515625" style="0" customWidth="1"/>
    <col min="5" max="5" width="13.00390625" style="0" customWidth="1"/>
    <col min="6" max="6" width="10.28125" style="0" bestFit="1" customWidth="1"/>
    <col min="7" max="7" width="12.28125" style="0" customWidth="1"/>
  </cols>
  <sheetData>
    <row r="1" spans="1:4" ht="15.75">
      <c r="A1" s="75"/>
      <c r="B1" s="75"/>
      <c r="C1" s="73"/>
      <c r="D1" s="73"/>
    </row>
    <row r="2" spans="1:2" ht="15.75">
      <c r="A2" s="76"/>
      <c r="B2" s="77"/>
    </row>
    <row r="3" spans="1:2" ht="12.75">
      <c r="A3" s="71"/>
      <c r="B3" s="72"/>
    </row>
    <row r="4" spans="1:4" ht="12.75">
      <c r="A4" s="71"/>
      <c r="B4" s="219" t="s">
        <v>249</v>
      </c>
      <c r="C4" s="219"/>
      <c r="D4" s="219"/>
    </row>
    <row r="5" spans="1:4" ht="12.75">
      <c r="A5" s="71"/>
      <c r="B5" s="219"/>
      <c r="C5" s="219"/>
      <c r="D5" s="219"/>
    </row>
    <row r="6" spans="2:4" ht="12.75">
      <c r="B6" t="s">
        <v>193</v>
      </c>
      <c r="C6" s="224" t="s">
        <v>126</v>
      </c>
      <c r="D6" s="224"/>
    </row>
    <row r="7" spans="1:4" ht="12.75">
      <c r="A7" s="222" t="s">
        <v>27</v>
      </c>
      <c r="B7" s="220" t="s">
        <v>184</v>
      </c>
      <c r="C7" s="211" t="s">
        <v>164</v>
      </c>
      <c r="D7" s="211"/>
    </row>
    <row r="8" spans="1:4" ht="12.75">
      <c r="A8" s="223"/>
      <c r="B8" s="221"/>
      <c r="C8" s="62">
        <v>2012</v>
      </c>
      <c r="D8" s="63">
        <v>2011</v>
      </c>
    </row>
    <row r="9" spans="1:4" ht="12.75">
      <c r="A9" s="37"/>
      <c r="B9" s="65" t="s">
        <v>127</v>
      </c>
      <c r="C9" s="46"/>
      <c r="D9" s="46"/>
    </row>
    <row r="10" spans="1:6" ht="12.75">
      <c r="A10" s="37"/>
      <c r="B10" s="66" t="s">
        <v>128</v>
      </c>
      <c r="C10" s="98">
        <v>139192</v>
      </c>
      <c r="D10" s="105" t="s">
        <v>211</v>
      </c>
      <c r="F10" s="16"/>
    </row>
    <row r="11" spans="1:7" ht="12.75">
      <c r="A11" s="37"/>
      <c r="B11" s="66" t="s">
        <v>129</v>
      </c>
      <c r="C11" s="106">
        <v>125600</v>
      </c>
      <c r="D11" s="107" t="s">
        <v>242</v>
      </c>
      <c r="E11" s="27"/>
      <c r="F11" s="27"/>
      <c r="G11" s="27"/>
    </row>
    <row r="12" spans="1:6" ht="12.75">
      <c r="A12" s="37"/>
      <c r="B12" s="66" t="s">
        <v>130</v>
      </c>
      <c r="C12" s="98"/>
      <c r="D12" s="98" t="s">
        <v>212</v>
      </c>
      <c r="E12" s="27"/>
      <c r="F12" s="16"/>
    </row>
    <row r="13" spans="1:5" ht="12.75">
      <c r="A13" s="37"/>
      <c r="B13" s="66" t="s">
        <v>162</v>
      </c>
      <c r="C13" s="98">
        <v>5754</v>
      </c>
      <c r="D13" s="105" t="s">
        <v>213</v>
      </c>
      <c r="E13" s="27"/>
    </row>
    <row r="14" spans="1:4" ht="12.75">
      <c r="A14" s="37"/>
      <c r="B14" s="66" t="s">
        <v>131</v>
      </c>
      <c r="C14" s="98">
        <v>366</v>
      </c>
      <c r="D14" s="98">
        <v>293</v>
      </c>
    </row>
    <row r="15" spans="1:6" ht="12.75">
      <c r="A15" s="37"/>
      <c r="B15" s="66" t="s">
        <v>165</v>
      </c>
      <c r="C15" s="98"/>
      <c r="D15" s="98"/>
      <c r="E15" s="27"/>
      <c r="F15" s="16"/>
    </row>
    <row r="16" spans="1:5" ht="12.75">
      <c r="A16" s="37"/>
      <c r="B16" s="67" t="s">
        <v>132</v>
      </c>
      <c r="C16" s="97">
        <v>-7472</v>
      </c>
      <c r="D16" s="97" t="s">
        <v>243</v>
      </c>
      <c r="E16" s="16"/>
    </row>
    <row r="17" spans="1:4" ht="12.75">
      <c r="A17" s="17"/>
      <c r="B17" s="61"/>
      <c r="C17" s="98"/>
      <c r="D17" s="98"/>
    </row>
    <row r="18" spans="1:5" ht="12.75">
      <c r="A18" s="17"/>
      <c r="B18" s="65" t="s">
        <v>133</v>
      </c>
      <c r="C18" s="98"/>
      <c r="D18" s="98"/>
      <c r="E18" s="16"/>
    </row>
    <row r="19" spans="1:5" ht="12.75">
      <c r="A19" s="2"/>
      <c r="B19" s="66" t="s">
        <v>134</v>
      </c>
      <c r="C19" s="98"/>
      <c r="D19" s="98"/>
      <c r="E19" s="16"/>
    </row>
    <row r="20" spans="1:5" ht="12.75">
      <c r="A20" s="2"/>
      <c r="B20" s="66" t="s">
        <v>135</v>
      </c>
      <c r="C20" s="98">
        <v>688</v>
      </c>
      <c r="D20" s="98">
        <v>310</v>
      </c>
      <c r="E20" s="16"/>
    </row>
    <row r="21" spans="1:4" ht="12.75">
      <c r="A21" s="17"/>
      <c r="B21" s="66" t="s">
        <v>136</v>
      </c>
      <c r="C21" s="98">
        <v>885</v>
      </c>
      <c r="D21" s="98"/>
    </row>
    <row r="22" spans="1:5" ht="12.75">
      <c r="A22" s="17"/>
      <c r="B22" s="66" t="s">
        <v>137</v>
      </c>
      <c r="C22" s="98"/>
      <c r="D22" s="98"/>
      <c r="E22" s="27"/>
    </row>
    <row r="23" spans="1:4" ht="12.75">
      <c r="A23" s="37"/>
      <c r="B23" s="66" t="s">
        <v>138</v>
      </c>
      <c r="C23" s="98"/>
      <c r="D23" s="98"/>
    </row>
    <row r="24" spans="1:4" ht="12.75">
      <c r="A24" s="17"/>
      <c r="B24" s="67" t="s">
        <v>139</v>
      </c>
      <c r="C24" s="97">
        <v>197</v>
      </c>
      <c r="D24" s="97">
        <v>-310</v>
      </c>
    </row>
    <row r="25" spans="1:4" ht="12.75">
      <c r="A25" s="17"/>
      <c r="B25" s="68"/>
      <c r="C25" s="98"/>
      <c r="D25" s="98"/>
    </row>
    <row r="26" spans="1:7" ht="12.75">
      <c r="A26" s="2"/>
      <c r="B26" s="65" t="s">
        <v>140</v>
      </c>
      <c r="C26" s="98"/>
      <c r="D26" s="98"/>
      <c r="E26" s="16"/>
      <c r="G26" s="16"/>
    </row>
    <row r="27" spans="1:4" ht="12.75">
      <c r="A27" s="2"/>
      <c r="B27" s="66" t="s">
        <v>141</v>
      </c>
      <c r="C27" s="98"/>
      <c r="D27" s="98"/>
    </row>
    <row r="28" spans="1:4" ht="12.75">
      <c r="A28" s="2"/>
      <c r="B28" s="66" t="s">
        <v>142</v>
      </c>
      <c r="C28" s="98"/>
      <c r="D28" s="98"/>
    </row>
    <row r="29" spans="1:4" ht="12.75">
      <c r="A29" s="37"/>
      <c r="B29" s="69" t="s">
        <v>143</v>
      </c>
      <c r="C29" s="98"/>
      <c r="D29" s="98"/>
    </row>
    <row r="30" spans="1:4" ht="12.75">
      <c r="A30" s="37"/>
      <c r="B30" s="66" t="s">
        <v>144</v>
      </c>
      <c r="C30" s="108"/>
      <c r="D30" s="108"/>
    </row>
    <row r="31" spans="1:4" ht="12.75">
      <c r="A31" s="37"/>
      <c r="B31" s="67" t="s">
        <v>145</v>
      </c>
      <c r="C31" s="109"/>
      <c r="D31" s="109"/>
    </row>
    <row r="32" spans="1:4" ht="12.75">
      <c r="A32" s="37"/>
      <c r="B32" s="65"/>
      <c r="C32" s="108"/>
      <c r="D32" s="108"/>
    </row>
    <row r="33" spans="1:4" ht="12.75">
      <c r="A33" s="2"/>
      <c r="B33" s="65" t="s">
        <v>146</v>
      </c>
      <c r="C33" s="109">
        <v>-17</v>
      </c>
      <c r="D33" s="109" t="s">
        <v>244</v>
      </c>
    </row>
    <row r="34" spans="1:4" ht="12.75">
      <c r="A34" s="2"/>
      <c r="B34" s="65" t="s">
        <v>147</v>
      </c>
      <c r="C34" s="109">
        <v>33</v>
      </c>
      <c r="D34" s="109">
        <v>-622</v>
      </c>
    </row>
    <row r="35" spans="1:5" ht="12.75">
      <c r="A35" s="2"/>
      <c r="B35" s="65" t="s">
        <v>148</v>
      </c>
      <c r="C35" s="109">
        <v>16</v>
      </c>
      <c r="D35" s="109">
        <v>33</v>
      </c>
      <c r="E35" s="16"/>
    </row>
    <row r="37" ht="12.75">
      <c r="C37" s="27"/>
    </row>
    <row r="38" ht="12.75">
      <c r="C38" s="27"/>
    </row>
    <row r="39" ht="12.75">
      <c r="C39" s="27"/>
    </row>
    <row r="40" ht="12.75">
      <c r="C40" s="27"/>
    </row>
  </sheetData>
  <sheetProtection/>
  <mergeCells count="5">
    <mergeCell ref="B4:D5"/>
    <mergeCell ref="C7:D7"/>
    <mergeCell ref="B7:B8"/>
    <mergeCell ref="A7:A8"/>
    <mergeCell ref="C6:D6"/>
  </mergeCells>
  <printOptions/>
  <pageMargins left="0.51" right="0.59" top="0.8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7">
      <selection activeCell="C42" sqref="C42"/>
    </sheetView>
  </sheetViews>
  <sheetFormatPr defaultColWidth="9.140625" defaultRowHeight="12.75"/>
  <cols>
    <col min="1" max="1" width="6.57421875" style="0" customWidth="1"/>
    <col min="2" max="2" width="30.57421875" style="0" customWidth="1"/>
    <col min="3" max="3" width="12.00390625" style="0" customWidth="1"/>
    <col min="4" max="4" width="11.7109375" style="0" customWidth="1"/>
    <col min="5" max="5" width="10.28125" style="0" bestFit="1" customWidth="1"/>
    <col min="6" max="6" width="13.28125" style="0" customWidth="1"/>
    <col min="8" max="8" width="13.28125" style="0" customWidth="1"/>
    <col min="9" max="9" width="11.140625" style="0" customWidth="1"/>
    <col min="10" max="10" width="13.421875" style="0" customWidth="1"/>
  </cols>
  <sheetData>
    <row r="1" spans="1:2" ht="15.75">
      <c r="A1" s="75"/>
      <c r="B1" s="75"/>
    </row>
    <row r="2" spans="1:2" ht="15.75">
      <c r="A2" s="76"/>
      <c r="B2" s="77"/>
    </row>
    <row r="3" spans="1:2" ht="12.75">
      <c r="A3" s="71"/>
      <c r="B3" s="72"/>
    </row>
    <row r="4" spans="1:2" ht="12.75">
      <c r="A4" s="71"/>
      <c r="B4" s="72"/>
    </row>
    <row r="5" spans="1:2" ht="12.75">
      <c r="A5" s="71"/>
      <c r="B5" s="72"/>
    </row>
    <row r="7" spans="1:10" ht="15.75">
      <c r="A7" s="225" t="s">
        <v>251</v>
      </c>
      <c r="B7" s="225"/>
      <c r="C7" s="225"/>
      <c r="D7" s="225"/>
      <c r="E7" s="225"/>
      <c r="F7" s="225"/>
      <c r="G7" s="225"/>
      <c r="H7" s="225"/>
      <c r="I7" s="225"/>
      <c r="J7" s="225"/>
    </row>
    <row r="8" spans="1:8" ht="15.75" thickBot="1">
      <c r="A8" s="226"/>
      <c r="B8" s="226"/>
      <c r="C8" s="39"/>
      <c r="D8" s="39"/>
      <c r="E8" s="39"/>
      <c r="F8" s="39"/>
      <c r="G8" s="39"/>
      <c r="H8" s="39"/>
    </row>
    <row r="9" spans="1:10" ht="13.5" thickBot="1">
      <c r="A9" s="227" t="s">
        <v>149</v>
      </c>
      <c r="B9" s="229" t="s">
        <v>150</v>
      </c>
      <c r="C9" s="231" t="s">
        <v>151</v>
      </c>
      <c r="D9" s="233" t="s">
        <v>245</v>
      </c>
      <c r="E9" s="234"/>
      <c r="F9" s="235"/>
      <c r="G9" s="231" t="s">
        <v>152</v>
      </c>
      <c r="H9" s="236" t="s">
        <v>153</v>
      </c>
      <c r="I9" s="231" t="s">
        <v>154</v>
      </c>
      <c r="J9" s="231" t="s">
        <v>155</v>
      </c>
    </row>
    <row r="10" spans="1:10" ht="26.25" thickBot="1">
      <c r="A10" s="228"/>
      <c r="B10" s="230"/>
      <c r="C10" s="232"/>
      <c r="D10" s="41" t="s">
        <v>156</v>
      </c>
      <c r="E10" s="41" t="s">
        <v>157</v>
      </c>
      <c r="F10" s="41" t="s">
        <v>246</v>
      </c>
      <c r="G10" s="232"/>
      <c r="H10" s="237"/>
      <c r="I10" s="232"/>
      <c r="J10" s="232"/>
    </row>
    <row r="11" spans="1:10" ht="12.75">
      <c r="A11" s="42" t="s">
        <v>2</v>
      </c>
      <c r="B11" s="43" t="s">
        <v>158</v>
      </c>
      <c r="C11" s="110"/>
      <c r="D11" s="110"/>
      <c r="E11" s="110"/>
      <c r="F11" s="110"/>
      <c r="G11" s="110"/>
      <c r="H11" s="111"/>
      <c r="I11" s="110"/>
      <c r="J11" s="110"/>
    </row>
    <row r="12" spans="1:10" ht="12.75">
      <c r="A12" s="8">
        <v>1</v>
      </c>
      <c r="B12" s="13" t="s">
        <v>7</v>
      </c>
      <c r="C12" s="45"/>
      <c r="D12" s="112"/>
      <c r="E12" s="112"/>
      <c r="F12" s="112"/>
      <c r="G12" s="112"/>
      <c r="H12" s="113"/>
      <c r="I12" s="112"/>
      <c r="J12" s="114"/>
    </row>
    <row r="13" spans="1:10" ht="12.75">
      <c r="A13" s="8">
        <f>A12+1</f>
        <v>2</v>
      </c>
      <c r="B13" s="13" t="s">
        <v>8</v>
      </c>
      <c r="C13" s="45" t="s">
        <v>214</v>
      </c>
      <c r="D13" s="112">
        <v>827730</v>
      </c>
      <c r="E13" s="112">
        <v>827730</v>
      </c>
      <c r="F13" s="112" t="s">
        <v>214</v>
      </c>
      <c r="G13" s="112">
        <v>0.2</v>
      </c>
      <c r="H13" s="113">
        <v>1282615</v>
      </c>
      <c r="I13" s="112">
        <v>321024</v>
      </c>
      <c r="J13" s="114">
        <f>H13+I13</f>
        <v>1603639</v>
      </c>
    </row>
    <row r="14" spans="1:10" ht="12.75">
      <c r="A14" s="8">
        <f>A13+1</f>
        <v>3</v>
      </c>
      <c r="B14" s="13" t="s">
        <v>9</v>
      </c>
      <c r="C14" s="45" t="s">
        <v>215</v>
      </c>
      <c r="D14" s="112"/>
      <c r="E14" s="112"/>
      <c r="F14" s="112" t="s">
        <v>215</v>
      </c>
      <c r="G14" s="112"/>
      <c r="H14" s="113" t="s">
        <v>217</v>
      </c>
      <c r="I14" s="112"/>
      <c r="J14" s="114" t="s">
        <v>217</v>
      </c>
    </row>
    <row r="15" spans="1:10" ht="13.5" thickBot="1">
      <c r="A15" s="9">
        <f>A14+1</f>
        <v>4</v>
      </c>
      <c r="B15" s="14" t="s">
        <v>10</v>
      </c>
      <c r="C15" s="115">
        <v>855831</v>
      </c>
      <c r="D15" s="116"/>
      <c r="E15" s="116"/>
      <c r="F15" s="116" t="s">
        <v>216</v>
      </c>
      <c r="G15" s="116"/>
      <c r="H15" s="117" t="s">
        <v>218</v>
      </c>
      <c r="I15" s="116"/>
      <c r="J15" s="118" t="s">
        <v>218</v>
      </c>
    </row>
    <row r="16" spans="1:10" ht="13.5" thickBot="1">
      <c r="A16" s="4"/>
      <c r="B16" s="3" t="s">
        <v>12</v>
      </c>
      <c r="C16" s="119"/>
      <c r="D16" s="120"/>
      <c r="E16" s="120"/>
      <c r="F16" s="120"/>
      <c r="G16" s="120"/>
      <c r="H16" s="121"/>
      <c r="I16" s="120"/>
      <c r="J16" s="119"/>
    </row>
    <row r="17" spans="1:10" ht="12.75">
      <c r="A17" s="11"/>
      <c r="B17" s="12"/>
      <c r="C17" s="122"/>
      <c r="D17" s="123"/>
      <c r="E17" s="123"/>
      <c r="F17" s="123"/>
      <c r="G17" s="123"/>
      <c r="H17" s="124"/>
      <c r="I17" s="123"/>
      <c r="J17" s="122"/>
    </row>
    <row r="18" spans="1:10" ht="13.5" thickBot="1">
      <c r="A18" s="10" t="s">
        <v>3</v>
      </c>
      <c r="B18" s="44" t="s">
        <v>159</v>
      </c>
      <c r="C18" s="45"/>
      <c r="D18" s="125"/>
      <c r="E18" s="112"/>
      <c r="F18" s="112"/>
      <c r="G18" s="112"/>
      <c r="H18" s="126"/>
      <c r="I18" s="112"/>
      <c r="J18" s="127"/>
    </row>
    <row r="19" spans="1:10" ht="13.5" thickBot="1">
      <c r="A19" s="238" t="s">
        <v>6</v>
      </c>
      <c r="B19" s="239"/>
      <c r="C19" s="128">
        <v>4696831</v>
      </c>
      <c r="D19" s="128">
        <f>SUM(D13:D18)</f>
        <v>827730</v>
      </c>
      <c r="E19" s="128">
        <f>SUM(E13:E18)</f>
        <v>827730</v>
      </c>
      <c r="F19" s="128" t="s">
        <v>219</v>
      </c>
      <c r="G19" s="128"/>
      <c r="H19" s="129">
        <v>1628442</v>
      </c>
      <c r="I19" s="128">
        <f>SUM(I13:I18)</f>
        <v>321024</v>
      </c>
      <c r="J19" s="128">
        <v>1949466</v>
      </c>
    </row>
    <row r="20" ht="12.75">
      <c r="D20" s="144"/>
    </row>
    <row r="21" spans="1:10" ht="12.75">
      <c r="A21" s="240"/>
      <c r="B21" s="240"/>
      <c r="C21" s="240"/>
      <c r="D21" s="240"/>
      <c r="J21" s="16"/>
    </row>
    <row r="23" ht="12.75">
      <c r="F23" s="16"/>
    </row>
  </sheetData>
  <sheetProtection/>
  <mergeCells count="12">
    <mergeCell ref="A19:B19"/>
    <mergeCell ref="A21:D21"/>
    <mergeCell ref="A7:J7"/>
    <mergeCell ref="A8:B8"/>
    <mergeCell ref="A9:A10"/>
    <mergeCell ref="B9:B10"/>
    <mergeCell ref="C9:C10"/>
    <mergeCell ref="D9:F9"/>
    <mergeCell ref="G9:G10"/>
    <mergeCell ref="H9:H10"/>
    <mergeCell ref="I9:I10"/>
    <mergeCell ref="J9:J10"/>
  </mergeCells>
  <printOptions/>
  <pageMargins left="0.46" right="0" top="0.58" bottom="0.75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25" sqref="B25"/>
    </sheetView>
  </sheetViews>
  <sheetFormatPr defaultColWidth="9.140625" defaultRowHeight="12.75"/>
  <cols>
    <col min="2" max="2" width="35.57421875" style="0" bestFit="1" customWidth="1"/>
    <col min="3" max="3" width="12.8515625" style="0" customWidth="1"/>
    <col min="4" max="6" width="9.28125" style="0" bestFit="1" customWidth="1"/>
    <col min="7" max="7" width="12.57421875" style="0" customWidth="1"/>
    <col min="8" max="8" width="14.00390625" style="0" customWidth="1"/>
  </cols>
  <sheetData>
    <row r="1" spans="1:2" ht="15.75">
      <c r="A1" s="75"/>
      <c r="B1" s="75"/>
    </row>
    <row r="2" spans="1:2" ht="15.75">
      <c r="A2" s="76"/>
      <c r="B2" s="77"/>
    </row>
    <row r="3" spans="1:2" ht="15.75">
      <c r="A3" s="76"/>
      <c r="B3" s="77"/>
    </row>
    <row r="4" spans="1:2" ht="15.75">
      <c r="A4" s="76"/>
      <c r="B4" s="77"/>
    </row>
    <row r="5" spans="1:2" ht="15.75">
      <c r="A5" s="76"/>
      <c r="B5" s="77"/>
    </row>
    <row r="6" spans="2:8" ht="15.75">
      <c r="B6" s="225" t="s">
        <v>250</v>
      </c>
      <c r="C6" s="225"/>
      <c r="D6" s="225"/>
      <c r="E6" s="225"/>
      <c r="F6" s="225"/>
      <c r="G6" s="225"/>
      <c r="H6" s="225"/>
    </row>
    <row r="7" ht="13.5" thickBot="1"/>
    <row r="8" spans="1:8" ht="12.75">
      <c r="A8" s="241"/>
      <c r="B8" s="241" t="s">
        <v>166</v>
      </c>
      <c r="C8" s="243" t="s">
        <v>167</v>
      </c>
      <c r="D8" s="243" t="s">
        <v>168</v>
      </c>
      <c r="E8" s="243" t="s">
        <v>169</v>
      </c>
      <c r="F8" s="243" t="s">
        <v>170</v>
      </c>
      <c r="G8" s="243" t="s">
        <v>171</v>
      </c>
      <c r="H8" s="241" t="s">
        <v>172</v>
      </c>
    </row>
    <row r="9" spans="1:8" ht="13.5" thickBot="1">
      <c r="A9" s="242"/>
      <c r="B9" s="242"/>
      <c r="C9" s="244"/>
      <c r="D9" s="244"/>
      <c r="E9" s="244"/>
      <c r="F9" s="244"/>
      <c r="G9" s="244"/>
      <c r="H9" s="242"/>
    </row>
    <row r="10" spans="1:8" ht="13.5" thickBot="1">
      <c r="A10" s="4"/>
      <c r="B10" s="4" t="s">
        <v>173</v>
      </c>
      <c r="C10" s="79" t="s">
        <v>191</v>
      </c>
      <c r="D10" s="79"/>
      <c r="E10" s="79"/>
      <c r="F10" s="79" t="s">
        <v>192</v>
      </c>
      <c r="G10" s="147">
        <v>4718041.24</v>
      </c>
      <c r="H10" s="149">
        <v>4828041.24</v>
      </c>
    </row>
    <row r="11" spans="1:8" ht="12.75">
      <c r="A11" s="5" t="s">
        <v>0</v>
      </c>
      <c r="B11" s="5" t="s">
        <v>174</v>
      </c>
      <c r="C11" s="80"/>
      <c r="D11" s="80"/>
      <c r="E11" s="80"/>
      <c r="F11" s="80"/>
      <c r="G11" s="147">
        <f>Pas!D43</f>
        <v>0</v>
      </c>
      <c r="H11" s="150"/>
    </row>
    <row r="12" spans="1:8" ht="12.75">
      <c r="A12" s="6" t="s">
        <v>1</v>
      </c>
      <c r="B12" s="6" t="s">
        <v>175</v>
      </c>
      <c r="C12" s="81"/>
      <c r="D12" s="81"/>
      <c r="E12" s="81"/>
      <c r="F12" s="81"/>
      <c r="G12" s="147"/>
      <c r="H12" s="150"/>
    </row>
    <row r="13" spans="1:8" ht="12.75">
      <c r="A13" s="6">
        <v>1</v>
      </c>
      <c r="B13" s="6" t="s">
        <v>176</v>
      </c>
      <c r="C13" s="81"/>
      <c r="D13" s="81"/>
      <c r="E13" s="81"/>
      <c r="F13" s="81"/>
      <c r="G13" s="147">
        <v>2455009.65</v>
      </c>
      <c r="H13" s="150">
        <v>2455009.65</v>
      </c>
    </row>
    <row r="14" spans="1:8" ht="12.75">
      <c r="A14" s="6">
        <v>2</v>
      </c>
      <c r="B14" s="6" t="s">
        <v>177</v>
      </c>
      <c r="C14" s="81"/>
      <c r="D14" s="81"/>
      <c r="E14" s="81"/>
      <c r="F14" s="81"/>
      <c r="G14" s="147"/>
      <c r="H14" s="150"/>
    </row>
    <row r="15" spans="1:8" ht="12.75">
      <c r="A15" s="6">
        <v>3</v>
      </c>
      <c r="B15" s="6" t="s">
        <v>178</v>
      </c>
      <c r="C15" s="81">
        <v>7100000</v>
      </c>
      <c r="D15" s="81"/>
      <c r="E15" s="81"/>
      <c r="F15" s="81"/>
      <c r="G15" s="147">
        <v>-7100000</v>
      </c>
      <c r="H15" s="150"/>
    </row>
    <row r="16" spans="1:8" ht="13.5" thickBot="1">
      <c r="A16" s="7">
        <v>4</v>
      </c>
      <c r="B16" s="7" t="s">
        <v>179</v>
      </c>
      <c r="C16" s="82"/>
      <c r="D16" s="82"/>
      <c r="E16" s="82"/>
      <c r="F16" s="82"/>
      <c r="G16" s="148"/>
      <c r="H16" s="151"/>
    </row>
    <row r="17" spans="1:8" ht="13.5" thickBot="1">
      <c r="A17" s="4" t="s">
        <v>3</v>
      </c>
      <c r="B17" s="4" t="s">
        <v>180</v>
      </c>
      <c r="C17" s="79">
        <v>7200000</v>
      </c>
      <c r="D17" s="79"/>
      <c r="E17" s="79"/>
      <c r="F17" s="79" t="s">
        <v>192</v>
      </c>
      <c r="G17" s="145">
        <f>G10+G13+G15</f>
        <v>73050.8900000006</v>
      </c>
      <c r="H17" s="152">
        <v>7283050.89</v>
      </c>
    </row>
    <row r="18" spans="1:8" ht="12.75">
      <c r="A18" s="5">
        <v>1</v>
      </c>
      <c r="B18" s="5" t="s">
        <v>176</v>
      </c>
      <c r="C18" s="80"/>
      <c r="D18" s="80"/>
      <c r="E18" s="80"/>
      <c r="F18" s="80"/>
      <c r="G18" s="146">
        <v>2145407.97</v>
      </c>
      <c r="H18" s="153">
        <v>2145407.97</v>
      </c>
    </row>
    <row r="19" spans="1:8" ht="12.75">
      <c r="A19" s="6">
        <v>2</v>
      </c>
      <c r="B19" s="6" t="s">
        <v>177</v>
      </c>
      <c r="C19" s="81"/>
      <c r="D19" s="81"/>
      <c r="E19" s="81"/>
      <c r="F19" s="81"/>
      <c r="G19" s="147"/>
      <c r="H19" s="150"/>
    </row>
    <row r="20" spans="1:8" ht="12.75">
      <c r="A20" s="6">
        <v>3</v>
      </c>
      <c r="B20" s="6" t="s">
        <v>181</v>
      </c>
      <c r="C20" s="81"/>
      <c r="D20" s="81"/>
      <c r="E20" s="81"/>
      <c r="F20" s="81"/>
      <c r="G20" s="147"/>
      <c r="H20" s="150"/>
    </row>
    <row r="21" spans="1:8" ht="13.5" thickBot="1">
      <c r="A21" s="7">
        <v>4</v>
      </c>
      <c r="B21" s="7" t="s">
        <v>182</v>
      </c>
      <c r="C21" s="82"/>
      <c r="D21" s="82"/>
      <c r="E21" s="82"/>
      <c r="F21" s="82"/>
      <c r="G21" s="148"/>
      <c r="H21" s="151"/>
    </row>
    <row r="22" spans="1:8" ht="13.5" thickBot="1">
      <c r="A22" s="4" t="s">
        <v>4</v>
      </c>
      <c r="B22" s="4" t="s">
        <v>247</v>
      </c>
      <c r="C22" s="79">
        <v>7200000</v>
      </c>
      <c r="D22" s="79"/>
      <c r="E22" s="79"/>
      <c r="F22" s="79" t="s">
        <v>192</v>
      </c>
      <c r="G22" s="145">
        <f>SUM(G17:G21)</f>
        <v>2218458.860000001</v>
      </c>
      <c r="H22" s="149">
        <f>SUM(H17:H21)</f>
        <v>9428458.86</v>
      </c>
    </row>
  </sheetData>
  <sheetProtection/>
  <mergeCells count="9">
    <mergeCell ref="B6:H6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6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8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39.28125" style="0" customWidth="1"/>
    <col min="2" max="2" width="12.00390625" style="0" customWidth="1"/>
    <col min="3" max="3" width="11.421875" style="0" customWidth="1"/>
    <col min="4" max="4" width="9.00390625" style="0" customWidth="1"/>
    <col min="5" max="5" width="11.00390625" style="0" customWidth="1"/>
    <col min="6" max="6" width="10.57421875" style="0" customWidth="1"/>
    <col min="7" max="7" width="7.421875" style="0" customWidth="1"/>
    <col min="8" max="8" width="7.8515625" style="0" customWidth="1"/>
    <col min="9" max="9" width="9.00390625" style="0" customWidth="1"/>
    <col min="10" max="10" width="8.421875" style="0" customWidth="1"/>
    <col min="38" max="38" width="7.7109375" style="0" customWidth="1"/>
    <col min="48" max="48" width="8.00390625" style="0" customWidth="1"/>
  </cols>
  <sheetData>
    <row r="1" spans="1:2" ht="15.75">
      <c r="A1" s="75"/>
      <c r="B1" s="75"/>
    </row>
    <row r="2" spans="1:32" ht="22.5">
      <c r="A2" s="183" t="s">
        <v>252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AF2" s="154"/>
    </row>
    <row r="3" spans="1:32" ht="20.25">
      <c r="A3" s="185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AF3" s="156"/>
    </row>
    <row r="4" spans="1:32" ht="20.25">
      <c r="A4" s="185" t="s">
        <v>253</v>
      </c>
      <c r="B4" s="184"/>
      <c r="C4" s="184"/>
      <c r="D4" s="184"/>
      <c r="E4" s="184"/>
      <c r="F4" s="186"/>
      <c r="G4" s="187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AF4" s="156"/>
    </row>
    <row r="5" spans="1:32" ht="20.25">
      <c r="A5" s="188" t="s">
        <v>254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AF5" s="157"/>
    </row>
    <row r="6" spans="1:32" ht="15.75">
      <c r="A6" s="155" t="s">
        <v>255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AF6" s="155"/>
    </row>
    <row r="7" spans="1:32" ht="15.75">
      <c r="A7" s="158" t="s">
        <v>256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AF7" s="158"/>
    </row>
    <row r="8" spans="1:32" ht="15.75">
      <c r="A8" s="155" t="s">
        <v>257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AF8" s="155"/>
    </row>
    <row r="9" spans="1:32" ht="15.75">
      <c r="A9" s="155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AF9" s="155"/>
    </row>
    <row r="10" spans="1:21" ht="15.75">
      <c r="A10" s="158" t="s">
        <v>258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</row>
    <row r="11" spans="1:21" ht="15.75">
      <c r="A11" s="155" t="s">
        <v>259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</row>
    <row r="12" spans="1:21" ht="15.75">
      <c r="A12" s="155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</row>
    <row r="13" spans="1:21" ht="15.75">
      <c r="A13" s="158" t="s">
        <v>260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</row>
    <row r="14" spans="1:21" ht="15.75">
      <c r="A14" s="160" t="s">
        <v>309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</row>
    <row r="15" spans="1:21" ht="15.75">
      <c r="A15" s="155" t="s">
        <v>261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</row>
    <row r="16" spans="1:21" ht="15.75">
      <c r="A16" s="155" t="s">
        <v>262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</row>
    <row r="17" spans="1:21" ht="15.75">
      <c r="A17" s="160" t="s">
        <v>310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</row>
    <row r="18" spans="1:21" ht="15.75">
      <c r="A18" s="155" t="s">
        <v>263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</row>
    <row r="19" spans="1:21" ht="15.75">
      <c r="A19" s="161" t="s">
        <v>264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</row>
    <row r="20" spans="1:21" ht="15.75">
      <c r="A20" s="155" t="s">
        <v>265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</row>
    <row r="21" spans="1:21" ht="15.75">
      <c r="A21" s="162" t="s">
        <v>311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</row>
    <row r="22" spans="1:21" ht="15.75">
      <c r="A22" s="162" t="s">
        <v>312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</row>
    <row r="23" spans="1:21" ht="15.75">
      <c r="A23" s="162" t="s">
        <v>313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</row>
    <row r="24" spans="1:21" ht="15.75">
      <c r="A24" s="184"/>
      <c r="B24" s="155" t="s">
        <v>266</v>
      </c>
      <c r="C24" s="184"/>
      <c r="D24" s="184"/>
      <c r="E24" s="159" t="s">
        <v>267</v>
      </c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</row>
    <row r="25" spans="1:21" ht="15.75">
      <c r="A25" s="159" t="s">
        <v>268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</row>
    <row r="26" spans="1:21" ht="15.75">
      <c r="A26" s="159" t="s">
        <v>269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</row>
    <row r="27" spans="1:21" ht="15.75">
      <c r="A27" s="155" t="s">
        <v>270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</row>
    <row r="28" spans="1:21" ht="15.75">
      <c r="A28" s="160" t="s">
        <v>314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</row>
    <row r="29" spans="1:21" ht="15.75">
      <c r="A29" s="155" t="s">
        <v>271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</row>
    <row r="30" spans="1:21" ht="15.75">
      <c r="A30" s="155" t="s">
        <v>272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</row>
    <row r="31" spans="1:21" ht="15.75">
      <c r="A31" s="159" t="s">
        <v>273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</row>
    <row r="32" spans="1:21" ht="15.75">
      <c r="A32" s="163" t="s">
        <v>274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</row>
    <row r="33" spans="1:21" ht="15.75">
      <c r="A33" s="158" t="s">
        <v>275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</row>
    <row r="34" spans="1:21" ht="15.75">
      <c r="A34" s="155" t="s">
        <v>276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</row>
    <row r="35" spans="1:21" ht="15.75">
      <c r="A35" s="164" t="s">
        <v>315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</row>
    <row r="36" spans="1:21" ht="15.75">
      <c r="A36" s="164" t="s">
        <v>316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</row>
    <row r="37" spans="1:21" ht="15.75">
      <c r="A37" s="164" t="s">
        <v>317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</row>
    <row r="38" spans="1:21" ht="15.75">
      <c r="A38" s="164" t="s">
        <v>318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</row>
    <row r="39" spans="1:21" ht="15.75">
      <c r="A39" s="164" t="s">
        <v>319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</row>
    <row r="40" spans="1:21" ht="15.75">
      <c r="A40" s="164" t="s">
        <v>320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</row>
    <row r="41" spans="1:21" ht="15.75">
      <c r="A41" s="164" t="s">
        <v>321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</row>
    <row r="42" spans="1:21" ht="15.75">
      <c r="A42" s="164" t="s">
        <v>322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</row>
    <row r="43" spans="1:21" ht="15.75">
      <c r="A43" s="164" t="s">
        <v>323</v>
      </c>
      <c r="B43" s="184"/>
      <c r="C43" s="184"/>
      <c r="D43" s="165" t="s">
        <v>277</v>
      </c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</row>
    <row r="44" spans="1:21" ht="15.75">
      <c r="A44" s="155" t="s">
        <v>278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</row>
    <row r="45" spans="1:21" ht="15.75">
      <c r="A45" s="155" t="s">
        <v>279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</row>
    <row r="46" spans="1:21" ht="15.75">
      <c r="A46" s="159" t="s">
        <v>280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</row>
    <row r="47" spans="1:21" ht="15.75">
      <c r="A47" s="155" t="s">
        <v>281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</row>
    <row r="48" spans="1:21" ht="15.75">
      <c r="A48" s="158" t="s">
        <v>282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</row>
    <row r="49" spans="1:21" ht="15.75">
      <c r="A49" s="155" t="s">
        <v>283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</row>
    <row r="50" spans="1:21" ht="15.75">
      <c r="A50" s="155" t="s">
        <v>284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ht="15.75">
      <c r="A51" s="155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</row>
    <row r="52" spans="1:21" ht="15.75">
      <c r="A52" s="159" t="s">
        <v>285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</row>
    <row r="53" spans="1:21" ht="15.75">
      <c r="A53" s="166" t="s">
        <v>286</v>
      </c>
      <c r="B53" s="167" t="s">
        <v>287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</row>
    <row r="54" spans="1:21" ht="15.75">
      <c r="A54" s="168" t="s">
        <v>324</v>
      </c>
      <c r="B54" s="184"/>
      <c r="C54" s="169" t="s">
        <v>288</v>
      </c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</row>
    <row r="55" spans="1:21" ht="15.75">
      <c r="A55" s="168" t="s">
        <v>325</v>
      </c>
      <c r="B55" s="184"/>
      <c r="C55" s="184"/>
      <c r="D55" s="169" t="s">
        <v>289</v>
      </c>
      <c r="E55" s="169" t="s">
        <v>290</v>
      </c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</row>
    <row r="56" spans="1:21" ht="15.75">
      <c r="A56" s="168" t="s">
        <v>326</v>
      </c>
      <c r="B56" s="169" t="s">
        <v>291</v>
      </c>
      <c r="C56" s="169" t="s">
        <v>292</v>
      </c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</row>
    <row r="57" spans="1:21" ht="15.75">
      <c r="A57" s="168" t="s">
        <v>327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</row>
    <row r="58" spans="1:21" ht="15.75">
      <c r="A58" s="168" t="s">
        <v>328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</row>
    <row r="59" spans="1:21" ht="15.75">
      <c r="A59" s="168" t="s">
        <v>329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</row>
    <row r="60" spans="1:21" ht="15.75">
      <c r="A60" s="169" t="s">
        <v>293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</row>
    <row r="61" spans="1:21" ht="15.75">
      <c r="A61" s="169" t="s">
        <v>294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</row>
    <row r="62" spans="1:21" ht="15.75">
      <c r="A62" s="169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</row>
    <row r="63" spans="1:21" ht="15.75">
      <c r="A63" s="155" t="s">
        <v>295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</row>
    <row r="64" spans="1:21" ht="15.75">
      <c r="A64" s="155" t="s">
        <v>296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ht="15.75">
      <c r="A65" s="155" t="s">
        <v>297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</row>
    <row r="66" spans="1:21" ht="15.75">
      <c r="A66" s="155" t="s">
        <v>298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ht="15.75">
      <c r="A67" s="155" t="s">
        <v>299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ht="15.75">
      <c r="A68" s="155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ht="15.75">
      <c r="A69" s="155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</row>
    <row r="70" spans="1:21" ht="15.75">
      <c r="A70" s="155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</row>
    <row r="71" spans="1:21" ht="15.75">
      <c r="A71" s="159" t="s">
        <v>308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</row>
    <row r="72" spans="1:21" ht="15.75">
      <c r="A72" s="159" t="s">
        <v>300</v>
      </c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</row>
    <row r="73" spans="1:21" ht="15.75">
      <c r="A73" s="159" t="s">
        <v>301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</row>
    <row r="74" spans="1:21" ht="15.75">
      <c r="A74" s="155" t="s">
        <v>302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</row>
    <row r="75" spans="1:21" ht="15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</row>
    <row r="76" spans="1:21" ht="15">
      <c r="A76" s="184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</row>
    <row r="77" spans="1:21" ht="15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</row>
    <row r="78" spans="1:21" ht="15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</row>
  </sheetData>
  <sheetProtection/>
  <printOptions/>
  <pageMargins left="0.7480314960629921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2012-03-21T10:05:11Z</cp:lastPrinted>
  <dcterms:created xsi:type="dcterms:W3CDTF">2005-05-11T20:05:18Z</dcterms:created>
  <dcterms:modified xsi:type="dcterms:W3CDTF">2013-07-12T11:27:53Z</dcterms:modified>
  <cp:category/>
  <cp:version/>
  <cp:contentType/>
  <cp:contentStatus/>
</cp:coreProperties>
</file>