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6"/>
  </bookViews>
  <sheets>
    <sheet name="Kopertina" sheetId="1" r:id="rId1"/>
    <sheet name="Aktiv pasiv" sheetId="2" r:id="rId2"/>
    <sheet name="Ardh shpenz" sheetId="3" r:id="rId3"/>
    <sheet name="Pasqyra e  ndryshimeve" sheetId="4" r:id="rId4"/>
    <sheet name="Pasqyra e amortizimit" sheetId="5" r:id="rId5"/>
    <sheet name="Inventar fizik  2015" sheetId="6" r:id="rId6"/>
    <sheet name="Sheet1" sheetId="7" r:id="rId7"/>
    <sheet name="Sheet2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<sst xmlns="http://schemas.openxmlformats.org/spreadsheetml/2006/main" count="290" uniqueCount="252">
  <si>
    <t>B I L A N C I  KONTABEL</t>
  </si>
  <si>
    <t>Monedha :Leke</t>
  </si>
  <si>
    <t xml:space="preserve">      iii Bono te konvertueshme</t>
  </si>
  <si>
    <t xml:space="preserve">     Shuma I.2</t>
  </si>
  <si>
    <t>KAPITALI</t>
  </si>
  <si>
    <t>DIFERENCA</t>
  </si>
  <si>
    <t>AKTIVET</t>
  </si>
  <si>
    <t>I AKTIVET AFATSHKURTRA</t>
  </si>
  <si>
    <t xml:space="preserve">      i  Derivativet</t>
  </si>
  <si>
    <t xml:space="preserve">      ii Aktivet e mbajtura per tregtim</t>
  </si>
  <si>
    <t xml:space="preserve">     Shuma II.2</t>
  </si>
  <si>
    <t xml:space="preserve">     Shuma II.4</t>
  </si>
  <si>
    <t xml:space="preserve">      i  Emri I mire</t>
  </si>
  <si>
    <t xml:space="preserve">      ii Shpenzimet e zhvillimit</t>
  </si>
  <si>
    <t xml:space="preserve">      iii  Aktive t tjera afatgjata jomateriale</t>
  </si>
  <si>
    <t xml:space="preserve">   Shuma I.3</t>
  </si>
  <si>
    <t xml:space="preserve">   Shuma I.4</t>
  </si>
  <si>
    <t xml:space="preserve">      Shuma II.1</t>
  </si>
  <si>
    <t>Shenime</t>
  </si>
  <si>
    <t>Viti Rraportues</t>
  </si>
  <si>
    <t>Viti paraardhes</t>
  </si>
  <si>
    <t xml:space="preserve">    Shuma I.3</t>
  </si>
  <si>
    <t xml:space="preserve">TE ARDHURAT E SHPENZIMET </t>
  </si>
  <si>
    <t>Nr</t>
  </si>
  <si>
    <t>Pershkrimi I Elementeve</t>
  </si>
  <si>
    <t>Referencat         Nr llog</t>
  </si>
  <si>
    <t>Viti              ushtrimor</t>
  </si>
  <si>
    <t>Viti             paraardhes</t>
  </si>
  <si>
    <t>Te ardhura te tjera nga veprimtarite e shfrytezimit</t>
  </si>
  <si>
    <t>Ndryshimet ne iventarin e produkteve te gatshme dhe prodhimit ne proces</t>
  </si>
  <si>
    <t>Materialet e konsumuara</t>
  </si>
  <si>
    <t>Kosto e punes</t>
  </si>
  <si>
    <t xml:space="preserve">  Pagat e personelit</t>
  </si>
  <si>
    <t xml:space="preserve"> Shpenzimet per sigurimet shoqerore dhe shendetesore</t>
  </si>
  <si>
    <t>Amortizimi dhe zhvleresimet</t>
  </si>
  <si>
    <t>Shpenzime te tjera</t>
  </si>
  <si>
    <t>Totali I shpenzimeve ( shuma 4-7 )</t>
  </si>
  <si>
    <t>Totali I te ardhurave nga shpenzimeve financiare                          (+/-10+/-11+/-12)</t>
  </si>
  <si>
    <t>Fitimi (humbja) para tatimit (9+/-13)</t>
  </si>
  <si>
    <t>Shpenzimet e tatimit mbi fitimin</t>
  </si>
  <si>
    <t>Fitimi(humbja)neto e vitit financiar (14-15)</t>
  </si>
  <si>
    <t>Elemente te pasqyrave te konsoliduara</t>
  </si>
  <si>
    <t>I</t>
  </si>
  <si>
    <t>II</t>
  </si>
  <si>
    <t>AKTIVET AFATGJATA</t>
  </si>
  <si>
    <t>a-Banka</t>
  </si>
  <si>
    <t>b-Arka</t>
  </si>
  <si>
    <t>a-Kliente per mallra produkte e sherbime</t>
  </si>
  <si>
    <t>b-Debitore,kreditorente tjere</t>
  </si>
  <si>
    <t>cTatim mbi fitimin</t>
  </si>
  <si>
    <t>d-TVSH</t>
  </si>
  <si>
    <t>e-Te drejta e detyrime ndaj ortakeve</t>
  </si>
  <si>
    <t xml:space="preserve">    a-Lendet e para</t>
  </si>
  <si>
    <t xml:space="preserve">    b-Inventari imet</t>
  </si>
  <si>
    <t xml:space="preserve">    c-Prodhim ne proces</t>
  </si>
  <si>
    <t xml:space="preserve">   d- Produkte te gatshme</t>
  </si>
  <si>
    <t xml:space="preserve">   e- Mallra per rishitje</t>
  </si>
  <si>
    <t xml:space="preserve">   f- Parapagesat per furnizime</t>
  </si>
  <si>
    <t>Shuma 1.1</t>
  </si>
  <si>
    <t xml:space="preserve">  Aktivet biologjike afatshkurtra</t>
  </si>
  <si>
    <t xml:space="preserve">   Aktivet afatshkurtra te mbajtura per shitje</t>
  </si>
  <si>
    <t xml:space="preserve">   Parapagimet dhe shpenzimet e shtyra</t>
  </si>
  <si>
    <t xml:space="preserve">    Iventari</t>
  </si>
  <si>
    <t xml:space="preserve">    Aktivet te tjera afatshkurtra financiare</t>
  </si>
  <si>
    <t xml:space="preserve">    Derivate dhe aktive financiare te mbajtura per tregtim</t>
  </si>
  <si>
    <t xml:space="preserve">    Mjetet monetare</t>
  </si>
  <si>
    <t xml:space="preserve">   Investimet financiare afatgjata</t>
  </si>
  <si>
    <t xml:space="preserve">  Aktivet afatgjata materiale</t>
  </si>
  <si>
    <t xml:space="preserve">     a  Aksione dhe pjesmarrje te tjera ne njesi te kontrolluara</t>
  </si>
  <si>
    <t xml:space="preserve">      b Aksione dhe investime te tjera ne pjesmarrje</t>
  </si>
  <si>
    <t xml:space="preserve">      c  Aksione dhe letra me vlere</t>
  </si>
  <si>
    <t xml:space="preserve">     d Llogari/Kerkesa te arketueshme afatgjata</t>
  </si>
  <si>
    <t xml:space="preserve">    a  Toka</t>
  </si>
  <si>
    <t xml:space="preserve">    b Ndertesa</t>
  </si>
  <si>
    <t xml:space="preserve">     c  Makineri dhe pajisje</t>
  </si>
  <si>
    <t xml:space="preserve">     d Aktive te tjera afatgjata materiale (me vlere kontabel)</t>
  </si>
  <si>
    <t xml:space="preserve">   Aktivet biologjike afatgjata</t>
  </si>
  <si>
    <t xml:space="preserve">   Aktivet afatgjata jomateriale</t>
  </si>
  <si>
    <t xml:space="preserve">   Kapital aksionar I papaguar</t>
  </si>
  <si>
    <t xml:space="preserve">  Aktive te tjera afatgjata (ne proces)</t>
  </si>
  <si>
    <t>PASIVET DHE KAPITALI (DETYRIMET)</t>
  </si>
  <si>
    <t xml:space="preserve"> DETYRIMET (PASIVET) AFATSHKURTRA</t>
  </si>
  <si>
    <t xml:space="preserve">     a-Owerdraftet bankare</t>
  </si>
  <si>
    <t xml:space="preserve">     b-Huamarrje afatshkurtera</t>
  </si>
  <si>
    <t xml:space="preserve">  Derivativet (vlera negative)</t>
  </si>
  <si>
    <t xml:space="preserve">  Huamarrjet</t>
  </si>
  <si>
    <t xml:space="preserve">  Huat dhe parapagimet</t>
  </si>
  <si>
    <t xml:space="preserve">     a-Te pagueshme ndaj furnitoreve</t>
  </si>
  <si>
    <t xml:space="preserve">     b-Te pagueshme ndaj punonjesve</t>
  </si>
  <si>
    <t xml:space="preserve">     c-Detyrime per sigurime shoq.e shendetesore</t>
  </si>
  <si>
    <t xml:space="preserve">    d-Detyrime tatimore per TAP-in</t>
  </si>
  <si>
    <t xml:space="preserve">    f-Detyrime tatimore per TVSH</t>
  </si>
  <si>
    <t xml:space="preserve">    g-Detyrime tatimore per tatimin ne burim</t>
  </si>
  <si>
    <t xml:space="preserve">    h-Te drejta e detyrime ndaj ortakeve</t>
  </si>
  <si>
    <t xml:space="preserve">    i-Dividente per tu paguar</t>
  </si>
  <si>
    <t xml:space="preserve">    j-Debitore e kreditore te tjere</t>
  </si>
  <si>
    <t xml:space="preserve">   Grantet dhe te ardhurat e shtyra</t>
  </si>
  <si>
    <t xml:space="preserve">   Provizionet afatshkurtra</t>
  </si>
  <si>
    <t xml:space="preserve"> DETYRIMET(PASIVET)AFATGJATA</t>
  </si>
  <si>
    <t xml:space="preserve">   Huate Afatgjata</t>
  </si>
  <si>
    <t xml:space="preserve">     a-Hua,bono dhe detyrime nga qiraja financiare</t>
  </si>
  <si>
    <t xml:space="preserve">     b-Bonot e konvertueshme</t>
  </si>
  <si>
    <t xml:space="preserve">    Huamarrje te tjera afatgjata</t>
  </si>
  <si>
    <t xml:space="preserve">    Provizionet afatgjata</t>
  </si>
  <si>
    <t xml:space="preserve">   Grantet dhe te ardhura  te shtyra</t>
  </si>
  <si>
    <t xml:space="preserve">    TOTALI PER DETYRIME AFATSHKURTERA (I)</t>
  </si>
  <si>
    <t>SHUMA II 1</t>
  </si>
  <si>
    <t>TOTALI DETYRIMEVE(PASIVEVE) AFATGJATA ( II )</t>
  </si>
  <si>
    <t xml:space="preserve">    Aksionet e pakices</t>
  </si>
  <si>
    <t xml:space="preserve">    Kapitali aksionar</t>
  </si>
  <si>
    <t xml:space="preserve">    Kapitali  aksionereve te shoqerise meme (PF TE kons)</t>
  </si>
  <si>
    <t xml:space="preserve">    Primi I aksionit</t>
  </si>
  <si>
    <t xml:space="preserve">   Njesite ose aksionet e thesarit (negative)</t>
  </si>
  <si>
    <t xml:space="preserve">   Rezerva statuore</t>
  </si>
  <si>
    <t xml:space="preserve">   Rezerva ligjore</t>
  </si>
  <si>
    <t xml:space="preserve">   Rezerva te tjera</t>
  </si>
  <si>
    <t xml:space="preserve">  Fitime te pashperndara</t>
  </si>
  <si>
    <t xml:space="preserve">  Fitimi (humbja) e vitit financiar</t>
  </si>
  <si>
    <t>III</t>
  </si>
  <si>
    <t>Totali i Kapitalit ( III )</t>
  </si>
  <si>
    <t>TOTALI I DETYRIMEVE DHE I KAPITALI (I+II+III)</t>
  </si>
  <si>
    <t>TOTALI AKTIVEVE AFATGJATA (II)</t>
  </si>
  <si>
    <t>TOTALI AKTIVEVE (I+II)</t>
  </si>
  <si>
    <t xml:space="preserve">        TOTALI AKTIVEVE AFATSHKURTERA (I)</t>
  </si>
  <si>
    <t>Te ardhurat dhe shpenzimet financiare nga njesite e kontrolluara +/-</t>
  </si>
  <si>
    <t>Te ardhurat dhe shpenzimet financiare nga pjesmarrje + -</t>
  </si>
  <si>
    <t>Te ardhura dhe shpenzimet financiare nga :+ -</t>
  </si>
  <si>
    <t>a- investime te tjera financiare afatgjat + -</t>
  </si>
  <si>
    <t>b-interesa  + -</t>
  </si>
  <si>
    <t>c-fitimet(humbjet)nga kursi I kembimit + -</t>
  </si>
  <si>
    <t>d-te tjera financiare + -</t>
  </si>
  <si>
    <t>702-708X</t>
  </si>
  <si>
    <t>601-608X</t>
  </si>
  <si>
    <t>641-648</t>
  </si>
  <si>
    <t>68X</t>
  </si>
  <si>
    <t>61-63</t>
  </si>
  <si>
    <t>763 764 765 664 665</t>
  </si>
  <si>
    <t>Pasqyra e  ndryshimeve ne Kapital</t>
  </si>
  <si>
    <t>Nje pasqyre e pa Konsoliduar</t>
  </si>
  <si>
    <t>Kapitali aksioner</t>
  </si>
  <si>
    <t xml:space="preserve">Primi aksionit </t>
  </si>
  <si>
    <t>Rezerva stat.ligjore</t>
  </si>
  <si>
    <t>Fitimi i pashperndare</t>
  </si>
  <si>
    <t>Totali</t>
  </si>
  <si>
    <t>Fitimi neto per periudhen kontabel</t>
  </si>
  <si>
    <t>Dividentet  e paguar</t>
  </si>
  <si>
    <t>Emetimi  kapitali aksionar</t>
  </si>
  <si>
    <t xml:space="preserve">Aksione te thesarit  te riblera </t>
  </si>
  <si>
    <t>Emertimi i Aktivit</t>
  </si>
  <si>
    <t>Vlera Fillestare e  aktivit</t>
  </si>
  <si>
    <t>Ndryshimet gjate vitit_________</t>
  </si>
  <si>
    <t>Hyrje Aktivesh</t>
  </si>
  <si>
    <t>Dalje aktivesh</t>
  </si>
  <si>
    <t>Totali 31 dhjetor</t>
  </si>
  <si>
    <t>koeficenti Amortizimit ne %</t>
  </si>
  <si>
    <t>Amortizimi  Akumuluar        Deri ne  1 Janar</t>
  </si>
  <si>
    <t xml:space="preserve">Amortizimi   Llogaritur          31  dhjetor </t>
  </si>
  <si>
    <t>a</t>
  </si>
  <si>
    <t>b</t>
  </si>
  <si>
    <t>c</t>
  </si>
  <si>
    <t>e</t>
  </si>
  <si>
    <t>f</t>
  </si>
  <si>
    <t>g =d *e</t>
  </si>
  <si>
    <t>Gjithsej</t>
  </si>
  <si>
    <t>Aktivet konsiderohen ambjenti/aktivitetit , makineri dhe pajisjet dhe cdo mjet apo pasuri e paluajteshme  qe eshte regjistruar sipas ligjit te tatimit mbi te ardhurat</t>
  </si>
  <si>
    <t>EMER</t>
  </si>
  <si>
    <t>MBIEMER</t>
  </si>
  <si>
    <t>d =a+b-c</t>
  </si>
  <si>
    <t>Shitjet neto te tatueshme</t>
  </si>
  <si>
    <t>TOTALI TE ARDHURAVE</t>
  </si>
  <si>
    <t>Shpenzime te pa njohura</t>
  </si>
  <si>
    <t>Fitimi apo humbja nga veprimtaria kryesore</t>
  </si>
  <si>
    <t>Pasqyra e  Llogaritjes se Amortizimit te Aktiveve   per vitin_</t>
  </si>
  <si>
    <t>Nr.</t>
  </si>
  <si>
    <t>ELBASAN</t>
  </si>
  <si>
    <t xml:space="preserve">Data e krijimit </t>
  </si>
  <si>
    <t>Nr. I Regjistrit tregtar</t>
  </si>
  <si>
    <t xml:space="preserve">Veprimtaria </t>
  </si>
  <si>
    <t xml:space="preserve">kryesore </t>
  </si>
  <si>
    <t xml:space="preserve">P A S Q Y R A T         F I N A N C I A R E </t>
  </si>
  <si>
    <t xml:space="preserve">            </t>
  </si>
  <si>
    <t>(M I K R O N J E S I T E )</t>
  </si>
  <si>
    <t xml:space="preserve">        (Ne zbatim te Standartit Kombetar te Kontabilitetit Nr.15)</t>
  </si>
  <si>
    <t xml:space="preserve">         VITI</t>
  </si>
  <si>
    <t>Pasqyra  Financiare jane te shprehura ne                                      _______________</t>
  </si>
  <si>
    <t>Pasqyrat Financiare jane te rumbullakosura ne                                 _____________________</t>
  </si>
  <si>
    <t>leke</t>
  </si>
  <si>
    <t xml:space="preserve">Periudha Kontabel e Pasqyrave Financiare </t>
  </si>
  <si>
    <t>Data e Mbylljes se Pasqyrave Financiare                      _______________</t>
  </si>
  <si>
    <t>Vlefte</t>
  </si>
  <si>
    <t xml:space="preserve">Emertimi </t>
  </si>
  <si>
    <t xml:space="preserve">Emertimi  Ervis Xhelo               </t>
  </si>
  <si>
    <t xml:space="preserve">NIPT-i K73207206J   </t>
  </si>
  <si>
    <t>Adresa e Selise Cerrik</t>
  </si>
  <si>
    <t xml:space="preserve">NDERMARRJA:ERVIS XHELO </t>
  </si>
  <si>
    <t>Pozicioni me 31 dhjetor  2010</t>
  </si>
  <si>
    <t xml:space="preserve">Energji uje e telefon etj </t>
  </si>
  <si>
    <t>Pozicioni me 31 dhjetor  2013</t>
  </si>
  <si>
    <t>Pozicioni me 31 dhjetor  2014</t>
  </si>
  <si>
    <t>Godine Qender Operative</t>
  </si>
  <si>
    <t>Materiale e paisje fibra optike</t>
  </si>
  <si>
    <t xml:space="preserve">Server </t>
  </si>
  <si>
    <t>SWITCH</t>
  </si>
  <si>
    <t>Server HP/DL</t>
  </si>
  <si>
    <t>Server HP</t>
  </si>
  <si>
    <t>Dekodera Setop Box</t>
  </si>
  <si>
    <t>Njesi Kompjuterike</t>
  </si>
  <si>
    <t>Laptope Terreni`</t>
  </si>
  <si>
    <t>Fotokopje Toshiba</t>
  </si>
  <si>
    <t>Inverter  Smart UPS 2000V</t>
  </si>
  <si>
    <t>Rack 48U</t>
  </si>
  <si>
    <t>Viti I hyrjes aktivit</t>
  </si>
  <si>
    <t>Vlefta mbetur</t>
  </si>
  <si>
    <t>Qera ambjenti</t>
  </si>
  <si>
    <t>Shenim:Llogaritja eshte bere per efekt inventari per nuk eshte perfshire ne rezultatin e vitit.</t>
  </si>
  <si>
    <t>Copa Kolltuku</t>
  </si>
  <si>
    <t>Server ( komjuter)</t>
  </si>
  <si>
    <t>kamera</t>
  </si>
  <si>
    <t>monitor</t>
  </si>
  <si>
    <t>rafte</t>
  </si>
  <si>
    <t xml:space="preserve">Dekodera </t>
  </si>
  <si>
    <t xml:space="preserve">DVR </t>
  </si>
  <si>
    <t xml:space="preserve">Tenda </t>
  </si>
  <si>
    <t xml:space="preserve">Antena </t>
  </si>
  <si>
    <t>Periudha : 01 Janar -31 Dhjetor 2015</t>
  </si>
  <si>
    <t xml:space="preserve">shitje te tat nga mallra e sherbime </t>
  </si>
  <si>
    <t xml:space="preserve">shitje  nga sherbime te internetit </t>
  </si>
  <si>
    <t xml:space="preserve">Furnitura e nentrajtime </t>
  </si>
  <si>
    <t xml:space="preserve">    e-Detyrime tatimore </t>
  </si>
  <si>
    <t>Pozicioni me 31 dhjetor  2015</t>
  </si>
  <si>
    <t>Nga _01/01/2015</t>
  </si>
  <si>
    <t>Deri _31/12/2015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</si>
  <si>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</si>
  <si>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</si>
  <si>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</si>
  <si>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</si>
  <si>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</si>
  <si>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</si>
  <si>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</si>
  <si>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</si>
  <si>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</si>
  <si>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</si>
  <si>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SHIH SHENIMET NE WORD DOCUMENT</t>
  </si>
  <si>
    <t>A II</t>
  </si>
  <si>
    <t>Politikat kontabël</t>
  </si>
  <si>
    <t>B</t>
  </si>
  <si>
    <t>Shënimet qe shpjegojnë zërat e ndryshëm të pasqyrave financiare</t>
  </si>
  <si>
    <t>C</t>
  </si>
  <si>
    <t>Shënime të tjera shpjegeuse</t>
  </si>
  <si>
    <t>Hartuesi i Pasqyrave Financiare</t>
  </si>
  <si>
    <t>Per Drejtimin  e Njesise  Ekonomike</t>
  </si>
  <si>
    <t>(   ________________  )</t>
  </si>
</sst>
</file>

<file path=xl/styles.xml><?xml version="1.0" encoding="utf-8"?>
<styleSheet xmlns="http://schemas.openxmlformats.org/spreadsheetml/2006/main">
  <numFmts count="36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0_L_e_k_-;\-* #,##0.00_L_e_k_-;_-* &quot;-&quot;??_L_e_k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&quot;Lek&quot;_-;\-* #,##0&quot;Lek&quot;_-;_-* &quot;-&quot;&quot;Lek&quot;_-;_-@_-"/>
    <numFmt numFmtId="188" formatCode="_(* #,##0_);_(* \(#,##0\);_(* &quot;-&quot;??_);_(@_)"/>
    <numFmt numFmtId="189" formatCode="_(* #,##0.0_);_(* \(#,##0.0\);_(* &quot;-&quot;??_);_(@_)"/>
    <numFmt numFmtId="190" formatCode="_(* #,##0.0_);_(* \(#,##0.0\);_(* &quot;-&quot;?_);_(@_)"/>
    <numFmt numFmtId="191" formatCode="0.0"/>
  </numFmts>
  <fonts count="75">
    <font>
      <sz val="10"/>
      <name val="Arial"/>
      <family val="0"/>
    </font>
    <font>
      <sz val="8"/>
      <name val="Arial Narrow"/>
      <family val="2"/>
    </font>
    <font>
      <u val="single"/>
      <sz val="8"/>
      <color indexed="36"/>
      <name val="Arial Narrow"/>
      <family val="2"/>
    </font>
    <font>
      <u val="single"/>
      <sz val="8"/>
      <color indexed="12"/>
      <name val="Arial Narrow"/>
      <family val="2"/>
    </font>
    <font>
      <sz val="8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b/>
      <i/>
      <sz val="12"/>
      <name val="Arial"/>
      <family val="2"/>
    </font>
    <font>
      <b/>
      <u val="single"/>
      <sz val="11"/>
      <name val="Arial Narrow"/>
      <family val="2"/>
    </font>
    <font>
      <b/>
      <u val="single"/>
      <sz val="10"/>
      <name val="Arial Narrow"/>
      <family val="2"/>
    </font>
    <font>
      <b/>
      <sz val="12"/>
      <name val="Arial"/>
      <family val="2"/>
    </font>
    <font>
      <b/>
      <u val="single"/>
      <sz val="8"/>
      <name val="Arial Narrow"/>
      <family val="2"/>
    </font>
    <font>
      <b/>
      <sz val="12"/>
      <name val="ScriptC"/>
      <family val="0"/>
    </font>
    <font>
      <u val="single"/>
      <sz val="11"/>
      <name val="Arial Narrow"/>
      <family val="2"/>
    </font>
    <font>
      <u val="single"/>
      <sz val="8"/>
      <name val="Arial Narrow"/>
      <family val="2"/>
    </font>
    <font>
      <u val="single"/>
      <sz val="10"/>
      <name val="Arial"/>
      <family val="2"/>
    </font>
    <font>
      <u val="single"/>
      <sz val="10"/>
      <name val="Arial Narrow"/>
      <family val="2"/>
    </font>
    <font>
      <u val="single"/>
      <sz val="9"/>
      <name val="Arial"/>
      <family val="2"/>
    </font>
    <font>
      <b/>
      <sz val="18"/>
      <name val="Arial"/>
      <family val="2"/>
    </font>
    <font>
      <b/>
      <u val="single"/>
      <sz val="18"/>
      <name val="ScriptC"/>
      <family val="0"/>
    </font>
    <font>
      <b/>
      <u val="single"/>
      <sz val="12"/>
      <name val="ScriptC"/>
      <family val="0"/>
    </font>
    <font>
      <sz val="14"/>
      <name val="Arial"/>
      <family val="2"/>
    </font>
    <font>
      <b/>
      <sz val="9"/>
      <name val="Arial"/>
      <family val="2"/>
    </font>
    <font>
      <sz val="12"/>
      <name val="Arial Tur"/>
      <family val="2"/>
    </font>
    <font>
      <sz val="16"/>
      <name val="Arial"/>
      <family val="2"/>
    </font>
    <font>
      <u val="single"/>
      <sz val="12"/>
      <name val="Librarian"/>
      <family val="0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0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0"/>
      <color rgb="FF3B1D8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medium"/>
      <right style="thin">
        <color indexed="12"/>
      </right>
      <top style="medium"/>
      <bottom style="medium"/>
    </border>
    <border>
      <left style="thin">
        <color indexed="12"/>
      </left>
      <right style="thin">
        <color indexed="12"/>
      </right>
      <top style="medium"/>
      <bottom style="medium"/>
    </border>
    <border>
      <left style="thin">
        <color indexed="12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12"/>
      </bottom>
    </border>
    <border>
      <left style="medium"/>
      <right style="medium"/>
      <top style="thin">
        <color indexed="12"/>
      </top>
      <bottom style="thin">
        <color indexed="12"/>
      </bottom>
    </border>
    <border>
      <left style="medium"/>
      <right style="medium"/>
      <top style="thin">
        <color indexed="12"/>
      </top>
      <bottom style="medium"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43" fontId="5" fillId="0" borderId="10" xfId="42" applyFont="1" applyBorder="1" applyAlignment="1">
      <alignment/>
    </xf>
    <xf numFmtId="43" fontId="5" fillId="0" borderId="11" xfId="42" applyFont="1" applyBorder="1" applyAlignment="1">
      <alignment/>
    </xf>
    <xf numFmtId="43" fontId="6" fillId="0" borderId="11" xfId="42" applyFont="1" applyBorder="1" applyAlignment="1">
      <alignment/>
    </xf>
    <xf numFmtId="43" fontId="5" fillId="0" borderId="12" xfId="42" applyFont="1" applyBorder="1" applyAlignment="1">
      <alignment/>
    </xf>
    <xf numFmtId="0" fontId="6" fillId="0" borderId="0" xfId="57" applyFont="1" applyBorder="1">
      <alignment/>
      <protection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>
      <alignment wrapText="1"/>
    </xf>
    <xf numFmtId="3" fontId="6" fillId="0" borderId="17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3" fontId="6" fillId="0" borderId="16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0" xfId="57" applyFont="1" applyFill="1" applyBorder="1" applyAlignment="1">
      <alignment horizontal="centerContinuous"/>
      <protection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justify"/>
    </xf>
    <xf numFmtId="0" fontId="6" fillId="0" borderId="29" xfId="0" applyFont="1" applyBorder="1" applyAlignment="1">
      <alignment/>
    </xf>
    <xf numFmtId="0" fontId="5" fillId="0" borderId="0" xfId="57" applyFont="1" applyBorder="1">
      <alignment/>
      <protection/>
    </xf>
    <xf numFmtId="0" fontId="5" fillId="0" borderId="30" xfId="57" applyFont="1" applyFill="1" applyBorder="1">
      <alignment/>
      <protection/>
    </xf>
    <xf numFmtId="0" fontId="5" fillId="0" borderId="31" xfId="57" applyFont="1" applyFill="1" applyBorder="1" applyAlignment="1">
      <alignment horizontal="center"/>
      <protection/>
    </xf>
    <xf numFmtId="0" fontId="5" fillId="0" borderId="32" xfId="57" applyFont="1" applyFill="1" applyBorder="1" applyAlignment="1">
      <alignment horizontal="center"/>
      <protection/>
    </xf>
    <xf numFmtId="43" fontId="5" fillId="0" borderId="33" xfId="42" applyFont="1" applyBorder="1" applyAlignment="1">
      <alignment/>
    </xf>
    <xf numFmtId="43" fontId="5" fillId="0" borderId="34" xfId="42" applyFont="1" applyBorder="1" applyAlignment="1">
      <alignment/>
    </xf>
    <xf numFmtId="43" fontId="6" fillId="0" borderId="34" xfId="42" applyFont="1" applyBorder="1" applyAlignment="1">
      <alignment/>
    </xf>
    <xf numFmtId="43" fontId="5" fillId="0" borderId="35" xfId="42" applyFont="1" applyBorder="1" applyAlignment="1">
      <alignment/>
    </xf>
    <xf numFmtId="0" fontId="5" fillId="0" borderId="0" xfId="57" applyFont="1" applyFill="1" applyBorder="1" applyAlignment="1">
      <alignment horizontal="left"/>
      <protection/>
    </xf>
    <xf numFmtId="0" fontId="6" fillId="0" borderId="36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57" applyFont="1" applyFill="1" applyBorder="1" applyAlignment="1">
      <alignment horizontal="centerContinuous"/>
      <protection/>
    </xf>
    <xf numFmtId="0" fontId="6" fillId="0" borderId="37" xfId="57" applyFont="1" applyBorder="1">
      <alignment/>
      <protection/>
    </xf>
    <xf numFmtId="0" fontId="5" fillId="0" borderId="10" xfId="57" applyFont="1" applyBorder="1" applyAlignment="1">
      <alignment horizontal="center"/>
      <protection/>
    </xf>
    <xf numFmtId="0" fontId="6" fillId="0" borderId="38" xfId="57" applyFont="1" applyBorder="1">
      <alignment/>
      <protection/>
    </xf>
    <xf numFmtId="0" fontId="5" fillId="0" borderId="36" xfId="57" applyFont="1" applyBorder="1">
      <alignment/>
      <protection/>
    </xf>
    <xf numFmtId="0" fontId="5" fillId="0" borderId="11" xfId="57" applyFont="1" applyBorder="1">
      <alignment/>
      <protection/>
    </xf>
    <xf numFmtId="0" fontId="5" fillId="0" borderId="39" xfId="57" applyFont="1" applyBorder="1">
      <alignment/>
      <protection/>
    </xf>
    <xf numFmtId="0" fontId="6" fillId="0" borderId="36" xfId="57" applyFont="1" applyBorder="1">
      <alignment/>
      <protection/>
    </xf>
    <xf numFmtId="0" fontId="6" fillId="0" borderId="11" xfId="57" applyFont="1" applyBorder="1">
      <alignment/>
      <protection/>
    </xf>
    <xf numFmtId="0" fontId="6" fillId="0" borderId="39" xfId="57" applyFont="1" applyBorder="1">
      <alignment/>
      <protection/>
    </xf>
    <xf numFmtId="0" fontId="5" fillId="0" borderId="11" xfId="57" applyFont="1" applyBorder="1" applyAlignment="1">
      <alignment horizontal="left"/>
      <protection/>
    </xf>
    <xf numFmtId="0" fontId="5" fillId="0" borderId="40" xfId="57" applyFont="1" applyBorder="1">
      <alignment/>
      <protection/>
    </xf>
    <xf numFmtId="0" fontId="5" fillId="0" borderId="12" xfId="57" applyFont="1" applyBorder="1">
      <alignment/>
      <protection/>
    </xf>
    <xf numFmtId="0" fontId="5" fillId="0" borderId="41" xfId="57" applyFont="1" applyBorder="1">
      <alignment/>
      <protection/>
    </xf>
    <xf numFmtId="3" fontId="5" fillId="0" borderId="0" xfId="57" applyNumberFormat="1" applyFont="1" applyBorder="1">
      <alignment/>
      <protection/>
    </xf>
    <xf numFmtId="0" fontId="6" fillId="0" borderId="10" xfId="57" applyFont="1" applyBorder="1">
      <alignment/>
      <protection/>
    </xf>
    <xf numFmtId="0" fontId="5" fillId="0" borderId="11" xfId="57" applyFont="1" applyFill="1" applyBorder="1">
      <alignment/>
      <protection/>
    </xf>
    <xf numFmtId="0" fontId="5" fillId="0" borderId="11" xfId="57" applyFont="1" applyFill="1" applyBorder="1" applyAlignment="1">
      <alignment horizontal="left"/>
      <protection/>
    </xf>
    <xf numFmtId="0" fontId="5" fillId="0" borderId="11" xfId="57" applyFont="1" applyBorder="1" applyAlignment="1">
      <alignment horizontal="center"/>
      <protection/>
    </xf>
    <xf numFmtId="3" fontId="6" fillId="0" borderId="4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14" fontId="9" fillId="0" borderId="4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48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4" fontId="21" fillId="0" borderId="0" xfId="0" applyNumberFormat="1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14" fontId="22" fillId="0" borderId="4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16" fillId="0" borderId="46" xfId="0" applyFont="1" applyFill="1" applyBorder="1" applyAlignment="1">
      <alignment horizontal="left"/>
    </xf>
    <xf numFmtId="14" fontId="25" fillId="0" borderId="0" xfId="0" applyNumberFormat="1" applyFont="1" applyFill="1" applyBorder="1" applyAlignment="1">
      <alignment horizontal="left"/>
    </xf>
    <xf numFmtId="14" fontId="25" fillId="0" borderId="47" xfId="0" applyNumberFormat="1" applyFont="1" applyFill="1" applyBorder="1" applyAlignment="1">
      <alignment horizontal="left"/>
    </xf>
    <xf numFmtId="0" fontId="16" fillId="0" borderId="46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30" fillId="0" borderId="0" xfId="0" applyFont="1" applyAlignment="1">
      <alignment/>
    </xf>
    <xf numFmtId="0" fontId="12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8" fontId="6" fillId="0" borderId="16" xfId="42" applyNumberFormat="1" applyFont="1" applyBorder="1" applyAlignment="1">
      <alignment/>
    </xf>
    <xf numFmtId="188" fontId="6" fillId="0" borderId="17" xfId="42" applyNumberFormat="1" applyFont="1" applyBorder="1" applyAlignment="1">
      <alignment/>
    </xf>
    <xf numFmtId="188" fontId="5" fillId="0" borderId="17" xfId="42" applyNumberFormat="1" applyFont="1" applyBorder="1" applyAlignment="1">
      <alignment/>
    </xf>
    <xf numFmtId="188" fontId="6" fillId="0" borderId="27" xfId="42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0" fontId="5" fillId="0" borderId="52" xfId="0" applyFont="1" applyBorder="1" applyAlignment="1">
      <alignment horizontal="center"/>
    </xf>
    <xf numFmtId="188" fontId="6" fillId="0" borderId="11" xfId="42" applyNumberFormat="1" applyFont="1" applyBorder="1" applyAlignment="1">
      <alignment/>
    </xf>
    <xf numFmtId="0" fontId="73" fillId="0" borderId="17" xfId="0" applyFont="1" applyBorder="1" applyAlignment="1">
      <alignment horizontal="left"/>
    </xf>
    <xf numFmtId="0" fontId="73" fillId="0" borderId="17" xfId="0" applyFont="1" applyBorder="1" applyAlignment="1">
      <alignment/>
    </xf>
    <xf numFmtId="0" fontId="73" fillId="0" borderId="16" xfId="0" applyFont="1" applyBorder="1" applyAlignment="1">
      <alignment/>
    </xf>
    <xf numFmtId="0" fontId="73" fillId="0" borderId="16" xfId="0" applyFont="1" applyBorder="1" applyAlignment="1">
      <alignment horizontal="right"/>
    </xf>
    <xf numFmtId="188" fontId="73" fillId="0" borderId="17" xfId="42" applyNumberFormat="1" applyFont="1" applyBorder="1" applyAlignment="1">
      <alignment/>
    </xf>
    <xf numFmtId="0" fontId="73" fillId="0" borderId="17" xfId="0" applyFont="1" applyBorder="1" applyAlignment="1">
      <alignment horizontal="right"/>
    </xf>
    <xf numFmtId="0" fontId="74" fillId="0" borderId="17" xfId="0" applyFont="1" applyBorder="1" applyAlignment="1">
      <alignment horizontal="right"/>
    </xf>
    <xf numFmtId="0" fontId="6" fillId="0" borderId="53" xfId="0" applyFont="1" applyBorder="1" applyAlignment="1">
      <alignment/>
    </xf>
    <xf numFmtId="9" fontId="6" fillId="0" borderId="16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0" fillId="0" borderId="42" xfId="0" applyBorder="1" applyAlignment="1">
      <alignment/>
    </xf>
    <xf numFmtId="0" fontId="73" fillId="0" borderId="22" xfId="0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9" fillId="0" borderId="0" xfId="0" applyFont="1" applyAlignment="1">
      <alignment horizontal="left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2" fillId="0" borderId="5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58" xfId="0" applyFont="1" applyBorder="1" applyAlignment="1">
      <alignment/>
    </xf>
    <xf numFmtId="0" fontId="17" fillId="0" borderId="60" xfId="0" applyFont="1" applyBorder="1" applyAlignment="1">
      <alignment horizontal="center"/>
    </xf>
    <xf numFmtId="0" fontId="4" fillId="0" borderId="61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Alignment="1">
      <alignment/>
    </xf>
    <xf numFmtId="0" fontId="0" fillId="0" borderId="59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48" xfId="0" applyBorder="1" applyAlignment="1">
      <alignment/>
    </xf>
    <xf numFmtId="0" fontId="0" fillId="0" borderId="67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63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47" xfId="0" applyFont="1" applyFill="1" applyBorder="1" applyAlignment="1">
      <alignment horizontal="left"/>
    </xf>
    <xf numFmtId="14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left"/>
      <protection/>
    </xf>
    <xf numFmtId="0" fontId="5" fillId="0" borderId="68" xfId="0" applyFont="1" applyBorder="1" applyAlignment="1">
      <alignment horizontal="justify"/>
    </xf>
    <xf numFmtId="0" fontId="5" fillId="0" borderId="17" xfId="0" applyFont="1" applyBorder="1" applyAlignment="1">
      <alignment horizontal="justify"/>
    </xf>
    <xf numFmtId="0" fontId="5" fillId="0" borderId="69" xfId="0" applyFont="1" applyBorder="1" applyAlignment="1">
      <alignment horizontal="justify"/>
    </xf>
    <xf numFmtId="0" fontId="6" fillId="0" borderId="7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5" fillId="0" borderId="68" xfId="0" applyFont="1" applyBorder="1" applyAlignment="1">
      <alignment horizontal="center"/>
    </xf>
    <xf numFmtId="0" fontId="5" fillId="0" borderId="72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5" fillId="0" borderId="7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5" fillId="0" borderId="6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32" fillId="0" borderId="5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entari%20Ervis%20Xhel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7">
          <cell r="I7">
            <v>1800000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25">
      <selection activeCell="E41" sqref="E41"/>
    </sheetView>
  </sheetViews>
  <sheetFormatPr defaultColWidth="9.140625" defaultRowHeight="12.75"/>
  <cols>
    <col min="1" max="1" width="6.421875" style="75" customWidth="1"/>
    <col min="2" max="2" width="19.57421875" style="75" customWidth="1"/>
    <col min="3" max="3" width="13.7109375" style="75" customWidth="1"/>
    <col min="4" max="4" width="8.140625" style="75" customWidth="1"/>
    <col min="5" max="5" width="12.140625" style="75" customWidth="1"/>
    <col min="6" max="16384" width="9.140625" style="75" customWidth="1"/>
  </cols>
  <sheetData>
    <row r="2" ht="13.5" thickBot="1"/>
    <row r="3" spans="1:8" ht="13.5" thickTop="1">
      <c r="A3" s="76"/>
      <c r="B3" s="77"/>
      <c r="C3" s="77"/>
      <c r="D3" s="77"/>
      <c r="E3" s="77"/>
      <c r="F3" s="77"/>
      <c r="G3" s="77"/>
      <c r="H3" s="78"/>
    </row>
    <row r="4" spans="1:8" ht="12.75">
      <c r="A4" s="79"/>
      <c r="B4" s="80"/>
      <c r="C4" s="80"/>
      <c r="D4" s="80"/>
      <c r="E4" s="80"/>
      <c r="F4" s="80"/>
      <c r="G4" s="80"/>
      <c r="H4" s="81"/>
    </row>
    <row r="5" spans="1:8" ht="15.75" customHeight="1">
      <c r="A5" s="79"/>
      <c r="B5" s="82" t="s">
        <v>191</v>
      </c>
      <c r="C5" s="83"/>
      <c r="D5" s="84"/>
      <c r="E5" s="84"/>
      <c r="F5" s="84"/>
      <c r="G5" s="84"/>
      <c r="H5" s="85"/>
    </row>
    <row r="6" spans="1:8" ht="16.5">
      <c r="A6" s="79"/>
      <c r="B6" s="86"/>
      <c r="C6" s="87"/>
      <c r="D6" s="215"/>
      <c r="E6" s="215"/>
      <c r="F6" s="215"/>
      <c r="G6" s="87"/>
      <c r="H6" s="88"/>
    </row>
    <row r="7" spans="1:8" ht="16.5">
      <c r="A7" s="79"/>
      <c r="B7" s="86" t="s">
        <v>192</v>
      </c>
      <c r="C7" s="87"/>
      <c r="D7" s="216" t="s">
        <v>174</v>
      </c>
      <c r="E7" s="216"/>
      <c r="F7" s="216"/>
      <c r="G7" s="87"/>
      <c r="H7" s="88"/>
    </row>
    <row r="8" spans="1:8" ht="16.5">
      <c r="A8" s="79"/>
      <c r="B8" s="89" t="s">
        <v>193</v>
      </c>
      <c r="C8" s="90"/>
      <c r="D8" s="90"/>
      <c r="E8" s="90"/>
      <c r="F8" s="90"/>
      <c r="G8" s="90"/>
      <c r="H8" s="91"/>
    </row>
    <row r="9" spans="1:8" ht="13.5">
      <c r="A9" s="79"/>
      <c r="B9" s="90"/>
      <c r="C9" s="90"/>
      <c r="D9" s="90"/>
      <c r="E9" s="90"/>
      <c r="F9" s="90"/>
      <c r="G9" s="90"/>
      <c r="H9" s="91"/>
    </row>
    <row r="10" spans="1:8" ht="13.5">
      <c r="A10" s="79"/>
      <c r="B10" s="90"/>
      <c r="C10" s="90"/>
      <c r="D10" s="90"/>
      <c r="E10" s="90"/>
      <c r="F10" s="90"/>
      <c r="G10" s="90"/>
      <c r="H10" s="91"/>
    </row>
    <row r="11" spans="1:8" ht="13.5">
      <c r="A11" s="79"/>
      <c r="B11" s="90"/>
      <c r="C11" s="90"/>
      <c r="D11" s="90"/>
      <c r="E11" s="90"/>
      <c r="F11" s="90"/>
      <c r="G11" s="90"/>
      <c r="H11" s="91"/>
    </row>
    <row r="12" spans="1:8" ht="13.5">
      <c r="A12" s="79"/>
      <c r="B12" s="90"/>
      <c r="C12" s="90"/>
      <c r="D12" s="90"/>
      <c r="E12" s="90"/>
      <c r="F12" s="90"/>
      <c r="G12" s="90"/>
      <c r="H12" s="91"/>
    </row>
    <row r="13" spans="1:8" ht="15" customHeight="1">
      <c r="A13" s="79"/>
      <c r="B13" s="217" t="s">
        <v>175</v>
      </c>
      <c r="C13" s="217"/>
      <c r="D13" s="217"/>
      <c r="E13" s="92"/>
      <c r="F13" s="90"/>
      <c r="G13" s="90"/>
      <c r="H13" s="91"/>
    </row>
    <row r="14" spans="1:8" ht="15">
      <c r="A14" s="79"/>
      <c r="B14" s="93" t="s">
        <v>176</v>
      </c>
      <c r="C14" s="94"/>
      <c r="D14" s="95"/>
      <c r="E14" s="92"/>
      <c r="F14" s="90"/>
      <c r="G14" s="90"/>
      <c r="H14" s="91"/>
    </row>
    <row r="15" spans="1:8" ht="13.5">
      <c r="A15" s="79"/>
      <c r="B15" s="94"/>
      <c r="C15" s="94"/>
      <c r="D15" s="94"/>
      <c r="E15" s="90"/>
      <c r="F15" s="90"/>
      <c r="G15" s="90"/>
      <c r="H15" s="91"/>
    </row>
    <row r="16" spans="1:8" ht="13.5">
      <c r="A16" s="79"/>
      <c r="B16" s="96" t="s">
        <v>177</v>
      </c>
      <c r="C16" s="97"/>
      <c r="D16" s="90"/>
      <c r="E16" s="90"/>
      <c r="F16" s="90"/>
      <c r="G16" s="90"/>
      <c r="H16" s="91"/>
    </row>
    <row r="17" spans="1:8" ht="13.5">
      <c r="A17" s="79"/>
      <c r="B17" s="96" t="s">
        <v>178</v>
      </c>
      <c r="C17" s="90"/>
      <c r="D17" s="90"/>
      <c r="E17" s="90"/>
      <c r="F17" s="90"/>
      <c r="G17" s="90"/>
      <c r="H17" s="91"/>
    </row>
    <row r="18" spans="1:8" ht="23.25">
      <c r="A18" s="79"/>
      <c r="B18" s="98" t="s">
        <v>179</v>
      </c>
      <c r="C18" s="99"/>
      <c r="D18" s="99"/>
      <c r="E18" s="100"/>
      <c r="F18" s="100"/>
      <c r="G18" s="100"/>
      <c r="H18" s="101"/>
    </row>
    <row r="19" spans="1:8" ht="13.5">
      <c r="A19" s="79"/>
      <c r="B19" s="90"/>
      <c r="C19" s="102" t="s">
        <v>180</v>
      </c>
      <c r="D19" s="102"/>
      <c r="E19" s="103"/>
      <c r="F19" s="103"/>
      <c r="G19" s="103"/>
      <c r="H19" s="91"/>
    </row>
    <row r="20" spans="1:8" ht="13.5">
      <c r="A20" s="79"/>
      <c r="B20" s="90"/>
      <c r="C20" s="90"/>
      <c r="D20" s="90"/>
      <c r="E20" s="90"/>
      <c r="F20" s="90"/>
      <c r="G20" s="90"/>
      <c r="H20" s="91"/>
    </row>
    <row r="21" spans="1:8" ht="18">
      <c r="A21" s="79"/>
      <c r="B21" s="90"/>
      <c r="C21" s="104" t="s">
        <v>181</v>
      </c>
      <c r="D21" s="90"/>
      <c r="E21" s="90"/>
      <c r="F21" s="90"/>
      <c r="G21" s="90"/>
      <c r="H21" s="91"/>
    </row>
    <row r="22" spans="1:8" ht="13.5">
      <c r="A22" s="79"/>
      <c r="B22" s="90"/>
      <c r="C22" s="90"/>
      <c r="D22" s="105"/>
      <c r="E22" s="105"/>
      <c r="F22" s="105"/>
      <c r="G22" s="105"/>
      <c r="H22" s="106"/>
    </row>
    <row r="23" spans="1:8" ht="15.75" customHeight="1">
      <c r="A23" s="79"/>
      <c r="B23" s="218"/>
      <c r="C23" s="218"/>
      <c r="D23" s="218"/>
      <c r="E23" s="218"/>
      <c r="F23" s="218"/>
      <c r="G23" s="218"/>
      <c r="H23" s="219"/>
    </row>
    <row r="24" spans="1:8" ht="15.75">
      <c r="A24" s="107"/>
      <c r="B24" s="108" t="s">
        <v>182</v>
      </c>
      <c r="C24" s="108"/>
      <c r="D24" s="108"/>
      <c r="E24" s="108"/>
      <c r="F24" s="108"/>
      <c r="G24" s="108"/>
      <c r="H24" s="109"/>
    </row>
    <row r="25" spans="1:8" ht="15.75">
      <c r="A25" s="110"/>
      <c r="B25" s="90"/>
      <c r="C25" s="111"/>
      <c r="D25" s="112"/>
      <c r="E25" s="112"/>
      <c r="F25" s="112"/>
      <c r="G25" s="112"/>
      <c r="H25" s="113"/>
    </row>
    <row r="26" spans="1:8" ht="20.25">
      <c r="A26" s="110"/>
      <c r="B26" s="90"/>
      <c r="C26" s="220" t="s">
        <v>183</v>
      </c>
      <c r="D26" s="220"/>
      <c r="E26" s="220"/>
      <c r="F26" s="112"/>
      <c r="G26" s="112"/>
      <c r="H26" s="113"/>
    </row>
    <row r="27" spans="1:8" ht="20.25">
      <c r="A27" s="110"/>
      <c r="B27" s="90"/>
      <c r="C27" s="221">
        <v>2015</v>
      </c>
      <c r="D27" s="221"/>
      <c r="E27" s="115"/>
      <c r="F27" s="116"/>
      <c r="G27" s="116"/>
      <c r="H27" s="117"/>
    </row>
    <row r="28" spans="1:8" ht="20.25">
      <c r="A28" s="110"/>
      <c r="B28" s="90"/>
      <c r="C28" s="114"/>
      <c r="D28" s="114"/>
      <c r="E28" s="115"/>
      <c r="F28" s="116"/>
      <c r="G28" s="116"/>
      <c r="H28" s="117"/>
    </row>
    <row r="29" spans="1:8" ht="20.25">
      <c r="A29" s="110"/>
      <c r="B29" s="90"/>
      <c r="C29" s="114"/>
      <c r="D29" s="114"/>
      <c r="E29" s="115"/>
      <c r="F29" s="116"/>
      <c r="G29" s="116"/>
      <c r="H29" s="117"/>
    </row>
    <row r="30" spans="1:8" ht="20.25">
      <c r="A30" s="110"/>
      <c r="B30" s="90"/>
      <c r="C30" s="114"/>
      <c r="D30" s="114"/>
      <c r="E30" s="115"/>
      <c r="F30" s="116"/>
      <c r="G30" s="116"/>
      <c r="H30" s="117"/>
    </row>
    <row r="31" spans="1:8" ht="20.25">
      <c r="A31" s="110"/>
      <c r="B31" s="90"/>
      <c r="C31" s="114"/>
      <c r="D31" s="114"/>
      <c r="E31" s="115"/>
      <c r="F31" s="116"/>
      <c r="G31" s="116"/>
      <c r="H31" s="117"/>
    </row>
    <row r="32" spans="1:8" ht="20.25">
      <c r="A32" s="110"/>
      <c r="B32" s="90"/>
      <c r="C32" s="114"/>
      <c r="D32" s="114"/>
      <c r="E32" s="115"/>
      <c r="F32" s="116"/>
      <c r="G32" s="116"/>
      <c r="H32" s="117"/>
    </row>
    <row r="33" spans="1:8" ht="20.25">
      <c r="A33" s="110"/>
      <c r="B33" s="90"/>
      <c r="C33" s="114"/>
      <c r="D33" s="114"/>
      <c r="E33" s="115"/>
      <c r="F33" s="116"/>
      <c r="G33" s="116"/>
      <c r="H33" s="117"/>
    </row>
    <row r="34" spans="1:8" ht="15.75">
      <c r="A34" s="110"/>
      <c r="B34" s="118" t="s">
        <v>184</v>
      </c>
      <c r="C34" s="119"/>
      <c r="D34" s="119"/>
      <c r="E34" s="120"/>
      <c r="F34" s="121"/>
      <c r="G34" s="116"/>
      <c r="H34" s="117"/>
    </row>
    <row r="35" spans="1:8" ht="15.75">
      <c r="A35" s="110"/>
      <c r="B35" s="118" t="s">
        <v>185</v>
      </c>
      <c r="C35" s="119"/>
      <c r="D35" s="119"/>
      <c r="E35" s="120"/>
      <c r="F35" s="121"/>
      <c r="G35" s="122" t="s">
        <v>186</v>
      </c>
      <c r="H35" s="117"/>
    </row>
    <row r="36" spans="1:8" ht="15.75">
      <c r="A36" s="110"/>
      <c r="B36" s="96"/>
      <c r="C36" s="119"/>
      <c r="D36" s="119"/>
      <c r="E36" s="120"/>
      <c r="F36" s="121"/>
      <c r="G36" s="116"/>
      <c r="H36" s="117"/>
    </row>
    <row r="37" spans="1:8" ht="15.75">
      <c r="A37" s="110"/>
      <c r="B37" s="118" t="s">
        <v>187</v>
      </c>
      <c r="C37" s="119"/>
      <c r="D37" s="119"/>
      <c r="E37" s="213" t="s">
        <v>230</v>
      </c>
      <c r="F37" s="214"/>
      <c r="G37" s="116"/>
      <c r="H37" s="117"/>
    </row>
    <row r="38" spans="1:8" ht="13.5">
      <c r="A38" s="110"/>
      <c r="B38" s="96"/>
      <c r="C38" s="123"/>
      <c r="D38" s="96"/>
      <c r="E38" s="213" t="s">
        <v>231</v>
      </c>
      <c r="F38" s="214"/>
      <c r="G38" s="90"/>
      <c r="H38" s="91"/>
    </row>
    <row r="39" spans="1:8" ht="13.5">
      <c r="A39" s="110"/>
      <c r="B39" s="96"/>
      <c r="C39" s="96"/>
      <c r="D39" s="96"/>
      <c r="E39" s="96"/>
      <c r="F39" s="96"/>
      <c r="G39" s="90"/>
      <c r="H39" s="91"/>
    </row>
    <row r="40" spans="1:8" ht="13.5">
      <c r="A40" s="110"/>
      <c r="B40" s="118" t="s">
        <v>188</v>
      </c>
      <c r="C40" s="118"/>
      <c r="D40" s="118"/>
      <c r="E40" s="118"/>
      <c r="F40" s="118"/>
      <c r="G40" s="80"/>
      <c r="H40" s="91"/>
    </row>
    <row r="41" spans="1:8" ht="13.5">
      <c r="A41" s="110"/>
      <c r="B41" s="118"/>
      <c r="C41" s="118"/>
      <c r="D41" s="118"/>
      <c r="E41" s="118"/>
      <c r="F41" s="118"/>
      <c r="G41" s="80"/>
      <c r="H41" s="91"/>
    </row>
    <row r="42" spans="1:8" ht="13.5">
      <c r="A42" s="110"/>
      <c r="B42" s="80"/>
      <c r="C42" s="80"/>
      <c r="D42" s="80"/>
      <c r="E42" s="80"/>
      <c r="F42" s="80"/>
      <c r="G42" s="80"/>
      <c r="H42" s="91"/>
    </row>
    <row r="43" spans="1:8" ht="12.75">
      <c r="A43" s="79"/>
      <c r="B43" s="80"/>
      <c r="C43" s="80"/>
      <c r="D43" s="80"/>
      <c r="E43" s="80"/>
      <c r="F43" s="80"/>
      <c r="G43" s="80"/>
      <c r="H43" s="81"/>
    </row>
    <row r="44" spans="1:8" ht="13.5" thickBot="1">
      <c r="A44" s="124"/>
      <c r="B44" s="125"/>
      <c r="C44" s="125"/>
      <c r="D44" s="125"/>
      <c r="E44" s="125"/>
      <c r="F44" s="125"/>
      <c r="G44" s="125"/>
      <c r="H44" s="126"/>
    </row>
    <row r="45" spans="1:8" ht="13.5" thickTop="1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sheetProtection/>
  <mergeCells count="8">
    <mergeCell ref="E37:F37"/>
    <mergeCell ref="E38:F38"/>
    <mergeCell ref="D6:F6"/>
    <mergeCell ref="D7:F7"/>
    <mergeCell ref="B13:D13"/>
    <mergeCell ref="B23:H23"/>
    <mergeCell ref="C26:E26"/>
    <mergeCell ref="C27:D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140625" style="6" customWidth="1"/>
    <col min="2" max="2" width="41.00390625" style="6" customWidth="1"/>
    <col min="3" max="3" width="13.421875" style="6" customWidth="1"/>
    <col min="4" max="4" width="16.7109375" style="6" customWidth="1"/>
    <col min="5" max="5" width="15.28125" style="6" customWidth="1"/>
    <col min="6" max="16384" width="9.140625" style="6" customWidth="1"/>
  </cols>
  <sheetData>
    <row r="1" spans="1:5" ht="12.75">
      <c r="A1" s="5"/>
      <c r="B1" s="42" t="s">
        <v>194</v>
      </c>
      <c r="C1" s="5"/>
      <c r="D1" s="5"/>
      <c r="E1" s="5"/>
    </row>
    <row r="2" spans="1:5" ht="12.75">
      <c r="A2" s="222" t="s">
        <v>0</v>
      </c>
      <c r="B2" s="222"/>
      <c r="C2" s="222"/>
      <c r="D2" s="222"/>
      <c r="E2" s="30"/>
    </row>
    <row r="3" spans="1:5" ht="12.75">
      <c r="A3" s="222" t="s">
        <v>224</v>
      </c>
      <c r="B3" s="222"/>
      <c r="C3" s="222"/>
      <c r="D3" s="222"/>
      <c r="E3" s="30"/>
    </row>
    <row r="4" spans="1:5" ht="13.5" thickBot="1">
      <c r="A4" s="55"/>
      <c r="B4" s="50" t="s">
        <v>1</v>
      </c>
      <c r="C4" s="30"/>
      <c r="D4" s="30"/>
      <c r="E4" s="30"/>
    </row>
    <row r="5" spans="1:5" ht="13.5" thickBot="1">
      <c r="A5" s="43"/>
      <c r="B5" s="44"/>
      <c r="C5" s="44" t="s">
        <v>18</v>
      </c>
      <c r="D5" s="44" t="s">
        <v>19</v>
      </c>
      <c r="E5" s="45" t="s">
        <v>20</v>
      </c>
    </row>
    <row r="6" spans="1:5" ht="12.75">
      <c r="A6" s="56"/>
      <c r="B6" s="57" t="s">
        <v>6</v>
      </c>
      <c r="C6" s="58"/>
      <c r="D6" s="46"/>
      <c r="E6" s="46"/>
    </row>
    <row r="7" spans="1:5" ht="12.75">
      <c r="A7" s="59" t="s">
        <v>42</v>
      </c>
      <c r="B7" s="60" t="s">
        <v>7</v>
      </c>
      <c r="C7" s="61"/>
      <c r="D7" s="47"/>
      <c r="E7" s="47"/>
    </row>
    <row r="8" spans="1:5" ht="12.75">
      <c r="A8" s="59">
        <v>1</v>
      </c>
      <c r="B8" s="60" t="s">
        <v>65</v>
      </c>
      <c r="C8" s="61"/>
      <c r="D8" s="47"/>
      <c r="E8" s="47"/>
    </row>
    <row r="9" spans="1:5" ht="12.75">
      <c r="A9" s="59"/>
      <c r="B9" s="60" t="s">
        <v>45</v>
      </c>
      <c r="C9" s="61"/>
      <c r="D9" s="48">
        <v>536719</v>
      </c>
      <c r="E9" s="48"/>
    </row>
    <row r="10" spans="1:5" ht="12.75">
      <c r="A10" s="59"/>
      <c r="B10" s="60" t="s">
        <v>46</v>
      </c>
      <c r="C10" s="61"/>
      <c r="D10" s="48">
        <v>79768</v>
      </c>
      <c r="E10" s="48">
        <v>150620</v>
      </c>
    </row>
    <row r="11" spans="1:5" ht="12.75">
      <c r="A11" s="59"/>
      <c r="B11" s="60" t="s">
        <v>58</v>
      </c>
      <c r="C11" s="61"/>
      <c r="D11" s="47">
        <f>D10+D9</f>
        <v>616487</v>
      </c>
      <c r="E11" s="47">
        <f>E10+E9</f>
        <v>150620</v>
      </c>
    </row>
    <row r="12" spans="1:5" ht="12.75">
      <c r="A12" s="59">
        <v>2</v>
      </c>
      <c r="B12" s="60" t="s">
        <v>64</v>
      </c>
      <c r="C12" s="61"/>
      <c r="D12" s="47"/>
      <c r="E12" s="47"/>
    </row>
    <row r="13" spans="1:5" ht="12.75">
      <c r="A13" s="62"/>
      <c r="B13" s="63" t="s">
        <v>8</v>
      </c>
      <c r="C13" s="64"/>
      <c r="D13" s="48">
        <v>0</v>
      </c>
      <c r="E13" s="48">
        <v>0</v>
      </c>
    </row>
    <row r="14" spans="1:5" ht="12.75">
      <c r="A14" s="62"/>
      <c r="B14" s="63" t="s">
        <v>9</v>
      </c>
      <c r="C14" s="64"/>
      <c r="D14" s="48"/>
      <c r="E14" s="48"/>
    </row>
    <row r="15" spans="1:5" ht="12.75">
      <c r="A15" s="59"/>
      <c r="B15" s="60" t="s">
        <v>3</v>
      </c>
      <c r="C15" s="61"/>
      <c r="D15" s="47">
        <f>SUM(D13:D14)</f>
        <v>0</v>
      </c>
      <c r="E15" s="47">
        <f>SUM(E13:E14)</f>
        <v>0</v>
      </c>
    </row>
    <row r="16" spans="1:5" ht="12.75">
      <c r="A16" s="59">
        <v>3</v>
      </c>
      <c r="B16" s="60" t="s">
        <v>63</v>
      </c>
      <c r="C16" s="61"/>
      <c r="D16" s="47"/>
      <c r="E16" s="47"/>
    </row>
    <row r="17" spans="1:5" ht="12.75">
      <c r="A17" s="62"/>
      <c r="B17" s="63" t="s">
        <v>47</v>
      </c>
      <c r="C17" s="64"/>
      <c r="D17" s="48">
        <v>3157237</v>
      </c>
      <c r="E17" s="48">
        <v>0</v>
      </c>
    </row>
    <row r="18" spans="1:5" ht="12.75">
      <c r="A18" s="62"/>
      <c r="B18" s="63" t="s">
        <v>48</v>
      </c>
      <c r="C18" s="64"/>
      <c r="D18" s="48"/>
      <c r="E18" s="48"/>
    </row>
    <row r="19" spans="1:5" ht="12.75">
      <c r="A19" s="62"/>
      <c r="B19" s="63" t="s">
        <v>49</v>
      </c>
      <c r="C19" s="64"/>
      <c r="D19" s="48"/>
      <c r="E19" s="48"/>
    </row>
    <row r="20" spans="1:5" ht="12.75">
      <c r="A20" s="62"/>
      <c r="B20" s="63" t="s">
        <v>50</v>
      </c>
      <c r="C20" s="64"/>
      <c r="D20" s="48">
        <v>146420</v>
      </c>
      <c r="E20" s="48"/>
    </row>
    <row r="21" spans="1:5" ht="12.75">
      <c r="A21" s="62"/>
      <c r="B21" s="63" t="s">
        <v>51</v>
      </c>
      <c r="C21" s="64"/>
      <c r="D21" s="48"/>
      <c r="E21" s="48">
        <v>0</v>
      </c>
    </row>
    <row r="22" spans="1:5" s="16" customFormat="1" ht="12.75">
      <c r="A22" s="59"/>
      <c r="B22" s="60" t="s">
        <v>15</v>
      </c>
      <c r="C22" s="61"/>
      <c r="D22" s="47">
        <f>SUM(D17:D21)</f>
        <v>3303657</v>
      </c>
      <c r="E22" s="47">
        <f>SUM(E17:E21)</f>
        <v>0</v>
      </c>
    </row>
    <row r="23" spans="1:5" s="16" customFormat="1" ht="12.75">
      <c r="A23" s="59">
        <v>4</v>
      </c>
      <c r="B23" s="60" t="s">
        <v>62</v>
      </c>
      <c r="C23" s="61"/>
      <c r="D23" s="47"/>
      <c r="E23" s="47"/>
    </row>
    <row r="24" spans="1:5" s="16" customFormat="1" ht="12.75">
      <c r="A24" s="59"/>
      <c r="B24" s="63" t="s">
        <v>52</v>
      </c>
      <c r="C24" s="61"/>
      <c r="D24" s="48">
        <v>0</v>
      </c>
      <c r="E24" s="48">
        <v>0</v>
      </c>
    </row>
    <row r="25" spans="1:5" s="16" customFormat="1" ht="12.75">
      <c r="A25" s="59"/>
      <c r="B25" s="63" t="s">
        <v>53</v>
      </c>
      <c r="C25" s="61"/>
      <c r="D25" s="48">
        <v>3993386</v>
      </c>
      <c r="E25" s="48">
        <v>3752600</v>
      </c>
    </row>
    <row r="26" spans="1:5" s="16" customFormat="1" ht="12.75">
      <c r="A26" s="59"/>
      <c r="B26" s="63" t="s">
        <v>54</v>
      </c>
      <c r="C26" s="61"/>
      <c r="D26" s="48"/>
      <c r="E26" s="48"/>
    </row>
    <row r="27" spans="1:5" s="16" customFormat="1" ht="12.75">
      <c r="A27" s="59"/>
      <c r="B27" s="63" t="s">
        <v>55</v>
      </c>
      <c r="C27" s="61"/>
      <c r="D27" s="48"/>
      <c r="E27" s="48"/>
    </row>
    <row r="28" spans="1:5" s="16" customFormat="1" ht="12.75">
      <c r="A28" s="59"/>
      <c r="B28" s="63" t="s">
        <v>56</v>
      </c>
      <c r="C28" s="61"/>
      <c r="D28" s="48">
        <v>0</v>
      </c>
      <c r="E28" s="48">
        <v>0</v>
      </c>
    </row>
    <row r="29" spans="1:5" ht="12.75">
      <c r="A29" s="62"/>
      <c r="B29" s="63" t="s">
        <v>57</v>
      </c>
      <c r="C29" s="64"/>
      <c r="D29" s="48"/>
      <c r="E29" s="48"/>
    </row>
    <row r="30" spans="1:5" s="16" customFormat="1" ht="12.75">
      <c r="A30" s="59"/>
      <c r="B30" s="60" t="s">
        <v>16</v>
      </c>
      <c r="C30" s="61"/>
      <c r="D30" s="47">
        <f>SUM(D24:D29)</f>
        <v>3993386</v>
      </c>
      <c r="E30" s="47">
        <f>SUM(E24:E29)</f>
        <v>3752600</v>
      </c>
    </row>
    <row r="31" spans="1:5" s="16" customFormat="1" ht="12.75">
      <c r="A31" s="59">
        <v>5</v>
      </c>
      <c r="B31" s="60" t="s">
        <v>59</v>
      </c>
      <c r="C31" s="61"/>
      <c r="D31" s="47">
        <v>0</v>
      </c>
      <c r="E31" s="47">
        <v>0</v>
      </c>
    </row>
    <row r="32" spans="1:5" s="16" customFormat="1" ht="12.75">
      <c r="A32" s="59">
        <v>6</v>
      </c>
      <c r="B32" s="60" t="s">
        <v>60</v>
      </c>
      <c r="C32" s="61"/>
      <c r="D32" s="47">
        <v>0</v>
      </c>
      <c r="E32" s="47">
        <v>0</v>
      </c>
    </row>
    <row r="33" spans="1:5" s="16" customFormat="1" ht="12.75">
      <c r="A33" s="59">
        <v>7</v>
      </c>
      <c r="B33" s="60" t="s">
        <v>61</v>
      </c>
      <c r="C33" s="61"/>
      <c r="D33" s="47">
        <v>0</v>
      </c>
      <c r="E33" s="47">
        <v>0</v>
      </c>
    </row>
    <row r="34" spans="1:5" s="16" customFormat="1" ht="12.75">
      <c r="A34" s="59"/>
      <c r="B34" s="65" t="s">
        <v>123</v>
      </c>
      <c r="C34" s="61"/>
      <c r="D34" s="47">
        <f>D11+D15+D22+D30+D31+D32+D33</f>
        <v>7913530</v>
      </c>
      <c r="E34" s="47">
        <f>E11+E15+E22+E30+E31+E32+E33</f>
        <v>3903220</v>
      </c>
    </row>
    <row r="35" spans="1:5" ht="12.75">
      <c r="A35" s="59" t="s">
        <v>43</v>
      </c>
      <c r="B35" s="60" t="s">
        <v>44</v>
      </c>
      <c r="C35" s="61"/>
      <c r="D35" s="47"/>
      <c r="E35" s="47"/>
    </row>
    <row r="36" spans="1:5" ht="12.75">
      <c r="A36" s="59">
        <v>1</v>
      </c>
      <c r="B36" s="60" t="s">
        <v>66</v>
      </c>
      <c r="C36" s="61"/>
      <c r="D36" s="47"/>
      <c r="E36" s="47"/>
    </row>
    <row r="37" spans="1:5" ht="12.75">
      <c r="A37" s="59"/>
      <c r="B37" s="63" t="s">
        <v>68</v>
      </c>
      <c r="C37" s="61"/>
      <c r="D37" s="48">
        <v>0</v>
      </c>
      <c r="E37" s="48">
        <v>0</v>
      </c>
    </row>
    <row r="38" spans="1:5" ht="12.75">
      <c r="A38" s="59"/>
      <c r="B38" s="63" t="s">
        <v>69</v>
      </c>
      <c r="C38" s="61"/>
      <c r="D38" s="48"/>
      <c r="E38" s="48"/>
    </row>
    <row r="39" spans="1:5" ht="12.75">
      <c r="A39" s="59"/>
      <c r="B39" s="63" t="s">
        <v>70</v>
      </c>
      <c r="C39" s="61"/>
      <c r="D39" s="48"/>
      <c r="E39" s="48"/>
    </row>
    <row r="40" spans="1:5" ht="12.75">
      <c r="A40" s="59"/>
      <c r="B40" s="63" t="s">
        <v>71</v>
      </c>
      <c r="C40" s="61"/>
      <c r="D40" s="48"/>
      <c r="E40" s="48"/>
    </row>
    <row r="41" spans="1:5" s="16" customFormat="1" ht="12.75">
      <c r="A41" s="59"/>
      <c r="B41" s="60" t="s">
        <v>17</v>
      </c>
      <c r="C41" s="61"/>
      <c r="D41" s="47">
        <f>SUM(D37:D40)</f>
        <v>0</v>
      </c>
      <c r="E41" s="47">
        <f>SUM(E37:E40)</f>
        <v>0</v>
      </c>
    </row>
    <row r="42" spans="1:5" s="16" customFormat="1" ht="12.75">
      <c r="A42" s="59">
        <v>2</v>
      </c>
      <c r="B42" s="60" t="s">
        <v>67</v>
      </c>
      <c r="C42" s="61"/>
      <c r="D42" s="47"/>
      <c r="E42" s="47"/>
    </row>
    <row r="43" spans="1:5" ht="12.75">
      <c r="A43" s="62"/>
      <c r="B43" s="63" t="s">
        <v>72</v>
      </c>
      <c r="C43" s="64"/>
      <c r="D43" s="48">
        <v>0</v>
      </c>
      <c r="E43" s="48">
        <v>0</v>
      </c>
    </row>
    <row r="44" spans="1:5" ht="12.75">
      <c r="A44" s="62"/>
      <c r="B44" s="63" t="s">
        <v>73</v>
      </c>
      <c r="C44" s="64"/>
      <c r="D44" s="48">
        <v>1800000</v>
      </c>
      <c r="E44" s="48">
        <v>1800000</v>
      </c>
    </row>
    <row r="45" spans="1:5" ht="12.75">
      <c r="A45" s="62"/>
      <c r="B45" s="63" t="s">
        <v>74</v>
      </c>
      <c r="C45" s="64"/>
      <c r="D45" s="48"/>
      <c r="E45" s="48"/>
    </row>
    <row r="46" spans="1:5" ht="12.75">
      <c r="A46" s="62"/>
      <c r="B46" s="63" t="s">
        <v>75</v>
      </c>
      <c r="C46" s="64"/>
      <c r="D46" s="48">
        <v>5307201</v>
      </c>
      <c r="E46" s="48">
        <v>5307201</v>
      </c>
    </row>
    <row r="47" spans="1:5" ht="12.75">
      <c r="A47" s="62"/>
      <c r="B47" s="60" t="s">
        <v>10</v>
      </c>
      <c r="C47" s="64"/>
      <c r="D47" s="48">
        <f>SUM(D43:D46)</f>
        <v>7107201</v>
      </c>
      <c r="E47" s="48">
        <f>SUM(E43:E46)</f>
        <v>7107201</v>
      </c>
    </row>
    <row r="48" spans="1:5" ht="12.75">
      <c r="A48" s="59">
        <v>3</v>
      </c>
      <c r="B48" s="65" t="s">
        <v>76</v>
      </c>
      <c r="C48" s="64"/>
      <c r="D48" s="48">
        <v>0</v>
      </c>
      <c r="E48" s="48">
        <v>0</v>
      </c>
    </row>
    <row r="49" spans="1:5" ht="12.75">
      <c r="A49" s="59">
        <v>4</v>
      </c>
      <c r="B49" s="60" t="s">
        <v>77</v>
      </c>
      <c r="C49" s="61"/>
      <c r="D49" s="47"/>
      <c r="E49" s="47"/>
    </row>
    <row r="50" spans="1:5" ht="12.75">
      <c r="A50" s="62"/>
      <c r="B50" s="63" t="s">
        <v>12</v>
      </c>
      <c r="C50" s="64"/>
      <c r="D50" s="48">
        <v>0</v>
      </c>
      <c r="E50" s="48">
        <v>0</v>
      </c>
    </row>
    <row r="51" spans="1:5" ht="12.75">
      <c r="A51" s="62"/>
      <c r="B51" s="63" t="s">
        <v>13</v>
      </c>
      <c r="C51" s="64"/>
      <c r="D51" s="48"/>
      <c r="E51" s="48"/>
    </row>
    <row r="52" spans="1:5" ht="12.75">
      <c r="A52" s="62"/>
      <c r="B52" s="63" t="s">
        <v>14</v>
      </c>
      <c r="C52" s="64"/>
      <c r="D52" s="48"/>
      <c r="E52" s="48"/>
    </row>
    <row r="53" spans="1:5" ht="12.75">
      <c r="A53" s="62"/>
      <c r="B53" s="60" t="s">
        <v>11</v>
      </c>
      <c r="C53" s="64"/>
      <c r="D53" s="47">
        <f>SUM(D50:D52)</f>
        <v>0</v>
      </c>
      <c r="E53" s="47">
        <f>SUM(E50:E52)</f>
        <v>0</v>
      </c>
    </row>
    <row r="54" spans="1:5" ht="12.75">
      <c r="A54" s="59">
        <v>5</v>
      </c>
      <c r="B54" s="65" t="s">
        <v>78</v>
      </c>
      <c r="C54" s="61"/>
      <c r="D54" s="47">
        <v>0</v>
      </c>
      <c r="E54" s="47">
        <v>0</v>
      </c>
    </row>
    <row r="55" spans="1:5" ht="12.75">
      <c r="A55" s="59">
        <v>6</v>
      </c>
      <c r="B55" s="60" t="s">
        <v>79</v>
      </c>
      <c r="C55" s="61"/>
      <c r="D55" s="47">
        <v>0</v>
      </c>
      <c r="E55" s="47">
        <v>0</v>
      </c>
    </row>
    <row r="56" spans="1:5" ht="12.75">
      <c r="A56" s="59"/>
      <c r="B56" s="65" t="s">
        <v>121</v>
      </c>
      <c r="C56" s="61"/>
      <c r="D56" s="47">
        <f>D41+D47+D48+D53+D54+D55</f>
        <v>7107201</v>
      </c>
      <c r="E56" s="47">
        <f>E41+E47+E48+E53+E54+E55</f>
        <v>7107201</v>
      </c>
    </row>
    <row r="57" spans="1:5" ht="13.5" thickBot="1">
      <c r="A57" s="66"/>
      <c r="B57" s="67" t="s">
        <v>122</v>
      </c>
      <c r="C57" s="68"/>
      <c r="D57" s="49">
        <f>D34+D56</f>
        <v>15020731</v>
      </c>
      <c r="E57" s="49">
        <f>E34+E56</f>
        <v>11010421</v>
      </c>
    </row>
    <row r="58" spans="1:5" ht="12.75">
      <c r="A58" s="42"/>
      <c r="B58" s="42"/>
      <c r="C58" s="42"/>
      <c r="D58" s="69"/>
      <c r="E58" s="69"/>
    </row>
    <row r="59" spans="1:5" ht="12.75">
      <c r="A59" s="42"/>
      <c r="B59" s="42"/>
      <c r="C59" s="42"/>
      <c r="D59" s="69"/>
      <c r="E59" s="69"/>
    </row>
    <row r="60" spans="1:5" ht="12.75">
      <c r="A60" s="42"/>
      <c r="B60" s="42"/>
      <c r="C60" s="42"/>
      <c r="D60" s="69"/>
      <c r="E60" s="69"/>
    </row>
    <row r="61" spans="1:5" ht="12.75">
      <c r="A61" s="42"/>
      <c r="B61" s="42"/>
      <c r="C61" s="42"/>
      <c r="D61" s="69"/>
      <c r="E61" s="69"/>
    </row>
    <row r="62" spans="1:5" ht="12.75">
      <c r="A62" s="5"/>
      <c r="B62" s="42" t="s">
        <v>194</v>
      </c>
      <c r="C62" s="5"/>
      <c r="D62" s="5"/>
      <c r="E62" s="5"/>
    </row>
    <row r="63" spans="1:5" ht="12.75">
      <c r="A63" s="222" t="s">
        <v>0</v>
      </c>
      <c r="B63" s="222"/>
      <c r="C63" s="222"/>
      <c r="D63" s="222"/>
      <c r="E63" s="30"/>
    </row>
    <row r="64" spans="1:5" ht="12.75">
      <c r="A64" s="222" t="s">
        <v>224</v>
      </c>
      <c r="B64" s="222"/>
      <c r="C64" s="222"/>
      <c r="D64" s="222"/>
      <c r="E64" s="30"/>
    </row>
    <row r="65" spans="1:5" ht="13.5" thickBot="1">
      <c r="A65" s="55"/>
      <c r="B65" s="50" t="s">
        <v>1</v>
      </c>
      <c r="C65" s="30"/>
      <c r="D65" s="30"/>
      <c r="E65" s="30"/>
    </row>
    <row r="66" spans="1:5" ht="13.5" thickBot="1">
      <c r="A66" s="43"/>
      <c r="B66" s="44"/>
      <c r="C66" s="44" t="s">
        <v>18</v>
      </c>
      <c r="D66" s="44" t="s">
        <v>19</v>
      </c>
      <c r="E66" s="45" t="s">
        <v>20</v>
      </c>
    </row>
    <row r="67" spans="1:5" ht="12.75">
      <c r="A67" s="56"/>
      <c r="B67" s="57" t="s">
        <v>80</v>
      </c>
      <c r="C67" s="70"/>
      <c r="D67" s="1"/>
      <c r="E67" s="1"/>
    </row>
    <row r="68" spans="1:5" ht="12.75">
      <c r="A68" s="59" t="s">
        <v>42</v>
      </c>
      <c r="B68" s="60" t="s">
        <v>81</v>
      </c>
      <c r="C68" s="60"/>
      <c r="D68" s="2"/>
      <c r="E68" s="2"/>
    </row>
    <row r="69" spans="1:5" ht="12.75">
      <c r="A69" s="59">
        <v>1</v>
      </c>
      <c r="B69" s="60" t="s">
        <v>84</v>
      </c>
      <c r="C69" s="60"/>
      <c r="D69" s="2"/>
      <c r="E69" s="2"/>
    </row>
    <row r="70" spans="1:5" ht="12.75">
      <c r="A70" s="59">
        <v>2</v>
      </c>
      <c r="B70" s="60" t="s">
        <v>85</v>
      </c>
      <c r="C70" s="60"/>
      <c r="D70" s="2"/>
      <c r="E70" s="2"/>
    </row>
    <row r="71" spans="1:5" ht="12.75">
      <c r="A71" s="62"/>
      <c r="B71" s="63" t="s">
        <v>82</v>
      </c>
      <c r="C71" s="63"/>
      <c r="D71" s="3">
        <v>0</v>
      </c>
      <c r="E71" s="3">
        <v>0</v>
      </c>
    </row>
    <row r="72" spans="1:5" ht="12.75">
      <c r="A72" s="62"/>
      <c r="B72" s="63" t="s">
        <v>83</v>
      </c>
      <c r="C72" s="63"/>
      <c r="D72" s="3"/>
      <c r="E72" s="3"/>
    </row>
    <row r="73" spans="1:5" ht="12.75">
      <c r="A73" s="62"/>
      <c r="B73" s="63" t="s">
        <v>2</v>
      </c>
      <c r="C73" s="63"/>
      <c r="D73" s="3"/>
      <c r="E73" s="3"/>
    </row>
    <row r="74" spans="1:5" ht="12.75">
      <c r="A74" s="59"/>
      <c r="B74" s="60" t="s">
        <v>3</v>
      </c>
      <c r="C74" s="60"/>
      <c r="D74" s="2">
        <f>SUM(D71:D73)</f>
        <v>0</v>
      </c>
      <c r="E74" s="2">
        <f>SUM(E71:E73)</f>
        <v>0</v>
      </c>
    </row>
    <row r="75" spans="1:5" ht="12.75">
      <c r="A75" s="59">
        <v>3</v>
      </c>
      <c r="B75" s="60" t="s">
        <v>86</v>
      </c>
      <c r="C75" s="60"/>
      <c r="D75" s="2"/>
      <c r="E75" s="2"/>
    </row>
    <row r="76" spans="1:5" ht="12.75">
      <c r="A76" s="51"/>
      <c r="B76" s="63" t="s">
        <v>87</v>
      </c>
      <c r="C76" s="52"/>
      <c r="D76" s="3">
        <v>3431579</v>
      </c>
      <c r="E76" s="3">
        <v>0</v>
      </c>
    </row>
    <row r="77" spans="1:5" ht="12.75">
      <c r="A77" s="51"/>
      <c r="B77" s="63" t="s">
        <v>88</v>
      </c>
      <c r="C77" s="52"/>
      <c r="D77" s="3">
        <v>933552</v>
      </c>
      <c r="E77" s="3"/>
    </row>
    <row r="78" spans="1:8" ht="12.75">
      <c r="A78" s="51"/>
      <c r="B78" s="63" t="s">
        <v>89</v>
      </c>
      <c r="C78" s="52"/>
      <c r="D78" s="3">
        <v>149109</v>
      </c>
      <c r="E78" s="3">
        <v>40164</v>
      </c>
      <c r="H78" s="6">
        <f>160657/12</f>
        <v>13388.083333333334</v>
      </c>
    </row>
    <row r="79" spans="1:8" ht="12.75">
      <c r="A79" s="51"/>
      <c r="B79" s="63" t="s">
        <v>90</v>
      </c>
      <c r="C79" s="52"/>
      <c r="D79" s="3">
        <v>0</v>
      </c>
      <c r="E79" s="3">
        <v>0</v>
      </c>
      <c r="H79" s="6">
        <f>H78*3</f>
        <v>40164.25</v>
      </c>
    </row>
    <row r="80" spans="1:5" ht="12.75">
      <c r="A80" s="51"/>
      <c r="B80" s="63" t="s">
        <v>228</v>
      </c>
      <c r="C80" s="52"/>
      <c r="D80" s="3">
        <v>84375</v>
      </c>
      <c r="E80" s="3">
        <v>16557</v>
      </c>
    </row>
    <row r="81" spans="1:5" ht="12.75">
      <c r="A81" s="51"/>
      <c r="B81" s="63" t="s">
        <v>91</v>
      </c>
      <c r="C81" s="52"/>
      <c r="D81" s="3"/>
      <c r="E81" s="3"/>
    </row>
    <row r="82" spans="1:5" ht="12.75">
      <c r="A82" s="51"/>
      <c r="B82" s="63" t="s">
        <v>92</v>
      </c>
      <c r="C82" s="52"/>
      <c r="D82" s="3"/>
      <c r="E82" s="3"/>
    </row>
    <row r="83" spans="1:5" ht="12.75">
      <c r="A83" s="51"/>
      <c r="B83" s="63" t="s">
        <v>93</v>
      </c>
      <c r="C83" s="52"/>
      <c r="D83" s="3">
        <v>8640674</v>
      </c>
      <c r="E83" s="3">
        <v>10270698</v>
      </c>
    </row>
    <row r="84" spans="1:5" ht="12.75">
      <c r="A84" s="51"/>
      <c r="B84" s="63" t="s">
        <v>94</v>
      </c>
      <c r="C84" s="52"/>
      <c r="D84" s="3"/>
      <c r="E84" s="3"/>
    </row>
    <row r="85" spans="1:5" ht="12.75">
      <c r="A85" s="51"/>
      <c r="B85" s="63" t="s">
        <v>95</v>
      </c>
      <c r="C85" s="52"/>
      <c r="D85" s="3">
        <v>120490</v>
      </c>
      <c r="E85" s="3"/>
    </row>
    <row r="86" spans="1:5" s="16" customFormat="1" ht="12.75">
      <c r="A86" s="53"/>
      <c r="B86" s="71" t="s">
        <v>21</v>
      </c>
      <c r="C86" s="54"/>
      <c r="D86" s="2">
        <f>SUM(D76:D85)</f>
        <v>13359779</v>
      </c>
      <c r="E86" s="2">
        <f>SUM(E76:E85)</f>
        <v>10327419</v>
      </c>
    </row>
    <row r="87" spans="1:5" s="16" customFormat="1" ht="12.75">
      <c r="A87" s="53">
        <v>4</v>
      </c>
      <c r="B87" s="71" t="s">
        <v>96</v>
      </c>
      <c r="C87" s="54"/>
      <c r="D87" s="2">
        <v>0</v>
      </c>
      <c r="E87" s="2">
        <v>0</v>
      </c>
    </row>
    <row r="88" spans="1:5" s="16" customFormat="1" ht="12.75">
      <c r="A88" s="16">
        <v>5</v>
      </c>
      <c r="B88" s="71" t="s">
        <v>97</v>
      </c>
      <c r="C88" s="54"/>
      <c r="D88" s="2">
        <v>0</v>
      </c>
      <c r="E88" s="2">
        <v>0</v>
      </c>
    </row>
    <row r="89" spans="1:5" s="16" customFormat="1" ht="12.75">
      <c r="A89" s="53"/>
      <c r="B89" s="72" t="s">
        <v>105</v>
      </c>
      <c r="C89" s="54"/>
      <c r="D89" s="2">
        <f>D74+D86+D87+D88</f>
        <v>13359779</v>
      </c>
      <c r="E89" s="2">
        <f>E74+E86+E87+E88</f>
        <v>10327419</v>
      </c>
    </row>
    <row r="90" spans="1:5" s="16" customFormat="1" ht="12.75">
      <c r="A90" s="53" t="s">
        <v>43</v>
      </c>
      <c r="B90" s="71" t="s">
        <v>98</v>
      </c>
      <c r="C90" s="54"/>
      <c r="D90" s="2"/>
      <c r="E90" s="2"/>
    </row>
    <row r="91" spans="1:5" s="16" customFormat="1" ht="12.75">
      <c r="A91" s="53">
        <v>1</v>
      </c>
      <c r="B91" s="71" t="s">
        <v>99</v>
      </c>
      <c r="C91" s="54"/>
      <c r="D91" s="2"/>
      <c r="E91" s="2"/>
    </row>
    <row r="92" spans="1:5" ht="12.75">
      <c r="A92" s="51"/>
      <c r="B92" s="63" t="s">
        <v>100</v>
      </c>
      <c r="C92" s="52"/>
      <c r="D92" s="3">
        <v>0</v>
      </c>
      <c r="E92" s="3">
        <v>0</v>
      </c>
    </row>
    <row r="93" spans="1:5" ht="12.75">
      <c r="A93" s="51"/>
      <c r="B93" s="63" t="s">
        <v>101</v>
      </c>
      <c r="C93" s="52"/>
      <c r="D93" s="3">
        <v>0</v>
      </c>
      <c r="E93" s="3">
        <v>0</v>
      </c>
    </row>
    <row r="94" spans="1:5" s="16" customFormat="1" ht="12.75">
      <c r="A94" s="53"/>
      <c r="B94" s="60" t="s">
        <v>106</v>
      </c>
      <c r="C94" s="54"/>
      <c r="D94" s="2">
        <f>SUM(D92:D93)</f>
        <v>0</v>
      </c>
      <c r="E94" s="2">
        <f>SUM(E92:E93)</f>
        <v>0</v>
      </c>
    </row>
    <row r="95" spans="1:5" s="16" customFormat="1" ht="12.75">
      <c r="A95" s="53">
        <v>2</v>
      </c>
      <c r="B95" s="60" t="s">
        <v>102</v>
      </c>
      <c r="C95" s="54"/>
      <c r="D95" s="2">
        <v>0</v>
      </c>
      <c r="E95" s="2">
        <v>0</v>
      </c>
    </row>
    <row r="96" spans="1:5" s="16" customFormat="1" ht="12.75">
      <c r="A96" s="53">
        <v>3</v>
      </c>
      <c r="B96" s="60" t="s">
        <v>103</v>
      </c>
      <c r="C96" s="54"/>
      <c r="D96" s="2">
        <v>0</v>
      </c>
      <c r="E96" s="2">
        <v>0</v>
      </c>
    </row>
    <row r="97" spans="1:5" s="16" customFormat="1" ht="12.75">
      <c r="A97" s="53">
        <v>4</v>
      </c>
      <c r="B97" s="60" t="s">
        <v>104</v>
      </c>
      <c r="C97" s="54"/>
      <c r="D97" s="2">
        <v>0</v>
      </c>
      <c r="E97" s="2">
        <v>0</v>
      </c>
    </row>
    <row r="98" spans="1:5" s="16" customFormat="1" ht="12.75">
      <c r="A98" s="53"/>
      <c r="B98" s="71" t="s">
        <v>107</v>
      </c>
      <c r="C98" s="54"/>
      <c r="D98" s="2">
        <f>D94+D95+D96+D97</f>
        <v>0</v>
      </c>
      <c r="E98" s="2">
        <f>E94+E95+E96+E97</f>
        <v>0</v>
      </c>
    </row>
    <row r="99" spans="1:5" ht="12.75">
      <c r="A99" s="62" t="s">
        <v>118</v>
      </c>
      <c r="B99" s="73" t="s">
        <v>4</v>
      </c>
      <c r="C99" s="63"/>
      <c r="D99" s="2"/>
      <c r="E99" s="2"/>
    </row>
    <row r="100" spans="1:5" ht="12.75">
      <c r="A100" s="59">
        <v>1</v>
      </c>
      <c r="B100" s="60" t="s">
        <v>108</v>
      </c>
      <c r="C100" s="60"/>
      <c r="D100" s="2">
        <v>0</v>
      </c>
      <c r="E100" s="2">
        <v>0</v>
      </c>
    </row>
    <row r="101" spans="1:5" ht="12.75">
      <c r="A101" s="59">
        <v>2</v>
      </c>
      <c r="B101" s="60" t="s">
        <v>110</v>
      </c>
      <c r="C101" s="60"/>
      <c r="D101" s="2">
        <v>0</v>
      </c>
      <c r="E101" s="2">
        <v>0</v>
      </c>
    </row>
    <row r="102" spans="1:5" ht="12.75">
      <c r="A102" s="59">
        <v>3</v>
      </c>
      <c r="B102" s="60" t="s">
        <v>109</v>
      </c>
      <c r="C102" s="60"/>
      <c r="D102" s="2">
        <v>0</v>
      </c>
      <c r="E102" s="2">
        <v>0</v>
      </c>
    </row>
    <row r="103" spans="1:5" ht="12.75">
      <c r="A103" s="59">
        <v>4</v>
      </c>
      <c r="B103" s="60" t="s">
        <v>111</v>
      </c>
      <c r="C103" s="60"/>
      <c r="D103" s="2">
        <v>100000</v>
      </c>
      <c r="E103" s="2">
        <v>100000</v>
      </c>
    </row>
    <row r="104" spans="1:5" ht="12.75">
      <c r="A104" s="59">
        <v>5</v>
      </c>
      <c r="B104" s="60" t="s">
        <v>112</v>
      </c>
      <c r="C104" s="60"/>
      <c r="D104" s="2">
        <v>0</v>
      </c>
      <c r="E104" s="2">
        <v>0</v>
      </c>
    </row>
    <row r="105" spans="1:5" ht="12.75">
      <c r="A105" s="59">
        <v>6</v>
      </c>
      <c r="B105" s="60" t="s">
        <v>113</v>
      </c>
      <c r="C105" s="60"/>
      <c r="D105" s="2">
        <v>0</v>
      </c>
      <c r="E105" s="2">
        <v>0</v>
      </c>
    </row>
    <row r="106" spans="1:5" ht="12.75">
      <c r="A106" s="62">
        <v>7</v>
      </c>
      <c r="B106" s="63" t="s">
        <v>114</v>
      </c>
      <c r="C106" s="63"/>
      <c r="D106" s="3">
        <v>0</v>
      </c>
      <c r="E106" s="3">
        <v>0</v>
      </c>
    </row>
    <row r="107" spans="1:5" ht="12.75">
      <c r="A107" s="62">
        <v>8</v>
      </c>
      <c r="B107" s="63" t="s">
        <v>115</v>
      </c>
      <c r="C107" s="63"/>
      <c r="D107" s="3">
        <v>0</v>
      </c>
      <c r="E107" s="3">
        <v>0</v>
      </c>
    </row>
    <row r="108" spans="1:5" ht="12.75">
      <c r="A108" s="62">
        <v>9</v>
      </c>
      <c r="B108" s="63" t="s">
        <v>116</v>
      </c>
      <c r="C108" s="63"/>
      <c r="D108" s="3">
        <v>583002</v>
      </c>
      <c r="E108" s="3">
        <v>176808</v>
      </c>
    </row>
    <row r="109" spans="1:5" ht="12.75">
      <c r="A109" s="62">
        <v>10</v>
      </c>
      <c r="B109" s="63" t="s">
        <v>117</v>
      </c>
      <c r="C109" s="63"/>
      <c r="D109" s="3">
        <v>977950</v>
      </c>
      <c r="E109" s="3">
        <v>406194</v>
      </c>
    </row>
    <row r="110" spans="1:5" ht="12.75">
      <c r="A110" s="59"/>
      <c r="B110" s="60" t="s">
        <v>119</v>
      </c>
      <c r="C110" s="60"/>
      <c r="D110" s="2">
        <f>SUM(D100:D109)</f>
        <v>1660952</v>
      </c>
      <c r="E110" s="2">
        <f>SUM(E100:E109)</f>
        <v>683002</v>
      </c>
    </row>
    <row r="111" spans="1:5" ht="12.75">
      <c r="A111" s="59"/>
      <c r="B111" s="73" t="s">
        <v>120</v>
      </c>
      <c r="C111" s="60"/>
      <c r="D111" s="2">
        <f>D98+D110+D89</f>
        <v>15020731</v>
      </c>
      <c r="E111" s="2">
        <f>E98+E110+E89</f>
        <v>11010421</v>
      </c>
    </row>
    <row r="112" spans="1:5" ht="13.5" thickBot="1">
      <c r="A112" s="66"/>
      <c r="B112" s="67" t="s">
        <v>5</v>
      </c>
      <c r="C112" s="67"/>
      <c r="D112" s="4">
        <f>D57-D111</f>
        <v>0</v>
      </c>
      <c r="E112" s="4">
        <f>E57-E111</f>
        <v>0</v>
      </c>
    </row>
  </sheetData>
  <sheetProtection/>
  <mergeCells count="4">
    <mergeCell ref="A2:D2"/>
    <mergeCell ref="A3:D3"/>
    <mergeCell ref="A63:D63"/>
    <mergeCell ref="A64:D64"/>
  </mergeCells>
  <printOptions horizontalCentered="1"/>
  <pageMargins left="0.4330708661417323" right="0.4724409448818898" top="0.31496062992125984" bottom="0.11811023622047245" header="0.35433070866141736" footer="0.196850393700787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F7" sqref="F6:F7"/>
    </sheetView>
  </sheetViews>
  <sheetFormatPr defaultColWidth="9.140625" defaultRowHeight="12.75"/>
  <cols>
    <col min="1" max="1" width="4.28125" style="6" customWidth="1"/>
    <col min="2" max="2" width="41.421875" style="6" customWidth="1"/>
    <col min="3" max="3" width="13.00390625" style="6" customWidth="1"/>
    <col min="4" max="4" width="13.7109375" style="6" customWidth="1"/>
    <col min="5" max="5" width="13.140625" style="6" customWidth="1"/>
    <col min="6" max="16384" width="9.140625" style="6" customWidth="1"/>
  </cols>
  <sheetData>
    <row r="1" spans="1:2" ht="12.75">
      <c r="A1" s="224" t="s">
        <v>194</v>
      </c>
      <c r="B1" s="224"/>
    </row>
    <row r="2" spans="1:2" ht="12.75">
      <c r="A2" s="225"/>
      <c r="B2" s="225"/>
    </row>
    <row r="3" spans="1:5" ht="12.75">
      <c r="A3" s="223" t="s">
        <v>22</v>
      </c>
      <c r="B3" s="223"/>
      <c r="C3" s="223"/>
      <c r="D3" s="223"/>
      <c r="E3" s="223"/>
    </row>
    <row r="5" spans="1:5" ht="12.75">
      <c r="A5" s="222" t="s">
        <v>224</v>
      </c>
      <c r="B5" s="222"/>
      <c r="C5" s="222"/>
      <c r="D5" s="222"/>
      <c r="E5" s="30"/>
    </row>
    <row r="6" ht="13.5" thickBot="1"/>
    <row r="7" spans="1:5" ht="27" thickBot="1" thickTop="1">
      <c r="A7" s="31" t="s">
        <v>23</v>
      </c>
      <c r="B7" s="32" t="s">
        <v>24</v>
      </c>
      <c r="C7" s="33" t="s">
        <v>25</v>
      </c>
      <c r="D7" s="33" t="s">
        <v>26</v>
      </c>
      <c r="E7" s="39" t="s">
        <v>27</v>
      </c>
    </row>
    <row r="8" spans="1:5" ht="13.5" thickTop="1">
      <c r="A8" s="34">
        <v>1</v>
      </c>
      <c r="B8" s="10" t="s">
        <v>168</v>
      </c>
      <c r="C8" s="26">
        <v>701705</v>
      </c>
      <c r="D8" s="134"/>
      <c r="E8" s="134">
        <v>5643708</v>
      </c>
    </row>
    <row r="9" spans="1:5" ht="12.75">
      <c r="A9" s="34">
        <v>2</v>
      </c>
      <c r="B9" s="10" t="s">
        <v>225</v>
      </c>
      <c r="C9" s="26"/>
      <c r="D9" s="134">
        <v>1947085</v>
      </c>
      <c r="E9" s="134">
        <v>0</v>
      </c>
    </row>
    <row r="10" spans="1:5" ht="12.75">
      <c r="A10" s="34">
        <v>3</v>
      </c>
      <c r="B10" s="10" t="s">
        <v>226</v>
      </c>
      <c r="C10" s="26"/>
      <c r="D10" s="134">
        <v>7942697</v>
      </c>
      <c r="E10" s="134"/>
    </row>
    <row r="11" spans="1:5" ht="12.75">
      <c r="A11" s="34">
        <v>4</v>
      </c>
      <c r="B11" s="10"/>
      <c r="C11" s="26"/>
      <c r="D11" s="134"/>
      <c r="E11" s="134"/>
    </row>
    <row r="12" spans="1:5" ht="12.75">
      <c r="A12" s="34"/>
      <c r="B12" s="10"/>
      <c r="C12" s="26"/>
      <c r="D12" s="134"/>
      <c r="E12" s="134"/>
    </row>
    <row r="13" spans="1:5" ht="12.75">
      <c r="A13" s="35">
        <v>5</v>
      </c>
      <c r="B13" s="13" t="s">
        <v>28</v>
      </c>
      <c r="C13" s="13" t="s">
        <v>131</v>
      </c>
      <c r="D13" s="135"/>
      <c r="E13" s="135"/>
    </row>
    <row r="14" spans="1:5" ht="12.75">
      <c r="A14" s="35"/>
      <c r="B14" s="13"/>
      <c r="C14" s="13"/>
      <c r="D14" s="135"/>
      <c r="E14" s="135"/>
    </row>
    <row r="15" spans="1:5" ht="25.5">
      <c r="A15" s="35">
        <v>6</v>
      </c>
      <c r="B15" s="17" t="s">
        <v>29</v>
      </c>
      <c r="C15" s="12">
        <v>71</v>
      </c>
      <c r="D15" s="135"/>
      <c r="E15" s="135"/>
    </row>
    <row r="16" spans="1:5" ht="12.75">
      <c r="A16" s="36"/>
      <c r="B16" s="11" t="s">
        <v>169</v>
      </c>
      <c r="C16" s="15"/>
      <c r="D16" s="136">
        <f>D8+D9+D10+D11+D12+D13+D14+D15</f>
        <v>9889782</v>
      </c>
      <c r="E16" s="136">
        <f>E8+E9+E10+E11+E12+E13+E14+E15</f>
        <v>5643708</v>
      </c>
    </row>
    <row r="17" spans="1:5" ht="12.75">
      <c r="A17" s="35">
        <v>7</v>
      </c>
      <c r="B17" s="13" t="s">
        <v>30</v>
      </c>
      <c r="C17" s="13" t="s">
        <v>132</v>
      </c>
      <c r="D17" s="135">
        <v>3513803</v>
      </c>
      <c r="E17" s="135">
        <v>1950460</v>
      </c>
    </row>
    <row r="18" spans="1:5" ht="12.75">
      <c r="A18" s="35"/>
      <c r="B18" s="13" t="s">
        <v>227</v>
      </c>
      <c r="C18" s="13">
        <v>605</v>
      </c>
      <c r="D18" s="135">
        <v>3097267</v>
      </c>
      <c r="E18" s="135">
        <v>898146</v>
      </c>
    </row>
    <row r="19" spans="1:5" ht="12.75">
      <c r="A19" s="35"/>
      <c r="B19" s="13" t="s">
        <v>196</v>
      </c>
      <c r="C19" s="13"/>
      <c r="D19" s="135">
        <v>795104</v>
      </c>
      <c r="E19" s="135">
        <v>795104</v>
      </c>
    </row>
    <row r="20" spans="1:5" ht="12.75">
      <c r="A20" s="35"/>
      <c r="B20" s="13" t="s">
        <v>213</v>
      </c>
      <c r="C20" s="13"/>
      <c r="D20" s="135">
        <v>115000</v>
      </c>
      <c r="E20" s="135">
        <v>840000</v>
      </c>
    </row>
    <row r="21" spans="1:5" ht="12.75">
      <c r="A21" s="35"/>
      <c r="B21" s="13"/>
      <c r="C21" s="13"/>
      <c r="D21" s="135"/>
      <c r="E21" s="135"/>
    </row>
    <row r="22" spans="1:5" ht="12.75">
      <c r="A22" s="35"/>
      <c r="B22" s="13"/>
      <c r="C22" s="13"/>
      <c r="D22" s="135"/>
      <c r="E22" s="135"/>
    </row>
    <row r="23" spans="1:5" ht="12.75">
      <c r="A23" s="35"/>
      <c r="B23" s="13"/>
      <c r="C23" s="13"/>
      <c r="D23" s="135"/>
      <c r="E23" s="135"/>
    </row>
    <row r="24" spans="1:5" ht="12.75">
      <c r="A24" s="35">
        <v>5</v>
      </c>
      <c r="B24" s="13" t="s">
        <v>31</v>
      </c>
      <c r="C24" s="13" t="s">
        <v>133</v>
      </c>
      <c r="D24" s="136">
        <f>D25+D26</f>
        <v>1222590</v>
      </c>
      <c r="E24" s="136">
        <f>E25+E26</f>
        <v>720869</v>
      </c>
    </row>
    <row r="25" spans="1:5" ht="12.75">
      <c r="A25" s="35"/>
      <c r="B25" s="13" t="s">
        <v>32</v>
      </c>
      <c r="C25" s="12">
        <v>641</v>
      </c>
      <c r="D25" s="135">
        <v>1018000</v>
      </c>
      <c r="E25" s="135">
        <v>560212</v>
      </c>
    </row>
    <row r="26" spans="1:5" ht="12.75">
      <c r="A26" s="35"/>
      <c r="B26" s="13" t="s">
        <v>33</v>
      </c>
      <c r="C26" s="12">
        <v>644</v>
      </c>
      <c r="D26" s="135">
        <v>204590</v>
      </c>
      <c r="E26" s="135">
        <v>160657</v>
      </c>
    </row>
    <row r="27" spans="1:5" ht="12.75">
      <c r="A27" s="35">
        <v>6</v>
      </c>
      <c r="B27" s="13" t="s">
        <v>34</v>
      </c>
      <c r="C27" s="12" t="s">
        <v>134</v>
      </c>
      <c r="D27" s="135">
        <v>0</v>
      </c>
      <c r="E27" s="135">
        <v>0</v>
      </c>
    </row>
    <row r="28" spans="1:5" ht="12.75">
      <c r="A28" s="35">
        <v>7</v>
      </c>
      <c r="B28" s="13" t="s">
        <v>35</v>
      </c>
      <c r="C28" s="12" t="s">
        <v>135</v>
      </c>
      <c r="D28" s="135">
        <v>88771</v>
      </c>
      <c r="E28" s="135">
        <v>0</v>
      </c>
    </row>
    <row r="29" spans="1:5" ht="12.75">
      <c r="A29" s="35"/>
      <c r="B29" s="13"/>
      <c r="C29" s="12"/>
      <c r="D29" s="135"/>
      <c r="E29" s="135"/>
    </row>
    <row r="30" spans="1:5" ht="12.75">
      <c r="A30" s="35"/>
      <c r="B30" s="13"/>
      <c r="C30" s="12"/>
      <c r="D30" s="135"/>
      <c r="E30" s="135"/>
    </row>
    <row r="31" spans="1:5" s="16" customFormat="1" ht="12.75">
      <c r="A31" s="36">
        <v>8</v>
      </c>
      <c r="B31" s="14" t="s">
        <v>36</v>
      </c>
      <c r="C31" s="15"/>
      <c r="D31" s="136">
        <f>D17+D18+D19+D20+D21+D22+D23+D24+D27+D28+D29+D30</f>
        <v>8832535</v>
      </c>
      <c r="E31" s="136">
        <f>E17+E18+E19+E20+E21+E22+E23+E24+E27+E28+E29+E30</f>
        <v>5204579</v>
      </c>
    </row>
    <row r="32" spans="1:5" ht="12.75">
      <c r="A32" s="36">
        <v>9</v>
      </c>
      <c r="B32" s="14" t="s">
        <v>171</v>
      </c>
      <c r="C32" s="15"/>
      <c r="D32" s="136">
        <f>D16-D31</f>
        <v>1057247</v>
      </c>
      <c r="E32" s="136">
        <f>E16-E31</f>
        <v>439129</v>
      </c>
    </row>
    <row r="33" spans="1:5" ht="12.75">
      <c r="A33" s="35"/>
      <c r="B33" s="13" t="s">
        <v>170</v>
      </c>
      <c r="C33" s="12">
        <v>657</v>
      </c>
      <c r="D33" s="136">
        <v>0</v>
      </c>
      <c r="E33" s="136">
        <v>0</v>
      </c>
    </row>
    <row r="34" spans="1:5" ht="25.5">
      <c r="A34" s="35">
        <v>10</v>
      </c>
      <c r="B34" s="17" t="s">
        <v>124</v>
      </c>
      <c r="C34" s="18">
        <v>761661</v>
      </c>
      <c r="D34" s="135"/>
      <c r="E34" s="135"/>
    </row>
    <row r="35" spans="1:5" ht="12.75">
      <c r="A35" s="35">
        <v>11</v>
      </c>
      <c r="B35" s="13" t="s">
        <v>125</v>
      </c>
      <c r="C35" s="18">
        <v>762662</v>
      </c>
      <c r="D35" s="135"/>
      <c r="E35" s="135"/>
    </row>
    <row r="36" spans="1:5" ht="12.75">
      <c r="A36" s="35">
        <v>12</v>
      </c>
      <c r="B36" s="13" t="s">
        <v>126</v>
      </c>
      <c r="C36" s="12"/>
      <c r="D36" s="136">
        <f>SUM(D37:D40)</f>
        <v>0</v>
      </c>
      <c r="E36" s="136">
        <f>SUM(E37:E40)</f>
        <v>0</v>
      </c>
    </row>
    <row r="37" spans="1:5" ht="31.5" customHeight="1">
      <c r="A37" s="35"/>
      <c r="B37" s="13" t="s">
        <v>127</v>
      </c>
      <c r="C37" s="40" t="s">
        <v>136</v>
      </c>
      <c r="D37" s="135"/>
      <c r="E37" s="135"/>
    </row>
    <row r="38" spans="1:5" ht="12.75">
      <c r="A38" s="35"/>
      <c r="B38" s="13" t="s">
        <v>128</v>
      </c>
      <c r="C38" s="18">
        <v>767667</v>
      </c>
      <c r="D38" s="135"/>
      <c r="E38" s="135"/>
    </row>
    <row r="39" spans="1:5" ht="12.75">
      <c r="A39" s="35"/>
      <c r="B39" s="13" t="s">
        <v>129</v>
      </c>
      <c r="C39" s="18">
        <v>769669</v>
      </c>
      <c r="D39" s="135"/>
      <c r="E39" s="135"/>
    </row>
    <row r="40" spans="1:5" ht="12.75">
      <c r="A40" s="35"/>
      <c r="B40" s="13" t="s">
        <v>130</v>
      </c>
      <c r="C40" s="18">
        <v>768668</v>
      </c>
      <c r="D40" s="135"/>
      <c r="E40" s="135"/>
    </row>
    <row r="41" spans="1:5" s="16" customFormat="1" ht="25.5">
      <c r="A41" s="36">
        <v>13</v>
      </c>
      <c r="B41" s="17" t="s">
        <v>37</v>
      </c>
      <c r="C41" s="15"/>
      <c r="D41" s="136">
        <f>SUM(D34:D36)</f>
        <v>0</v>
      </c>
      <c r="E41" s="136">
        <f>SUM(E34:E36)</f>
        <v>0</v>
      </c>
    </row>
    <row r="42" spans="1:5" s="16" customFormat="1" ht="12.75">
      <c r="A42" s="36">
        <v>14</v>
      </c>
      <c r="B42" s="14" t="s">
        <v>38</v>
      </c>
      <c r="C42" s="15"/>
      <c r="D42" s="136">
        <f>D32+D33</f>
        <v>1057247</v>
      </c>
      <c r="E42" s="136">
        <f>E32+E33</f>
        <v>439129</v>
      </c>
    </row>
    <row r="43" spans="1:5" ht="12.75">
      <c r="A43" s="35">
        <v>15</v>
      </c>
      <c r="B43" s="13" t="s">
        <v>39</v>
      </c>
      <c r="C43" s="12"/>
      <c r="D43" s="135">
        <v>79294</v>
      </c>
      <c r="E43" s="135">
        <f>E42*7.5%</f>
        <v>32934.674999999996</v>
      </c>
    </row>
    <row r="44" spans="1:5" s="16" customFormat="1" ht="12.75">
      <c r="A44" s="36">
        <v>16</v>
      </c>
      <c r="B44" s="14" t="s">
        <v>40</v>
      </c>
      <c r="C44" s="14"/>
      <c r="D44" s="136">
        <f>D32-D43</f>
        <v>977953</v>
      </c>
      <c r="E44" s="136">
        <f>E32-E43</f>
        <v>406194.325</v>
      </c>
    </row>
    <row r="45" spans="1:5" ht="13.5" thickBot="1">
      <c r="A45" s="41">
        <v>17</v>
      </c>
      <c r="B45" s="38" t="s">
        <v>41</v>
      </c>
      <c r="C45" s="38"/>
      <c r="D45" s="137"/>
      <c r="E45" s="137"/>
    </row>
    <row r="46" ht="13.5" thickTop="1"/>
    <row r="47" ht="12.75">
      <c r="D47" s="6">
        <v>79294</v>
      </c>
    </row>
    <row r="48" ht="12.75">
      <c r="D48" s="6">
        <v>36380</v>
      </c>
    </row>
    <row r="49" ht="12.75">
      <c r="D49" s="6">
        <f>D47-D48</f>
        <v>42914</v>
      </c>
    </row>
  </sheetData>
  <sheetProtection/>
  <mergeCells count="4">
    <mergeCell ref="A3:E3"/>
    <mergeCell ref="A1:B1"/>
    <mergeCell ref="A5:D5"/>
    <mergeCell ref="A2:B2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28125" style="6" customWidth="1"/>
    <col min="2" max="2" width="34.421875" style="6" customWidth="1"/>
    <col min="3" max="3" width="16.7109375" style="6" customWidth="1"/>
    <col min="4" max="4" width="20.140625" style="6" customWidth="1"/>
    <col min="5" max="5" width="17.8515625" style="6" customWidth="1"/>
    <col min="6" max="6" width="18.421875" style="6" customWidth="1"/>
    <col min="7" max="7" width="16.421875" style="6" customWidth="1"/>
    <col min="8" max="16384" width="9.140625" style="6" customWidth="1"/>
  </cols>
  <sheetData>
    <row r="1" spans="1:2" ht="12.75">
      <c r="A1" s="226" t="s">
        <v>194</v>
      </c>
      <c r="B1" s="226"/>
    </row>
    <row r="2" ht="12.75">
      <c r="A2" s="5"/>
    </row>
    <row r="3" spans="1:5" ht="12.75">
      <c r="A3" s="223" t="s">
        <v>137</v>
      </c>
      <c r="B3" s="223"/>
      <c r="C3" s="223"/>
      <c r="D3" s="223"/>
      <c r="E3" s="223"/>
    </row>
    <row r="4" spans="2:5" ht="12.75">
      <c r="B4" s="222" t="s">
        <v>224</v>
      </c>
      <c r="C4" s="222"/>
      <c r="D4" s="222"/>
      <c r="E4" s="222"/>
    </row>
    <row r="5" ht="18.75" customHeight="1">
      <c r="B5" s="6" t="s">
        <v>138</v>
      </c>
    </row>
    <row r="6" ht="14.25" customHeight="1" thickBot="1"/>
    <row r="7" spans="1:7" ht="43.5" customHeight="1" thickBot="1">
      <c r="A7" s="7" t="s">
        <v>23</v>
      </c>
      <c r="B7" s="8"/>
      <c r="C7" s="23" t="s">
        <v>139</v>
      </c>
      <c r="D7" s="23" t="s">
        <v>140</v>
      </c>
      <c r="E7" s="23" t="s">
        <v>141</v>
      </c>
      <c r="F7" s="24" t="s">
        <v>142</v>
      </c>
      <c r="G7" s="25" t="s">
        <v>143</v>
      </c>
    </row>
    <row r="8" spans="1:7" ht="18" customHeight="1">
      <c r="A8" s="13" t="s">
        <v>43</v>
      </c>
      <c r="B8" s="14" t="s">
        <v>195</v>
      </c>
      <c r="C8" s="12"/>
      <c r="D8" s="13"/>
      <c r="E8" s="13"/>
      <c r="F8" s="13"/>
      <c r="G8" s="27">
        <f>C8+D8+E8+F8</f>
        <v>0</v>
      </c>
    </row>
    <row r="9" spans="1:7" ht="18" customHeight="1">
      <c r="A9" s="13">
        <v>1</v>
      </c>
      <c r="B9" s="13" t="s">
        <v>144</v>
      </c>
      <c r="C9" s="12"/>
      <c r="D9" s="13"/>
      <c r="E9" s="13"/>
      <c r="F9" s="13">
        <v>176808</v>
      </c>
      <c r="G9" s="27">
        <f>C9+D9+E9+F9</f>
        <v>176808</v>
      </c>
    </row>
    <row r="10" spans="1:7" ht="12.75">
      <c r="A10" s="13">
        <v>2</v>
      </c>
      <c r="B10" s="13" t="s">
        <v>145</v>
      </c>
      <c r="C10" s="15"/>
      <c r="D10" s="14"/>
      <c r="E10" s="14"/>
      <c r="F10" s="14"/>
      <c r="G10" s="27">
        <f>C10+D10+E10+F10</f>
        <v>0</v>
      </c>
    </row>
    <row r="11" spans="1:7" ht="12.75">
      <c r="A11" s="13">
        <v>3</v>
      </c>
      <c r="B11" s="13" t="s">
        <v>146</v>
      </c>
      <c r="C11" s="139">
        <v>100000</v>
      </c>
      <c r="D11" s="14"/>
      <c r="E11" s="14"/>
      <c r="F11" s="13"/>
      <c r="G11" s="27"/>
    </row>
    <row r="12" spans="1:7" ht="13.5" thickBot="1">
      <c r="A12" s="28">
        <v>4</v>
      </c>
      <c r="B12" s="29" t="s">
        <v>147</v>
      </c>
      <c r="C12" s="140"/>
      <c r="D12" s="28"/>
      <c r="E12" s="28"/>
      <c r="F12" s="28"/>
      <c r="G12" s="74">
        <f>C12+D12+E12+F12</f>
        <v>0</v>
      </c>
    </row>
    <row r="13" spans="1:7" ht="13.5" thickBot="1">
      <c r="A13" s="7" t="s">
        <v>118</v>
      </c>
      <c r="B13" s="8" t="s">
        <v>197</v>
      </c>
      <c r="C13" s="138">
        <f>SUM(C10:C12)</f>
        <v>100000</v>
      </c>
      <c r="D13" s="138">
        <f>SUM(D10:D12)</f>
        <v>0</v>
      </c>
      <c r="E13" s="138">
        <f>SUM(E10:E12)</f>
        <v>0</v>
      </c>
      <c r="F13" s="138">
        <f>SUM(F10:F12)</f>
        <v>0</v>
      </c>
      <c r="G13" s="138">
        <f>SUM(G8:G12)</f>
        <v>176808</v>
      </c>
    </row>
    <row r="14" spans="1:7" ht="12.75">
      <c r="A14" s="13">
        <v>1</v>
      </c>
      <c r="B14" s="13" t="s">
        <v>144</v>
      </c>
      <c r="C14" s="12"/>
      <c r="D14" s="13"/>
      <c r="E14" s="13"/>
      <c r="F14" s="142">
        <v>406194</v>
      </c>
      <c r="G14" s="27">
        <f>C14+D14+E14+F14</f>
        <v>406194</v>
      </c>
    </row>
    <row r="15" spans="1:7" ht="12.75">
      <c r="A15" s="13">
        <v>2</v>
      </c>
      <c r="B15" s="13" t="s">
        <v>145</v>
      </c>
      <c r="C15" s="15"/>
      <c r="D15" s="14"/>
      <c r="E15" s="14"/>
      <c r="F15" s="14"/>
      <c r="G15" s="27">
        <f>C15+D15+E15+F15</f>
        <v>0</v>
      </c>
    </row>
    <row r="16" spans="1:7" ht="12.75">
      <c r="A16" s="13">
        <v>3</v>
      </c>
      <c r="B16" s="13" t="s">
        <v>146</v>
      </c>
      <c r="C16" s="139">
        <v>100000</v>
      </c>
      <c r="D16" s="14"/>
      <c r="E16" s="14"/>
      <c r="F16" s="13"/>
      <c r="G16" s="27"/>
    </row>
    <row r="17" spans="1:7" ht="13.5" thickBot="1">
      <c r="A17" s="28">
        <v>4</v>
      </c>
      <c r="B17" s="29" t="s">
        <v>147</v>
      </c>
      <c r="C17" s="140"/>
      <c r="D17" s="28"/>
      <c r="E17" s="28"/>
      <c r="F17" s="28"/>
      <c r="G17" s="74">
        <f>C17+D17+E17+F17</f>
        <v>0</v>
      </c>
    </row>
    <row r="18" spans="1:7" ht="13.5" thickBot="1">
      <c r="A18" s="7" t="s">
        <v>118</v>
      </c>
      <c r="B18" s="8" t="s">
        <v>198</v>
      </c>
      <c r="C18" s="138">
        <f>SUM(C16:C17)</f>
        <v>100000</v>
      </c>
      <c r="D18" s="138">
        <f>SUM(D13:D17)</f>
        <v>0</v>
      </c>
      <c r="E18" s="138">
        <f>SUM(E13:E17)</f>
        <v>0</v>
      </c>
      <c r="F18" s="138">
        <f>SUM(F13:F17)</f>
        <v>406194</v>
      </c>
      <c r="G18" s="138">
        <f>SUM(G13:G17)</f>
        <v>583002</v>
      </c>
    </row>
    <row r="19" spans="1:7" ht="12.75">
      <c r="A19" s="13">
        <v>1</v>
      </c>
      <c r="B19" s="13" t="s">
        <v>144</v>
      </c>
      <c r="C19" s="12"/>
      <c r="D19" s="13"/>
      <c r="E19" s="13"/>
      <c r="F19" s="142">
        <v>977950</v>
      </c>
      <c r="G19" s="27">
        <f>C19+D19+E19+F19</f>
        <v>977950</v>
      </c>
    </row>
    <row r="20" spans="1:7" ht="12.75">
      <c r="A20" s="13">
        <v>2</v>
      </c>
      <c r="B20" s="13" t="s">
        <v>145</v>
      </c>
      <c r="C20" s="15"/>
      <c r="D20" s="14"/>
      <c r="E20" s="14"/>
      <c r="F20" s="14"/>
      <c r="G20" s="27">
        <f>C20+D20+E20+F20</f>
        <v>0</v>
      </c>
    </row>
    <row r="21" spans="1:7" ht="12.75">
      <c r="A21" s="13">
        <v>3</v>
      </c>
      <c r="B21" s="13" t="s">
        <v>146</v>
      </c>
      <c r="C21" s="139">
        <v>100000</v>
      </c>
      <c r="D21" s="14"/>
      <c r="E21" s="14"/>
      <c r="F21" s="13"/>
      <c r="G21" s="27">
        <v>100000</v>
      </c>
    </row>
    <row r="22" spans="1:7" ht="13.5" thickBot="1">
      <c r="A22" s="28">
        <v>4</v>
      </c>
      <c r="B22" s="29" t="s">
        <v>147</v>
      </c>
      <c r="C22" s="140"/>
      <c r="D22" s="28"/>
      <c r="E22" s="28"/>
      <c r="F22" s="28"/>
      <c r="G22" s="74">
        <f>C22+D22+E22+F22</f>
        <v>0</v>
      </c>
    </row>
    <row r="23" spans="1:7" ht="13.5" thickBot="1">
      <c r="A23" s="7" t="s">
        <v>118</v>
      </c>
      <c r="B23" s="8" t="s">
        <v>229</v>
      </c>
      <c r="C23" s="138">
        <f>SUM(C18:C22)</f>
        <v>200000</v>
      </c>
      <c r="D23" s="138">
        <f>SUM(D18:D22)</f>
        <v>0</v>
      </c>
      <c r="E23" s="138">
        <f>SUM(E18:E22)</f>
        <v>0</v>
      </c>
      <c r="F23" s="138">
        <f>SUM(F18:F22)</f>
        <v>1384144</v>
      </c>
      <c r="G23" s="138">
        <f>SUM(G18:G22)</f>
        <v>1660952</v>
      </c>
    </row>
  </sheetData>
  <sheetProtection/>
  <mergeCells count="3">
    <mergeCell ref="B4:E4"/>
    <mergeCell ref="A3:E3"/>
    <mergeCell ref="A1:B1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B16">
      <selection activeCell="I4" sqref="I4"/>
    </sheetView>
  </sheetViews>
  <sheetFormatPr defaultColWidth="9.140625" defaultRowHeight="12.75"/>
  <cols>
    <col min="1" max="1" width="4.28125" style="6" customWidth="1"/>
    <col min="2" max="2" width="24.28125" style="6" customWidth="1"/>
    <col min="3" max="3" width="10.7109375" style="6" customWidth="1"/>
    <col min="4" max="4" width="12.28125" style="6" customWidth="1"/>
    <col min="5" max="5" width="8.00390625" style="6" customWidth="1"/>
    <col min="6" max="6" width="5.57421875" style="6" customWidth="1"/>
    <col min="7" max="7" width="8.28125" style="6" customWidth="1"/>
    <col min="8" max="8" width="9.28125" style="6" customWidth="1"/>
    <col min="9" max="9" width="4.8515625" style="6" customWidth="1"/>
    <col min="10" max="10" width="11.00390625" style="6" customWidth="1"/>
    <col min="11" max="16384" width="9.140625" style="6" customWidth="1"/>
  </cols>
  <sheetData>
    <row r="1" ht="12.75">
      <c r="A1" s="42" t="s">
        <v>194</v>
      </c>
    </row>
    <row r="2" ht="12.75">
      <c r="A2" s="5"/>
    </row>
    <row r="3" spans="1:7" ht="12.75">
      <c r="A3" s="223" t="s">
        <v>172</v>
      </c>
      <c r="B3" s="223"/>
      <c r="C3" s="223"/>
      <c r="D3" s="223"/>
      <c r="E3" s="223"/>
      <c r="F3" s="223"/>
      <c r="G3" s="223"/>
    </row>
    <row r="4" spans="1:6" ht="18.75" customHeight="1">
      <c r="A4" s="222"/>
      <c r="B4" s="222"/>
      <c r="C4" s="222"/>
      <c r="D4" s="222"/>
      <c r="E4" s="222"/>
      <c r="F4" s="222"/>
    </row>
    <row r="5" spans="2:6" ht="18.75" customHeight="1" thickBot="1">
      <c r="B5" s="222" t="s">
        <v>224</v>
      </c>
      <c r="C5" s="222"/>
      <c r="D5" s="222"/>
      <c r="E5" s="222"/>
      <c r="F5" s="222"/>
    </row>
    <row r="6" spans="1:13" ht="21.75" customHeight="1">
      <c r="A6" s="249" t="s">
        <v>23</v>
      </c>
      <c r="B6" s="236" t="s">
        <v>148</v>
      </c>
      <c r="C6" s="237" t="s">
        <v>211</v>
      </c>
      <c r="D6" s="235" t="s">
        <v>149</v>
      </c>
      <c r="E6" s="236" t="s">
        <v>150</v>
      </c>
      <c r="F6" s="236"/>
      <c r="G6" s="236"/>
      <c r="H6" s="244" t="s">
        <v>154</v>
      </c>
      <c r="I6" s="227" t="s">
        <v>155</v>
      </c>
      <c r="J6" s="227" t="s">
        <v>156</v>
      </c>
      <c r="K6" s="230" t="s">
        <v>212</v>
      </c>
      <c r="L6" s="227" t="s">
        <v>156</v>
      </c>
      <c r="M6" s="230" t="s">
        <v>212</v>
      </c>
    </row>
    <row r="7" spans="1:13" ht="15" customHeight="1">
      <c r="A7" s="250"/>
      <c r="B7" s="247"/>
      <c r="C7" s="238"/>
      <c r="D7" s="233"/>
      <c r="E7" s="233" t="s">
        <v>151</v>
      </c>
      <c r="F7" s="233" t="s">
        <v>152</v>
      </c>
      <c r="G7" s="245" t="s">
        <v>153</v>
      </c>
      <c r="H7" s="245"/>
      <c r="I7" s="228"/>
      <c r="J7" s="228"/>
      <c r="K7" s="231"/>
      <c r="L7" s="228"/>
      <c r="M7" s="231"/>
    </row>
    <row r="8" spans="1:13" ht="13.5" customHeight="1" thickBot="1">
      <c r="A8" s="251"/>
      <c r="B8" s="248"/>
      <c r="C8" s="239"/>
      <c r="D8" s="234"/>
      <c r="E8" s="234"/>
      <c r="F8" s="234"/>
      <c r="G8" s="246"/>
      <c r="H8" s="246"/>
      <c r="I8" s="229"/>
      <c r="J8" s="229"/>
      <c r="K8" s="232"/>
      <c r="L8" s="229"/>
      <c r="M8" s="232"/>
    </row>
    <row r="9" spans="1:13" ht="15.75" customHeight="1" thickBot="1">
      <c r="A9" s="7"/>
      <c r="B9" s="8"/>
      <c r="C9" s="8"/>
      <c r="D9" s="8" t="s">
        <v>157</v>
      </c>
      <c r="E9" s="8" t="s">
        <v>158</v>
      </c>
      <c r="F9" s="8" t="s">
        <v>159</v>
      </c>
      <c r="G9" s="8" t="s">
        <v>167</v>
      </c>
      <c r="H9" s="8" t="s">
        <v>160</v>
      </c>
      <c r="I9" s="8" t="s">
        <v>161</v>
      </c>
      <c r="J9" s="8" t="s">
        <v>162</v>
      </c>
      <c r="K9" s="150"/>
      <c r="L9" s="8" t="s">
        <v>162</v>
      </c>
      <c r="M9" s="150"/>
    </row>
    <row r="10" spans="1:13" ht="15.75" customHeight="1">
      <c r="A10" s="9"/>
      <c r="B10" s="144" t="s">
        <v>206</v>
      </c>
      <c r="C10" s="146">
        <v>2013</v>
      </c>
      <c r="D10" s="10">
        <v>1120000</v>
      </c>
      <c r="E10" s="10"/>
      <c r="F10" s="10"/>
      <c r="G10" s="10">
        <f>D10+E10-F10</f>
        <v>1120000</v>
      </c>
      <c r="H10" s="151">
        <v>0.25</v>
      </c>
      <c r="I10" s="10"/>
      <c r="J10" s="10">
        <f>G10*H10</f>
        <v>280000</v>
      </c>
      <c r="K10" s="13">
        <f>G10-J10</f>
        <v>840000</v>
      </c>
      <c r="L10" s="10">
        <f>K10*25%</f>
        <v>210000</v>
      </c>
      <c r="M10" s="13">
        <f>K10-L10</f>
        <v>630000</v>
      </c>
    </row>
    <row r="11" spans="1:13" ht="15.75" customHeight="1">
      <c r="A11" s="9"/>
      <c r="B11" s="144" t="s">
        <v>207</v>
      </c>
      <c r="C11" s="145">
        <v>2013</v>
      </c>
      <c r="D11" s="10">
        <v>680000</v>
      </c>
      <c r="E11" s="10"/>
      <c r="F11" s="10"/>
      <c r="G11" s="10">
        <f aca="true" t="shared" si="0" ref="G11:G22">D11+E11-F11</f>
        <v>680000</v>
      </c>
      <c r="H11" s="151">
        <v>0.25</v>
      </c>
      <c r="I11" s="10"/>
      <c r="J11" s="10">
        <f aca="true" t="shared" si="1" ref="J11:J22">G11*H11</f>
        <v>170000</v>
      </c>
      <c r="K11" s="13">
        <f aca="true" t="shared" si="2" ref="K11:K22">G11-J11</f>
        <v>510000</v>
      </c>
      <c r="L11" s="10">
        <f aca="true" t="shared" si="3" ref="L11:L21">K11*25%</f>
        <v>127500</v>
      </c>
      <c r="M11" s="13">
        <f aca="true" t="shared" si="4" ref="M11:M21">K11-L11</f>
        <v>382500</v>
      </c>
    </row>
    <row r="12" spans="1:13" ht="15.75" customHeight="1">
      <c r="A12" s="9"/>
      <c r="B12" s="144" t="s">
        <v>208</v>
      </c>
      <c r="C12" s="145">
        <v>2013</v>
      </c>
      <c r="D12" s="10">
        <v>1000000</v>
      </c>
      <c r="E12" s="10"/>
      <c r="F12" s="10"/>
      <c r="G12" s="10">
        <f t="shared" si="0"/>
        <v>1000000</v>
      </c>
      <c r="H12" s="151">
        <v>0.25</v>
      </c>
      <c r="I12" s="10"/>
      <c r="J12" s="10">
        <f t="shared" si="1"/>
        <v>250000</v>
      </c>
      <c r="K12" s="13">
        <f t="shared" si="2"/>
        <v>750000</v>
      </c>
      <c r="L12" s="10">
        <f t="shared" si="3"/>
        <v>187500</v>
      </c>
      <c r="M12" s="13">
        <f t="shared" si="4"/>
        <v>562500</v>
      </c>
    </row>
    <row r="13" spans="1:13" ht="15.75" customHeight="1">
      <c r="A13" s="9"/>
      <c r="B13" s="144" t="s">
        <v>209</v>
      </c>
      <c r="C13" s="145">
        <v>2013</v>
      </c>
      <c r="D13" s="10">
        <v>500000</v>
      </c>
      <c r="E13" s="10"/>
      <c r="F13" s="10"/>
      <c r="G13" s="10">
        <f t="shared" si="0"/>
        <v>500000</v>
      </c>
      <c r="H13" s="151">
        <v>0.25</v>
      </c>
      <c r="I13" s="10"/>
      <c r="J13" s="10">
        <f t="shared" si="1"/>
        <v>125000</v>
      </c>
      <c r="K13" s="13">
        <f t="shared" si="2"/>
        <v>375000</v>
      </c>
      <c r="L13" s="10">
        <f t="shared" si="3"/>
        <v>93750</v>
      </c>
      <c r="M13" s="13">
        <f t="shared" si="4"/>
        <v>281250</v>
      </c>
    </row>
    <row r="14" spans="1:13" ht="15.75" customHeight="1">
      <c r="A14" s="9"/>
      <c r="B14" s="144" t="s">
        <v>210</v>
      </c>
      <c r="C14" s="145">
        <v>2013</v>
      </c>
      <c r="D14" s="10">
        <v>220000</v>
      </c>
      <c r="E14" s="10"/>
      <c r="F14" s="10"/>
      <c r="G14" s="10">
        <f t="shared" si="0"/>
        <v>220000</v>
      </c>
      <c r="H14" s="151">
        <v>0.25</v>
      </c>
      <c r="I14" s="10"/>
      <c r="J14" s="10">
        <f t="shared" si="1"/>
        <v>55000</v>
      </c>
      <c r="K14" s="13">
        <f t="shared" si="2"/>
        <v>165000</v>
      </c>
      <c r="L14" s="10">
        <f t="shared" si="3"/>
        <v>41250</v>
      </c>
      <c r="M14" s="13">
        <f t="shared" si="4"/>
        <v>123750</v>
      </c>
    </row>
    <row r="15" spans="1:13" ht="15.75" customHeight="1">
      <c r="A15" s="9"/>
      <c r="B15" s="143" t="s">
        <v>199</v>
      </c>
      <c r="C15" s="145">
        <v>2014</v>
      </c>
      <c r="D15" s="148">
        <v>0</v>
      </c>
      <c r="E15" s="149">
        <f>'[1]Sheet2'!$I$7</f>
        <v>1800000</v>
      </c>
      <c r="F15" s="10"/>
      <c r="G15" s="10">
        <f t="shared" si="0"/>
        <v>1800000</v>
      </c>
      <c r="H15" s="151">
        <v>0.05</v>
      </c>
      <c r="I15" s="10"/>
      <c r="J15" s="10">
        <f t="shared" si="1"/>
        <v>90000</v>
      </c>
      <c r="K15" s="13">
        <f t="shared" si="2"/>
        <v>1710000</v>
      </c>
      <c r="L15" s="10">
        <f>K15*5%</f>
        <v>85500</v>
      </c>
      <c r="M15" s="13">
        <f t="shared" si="4"/>
        <v>1624500</v>
      </c>
    </row>
    <row r="16" spans="1:13" ht="15.75" customHeight="1">
      <c r="A16" s="9"/>
      <c r="B16" s="144" t="s">
        <v>201</v>
      </c>
      <c r="C16" s="145">
        <v>2014</v>
      </c>
      <c r="D16" s="147">
        <v>0</v>
      </c>
      <c r="E16" s="149">
        <v>125000</v>
      </c>
      <c r="F16" s="10"/>
      <c r="G16" s="10">
        <f t="shared" si="0"/>
        <v>125000</v>
      </c>
      <c r="H16" s="151">
        <v>0.25</v>
      </c>
      <c r="I16" s="10"/>
      <c r="J16" s="10">
        <f t="shared" si="1"/>
        <v>31250</v>
      </c>
      <c r="K16" s="13">
        <f t="shared" si="2"/>
        <v>93750</v>
      </c>
      <c r="L16" s="10">
        <f t="shared" si="3"/>
        <v>23437.5</v>
      </c>
      <c r="M16" s="13">
        <f t="shared" si="4"/>
        <v>70312.5</v>
      </c>
    </row>
    <row r="17" spans="1:13" ht="15.75" customHeight="1">
      <c r="A17" s="9"/>
      <c r="B17" s="144" t="s">
        <v>202</v>
      </c>
      <c r="C17" s="145">
        <v>2014</v>
      </c>
      <c r="D17" s="147">
        <v>0</v>
      </c>
      <c r="E17" s="149">
        <v>20000</v>
      </c>
      <c r="F17" s="10"/>
      <c r="G17" s="10">
        <f t="shared" si="0"/>
        <v>20000</v>
      </c>
      <c r="H17" s="151">
        <v>0.25</v>
      </c>
      <c r="I17" s="10"/>
      <c r="J17" s="10">
        <f t="shared" si="1"/>
        <v>5000</v>
      </c>
      <c r="K17" s="13">
        <f t="shared" si="2"/>
        <v>15000</v>
      </c>
      <c r="L17" s="10">
        <f t="shared" si="3"/>
        <v>3750</v>
      </c>
      <c r="M17" s="13">
        <f t="shared" si="4"/>
        <v>11250</v>
      </c>
    </row>
    <row r="18" spans="1:13" ht="15.75" customHeight="1">
      <c r="A18" s="9"/>
      <c r="B18" s="144" t="s">
        <v>203</v>
      </c>
      <c r="C18" s="145">
        <v>2014</v>
      </c>
      <c r="D18" s="147">
        <v>0</v>
      </c>
      <c r="E18" s="149">
        <v>140001</v>
      </c>
      <c r="F18" s="10"/>
      <c r="G18" s="10">
        <f t="shared" si="0"/>
        <v>140001</v>
      </c>
      <c r="H18" s="151">
        <v>0.25</v>
      </c>
      <c r="I18" s="10"/>
      <c r="J18" s="155">
        <f t="shared" si="1"/>
        <v>35000.25</v>
      </c>
      <c r="K18" s="13">
        <f t="shared" si="2"/>
        <v>105000.75</v>
      </c>
      <c r="L18" s="10">
        <f t="shared" si="3"/>
        <v>26250.1875</v>
      </c>
      <c r="M18" s="156">
        <f t="shared" si="4"/>
        <v>78750.5625</v>
      </c>
    </row>
    <row r="19" spans="1:13" ht="15.75" customHeight="1">
      <c r="A19" s="9"/>
      <c r="B19" s="144" t="s">
        <v>204</v>
      </c>
      <c r="C19" s="145">
        <v>2014</v>
      </c>
      <c r="D19" s="147">
        <v>0</v>
      </c>
      <c r="E19" s="149">
        <v>90000</v>
      </c>
      <c r="F19" s="10"/>
      <c r="G19" s="10">
        <f t="shared" si="0"/>
        <v>90000</v>
      </c>
      <c r="H19" s="151">
        <v>0.25</v>
      </c>
      <c r="I19" s="10"/>
      <c r="J19" s="10">
        <f t="shared" si="1"/>
        <v>22500</v>
      </c>
      <c r="K19" s="13">
        <f t="shared" si="2"/>
        <v>67500</v>
      </c>
      <c r="L19" s="10">
        <f t="shared" si="3"/>
        <v>16875</v>
      </c>
      <c r="M19" s="156">
        <f t="shared" si="4"/>
        <v>50625</v>
      </c>
    </row>
    <row r="20" spans="1:13" ht="15.75" customHeight="1">
      <c r="A20" s="9"/>
      <c r="B20" s="144" t="s">
        <v>202</v>
      </c>
      <c r="C20" s="145">
        <v>2014</v>
      </c>
      <c r="D20" s="147">
        <v>0</v>
      </c>
      <c r="E20" s="149">
        <v>50000</v>
      </c>
      <c r="F20" s="10"/>
      <c r="G20" s="10">
        <f>D20+E20-F20</f>
        <v>50000</v>
      </c>
      <c r="H20" s="151">
        <v>0.25</v>
      </c>
      <c r="I20" s="10"/>
      <c r="J20" s="10">
        <f>G20*H20</f>
        <v>12500</v>
      </c>
      <c r="K20" s="13">
        <f t="shared" si="2"/>
        <v>37500</v>
      </c>
      <c r="L20" s="10">
        <f t="shared" si="3"/>
        <v>9375</v>
      </c>
      <c r="M20" s="156">
        <f t="shared" si="4"/>
        <v>28125</v>
      </c>
    </row>
    <row r="21" spans="1:13" ht="15.75" customHeight="1">
      <c r="A21" s="9"/>
      <c r="B21" s="144" t="s">
        <v>205</v>
      </c>
      <c r="C21" s="145">
        <v>2014</v>
      </c>
      <c r="D21" s="147">
        <v>0</v>
      </c>
      <c r="E21" s="149">
        <v>1362200</v>
      </c>
      <c r="F21" s="10"/>
      <c r="G21" s="10">
        <f>D21+E21-F21</f>
        <v>1362200</v>
      </c>
      <c r="H21" s="151">
        <v>0.25</v>
      </c>
      <c r="I21" s="10"/>
      <c r="J21" s="10">
        <f>G21*H21</f>
        <v>340550</v>
      </c>
      <c r="K21" s="13">
        <f t="shared" si="2"/>
        <v>1021650</v>
      </c>
      <c r="L21" s="10">
        <f t="shared" si="3"/>
        <v>255412.5</v>
      </c>
      <c r="M21" s="156">
        <f t="shared" si="4"/>
        <v>766237.5</v>
      </c>
    </row>
    <row r="22" spans="1:13" ht="15.75" customHeight="1" thickBot="1">
      <c r="A22" s="9"/>
      <c r="B22" s="144"/>
      <c r="C22" s="145"/>
      <c r="D22" s="147">
        <v>0</v>
      </c>
      <c r="E22" s="149"/>
      <c r="F22" s="10"/>
      <c r="G22" s="10">
        <f t="shared" si="0"/>
        <v>0</v>
      </c>
      <c r="H22" s="151">
        <v>0.25</v>
      </c>
      <c r="I22" s="10"/>
      <c r="J22" s="10">
        <f t="shared" si="1"/>
        <v>0</v>
      </c>
      <c r="K22" s="13">
        <f t="shared" si="2"/>
        <v>0</v>
      </c>
      <c r="L22" s="10">
        <f>I22*J22</f>
        <v>0</v>
      </c>
      <c r="M22" s="13">
        <f>I22-L22</f>
        <v>0</v>
      </c>
    </row>
    <row r="23" spans="1:13" ht="15.75" customHeight="1" thickBot="1">
      <c r="A23" s="240" t="s">
        <v>163</v>
      </c>
      <c r="B23" s="241"/>
      <c r="C23" s="141"/>
      <c r="D23" s="13">
        <f>SUM(D10:D22)</f>
        <v>3520000</v>
      </c>
      <c r="E23" s="13">
        <f>SUM(E10:E22)</f>
        <v>3587201</v>
      </c>
      <c r="F23" s="13">
        <f>SUM(F10:F22)</f>
        <v>0</v>
      </c>
      <c r="G23" s="13">
        <f>SUM(G10:G22)</f>
        <v>7107201</v>
      </c>
      <c r="H23" s="13"/>
      <c r="I23" s="13">
        <f>SUM(I10:I22)</f>
        <v>0</v>
      </c>
      <c r="J23" s="13">
        <f>SUM(J10:J22)</f>
        <v>1416800.25</v>
      </c>
      <c r="K23" s="152">
        <f>SUM(K10:K22)</f>
        <v>5690400.75</v>
      </c>
      <c r="L23" s="13">
        <f>SUM(L10:L22)</f>
        <v>1080600.1875</v>
      </c>
      <c r="M23" s="152">
        <f>SUM(M10:M22)</f>
        <v>4609800.5625</v>
      </c>
    </row>
    <row r="24" spans="1:10" ht="18.75" customHeight="1">
      <c r="A24" s="242" t="s">
        <v>164</v>
      </c>
      <c r="B24" s="243"/>
      <c r="C24" s="243"/>
      <c r="D24" s="243"/>
      <c r="E24" s="243"/>
      <c r="F24" s="243"/>
      <c r="G24" s="243"/>
      <c r="H24" s="243"/>
      <c r="I24" s="243"/>
      <c r="J24" s="243"/>
    </row>
    <row r="25" spans="1:10" ht="12.75">
      <c r="A25" s="19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>
      <c r="A26" s="19"/>
      <c r="B26" s="37" t="s">
        <v>214</v>
      </c>
      <c r="C26" s="37"/>
      <c r="D26" s="37"/>
      <c r="E26" s="37"/>
      <c r="F26" s="37"/>
      <c r="G26" s="20"/>
      <c r="H26" s="20" t="s">
        <v>165</v>
      </c>
      <c r="I26" s="20" t="s">
        <v>166</v>
      </c>
      <c r="J26" s="20"/>
    </row>
    <row r="27" spans="1:10" ht="12.75">
      <c r="A27" s="19"/>
      <c r="B27" s="37"/>
      <c r="C27" s="37"/>
      <c r="D27" s="37"/>
      <c r="E27" s="37"/>
      <c r="F27" s="37"/>
      <c r="G27" s="20"/>
      <c r="H27" s="20"/>
      <c r="I27" s="20"/>
      <c r="J27" s="20"/>
    </row>
    <row r="28" spans="1:10" ht="13.5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</row>
  </sheetData>
  <sheetProtection/>
  <mergeCells count="19">
    <mergeCell ref="K6:K8"/>
    <mergeCell ref="A23:B23"/>
    <mergeCell ref="A24:J24"/>
    <mergeCell ref="H6:H8"/>
    <mergeCell ref="I6:I8"/>
    <mergeCell ref="J6:J8"/>
    <mergeCell ref="B6:B8"/>
    <mergeCell ref="G7:G8"/>
    <mergeCell ref="A6:A8"/>
    <mergeCell ref="L6:L8"/>
    <mergeCell ref="M6:M8"/>
    <mergeCell ref="E7:E8"/>
    <mergeCell ref="A3:G3"/>
    <mergeCell ref="F7:F8"/>
    <mergeCell ref="D6:D8"/>
    <mergeCell ref="A4:F4"/>
    <mergeCell ref="E6:G6"/>
    <mergeCell ref="B5:F5"/>
    <mergeCell ref="C6:C8"/>
  </mergeCells>
  <printOptions horizontalCentered="1"/>
  <pageMargins left="0.3937007874015748" right="0.2755905511811024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8515625" style="0" customWidth="1"/>
    <col min="2" max="2" width="31.8515625" style="0" customWidth="1"/>
    <col min="3" max="3" width="15.140625" style="0" customWidth="1"/>
  </cols>
  <sheetData>
    <row r="2" ht="15">
      <c r="B2" s="157" t="s">
        <v>194</v>
      </c>
    </row>
    <row r="3" ht="12.75">
      <c r="B3" s="127"/>
    </row>
    <row r="4" spans="2:4" ht="15.75">
      <c r="B4" s="222" t="s">
        <v>224</v>
      </c>
      <c r="C4" s="222"/>
      <c r="D4" s="128"/>
    </row>
    <row r="5" ht="13.5" thickBot="1"/>
    <row r="6" spans="1:3" ht="20.25" customHeight="1" thickBot="1">
      <c r="A6" s="129" t="s">
        <v>173</v>
      </c>
      <c r="B6" s="130" t="s">
        <v>190</v>
      </c>
      <c r="C6" s="131" t="s">
        <v>189</v>
      </c>
    </row>
    <row r="7" spans="1:3" ht="18" customHeight="1">
      <c r="A7" s="132">
        <v>1</v>
      </c>
      <c r="B7" s="143" t="s">
        <v>215</v>
      </c>
      <c r="C7" s="148">
        <v>82450</v>
      </c>
    </row>
    <row r="8" spans="1:3" ht="18" customHeight="1">
      <c r="A8" s="133">
        <v>2</v>
      </c>
      <c r="B8" s="144" t="s">
        <v>200</v>
      </c>
      <c r="C8" s="148">
        <v>987788</v>
      </c>
    </row>
    <row r="9" spans="1:3" ht="18" customHeight="1">
      <c r="A9" s="132">
        <v>3</v>
      </c>
      <c r="B9" s="144" t="s">
        <v>216</v>
      </c>
      <c r="C9" s="148">
        <v>266167</v>
      </c>
    </row>
    <row r="10" spans="1:3" ht="18" customHeight="1">
      <c r="A10" s="133">
        <v>4</v>
      </c>
      <c r="B10" s="144" t="s">
        <v>217</v>
      </c>
      <c r="C10" s="148">
        <v>137790</v>
      </c>
    </row>
    <row r="11" spans="1:3" ht="18" customHeight="1">
      <c r="A11" s="132">
        <v>5</v>
      </c>
      <c r="B11" s="144" t="s">
        <v>218</v>
      </c>
      <c r="C11" s="148">
        <v>6416</v>
      </c>
    </row>
    <row r="12" spans="1:3" ht="18" customHeight="1">
      <c r="A12" s="133">
        <v>6</v>
      </c>
      <c r="B12" s="144" t="s">
        <v>219</v>
      </c>
      <c r="C12" s="148">
        <v>30333</v>
      </c>
    </row>
    <row r="13" spans="1:3" ht="18" customHeight="1">
      <c r="A13" s="132">
        <v>7</v>
      </c>
      <c r="B13" s="144" t="s">
        <v>221</v>
      </c>
      <c r="C13" s="148">
        <v>40500</v>
      </c>
    </row>
    <row r="14" spans="1:3" ht="18" customHeight="1">
      <c r="A14" s="133">
        <v>8</v>
      </c>
      <c r="B14" s="144" t="s">
        <v>220</v>
      </c>
      <c r="C14" s="148">
        <v>641400</v>
      </c>
    </row>
    <row r="15" spans="1:3" ht="16.5">
      <c r="A15" s="132">
        <v>9</v>
      </c>
      <c r="B15" s="144" t="s">
        <v>222</v>
      </c>
      <c r="C15" s="148">
        <v>12500</v>
      </c>
    </row>
    <row r="16" spans="1:3" ht="16.5">
      <c r="A16" s="133">
        <v>10</v>
      </c>
      <c r="B16" s="144" t="s">
        <v>223</v>
      </c>
      <c r="C16" s="148">
        <v>1788042</v>
      </c>
    </row>
    <row r="17" spans="1:3" ht="16.5">
      <c r="A17" s="132">
        <v>11</v>
      </c>
      <c r="B17" s="144"/>
      <c r="C17" s="148"/>
    </row>
    <row r="18" spans="1:3" ht="16.5">
      <c r="A18" s="133">
        <v>12</v>
      </c>
      <c r="B18" s="144"/>
      <c r="C18" s="148"/>
    </row>
    <row r="19" spans="1:3" ht="15.75" customHeight="1">
      <c r="A19" s="153">
        <v>13</v>
      </c>
      <c r="B19" s="154"/>
      <c r="C19" s="148"/>
    </row>
    <row r="20" spans="1:3" ht="16.5">
      <c r="A20" s="133"/>
      <c r="B20" s="133"/>
      <c r="C20" s="148">
        <f>SUM(C7:C19)</f>
        <v>3993386</v>
      </c>
    </row>
    <row r="26" ht="12.75">
      <c r="I26" s="42"/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tabSelected="1" zoomScalePageLayoutView="0" workbookViewId="0" topLeftCell="A1">
      <selection activeCell="D5" sqref="D5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58"/>
      <c r="C2" s="159"/>
      <c r="D2" s="159"/>
      <c r="E2" s="160"/>
    </row>
    <row r="3" spans="2:5" s="164" customFormat="1" ht="33" customHeight="1">
      <c r="B3" s="252" t="s">
        <v>232</v>
      </c>
      <c r="C3" s="253"/>
      <c r="D3" s="253"/>
      <c r="E3" s="254"/>
    </row>
    <row r="4" spans="2:5" s="169" customFormat="1" ht="12.75">
      <c r="B4" s="165"/>
      <c r="C4" s="166" t="s">
        <v>233</v>
      </c>
      <c r="D4" s="167"/>
      <c r="E4" s="168"/>
    </row>
    <row r="5" spans="2:5" s="169" customFormat="1" ht="11.25">
      <c r="B5" s="165"/>
      <c r="C5" s="170"/>
      <c r="D5" s="171" t="s">
        <v>234</v>
      </c>
      <c r="E5" s="168"/>
    </row>
    <row r="6" spans="2:5" s="169" customFormat="1" ht="11.25">
      <c r="B6" s="165"/>
      <c r="C6" s="170"/>
      <c r="D6" s="172" t="s">
        <v>235</v>
      </c>
      <c r="E6" s="168"/>
    </row>
    <row r="7" spans="2:5" s="169" customFormat="1" ht="11.25">
      <c r="B7" s="165"/>
      <c r="C7" s="173" t="s">
        <v>236</v>
      </c>
      <c r="D7" s="174"/>
      <c r="E7" s="168"/>
    </row>
    <row r="8" spans="2:5" s="169" customFormat="1" ht="11.25">
      <c r="B8" s="165"/>
      <c r="C8" s="170"/>
      <c r="D8" s="172" t="s">
        <v>237</v>
      </c>
      <c r="E8" s="168"/>
    </row>
    <row r="9" spans="2:5" s="169" customFormat="1" ht="11.25">
      <c r="B9" s="165"/>
      <c r="C9" s="175"/>
      <c r="D9" s="172" t="s">
        <v>238</v>
      </c>
      <c r="E9" s="168"/>
    </row>
    <row r="10" spans="2:5" s="169" customFormat="1" ht="11.25">
      <c r="B10" s="165"/>
      <c r="C10" s="176"/>
      <c r="D10" s="177" t="s">
        <v>239</v>
      </c>
      <c r="E10" s="168"/>
    </row>
    <row r="11" spans="2:5" ht="5.25" customHeight="1">
      <c r="B11" s="178"/>
      <c r="C11" s="179"/>
      <c r="D11" s="179"/>
      <c r="E11" s="180"/>
    </row>
    <row r="12" spans="2:5" ht="15.75">
      <c r="B12" s="178"/>
      <c r="C12" s="181" t="s">
        <v>240</v>
      </c>
      <c r="D12" s="182" t="s">
        <v>241</v>
      </c>
      <c r="E12" s="180"/>
    </row>
    <row r="13" spans="2:5" ht="6" customHeight="1">
      <c r="B13" s="178"/>
      <c r="C13" s="183"/>
      <c r="E13" s="180"/>
    </row>
    <row r="14" spans="2:5" ht="12.75">
      <c r="B14" s="178"/>
      <c r="C14" s="184"/>
      <c r="D14" s="185"/>
      <c r="E14" s="180"/>
    </row>
    <row r="15" spans="2:5" ht="12.75">
      <c r="B15" s="178"/>
      <c r="C15" s="184"/>
      <c r="D15" s="186"/>
      <c r="E15" s="180"/>
    </row>
    <row r="16" spans="2:5" ht="12.75">
      <c r="B16" s="178"/>
      <c r="C16" s="187"/>
      <c r="D16" s="186"/>
      <c r="E16" s="180"/>
    </row>
    <row r="17" spans="2:5" s="186" customFormat="1" ht="12.75">
      <c r="B17" s="188"/>
      <c r="C17" s="187"/>
      <c r="D17" s="187"/>
      <c r="E17" s="189"/>
    </row>
    <row r="18" spans="2:5" s="186" customFormat="1" ht="12.75">
      <c r="B18" s="188"/>
      <c r="C18" s="187"/>
      <c r="D18" s="185"/>
      <c r="E18" s="189"/>
    </row>
    <row r="19" spans="2:5" s="186" customFormat="1" ht="12.75">
      <c r="B19" s="188"/>
      <c r="C19" s="187"/>
      <c r="D19" s="190" t="s">
        <v>242</v>
      </c>
      <c r="E19" s="189"/>
    </row>
    <row r="20" spans="2:5" s="186" customFormat="1" ht="12.75">
      <c r="B20" s="188"/>
      <c r="C20" s="187"/>
      <c r="D20" s="185"/>
      <c r="E20" s="189"/>
    </row>
    <row r="21" spans="2:5" s="186" customFormat="1" ht="12.75">
      <c r="B21" s="188"/>
      <c r="C21" s="187"/>
      <c r="D21" s="187"/>
      <c r="E21" s="189"/>
    </row>
    <row r="22" spans="2:5" s="186" customFormat="1" ht="12.75">
      <c r="B22" s="188"/>
      <c r="C22" s="187"/>
      <c r="D22" s="185"/>
      <c r="E22" s="189"/>
    </row>
    <row r="23" spans="2:5" s="186" customFormat="1" ht="12.75">
      <c r="B23" s="188"/>
      <c r="C23" s="187"/>
      <c r="D23" s="187"/>
      <c r="E23" s="189"/>
    </row>
    <row r="24" spans="2:5" s="186" customFormat="1" ht="12.75">
      <c r="B24" s="188"/>
      <c r="C24" s="187"/>
      <c r="D24" s="187"/>
      <c r="E24" s="189"/>
    </row>
    <row r="25" spans="2:5" s="186" customFormat="1" ht="12.75">
      <c r="B25" s="188"/>
      <c r="C25" s="187"/>
      <c r="D25" s="187"/>
      <c r="E25" s="189"/>
    </row>
    <row r="26" spans="2:5" s="186" customFormat="1" ht="12.75">
      <c r="B26" s="188"/>
      <c r="C26" s="185"/>
      <c r="D26" s="187"/>
      <c r="E26" s="189"/>
    </row>
    <row r="27" spans="2:5" s="186" customFormat="1" ht="12.75">
      <c r="B27" s="188"/>
      <c r="C27" s="187"/>
      <c r="D27" s="187"/>
      <c r="E27" s="189"/>
    </row>
    <row r="28" spans="2:5" s="186" customFormat="1" ht="12.75">
      <c r="B28" s="188"/>
      <c r="C28" s="185"/>
      <c r="D28" s="187"/>
      <c r="E28" s="189"/>
    </row>
    <row r="29" spans="2:5" s="186" customFormat="1" ht="12.75">
      <c r="B29" s="188"/>
      <c r="C29" s="187"/>
      <c r="D29" s="187"/>
      <c r="E29" s="189"/>
    </row>
    <row r="30" spans="2:5" s="186" customFormat="1" ht="12.75">
      <c r="B30" s="188"/>
      <c r="C30" s="185"/>
      <c r="D30" s="187"/>
      <c r="E30" s="189"/>
    </row>
    <row r="31" spans="2:5" s="186" customFormat="1" ht="12.75">
      <c r="B31" s="188"/>
      <c r="C31" s="187"/>
      <c r="D31" s="187"/>
      <c r="E31" s="189"/>
    </row>
    <row r="32" spans="2:5" s="186" customFormat="1" ht="12.75">
      <c r="B32" s="188"/>
      <c r="C32" s="187"/>
      <c r="D32" s="185"/>
      <c r="E32" s="189"/>
    </row>
    <row r="33" spans="2:5" s="186" customFormat="1" ht="12.75">
      <c r="B33" s="188"/>
      <c r="C33" s="187"/>
      <c r="D33" s="185"/>
      <c r="E33" s="189"/>
    </row>
    <row r="34" spans="2:5" s="186" customFormat="1" ht="12.75">
      <c r="B34" s="188"/>
      <c r="C34" s="187"/>
      <c r="D34" s="185"/>
      <c r="E34" s="189"/>
    </row>
    <row r="35" spans="2:5" s="186" customFormat="1" ht="12.75">
      <c r="B35" s="188"/>
      <c r="C35" s="187"/>
      <c r="D35" s="185"/>
      <c r="E35" s="189"/>
    </row>
    <row r="36" spans="2:5" s="186" customFormat="1" ht="12.75">
      <c r="B36" s="188"/>
      <c r="C36" s="187"/>
      <c r="D36" s="185"/>
      <c r="E36" s="189"/>
    </row>
    <row r="37" spans="2:5" s="186" customFormat="1" ht="12.75">
      <c r="B37" s="188"/>
      <c r="C37" s="187"/>
      <c r="D37" s="185"/>
      <c r="E37" s="189"/>
    </row>
    <row r="38" spans="2:5" s="186" customFormat="1" ht="6" customHeight="1">
      <c r="B38" s="188"/>
      <c r="C38" s="187"/>
      <c r="D38" s="187"/>
      <c r="E38" s="189"/>
    </row>
    <row r="39" spans="2:5" s="186" customFormat="1" ht="15.75">
      <c r="B39" s="188"/>
      <c r="C39" s="181" t="s">
        <v>243</v>
      </c>
      <c r="D39" s="182" t="s">
        <v>244</v>
      </c>
      <c r="E39" s="189"/>
    </row>
    <row r="40" spans="2:5" s="186" customFormat="1" ht="4.5" customHeight="1">
      <c r="B40" s="188"/>
      <c r="C40" s="187"/>
      <c r="D40" s="187"/>
      <c r="E40" s="189"/>
    </row>
    <row r="41" spans="2:5" s="186" customFormat="1" ht="12.75">
      <c r="B41" s="188"/>
      <c r="C41" s="187"/>
      <c r="D41" s="185"/>
      <c r="E41" s="189"/>
    </row>
    <row r="42" spans="2:5" s="186" customFormat="1" ht="12.75">
      <c r="B42" s="188"/>
      <c r="C42" s="187"/>
      <c r="D42" s="187"/>
      <c r="E42" s="189"/>
    </row>
    <row r="43" spans="2:5" s="186" customFormat="1" ht="12.75">
      <c r="B43" s="188"/>
      <c r="C43" s="187"/>
      <c r="D43" s="187"/>
      <c r="E43" s="189"/>
    </row>
    <row r="44" spans="2:5" s="186" customFormat="1" ht="12.75">
      <c r="B44" s="188"/>
      <c r="C44" s="187"/>
      <c r="D44" s="187"/>
      <c r="E44" s="189"/>
    </row>
    <row r="45" spans="2:5" s="186" customFormat="1" ht="12.75">
      <c r="B45" s="188"/>
      <c r="C45" s="187"/>
      <c r="D45" s="187"/>
      <c r="E45" s="189"/>
    </row>
    <row r="46" spans="2:5" s="186" customFormat="1" ht="12.75">
      <c r="B46" s="188"/>
      <c r="C46" s="187"/>
      <c r="D46" s="187"/>
      <c r="E46" s="189"/>
    </row>
    <row r="47" spans="2:5" s="186" customFormat="1" ht="12.75">
      <c r="B47" s="188"/>
      <c r="C47" s="187"/>
      <c r="D47" s="187"/>
      <c r="E47" s="189"/>
    </row>
    <row r="48" spans="2:5" s="186" customFormat="1" ht="12.75">
      <c r="B48" s="188"/>
      <c r="C48" s="187"/>
      <c r="D48" s="187"/>
      <c r="E48" s="189"/>
    </row>
    <row r="49" spans="2:5" s="186" customFormat="1" ht="12.75">
      <c r="B49" s="188"/>
      <c r="E49" s="189"/>
    </row>
    <row r="50" spans="2:5" s="186" customFormat="1" ht="12.75">
      <c r="B50" s="188"/>
      <c r="E50" s="189"/>
    </row>
    <row r="51" spans="2:5" s="186" customFormat="1" ht="12.75">
      <c r="B51" s="188"/>
      <c r="E51" s="189"/>
    </row>
    <row r="52" spans="2:5" s="186" customFormat="1" ht="12.75">
      <c r="B52" s="188"/>
      <c r="D52" s="187"/>
      <c r="E52" s="189"/>
    </row>
    <row r="53" spans="2:5" s="186" customFormat="1" ht="12.75">
      <c r="B53" s="188"/>
      <c r="C53" s="187"/>
      <c r="E53" s="189"/>
    </row>
    <row r="54" spans="2:5" s="186" customFormat="1" ht="12.75">
      <c r="B54" s="188"/>
      <c r="C54" s="187"/>
      <c r="D54" s="187"/>
      <c r="E54" s="189"/>
    </row>
    <row r="55" spans="2:5" s="194" customFormat="1" ht="12.75">
      <c r="B55" s="191"/>
      <c r="C55" s="192"/>
      <c r="D55" s="192"/>
      <c r="E55" s="193"/>
    </row>
    <row r="56" spans="2:5" ht="12.75">
      <c r="B56" s="178"/>
      <c r="C56" s="186"/>
      <c r="D56" s="186"/>
      <c r="E56" s="180"/>
    </row>
    <row r="57" spans="2:5" ht="12.75">
      <c r="B57" s="178"/>
      <c r="C57" s="186"/>
      <c r="D57" s="186"/>
      <c r="E57" s="180"/>
    </row>
    <row r="58" spans="2:5" ht="12.75">
      <c r="B58" s="178"/>
      <c r="C58" s="186"/>
      <c r="D58" s="186"/>
      <c r="E58" s="180"/>
    </row>
    <row r="59" spans="2:5" ht="12.75">
      <c r="B59" s="178"/>
      <c r="C59" s="186"/>
      <c r="D59" s="186"/>
      <c r="E59" s="180"/>
    </row>
    <row r="60" spans="2:5" ht="12.75">
      <c r="B60" s="178"/>
      <c r="C60" s="186"/>
      <c r="D60" s="186"/>
      <c r="E60" s="195"/>
    </row>
    <row r="61" spans="2:5" ht="12.75">
      <c r="B61" s="196"/>
      <c r="C61" s="197"/>
      <c r="D61" s="197"/>
      <c r="E61" s="198"/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421875" style="0" customWidth="1"/>
    <col min="2" max="2" width="3.7109375" style="0" customWidth="1"/>
    <col min="3" max="3" width="3.421875" style="212" customWidth="1"/>
    <col min="4" max="4" width="2.00390625" style="0" customWidth="1"/>
    <col min="5" max="5" width="3.421875" style="0" customWidth="1"/>
    <col min="6" max="6" width="13.7109375" style="0" customWidth="1"/>
    <col min="7" max="7" width="11.00390625" style="0" customWidth="1"/>
    <col min="8" max="8" width="8.7109375" style="0" customWidth="1"/>
    <col min="9" max="9" width="6.28125" style="0" customWidth="1"/>
    <col min="10" max="10" width="12.28125" style="0" customWidth="1"/>
    <col min="11" max="12" width="8.7109375" style="0" customWidth="1"/>
    <col min="13" max="13" width="10.421875" style="0" customWidth="1"/>
    <col min="14" max="14" width="2.28125" style="0" customWidth="1"/>
    <col min="15" max="15" width="2.140625" style="0" customWidth="1"/>
  </cols>
  <sheetData>
    <row r="2" spans="2:14" ht="12.75">
      <c r="B2" s="158"/>
      <c r="C2" s="19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2:14" ht="12.75">
      <c r="B3" s="178"/>
      <c r="C3" s="20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2:14" s="164" customFormat="1" ht="33" customHeight="1">
      <c r="B4" s="252" t="s">
        <v>232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</row>
    <row r="5" spans="2:14" s="164" customFormat="1" ht="12.75" customHeight="1"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/>
    </row>
    <row r="6" spans="2:14" ht="15.75">
      <c r="B6" s="178"/>
      <c r="C6" s="200"/>
      <c r="D6" s="255" t="s">
        <v>245</v>
      </c>
      <c r="E6" s="255"/>
      <c r="F6" s="201" t="s">
        <v>246</v>
      </c>
      <c r="G6" s="179"/>
      <c r="H6" s="179"/>
      <c r="I6" s="179"/>
      <c r="J6" s="179"/>
      <c r="K6" s="202"/>
      <c r="L6" s="202"/>
      <c r="M6" s="179"/>
      <c r="N6" s="180"/>
    </row>
    <row r="7" spans="2:14" ht="12.75">
      <c r="B7" s="178"/>
      <c r="C7" s="200"/>
      <c r="D7" s="179"/>
      <c r="E7" s="179"/>
      <c r="F7" s="179"/>
      <c r="G7" s="179"/>
      <c r="H7" s="179"/>
      <c r="I7" s="179"/>
      <c r="J7" s="179"/>
      <c r="K7" s="202"/>
      <c r="L7" s="202"/>
      <c r="M7" s="179"/>
      <c r="N7" s="180"/>
    </row>
    <row r="8" spans="2:14" ht="12.75">
      <c r="B8" s="178"/>
      <c r="C8" s="200"/>
      <c r="D8" s="179"/>
      <c r="E8" s="203"/>
      <c r="F8" s="204"/>
      <c r="G8" s="204"/>
      <c r="H8" s="205"/>
      <c r="I8" s="179"/>
      <c r="J8" s="179"/>
      <c r="K8" s="179"/>
      <c r="L8" s="179"/>
      <c r="M8" s="179"/>
      <c r="N8" s="180"/>
    </row>
    <row r="9" spans="2:14" ht="12.75">
      <c r="B9" s="178"/>
      <c r="C9" s="200"/>
      <c r="D9" s="179"/>
      <c r="E9" s="203"/>
      <c r="F9" s="204"/>
      <c r="G9" s="204"/>
      <c r="H9" s="205"/>
      <c r="I9" s="179"/>
      <c r="J9" s="179"/>
      <c r="K9" s="179"/>
      <c r="L9" s="179"/>
      <c r="M9" s="179"/>
      <c r="N9" s="180"/>
    </row>
    <row r="10" spans="2:14" ht="12.75">
      <c r="B10" s="178"/>
      <c r="C10" s="200"/>
      <c r="D10" s="179"/>
      <c r="E10" s="203"/>
      <c r="F10" s="204"/>
      <c r="G10" s="204"/>
      <c r="H10" s="205"/>
      <c r="I10" s="179"/>
      <c r="J10" s="179"/>
      <c r="K10" s="179"/>
      <c r="L10" s="179"/>
      <c r="M10" s="179"/>
      <c r="N10" s="180"/>
    </row>
    <row r="11" spans="2:14" ht="12.75">
      <c r="B11" s="178"/>
      <c r="C11" s="200"/>
      <c r="D11" s="179"/>
      <c r="E11" s="203"/>
      <c r="F11" s="204"/>
      <c r="G11" s="204"/>
      <c r="H11" s="205"/>
      <c r="I11" s="179"/>
      <c r="J11" s="179"/>
      <c r="K11" s="179"/>
      <c r="L11" s="179"/>
      <c r="M11" s="179"/>
      <c r="N11" s="180"/>
    </row>
    <row r="12" spans="2:14" ht="12.75">
      <c r="B12" s="178"/>
      <c r="C12" s="200"/>
      <c r="D12" s="179"/>
      <c r="E12" s="203"/>
      <c r="F12" s="204"/>
      <c r="G12" s="204"/>
      <c r="H12" s="205"/>
      <c r="I12" s="179"/>
      <c r="J12" s="179"/>
      <c r="K12" s="179"/>
      <c r="L12" s="179"/>
      <c r="M12" s="179"/>
      <c r="N12" s="180"/>
    </row>
    <row r="13" spans="2:14" ht="12.75">
      <c r="B13" s="178"/>
      <c r="C13" s="200"/>
      <c r="D13" s="179"/>
      <c r="E13" s="203"/>
      <c r="F13" s="204"/>
      <c r="G13" s="204"/>
      <c r="H13" s="205"/>
      <c r="I13" s="179"/>
      <c r="J13" s="179"/>
      <c r="K13" s="179"/>
      <c r="L13" s="179"/>
      <c r="M13" s="179"/>
      <c r="N13" s="180"/>
    </row>
    <row r="14" spans="2:14" ht="12.75">
      <c r="B14" s="178"/>
      <c r="C14" s="200"/>
      <c r="D14" s="179"/>
      <c r="E14" s="203"/>
      <c r="F14" s="204"/>
      <c r="G14" s="204"/>
      <c r="H14" s="205"/>
      <c r="I14" s="179"/>
      <c r="J14" s="179"/>
      <c r="K14" s="179"/>
      <c r="L14" s="179"/>
      <c r="M14" s="179"/>
      <c r="N14" s="180"/>
    </row>
    <row r="15" spans="2:14" ht="12.75">
      <c r="B15" s="178"/>
      <c r="C15" s="200"/>
      <c r="D15" s="179"/>
      <c r="E15" s="203"/>
      <c r="F15" s="204"/>
      <c r="G15" s="204"/>
      <c r="H15" s="205"/>
      <c r="I15" s="179"/>
      <c r="J15" s="179"/>
      <c r="K15" s="179"/>
      <c r="L15" s="179"/>
      <c r="M15" s="179"/>
      <c r="N15" s="180"/>
    </row>
    <row r="16" spans="2:14" ht="12.75">
      <c r="B16" s="178"/>
      <c r="C16" s="200"/>
      <c r="D16" s="179"/>
      <c r="E16" s="203"/>
      <c r="F16" s="204"/>
      <c r="G16" s="204"/>
      <c r="H16" s="205"/>
      <c r="I16" s="179"/>
      <c r="J16" s="179"/>
      <c r="K16" s="179"/>
      <c r="L16" s="179"/>
      <c r="M16" s="179"/>
      <c r="N16" s="180"/>
    </row>
    <row r="17" spans="2:14" ht="12.75">
      <c r="B17" s="178"/>
      <c r="C17" s="200"/>
      <c r="D17" s="179"/>
      <c r="E17" s="203"/>
      <c r="F17" s="204"/>
      <c r="G17" s="204"/>
      <c r="H17" s="205"/>
      <c r="I17" s="179"/>
      <c r="J17" s="179"/>
      <c r="K17" s="179"/>
      <c r="L17" s="179"/>
      <c r="M17" s="179"/>
      <c r="N17" s="180"/>
    </row>
    <row r="18" spans="2:14" ht="12.75">
      <c r="B18" s="178"/>
      <c r="C18" s="200"/>
      <c r="D18" s="179"/>
      <c r="E18" s="203"/>
      <c r="F18" s="204"/>
      <c r="G18" s="204"/>
      <c r="H18" s="205"/>
      <c r="I18" s="179"/>
      <c r="J18" s="179"/>
      <c r="K18" s="179"/>
      <c r="L18" s="179"/>
      <c r="M18" s="179"/>
      <c r="N18" s="180"/>
    </row>
    <row r="19" spans="2:14" ht="12.75">
      <c r="B19" s="178"/>
      <c r="C19" s="200"/>
      <c r="D19" s="179"/>
      <c r="E19" s="203"/>
      <c r="F19" s="204"/>
      <c r="G19" s="204"/>
      <c r="H19" s="205"/>
      <c r="I19" s="179"/>
      <c r="J19" s="179"/>
      <c r="K19" s="179"/>
      <c r="L19" s="179"/>
      <c r="M19" s="179"/>
      <c r="N19" s="180"/>
    </row>
    <row r="20" spans="2:14" ht="12.75">
      <c r="B20" s="178"/>
      <c r="C20" s="200"/>
      <c r="D20" s="179"/>
      <c r="E20" s="203"/>
      <c r="F20" s="204"/>
      <c r="G20" s="204"/>
      <c r="H20" s="205"/>
      <c r="I20" s="179"/>
      <c r="J20" s="179"/>
      <c r="K20" s="179"/>
      <c r="L20" s="179"/>
      <c r="M20" s="179"/>
      <c r="N20" s="180"/>
    </row>
    <row r="21" spans="2:14" ht="12.75">
      <c r="B21" s="178"/>
      <c r="C21" s="200"/>
      <c r="D21" s="179"/>
      <c r="E21" s="203"/>
      <c r="F21" s="204"/>
      <c r="G21" s="204"/>
      <c r="H21" s="205"/>
      <c r="I21" s="179"/>
      <c r="J21" s="179"/>
      <c r="K21" s="179"/>
      <c r="L21" s="179"/>
      <c r="M21" s="179"/>
      <c r="N21" s="180"/>
    </row>
    <row r="22" spans="2:14" ht="12.75">
      <c r="B22" s="178"/>
      <c r="C22" s="200"/>
      <c r="D22" s="179"/>
      <c r="E22" s="203"/>
      <c r="F22" s="204"/>
      <c r="G22" s="204"/>
      <c r="H22" s="205"/>
      <c r="I22" s="179"/>
      <c r="J22" s="179"/>
      <c r="K22" s="179"/>
      <c r="L22" s="179"/>
      <c r="M22" s="179"/>
      <c r="N22" s="180"/>
    </row>
    <row r="23" spans="2:14" ht="12.75">
      <c r="B23" s="178"/>
      <c r="C23" s="200"/>
      <c r="D23" s="179"/>
      <c r="E23" s="203"/>
      <c r="F23" s="204"/>
      <c r="G23" s="204"/>
      <c r="H23" s="205"/>
      <c r="I23" s="179"/>
      <c r="J23" s="179"/>
      <c r="K23" s="179"/>
      <c r="L23" s="179"/>
      <c r="M23" s="179"/>
      <c r="N23" s="180"/>
    </row>
    <row r="24" spans="2:14" ht="12.75">
      <c r="B24" s="178"/>
      <c r="C24" s="200"/>
      <c r="D24" s="179"/>
      <c r="E24" s="203"/>
      <c r="F24" s="204"/>
      <c r="G24" s="204"/>
      <c r="H24" s="205"/>
      <c r="I24" s="179"/>
      <c r="J24" s="179"/>
      <c r="K24" s="179"/>
      <c r="L24" s="179"/>
      <c r="M24" s="179"/>
      <c r="N24" s="180"/>
    </row>
    <row r="25" spans="2:14" ht="12.75">
      <c r="B25" s="178"/>
      <c r="C25" s="200"/>
      <c r="D25" s="179"/>
      <c r="E25" s="203"/>
      <c r="F25" s="204"/>
      <c r="G25" s="204"/>
      <c r="H25" s="205"/>
      <c r="I25" s="179"/>
      <c r="J25" s="179"/>
      <c r="K25" s="179"/>
      <c r="L25" s="179"/>
      <c r="M25" s="179"/>
      <c r="N25" s="180"/>
    </row>
    <row r="26" spans="2:14" ht="12.75">
      <c r="B26" s="178"/>
      <c r="C26" s="200"/>
      <c r="D26" s="179"/>
      <c r="E26" s="203"/>
      <c r="F26" s="204"/>
      <c r="G26" s="204"/>
      <c r="H26" s="205"/>
      <c r="I26" s="179"/>
      <c r="J26" s="179"/>
      <c r="K26" s="179"/>
      <c r="L26" s="179"/>
      <c r="M26" s="179"/>
      <c r="N26" s="180"/>
    </row>
    <row r="27" spans="2:14" ht="12.75">
      <c r="B27" s="178"/>
      <c r="C27" s="200"/>
      <c r="D27" s="179"/>
      <c r="E27" s="203"/>
      <c r="F27" s="204"/>
      <c r="G27" s="204"/>
      <c r="H27" s="205"/>
      <c r="I27" s="179"/>
      <c r="J27" s="179"/>
      <c r="K27" s="179"/>
      <c r="L27" s="179"/>
      <c r="M27" s="179"/>
      <c r="N27" s="180"/>
    </row>
    <row r="28" spans="2:14" ht="12.75">
      <c r="B28" s="178"/>
      <c r="C28" s="200"/>
      <c r="D28" s="179"/>
      <c r="E28" s="203"/>
      <c r="F28" s="204"/>
      <c r="G28" s="204"/>
      <c r="H28" s="205"/>
      <c r="I28" s="179"/>
      <c r="J28" s="179"/>
      <c r="K28" s="179"/>
      <c r="L28" s="179"/>
      <c r="M28" s="179"/>
      <c r="N28" s="180"/>
    </row>
    <row r="29" spans="2:14" ht="12.75">
      <c r="B29" s="178"/>
      <c r="C29" s="200"/>
      <c r="D29" s="179"/>
      <c r="E29" s="203"/>
      <c r="F29" s="204"/>
      <c r="G29" s="204"/>
      <c r="H29" s="205"/>
      <c r="I29" s="179"/>
      <c r="J29" s="179"/>
      <c r="K29" s="179"/>
      <c r="L29" s="179"/>
      <c r="M29" s="179"/>
      <c r="N29" s="180"/>
    </row>
    <row r="30" spans="2:14" ht="12.75">
      <c r="B30" s="178"/>
      <c r="C30" s="200"/>
      <c r="D30" s="179"/>
      <c r="E30" s="203"/>
      <c r="F30" s="204"/>
      <c r="G30" s="204"/>
      <c r="H30" s="205"/>
      <c r="I30" s="179"/>
      <c r="J30" s="179"/>
      <c r="K30" s="179"/>
      <c r="L30" s="179"/>
      <c r="M30" s="179"/>
      <c r="N30" s="180"/>
    </row>
    <row r="31" spans="2:14" ht="12.75">
      <c r="B31" s="178"/>
      <c r="C31" s="200"/>
      <c r="D31" s="179"/>
      <c r="E31" s="203"/>
      <c r="F31" s="204"/>
      <c r="G31" s="204"/>
      <c r="H31" s="205"/>
      <c r="I31" s="179"/>
      <c r="J31" s="179"/>
      <c r="K31" s="179"/>
      <c r="L31" s="179"/>
      <c r="M31" s="179"/>
      <c r="N31" s="180"/>
    </row>
    <row r="32" spans="2:14" ht="12.75">
      <c r="B32" s="178"/>
      <c r="C32" s="200"/>
      <c r="D32" s="179"/>
      <c r="E32" s="203"/>
      <c r="F32" s="204"/>
      <c r="G32" s="204"/>
      <c r="H32" s="205"/>
      <c r="I32" s="179"/>
      <c r="J32" s="179"/>
      <c r="K32" s="179"/>
      <c r="L32" s="179"/>
      <c r="M32" s="179"/>
      <c r="N32" s="180"/>
    </row>
    <row r="33" spans="2:14" ht="12.75">
      <c r="B33" s="178"/>
      <c r="C33" s="200"/>
      <c r="D33" s="179"/>
      <c r="E33" s="203"/>
      <c r="F33" s="204"/>
      <c r="G33" s="204"/>
      <c r="H33" s="205"/>
      <c r="I33" s="179"/>
      <c r="J33" s="179"/>
      <c r="K33" s="179"/>
      <c r="L33" s="179"/>
      <c r="M33" s="179"/>
      <c r="N33" s="180"/>
    </row>
    <row r="34" spans="2:14" ht="12.75">
      <c r="B34" s="178"/>
      <c r="C34" s="200"/>
      <c r="D34" s="179"/>
      <c r="E34" s="203"/>
      <c r="F34" s="204"/>
      <c r="G34" s="204"/>
      <c r="H34" s="205"/>
      <c r="I34" s="179"/>
      <c r="J34" s="179"/>
      <c r="K34" s="179"/>
      <c r="L34" s="179"/>
      <c r="M34" s="179"/>
      <c r="N34" s="180"/>
    </row>
    <row r="35" spans="2:14" ht="12.75">
      <c r="B35" s="178"/>
      <c r="C35" s="200"/>
      <c r="D35" s="179"/>
      <c r="E35" s="203"/>
      <c r="F35" s="204"/>
      <c r="G35" s="204"/>
      <c r="H35" s="205"/>
      <c r="I35" s="179"/>
      <c r="J35" s="179"/>
      <c r="K35" s="179"/>
      <c r="L35" s="179"/>
      <c r="M35" s="179"/>
      <c r="N35" s="180"/>
    </row>
    <row r="36" spans="2:14" ht="12.75">
      <c r="B36" s="178"/>
      <c r="C36" s="200"/>
      <c r="D36" s="179"/>
      <c r="E36" s="203"/>
      <c r="F36" s="204"/>
      <c r="G36" s="204"/>
      <c r="H36" s="205"/>
      <c r="I36" s="179"/>
      <c r="J36" s="179"/>
      <c r="K36" s="179"/>
      <c r="L36" s="179"/>
      <c r="M36" s="179"/>
      <c r="N36" s="180"/>
    </row>
    <row r="37" spans="2:14" ht="12.75">
      <c r="B37" s="178"/>
      <c r="C37" s="200"/>
      <c r="D37" s="179"/>
      <c r="E37" s="203"/>
      <c r="F37" s="204"/>
      <c r="G37" s="204"/>
      <c r="H37" s="205"/>
      <c r="I37" s="179"/>
      <c r="J37" s="179"/>
      <c r="K37" s="179"/>
      <c r="L37" s="179"/>
      <c r="M37" s="179"/>
      <c r="N37" s="180"/>
    </row>
    <row r="38" spans="2:14" ht="12.75">
      <c r="B38" s="178"/>
      <c r="C38" s="200"/>
      <c r="D38" s="179"/>
      <c r="E38" s="203"/>
      <c r="F38" s="204"/>
      <c r="G38" s="204"/>
      <c r="H38" s="205"/>
      <c r="I38" s="179"/>
      <c r="J38" s="179"/>
      <c r="K38" s="179"/>
      <c r="L38" s="179"/>
      <c r="M38" s="179"/>
      <c r="N38" s="180"/>
    </row>
    <row r="39" spans="2:14" ht="12.75">
      <c r="B39" s="178"/>
      <c r="C39" s="200"/>
      <c r="D39" s="179"/>
      <c r="E39" s="203"/>
      <c r="F39" s="204"/>
      <c r="G39" s="204"/>
      <c r="H39" s="205"/>
      <c r="I39" s="179"/>
      <c r="J39" s="179"/>
      <c r="K39" s="179"/>
      <c r="L39" s="179"/>
      <c r="M39" s="179"/>
      <c r="N39" s="180"/>
    </row>
    <row r="40" spans="2:14" ht="12.75">
      <c r="B40" s="178"/>
      <c r="C40" s="200"/>
      <c r="D40" s="179"/>
      <c r="E40" s="203"/>
      <c r="F40" s="204"/>
      <c r="G40" s="204"/>
      <c r="H40" s="205"/>
      <c r="I40" s="179"/>
      <c r="J40" s="179"/>
      <c r="K40" s="179"/>
      <c r="L40" s="179"/>
      <c r="M40" s="179"/>
      <c r="N40" s="180"/>
    </row>
    <row r="41" spans="2:14" ht="12.75">
      <c r="B41" s="178"/>
      <c r="C41" s="200"/>
      <c r="D41" s="179"/>
      <c r="E41" s="203"/>
      <c r="F41" s="204"/>
      <c r="G41" s="204"/>
      <c r="H41" s="205"/>
      <c r="I41" s="179"/>
      <c r="J41" s="179"/>
      <c r="K41" s="179"/>
      <c r="L41" s="179"/>
      <c r="M41" s="179"/>
      <c r="N41" s="180"/>
    </row>
    <row r="42" spans="2:14" ht="12.75">
      <c r="B42" s="178"/>
      <c r="C42" s="200"/>
      <c r="D42" s="179"/>
      <c r="E42" s="203"/>
      <c r="F42" s="204"/>
      <c r="G42" s="204"/>
      <c r="H42" s="205"/>
      <c r="I42" s="179"/>
      <c r="J42" s="179"/>
      <c r="K42" s="179"/>
      <c r="L42" s="179"/>
      <c r="M42" s="179"/>
      <c r="N42" s="180"/>
    </row>
    <row r="43" spans="2:14" ht="12.75">
      <c r="B43" s="178"/>
      <c r="C43" s="200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0"/>
    </row>
    <row r="44" spans="2:14" ht="12.75">
      <c r="B44" s="178"/>
      <c r="C44" s="200"/>
      <c r="D44" s="179"/>
      <c r="E44" s="206"/>
      <c r="F44" s="207"/>
      <c r="G44" s="208"/>
      <c r="H44" s="179"/>
      <c r="I44" s="179"/>
      <c r="J44" s="179"/>
      <c r="K44" s="179"/>
      <c r="L44" s="179"/>
      <c r="M44" s="179"/>
      <c r="N44" s="180"/>
    </row>
    <row r="45" spans="2:14" ht="12.75">
      <c r="B45" s="178"/>
      <c r="C45" s="200"/>
      <c r="D45" s="179"/>
      <c r="E45" s="179"/>
      <c r="F45" s="209"/>
      <c r="G45" s="210"/>
      <c r="H45" s="179"/>
      <c r="I45" s="179"/>
      <c r="J45" s="179"/>
      <c r="K45" s="200"/>
      <c r="L45" s="179"/>
      <c r="M45" s="179"/>
      <c r="N45" s="180"/>
    </row>
    <row r="46" spans="2:14" ht="12.75">
      <c r="B46" s="178"/>
      <c r="C46" s="200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80"/>
    </row>
    <row r="47" spans="2:14" ht="12.75">
      <c r="B47" s="178"/>
      <c r="C47" s="200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</row>
    <row r="48" spans="2:14" ht="15.75">
      <c r="B48" s="178"/>
      <c r="C48" s="200"/>
      <c r="D48" s="256" t="s">
        <v>247</v>
      </c>
      <c r="E48" s="256"/>
      <c r="F48" s="182" t="s">
        <v>248</v>
      </c>
      <c r="G48" s="179"/>
      <c r="H48" s="179"/>
      <c r="I48" s="179"/>
      <c r="J48" s="179"/>
      <c r="K48" s="179"/>
      <c r="L48" s="179"/>
      <c r="M48" s="179"/>
      <c r="N48" s="180"/>
    </row>
    <row r="49" spans="2:14" ht="12.75">
      <c r="B49" s="178"/>
      <c r="C49" s="200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</row>
    <row r="50" spans="2:14" ht="12.75">
      <c r="B50" s="178"/>
      <c r="C50" s="200"/>
      <c r="D50" s="179"/>
      <c r="E50" s="185"/>
      <c r="F50" s="187"/>
      <c r="G50" s="179"/>
      <c r="H50" s="179"/>
      <c r="I50" s="179"/>
      <c r="J50" s="179"/>
      <c r="K50" s="179"/>
      <c r="L50" s="179"/>
      <c r="M50" s="179"/>
      <c r="N50" s="180"/>
    </row>
    <row r="51" spans="2:14" ht="12.75">
      <c r="B51" s="178"/>
      <c r="C51" s="200"/>
      <c r="D51" s="179"/>
      <c r="E51" s="187"/>
      <c r="F51" s="187"/>
      <c r="G51" s="179"/>
      <c r="H51" s="179"/>
      <c r="I51" s="179"/>
      <c r="J51" s="179"/>
      <c r="K51" s="179"/>
      <c r="L51" s="179"/>
      <c r="M51" s="179"/>
      <c r="N51" s="180"/>
    </row>
    <row r="52" spans="2:14" ht="12.75">
      <c r="B52" s="178"/>
      <c r="C52" s="200"/>
      <c r="D52" s="179"/>
      <c r="E52" s="187"/>
      <c r="F52" s="187"/>
      <c r="G52" s="179"/>
      <c r="H52" s="179"/>
      <c r="I52" s="179"/>
      <c r="J52" s="179"/>
      <c r="K52" s="179"/>
      <c r="L52" s="179"/>
      <c r="M52" s="179"/>
      <c r="N52" s="180"/>
    </row>
    <row r="53" spans="2:14" ht="12.75">
      <c r="B53" s="178"/>
      <c r="C53" s="200"/>
      <c r="D53" s="179"/>
      <c r="E53" s="187"/>
      <c r="F53" s="187"/>
      <c r="G53" s="179"/>
      <c r="H53" s="179"/>
      <c r="I53" s="179"/>
      <c r="J53" s="179"/>
      <c r="K53" s="179"/>
      <c r="L53" s="179"/>
      <c r="M53" s="179"/>
      <c r="N53" s="180"/>
    </row>
    <row r="54" spans="2:14" ht="12.75">
      <c r="B54" s="178"/>
      <c r="C54" s="200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80"/>
    </row>
    <row r="55" spans="2:14" ht="12.75">
      <c r="B55" s="178"/>
      <c r="C55" s="200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80"/>
    </row>
    <row r="56" spans="2:14" ht="12.75">
      <c r="B56" s="178"/>
      <c r="C56" s="200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80"/>
    </row>
    <row r="57" spans="2:14" ht="15">
      <c r="B57" s="178"/>
      <c r="C57" s="257" t="s">
        <v>249</v>
      </c>
      <c r="D57" s="257"/>
      <c r="E57" s="257"/>
      <c r="F57" s="257"/>
      <c r="G57" s="257"/>
      <c r="H57" s="179"/>
      <c r="J57" s="257" t="s">
        <v>250</v>
      </c>
      <c r="K57" s="257"/>
      <c r="L57" s="257"/>
      <c r="M57" s="257"/>
      <c r="N57" s="180"/>
    </row>
    <row r="58" spans="2:14" ht="15">
      <c r="B58" s="178"/>
      <c r="C58" s="258" t="s">
        <v>251</v>
      </c>
      <c r="D58" s="258"/>
      <c r="E58" s="258"/>
      <c r="F58" s="258"/>
      <c r="G58" s="258"/>
      <c r="H58" s="179"/>
      <c r="J58" s="258" t="s">
        <v>251</v>
      </c>
      <c r="K58" s="258"/>
      <c r="L58" s="258"/>
      <c r="M58" s="258"/>
      <c r="N58" s="180"/>
    </row>
    <row r="59" spans="2:14" ht="12.75">
      <c r="B59" s="178"/>
      <c r="C59" s="200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80"/>
    </row>
    <row r="60" spans="2:14" ht="12.75">
      <c r="B60" s="196"/>
      <c r="C60" s="211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8"/>
    </row>
  </sheetData>
  <sheetProtection/>
  <mergeCells count="7">
    <mergeCell ref="B4:N4"/>
    <mergeCell ref="D6:E6"/>
    <mergeCell ref="D48:E48"/>
    <mergeCell ref="C57:G57"/>
    <mergeCell ref="J57:M57"/>
    <mergeCell ref="C58:G58"/>
    <mergeCell ref="J58:M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user</cp:lastModifiedBy>
  <cp:lastPrinted>2013-03-16T19:33:24Z</cp:lastPrinted>
  <dcterms:created xsi:type="dcterms:W3CDTF">2008-11-10T11:45:40Z</dcterms:created>
  <dcterms:modified xsi:type="dcterms:W3CDTF">2016-07-22T10:38:12Z</dcterms:modified>
  <cp:category/>
  <cp:version/>
  <cp:contentType/>
  <cp:contentStatus/>
</cp:coreProperties>
</file>