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tabRatio="856" firstSheet="8" activeTab="16"/>
  </bookViews>
  <sheets>
    <sheet name="Kopertina " sheetId="1" r:id="rId1"/>
    <sheet name="AKTIVI " sheetId="2" r:id="rId2"/>
    <sheet name="PASIVI " sheetId="3" r:id="rId3"/>
    <sheet name="Ardh e shp - natyres" sheetId="4" r:id="rId4"/>
    <sheet name="Ardh e shp  fuksion" sheetId="5" r:id="rId5"/>
    <sheet name=" Fluksit mon - direkte" sheetId="6" r:id="rId6"/>
    <sheet name="Fluks mon - indirek" sheetId="7" r:id="rId7"/>
    <sheet name="Pas e ndrysh ne kapit" sheetId="8" r:id="rId8"/>
    <sheet name="Pasq e ndrysh te kap 2" sheetId="9" r:id="rId9"/>
    <sheet name="Shenimet Spjeguse" sheetId="10" r:id="rId10"/>
    <sheet name="Shenimet Spjeg" sheetId="11" r:id="rId11"/>
    <sheet name="Sheet1" sheetId="12" r:id="rId12"/>
    <sheet name="Sheet4" sheetId="13" r:id="rId13"/>
    <sheet name="Sheet3" sheetId="14" r:id="rId14"/>
    <sheet name="Sheet2" sheetId="15" r:id="rId15"/>
    <sheet name="iventar" sheetId="16" r:id="rId16"/>
    <sheet name="Sheet5" sheetId="17" r:id="rId17"/>
  </sheets>
  <definedNames/>
  <calcPr fullCalcOnLoad="1"/>
</workbook>
</file>

<file path=xl/sharedStrings.xml><?xml version="1.0" encoding="utf-8"?>
<sst xmlns="http://schemas.openxmlformats.org/spreadsheetml/2006/main" count="1223" uniqueCount="801">
  <si>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</si>
  <si>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</si>
  <si>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</si>
  <si>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</si>
  <si>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</si>
  <si>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</si>
  <si>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</si>
  <si>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</si>
  <si>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</si>
  <si>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</si>
  <si>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</si>
  <si>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</si>
  <si>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</si>
  <si>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</si>
  <si>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</si>
  <si>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</si>
  <si>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</si>
  <si>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</si>
  <si>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</si>
  <si>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</si>
  <si>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</si>
  <si>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</si>
  <si>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</si>
  <si>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</si>
  <si>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</si>
  <si>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</si>
  <si>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</si>
  <si>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1. - Aktivet monetare </t>
  </si>
  <si>
    <t>2 -  Derivatet e Aktivet te mbajtura per tregetim</t>
  </si>
  <si>
    <t xml:space="preserve">3 -  Aktivet te tjera financiare  afatshkurtera </t>
  </si>
  <si>
    <t xml:space="preserve">4 - Inventari </t>
  </si>
  <si>
    <t>5  -  Aktivet  biliogjike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</si>
  <si>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</si>
  <si>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</si>
  <si>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</si>
  <si>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</si>
  <si>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 xml:space="preserve">1  - Financimet financiare afatgjata </t>
  </si>
  <si>
    <t>2 - Aktivet Afatgjata 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</si>
  <si>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</si>
  <si>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</si>
  <si>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</si>
  <si>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</si>
  <si>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PASIVET E KAPITALET</t>
  </si>
  <si>
    <t xml:space="preserve">Derivatet </t>
  </si>
  <si>
    <t xml:space="preserve">2 - Huamarjet </t>
  </si>
  <si>
    <t xml:space="preserve">3 - Huate e parapagimet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</si>
  <si>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</si>
  <si>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</si>
  <si>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</si>
  <si>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</si>
  <si>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</si>
  <si>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</si>
  <si>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</si>
  <si>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</si>
  <si>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</si>
  <si>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</si>
  <si>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</si>
  <si>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</si>
  <si>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</si>
  <si>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</si>
  <si>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</si>
  <si>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</si>
  <si>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</si>
  <si>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</si>
  <si>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</si>
  <si>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</si>
  <si>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</si>
  <si>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</si>
  <si>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</si>
  <si>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</si>
  <si>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</si>
  <si>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</si>
  <si>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</si>
  <si>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</si>
  <si>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</si>
  <si>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</si>
  <si>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</si>
  <si>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</si>
  <si>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</si>
  <si>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</si>
  <si>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</si>
  <si>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</si>
  <si>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</si>
  <si>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</si>
  <si>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</si>
  <si>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</si>
  <si>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</si>
  <si>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</si>
  <si>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</si>
  <si>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</si>
  <si>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Kostot e prodhimit / blerjes te mllrave te shitura </t>
  </si>
  <si>
    <t>Fitimi  ( Humbja  )  bruto  ( 1  -  2  )</t>
  </si>
  <si>
    <t>Shpenzimet e shitjes</t>
  </si>
  <si>
    <t xml:space="preserve">Shpenzimet administrative </t>
  </si>
  <si>
    <t>Te ardhura te tjera nga veprimtarite e shfrytezimit</t>
  </si>
  <si>
    <t xml:space="preserve">Shpenzime te tjera te zakoneshme </t>
  </si>
  <si>
    <t xml:space="preserve">Fitimi ( Humbja ) nga veprimtarite  e shfrytezimit </t>
  </si>
  <si>
    <t xml:space="preserve">Te ardhura e shpenzimet financiare nga njesite e kontrolluara </t>
  </si>
  <si>
    <t xml:space="preserve">Te ardhura dhe shpenzimet financiare </t>
  </si>
  <si>
    <t xml:space="preserve">111  Te ardhura e shpenz financ nga invest te tjera e financ afat gjata </t>
  </si>
  <si>
    <t xml:space="preserve">112  Te ardhura e shpenzimet nga interesat </t>
  </si>
  <si>
    <t xml:space="preserve">113 Fitime  ( humbje ) nga kurset e e kembimit </t>
  </si>
  <si>
    <t>114  Te ardhura e shpenzime te tjera financiare</t>
  </si>
  <si>
    <t>Fitimi ( humbja ) para tatimit  ( 8 + / -  12 )</t>
  </si>
  <si>
    <t>Fitimi  ( humbja  ) neto e vitit finanaciar ( 13 - 14 )</t>
  </si>
  <si>
    <t xml:space="preserve"> ( Bazuar ne klasifikimin e shpenzimeve sipas Funksioneve   )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</si>
  <si>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</si>
  <si>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</si>
  <si>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</si>
  <si>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</si>
  <si>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</si>
  <si>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</si>
  <si>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</si>
  <si>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</si>
  <si>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</si>
  <si>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</si>
  <si>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</si>
  <si>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</si>
  <si>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</si>
  <si>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</si>
  <si>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</si>
  <si>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</si>
  <si>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</si>
  <si>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</si>
  <si>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</si>
  <si>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</si>
  <si>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</si>
  <si>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</si>
  <si>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</si>
  <si>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</si>
  <si>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</si>
  <si>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</si>
  <si>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</si>
  <si>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</si>
  <si>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</si>
  <si>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</si>
  <si>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</si>
  <si>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</si>
  <si>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</si>
  <si>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</si>
  <si>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</si>
  <si>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</si>
  <si>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</si>
  <si>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</si>
  <si>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</si>
  <si>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</si>
  <si>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</si>
  <si>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</si>
  <si>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</si>
  <si>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</si>
  <si>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</si>
  <si>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</si>
  <si>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</si>
  <si>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</si>
  <si>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</si>
  <si>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</si>
  <si>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</si>
  <si>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</si>
  <si>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</si>
  <si>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</si>
  <si>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</si>
  <si>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</si>
  <si>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</si>
  <si>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</si>
  <si>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</si>
  <si>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</si>
  <si>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</si>
  <si>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</si>
  <si>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</si>
  <si>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</si>
  <si>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</si>
  <si>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</si>
  <si>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</si>
  <si>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</si>
  <si>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</si>
  <si>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</si>
  <si>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</si>
  <si>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</si>
  <si>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</si>
  <si>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</si>
  <si>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</si>
  <si>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</si>
  <si>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</si>
  <si>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</si>
  <si>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</si>
  <si>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</si>
  <si>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 xml:space="preserve">SHENIMET SPJEGUESE 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</si>
  <si>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</si>
  <si>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</si>
  <si>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</si>
  <si>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</si>
  <si>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</si>
  <si>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</si>
  <si>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</si>
  <si>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</si>
  <si>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</si>
  <si>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</si>
  <si>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</si>
  <si>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</si>
  <si>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</si>
  <si>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</si>
  <si>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</si>
  <si>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</si>
  <si>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</si>
  <si>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</si>
  <si>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</si>
  <si>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</si>
  <si>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</si>
  <si>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</si>
  <si>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</si>
  <si>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</si>
  <si>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</si>
  <si>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</si>
  <si>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</si>
  <si>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</si>
  <si>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</si>
  <si>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</si>
  <si>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</si>
  <si>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</si>
  <si>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</si>
  <si>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</si>
  <si>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</si>
  <si>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</si>
  <si>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</si>
  <si>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>Tregetaret e Shoqerite tregetare " si dhe te ligjit 9228 date 29.04.2004 " Per kontabilitetin e</t>
  </si>
  <si>
    <t xml:space="preserve">PER DREJTIMIN E NJESISE EKONOMIKE </t>
  </si>
  <si>
    <t>(</t>
  </si>
  <si>
    <t>)</t>
  </si>
  <si>
    <t>SPECIALISTI I FINACE-KONTABILITET</t>
  </si>
  <si>
    <t>Pozicioni me 31 Dhjetor 2008</t>
  </si>
  <si>
    <t>Pozicioni me 31 Dhjetor 2007</t>
  </si>
  <si>
    <t>Pozicioni me 31 Dhjetor 2006</t>
  </si>
  <si>
    <t xml:space="preserve">-  Banka </t>
  </si>
  <si>
    <t>-  Arka</t>
  </si>
  <si>
    <t>-  Kliente per mallra , produkte e sherbime</t>
  </si>
  <si>
    <t xml:space="preserve">-  Debitore , Kreditore te tjere </t>
  </si>
  <si>
    <t>-  Tatim mbi fitimin</t>
  </si>
  <si>
    <t xml:space="preserve">-  T v sh </t>
  </si>
  <si>
    <t>-  Te drejta e detyrime ndaj ortakeve</t>
  </si>
  <si>
    <t xml:space="preserve">-  Lendet e para </t>
  </si>
  <si>
    <t>-  Inventar I imet</t>
  </si>
  <si>
    <t>-  Prodhimi ne proces</t>
  </si>
  <si>
    <t xml:space="preserve">-  Produkte te gateshme </t>
  </si>
  <si>
    <t>-  Mallra per rrishitje</t>
  </si>
  <si>
    <t xml:space="preserve">-  Parapagesa per furnizime </t>
  </si>
  <si>
    <t>- Shpenzime te periudhave te ardheshme</t>
  </si>
  <si>
    <t>- Toka</t>
  </si>
  <si>
    <t>- Ndertesa</t>
  </si>
  <si>
    <t>- Aktivet tjera afat gjata materiale</t>
  </si>
  <si>
    <t xml:space="preserve">- makineri e paisje </t>
  </si>
  <si>
    <t>- Overdraftet financiare</t>
  </si>
  <si>
    <t xml:space="preserve">- Huamarjet afatshkurtera </t>
  </si>
  <si>
    <t xml:space="preserve">- Te pagushme ndaj furnitoreve </t>
  </si>
  <si>
    <t xml:space="preserve">- Te pagushme ndaj punonjesve </t>
  </si>
  <si>
    <t>- Detyrime  per Sigurimet shoqerore</t>
  </si>
  <si>
    <t xml:space="preserve">- Detyrime Tatimore per  TAP - in  </t>
  </si>
  <si>
    <t xml:space="preserve">- Detyrime Tatimore per  Tatimin mbi fitimin </t>
  </si>
  <si>
    <t xml:space="preserve">- Detyrime tatimore per T V SH </t>
  </si>
  <si>
    <t>- Detyrime tatimore per tatimin ne burim</t>
  </si>
  <si>
    <t>- Te drejta e detyrime ndaj ortakeve</t>
  </si>
  <si>
    <t xml:space="preserve">- Dividente per tu paguar </t>
  </si>
  <si>
    <t>- Hua , bono , dhe detyrime qeraje financiare</t>
  </si>
  <si>
    <t xml:space="preserve">-  Bono te kovertushme </t>
  </si>
  <si>
    <t xml:space="preserve">  Pasqyrat financiare jane plotesuar sipas kerkesave te ligjit  9901 date 14.04.2008  " Per </t>
  </si>
  <si>
    <t>J97326614Q</t>
  </si>
  <si>
    <t>PROGER</t>
  </si>
  <si>
    <t>01.02.2007</t>
  </si>
  <si>
    <t>LEK</t>
  </si>
  <si>
    <t xml:space="preserve">   POGONI   SH P K </t>
  </si>
  <si>
    <t>TREGETI  IMPORT EKSPORT</t>
  </si>
  <si>
    <t xml:space="preserve">     Alfred   Pogoni  </t>
  </si>
  <si>
    <t>Telefon</t>
  </si>
  <si>
    <t>lek</t>
  </si>
  <si>
    <t>Vaj</t>
  </si>
  <si>
    <t>Kafe</t>
  </si>
  <si>
    <t>shuma</t>
  </si>
  <si>
    <t>82581 paga korrik 2009</t>
  </si>
  <si>
    <t>Pasqyrat financiare " dhe SKK-ve</t>
  </si>
  <si>
    <t>pasi jane zbatuar politika kontable te njejta.</t>
  </si>
  <si>
    <t>eshte e kuadruar me pasivin.</t>
  </si>
  <si>
    <t xml:space="preserve">Shpenzimet dhe blerjet jane perballuar  me kredi dhe ovedraft  qe subjekti ka mare qe ne vitin </t>
  </si>
  <si>
    <t>Aktivet monetare.</t>
  </si>
  <si>
    <t>Banka Popullore</t>
  </si>
  <si>
    <t>Kliente per blerje</t>
  </si>
  <si>
    <t>Mico Nasto</t>
  </si>
  <si>
    <t>Glodiana Rami</t>
  </si>
  <si>
    <t>SHUMA</t>
  </si>
  <si>
    <t>Adrian Xhija</t>
  </si>
  <si>
    <t>Ajet gavri</t>
  </si>
  <si>
    <t>Julian Meco</t>
  </si>
  <si>
    <t>Te Pagueshme ndaj Furnitorve</t>
  </si>
  <si>
    <t>Kreditore te tjere</t>
  </si>
  <si>
    <t>Parapagesa per furnizime</t>
  </si>
  <si>
    <t>Te pagueshme ndaj punonjesve</t>
  </si>
  <si>
    <t>Paga dhjetor</t>
  </si>
  <si>
    <t>Paga Korrik</t>
  </si>
  <si>
    <t>Aktive Afatgjate Materiale</t>
  </si>
  <si>
    <t>V fill</t>
  </si>
  <si>
    <t>Furgon</t>
  </si>
  <si>
    <t>Vl m 07</t>
  </si>
  <si>
    <t>vl m 08</t>
  </si>
  <si>
    <t>vl mbet 2009</t>
  </si>
  <si>
    <t>Shpenzime te Tjera</t>
  </si>
  <si>
    <t>Tatim fitimi I paguar</t>
  </si>
  <si>
    <t>Fitimi dhe Tatimi I fitimit</t>
  </si>
  <si>
    <t>Te ardhura gjith</t>
  </si>
  <si>
    <t xml:space="preserve">Shpenzime </t>
  </si>
  <si>
    <t>Fitimi</t>
  </si>
  <si>
    <t>Fitimi Tatimor</t>
  </si>
  <si>
    <t>Tatimi mbi fitimin</t>
  </si>
  <si>
    <t>Fitimi neto</t>
  </si>
  <si>
    <t>Norma  e Fitimit.</t>
  </si>
  <si>
    <t>Gjendje inventari</t>
  </si>
  <si>
    <t>Detyrimet Tatimore</t>
  </si>
  <si>
    <t>Bashkengjitur  Bilancit</t>
  </si>
  <si>
    <t>t v sh</t>
  </si>
  <si>
    <t xml:space="preserve">Sigurime </t>
  </si>
  <si>
    <t>Tap</t>
  </si>
  <si>
    <t xml:space="preserve"> I N V E N T A R I </t>
  </si>
  <si>
    <t>Subjekti</t>
  </si>
  <si>
    <t>NIPT-I</t>
  </si>
  <si>
    <t>Adresa Vep</t>
  </si>
  <si>
    <t>Telefoni</t>
  </si>
  <si>
    <t>NR</t>
  </si>
  <si>
    <t>ARTIKULLI</t>
  </si>
  <si>
    <t>NJ/M</t>
  </si>
  <si>
    <t>SASIA</t>
  </si>
  <si>
    <t>KOSTO</t>
  </si>
  <si>
    <t>VLERA</t>
  </si>
  <si>
    <t>NR.</t>
  </si>
  <si>
    <t xml:space="preserve">Per Drejtimin e Shoqerise </t>
  </si>
  <si>
    <t xml:space="preserve">V.O.Kjo pasqyre do te plotesohet e vecante per </t>
  </si>
  <si>
    <t>Lenden e Pare ;Mallrat ;Produktin e Gateshem dhe Prodhimin ne Proces</t>
  </si>
  <si>
    <t>NIPT</t>
  </si>
  <si>
    <t>Tel</t>
  </si>
  <si>
    <t>INVENTARI I LLOGARIVE    BANKARE</t>
  </si>
  <si>
    <t>Emertimi bankes</t>
  </si>
  <si>
    <t>Numri Llogarise</t>
  </si>
  <si>
    <t xml:space="preserve">Shuma monedhe e huaj </t>
  </si>
  <si>
    <t xml:space="preserve">Shuma ne leke </t>
  </si>
  <si>
    <t>Perfaqesuesi Personit Juridik/fizik</t>
  </si>
  <si>
    <t>(_______________________)</t>
  </si>
  <si>
    <t>(emer mbiemer , firma e vule)</t>
  </si>
  <si>
    <t xml:space="preserve">Grupet e aktiviteve </t>
  </si>
  <si>
    <t>Gjendje</t>
  </si>
  <si>
    <t>01.01.09</t>
  </si>
  <si>
    <t>Shtesa</t>
  </si>
  <si>
    <t>Pakesime</t>
  </si>
  <si>
    <t>31.12.09</t>
  </si>
  <si>
    <t>VI.mbetur</t>
  </si>
  <si>
    <t>31.12.o9</t>
  </si>
  <si>
    <t>amortiz I vitit</t>
  </si>
  <si>
    <t xml:space="preserve">Amortizimi </t>
  </si>
  <si>
    <t>VI.mbet</t>
  </si>
  <si>
    <t>PER DREJTIMIN E</t>
  </si>
  <si>
    <t>SHOQERISE</t>
  </si>
  <si>
    <t xml:space="preserve">V.O. Per pakesimetndryshimi I amortizimit dhe vleftes se </t>
  </si>
  <si>
    <t xml:space="preserve">mbetur te pasqyrohen ne storno </t>
  </si>
  <si>
    <t>nr</t>
  </si>
  <si>
    <t>Lloji automjetit</t>
  </si>
  <si>
    <t>Kapaciteti</t>
  </si>
  <si>
    <t>targa</t>
  </si>
  <si>
    <t>vlera</t>
  </si>
  <si>
    <t>Shuma</t>
  </si>
  <si>
    <t xml:space="preserve">DEKLARATA ANALITIKE PER </t>
  </si>
  <si>
    <t>TATIMIN MBI TE ARDHURAT</t>
  </si>
  <si>
    <t>Numri I vendosjes se dokumentit(NVD)</t>
  </si>
  <si>
    <t xml:space="preserve">(vetem per perdorim zyrtat </t>
  </si>
  <si>
    <t>EMERTIMI</t>
  </si>
  <si>
    <t>totali I shpenzimeve</t>
  </si>
  <si>
    <t>total shpenzimet e pazbritshme sipas ligjit(neni 21):</t>
  </si>
  <si>
    <t>a) kostoe blerjes dhe e permirsimit te tokes dhe te truallit</t>
  </si>
  <si>
    <t xml:space="preserve">b)kosto e blerjes dhe e permirsimit per aktive objekt amortizimi </t>
  </si>
  <si>
    <t xml:space="preserve">c)zmadhim I kapitalit themeltar te shoqerise ose kontributit te secilit person ne ortakeri </t>
  </si>
  <si>
    <t>c)vlera e sherbimeve ne natyre</t>
  </si>
  <si>
    <t>d)kontributet vullnetare te pensioneve</t>
  </si>
  <si>
    <t>dh)dividentet</t>
  </si>
  <si>
    <t xml:space="preserve"> e deklaruar dhe ndarja e fitimit </t>
  </si>
  <si>
    <t>e)interesate paguara mbi interesinmaksimal</t>
  </si>
  <si>
    <t xml:space="preserve">te kredise se caktuar nga banka e shqiperise </t>
  </si>
  <si>
    <t>e)gjobat,kamat-vonesat dhe kushtet e tjera penale</t>
  </si>
  <si>
    <t>f)krijimi ose rritja rezerve e fondeve te tjera</t>
  </si>
  <si>
    <t xml:space="preserve">g)tatim mbi te ardhurat personale ,akcize,tatim mbi fitimin </t>
  </si>
  <si>
    <t xml:space="preserve">dhe tatim mbi vleren e shtuar te zbritshme </t>
  </si>
  <si>
    <t>gj)shpenzimet e perfaqesimit ,pritje percjellje</t>
  </si>
  <si>
    <t xml:space="preserve">h)shpenzimet e konsumit personal </t>
  </si>
  <si>
    <t>i)shpenzimet te cilat tejkalojne kufijte e percaktuar me ligj</t>
  </si>
  <si>
    <t>j)shpenzime per dhurata</t>
  </si>
  <si>
    <t>k)cdo lloj shpenzimi,masa e te cilit nuk vertetohet me dokumenta</t>
  </si>
  <si>
    <t>l)interesi I paguar kur huaja dhe parapagimet tejkalohen kater here</t>
  </si>
  <si>
    <t>kapitalin themelor</t>
  </si>
  <si>
    <t xml:space="preserve">ll)nese baza e amortizimit eshte nje shume negative </t>
  </si>
  <si>
    <t>m)shpenzime per sherbime teknike.konsulence,menaxhim te pa likujduar</t>
  </si>
  <si>
    <t>brenda periudhes tatimore</t>
  </si>
  <si>
    <t xml:space="preserve">n)amortizim nga rivleresimi I akteve te qendrueshme </t>
  </si>
  <si>
    <t>Rezultat I Vitit Ushtrimor</t>
  </si>
  <si>
    <t>Humbja</t>
  </si>
  <si>
    <t xml:space="preserve">humbja per tu mbajtur nga 1 vit me pare </t>
  </si>
  <si>
    <t xml:space="preserve">humbja per tu mbajtur nga 2 vite me pare </t>
  </si>
  <si>
    <t xml:space="preserve">humbja per tu mbajtur nga 3 vite me pare </t>
  </si>
  <si>
    <t xml:space="preserve">Totali i te ardhurave </t>
  </si>
  <si>
    <t>shuma e humbjes per tu mbartur ne vitin ushtrimor</t>
  </si>
  <si>
    <t>shuma e humbjeve qe nuk barten per efekt fiskal</t>
  </si>
  <si>
    <t>fitimi I tatueshem</t>
  </si>
  <si>
    <t>tatim fitim I llogaritur</t>
  </si>
  <si>
    <t>zbritje nga fitimi(rezervat ligjor)</t>
  </si>
  <si>
    <t>fitim neto per tu shperndare nga periudha ushtrimore</t>
  </si>
  <si>
    <t>fitimi neto per tu shperndare nga vitet e kaluar</t>
  </si>
  <si>
    <t>shtese kapitali nga fitimi</t>
  </si>
  <si>
    <t>dividente per tu shperndare</t>
  </si>
  <si>
    <t>tatim mbi dividentin e llogaritur</t>
  </si>
  <si>
    <t>llogaritja e amortizimit</t>
  </si>
  <si>
    <t>ne total llogaritja e amortizimit vjetor=(a+b+c+d)</t>
  </si>
  <si>
    <t>a)ndertesa makineri afat gjate</t>
  </si>
  <si>
    <t>b)aktive te patrupezuara</t>
  </si>
  <si>
    <t>c)kompjuterat dhe sistem I nformacioni</t>
  </si>
  <si>
    <t xml:space="preserve">d)te gjitha aktivet e tjera te aktivitetit </t>
  </si>
  <si>
    <t>periudha tatimore</t>
  </si>
  <si>
    <t>sipas bilancit</t>
  </si>
  <si>
    <t>fiskale</t>
  </si>
  <si>
    <t>Tatimpaguesi   POGONI</t>
  </si>
  <si>
    <t xml:space="preserve"> </t>
  </si>
  <si>
    <t>AL672134301200..</t>
  </si>
  <si>
    <t>AL982134301200..</t>
  </si>
  <si>
    <t>AL972134301200..</t>
  </si>
  <si>
    <t xml:space="preserve">SUBJEKTI                   </t>
  </si>
  <si>
    <t xml:space="preserve">  POGONI</t>
  </si>
  <si>
    <t>Ndertesa</t>
  </si>
  <si>
    <t>Makineriepaisje</t>
  </si>
  <si>
    <t>Mjete transporti</t>
  </si>
  <si>
    <t>Subjekti  POGONI</t>
  </si>
  <si>
    <t>Emri tregetar   POGONI</t>
  </si>
  <si>
    <t>NIPT J97326614Q</t>
  </si>
  <si>
    <t>Adresa  PROGER DEVOLL</t>
  </si>
  <si>
    <t xml:space="preserve"> Mallra per rrishitje</t>
  </si>
  <si>
    <t xml:space="preserve"> J97326614Q</t>
  </si>
  <si>
    <t xml:space="preserve"> PROGER DEVOLL</t>
  </si>
  <si>
    <t>MINI SKAVAT MISUBISH</t>
  </si>
  <si>
    <t>ESKAVATOR RX-301-1</t>
  </si>
  <si>
    <t>L2201GDT</t>
  </si>
  <si>
    <t>GL32</t>
  </si>
  <si>
    <t>LI-R24</t>
  </si>
  <si>
    <t>ZLI-205</t>
  </si>
  <si>
    <t>TU1900</t>
  </si>
  <si>
    <t>L1500</t>
  </si>
  <si>
    <t>L2201</t>
  </si>
  <si>
    <t>L2202</t>
  </si>
  <si>
    <t>Kl1802dt</t>
  </si>
  <si>
    <t>LI-256</t>
  </si>
  <si>
    <t>COP</t>
  </si>
  <si>
    <t>MBARTUR</t>
  </si>
  <si>
    <t>B1402DT</t>
  </si>
  <si>
    <t>kompresor</t>
  </si>
  <si>
    <t>pjese kombanje</t>
  </si>
  <si>
    <t>premistopa</t>
  </si>
  <si>
    <t>pjese plugje</t>
  </si>
  <si>
    <t>korse lendinash</t>
  </si>
  <si>
    <t>mot ciklete</t>
  </si>
  <si>
    <t>vinc</t>
  </si>
  <si>
    <t>diferencial</t>
  </si>
  <si>
    <t>skavator</t>
  </si>
  <si>
    <t>bob cap</t>
  </si>
  <si>
    <t>MOTO FREZA</t>
  </si>
  <si>
    <t xml:space="preserve">KUBL2201  </t>
  </si>
  <si>
    <t>L2602</t>
  </si>
  <si>
    <t>TL2500</t>
  </si>
  <si>
    <t>CT-45</t>
  </si>
  <si>
    <t>KUBO-LI-24</t>
  </si>
  <si>
    <t>MINI ES-SK75UR</t>
  </si>
  <si>
    <t>MT2201</t>
  </si>
  <si>
    <t>L4202</t>
  </si>
  <si>
    <t>TL2700</t>
  </si>
  <si>
    <t>L1-265</t>
  </si>
  <si>
    <t>KUZHINETA</t>
  </si>
  <si>
    <t>PJESE MINI TRAK</t>
  </si>
  <si>
    <t xml:space="preserve">Pompa uji per </t>
  </si>
  <si>
    <t>Inventari  eshte me koston e blerjes</t>
  </si>
  <si>
    <t xml:space="preserve">  Punedhenesi</t>
  </si>
  <si>
    <t xml:space="preserve">  Punemaresi</t>
  </si>
  <si>
    <t xml:space="preserve"> Tap</t>
  </si>
  <si>
    <t xml:space="preserve">Page </t>
  </si>
  <si>
    <t>MUAJ</t>
  </si>
  <si>
    <t>Page bruti</t>
  </si>
  <si>
    <t>P.kont</t>
  </si>
  <si>
    <t>Sig shoq</t>
  </si>
  <si>
    <t>Sig shend</t>
  </si>
  <si>
    <t>neto</t>
  </si>
  <si>
    <t>Janar</t>
  </si>
  <si>
    <t>Shkurt</t>
  </si>
  <si>
    <t>Mars</t>
  </si>
  <si>
    <t>Prill</t>
  </si>
  <si>
    <t>Maj</t>
  </si>
  <si>
    <t>Qershor</t>
  </si>
  <si>
    <t>Korik</t>
  </si>
  <si>
    <t>Gusht</t>
  </si>
  <si>
    <t>Shtator</t>
  </si>
  <si>
    <t>Tetor</t>
  </si>
  <si>
    <t>Nentor</t>
  </si>
  <si>
    <t>Dhjetor</t>
  </si>
  <si>
    <t xml:space="preserve">    KONTABEL I MIRATUAR</t>
  </si>
  <si>
    <t xml:space="preserve"> LEK</t>
  </si>
  <si>
    <t>01.01.2010</t>
  </si>
  <si>
    <t>31.12.2010</t>
  </si>
  <si>
    <t>- Debitore e kreditore te tjere  ortak</t>
  </si>
  <si>
    <t>Pozicioni me 31 Dhjetor 2009</t>
  </si>
  <si>
    <t>Pozicioni ne 31 Dhjetor 2009</t>
  </si>
  <si>
    <t>Pozicioni me 31 dhjetor 2010</t>
  </si>
  <si>
    <t>Procredit</t>
  </si>
  <si>
    <t xml:space="preserve">Shumat e vitit 2010 jane te krahasueshme  me vitin paraardhes </t>
  </si>
  <si>
    <t>Bilanci I vitit  2010 eshte I kuadruar. Vlera e aktivit  te bilancit eshte 44.532.565lek dhe</t>
  </si>
  <si>
    <t>2009 dhe ne vitin 2010si dhe nje kredi tjeter qe e ka mare si person kur ka qene biznes I vogel.</t>
  </si>
  <si>
    <t>Banka pop doll</t>
  </si>
  <si>
    <t>Gjergji Firanj</t>
  </si>
  <si>
    <t>Helidona Qibivi</t>
  </si>
  <si>
    <t>Spartak sa</t>
  </si>
  <si>
    <t>Spiro Dojka</t>
  </si>
  <si>
    <t>Remzi Kapo</t>
  </si>
  <si>
    <t>Agim Dushi</t>
  </si>
  <si>
    <t>Karampelas</t>
  </si>
  <si>
    <t>Maximaxak</t>
  </si>
  <si>
    <t>Kymidzis</t>
  </si>
  <si>
    <t>Ela strak</t>
  </si>
  <si>
    <t>Trans c RR</t>
  </si>
  <si>
    <t>Emmanou</t>
  </si>
  <si>
    <t>C R R PRODUKT</t>
  </si>
  <si>
    <t>V.N Fareast Co</t>
  </si>
  <si>
    <t>SUN SELEKT</t>
  </si>
  <si>
    <t>SUMA SANGYO</t>
  </si>
  <si>
    <t>Siam Ruber</t>
  </si>
  <si>
    <t>LOGINIDHIS GORGIOS</t>
  </si>
  <si>
    <t xml:space="preserve">EMETH A B E E </t>
  </si>
  <si>
    <t>CORAL CO</t>
  </si>
  <si>
    <t>Albania mobil</t>
  </si>
  <si>
    <t>SEA QUERS</t>
  </si>
  <si>
    <t>Parapagese  sh dogane</t>
  </si>
  <si>
    <t xml:space="preserve">amor </t>
  </si>
  <si>
    <t xml:space="preserve"> vl mbetur</t>
  </si>
  <si>
    <t>Kase</t>
  </si>
  <si>
    <t>LLOJI I SHPENZIMEVE</t>
  </si>
  <si>
    <t xml:space="preserve">SHUMA </t>
  </si>
  <si>
    <t>TOTALI</t>
  </si>
  <si>
    <t>Eksperte</t>
  </si>
  <si>
    <t>Reklame</t>
  </si>
  <si>
    <t>Sherb  dogana</t>
  </si>
  <si>
    <t>Aksize</t>
  </si>
  <si>
    <t>Fatura tatim</t>
  </si>
  <si>
    <t>Transpo</t>
  </si>
  <si>
    <t>Nafte</t>
  </si>
  <si>
    <t>Takse dogan</t>
  </si>
  <si>
    <t>Dieta</t>
  </si>
  <si>
    <t>Taksa</t>
  </si>
  <si>
    <t xml:space="preserve">Eshte paguar tatim fitimi viti 2010 </t>
  </si>
  <si>
    <t>340 036lek Viti 2009 179382   lek  total ipaguar 519418</t>
  </si>
  <si>
    <t>Tetim fitimi  per te paguar  90218  lek</t>
  </si>
  <si>
    <t>Listpagesa permbledhese  per vitin 2010</t>
  </si>
  <si>
    <t>INVENTARI AUTOMJETEVE NE PRONESI TE SUBJEKTIT 2010</t>
  </si>
  <si>
    <t>Aktivet Afatgjata  Materiale   2010</t>
  </si>
  <si>
    <t>amortiz</t>
  </si>
  <si>
    <t>31.12.10</t>
  </si>
  <si>
    <t>SHIB SD1843</t>
  </si>
  <si>
    <t>B1-17</t>
  </si>
  <si>
    <t>ISEK TA250</t>
  </si>
  <si>
    <t>L385DT</t>
  </si>
  <si>
    <t>cop</t>
  </si>
  <si>
    <t>L1-235DT</t>
  </si>
  <si>
    <t>TA325</t>
  </si>
  <si>
    <t>GL 25</t>
  </si>
  <si>
    <t>LI-455</t>
  </si>
  <si>
    <t>F20</t>
  </si>
  <si>
    <t>KUBOTA L1-315</t>
  </si>
  <si>
    <t>ISEKI TL 1900</t>
  </si>
  <si>
    <t>KUBOTA L1-235</t>
  </si>
  <si>
    <t>KUBOTA LI-285</t>
  </si>
  <si>
    <t>KUBOTA GL21</t>
  </si>
  <si>
    <t>MISUBISHI D3250</t>
  </si>
  <si>
    <t>MISUBISHI D2650</t>
  </si>
  <si>
    <t>MISUBISHI D2050</t>
  </si>
  <si>
    <t>KUBOTAL1-225</t>
  </si>
  <si>
    <t>ISEKITL 2100</t>
  </si>
  <si>
    <t>MISUBISHID4050</t>
  </si>
  <si>
    <t>ISEKITL2500</t>
  </si>
  <si>
    <t>KUBOTSLI-435</t>
  </si>
  <si>
    <t>Freza</t>
  </si>
  <si>
    <t>Motofreza</t>
  </si>
  <si>
    <t>Motore</t>
  </si>
  <si>
    <t>Motora te perdor</t>
  </si>
  <si>
    <t>Motore te perdorur</t>
  </si>
  <si>
    <t>Kuzhineta</t>
  </si>
  <si>
    <t>Celsa mostra</t>
  </si>
  <si>
    <t xml:space="preserve">Celsa </t>
  </si>
  <si>
    <t>Rul -iseki TL2300</t>
  </si>
  <si>
    <t>Pompa</t>
  </si>
  <si>
    <t>Pompe lavazhi</t>
  </si>
  <si>
    <t>Bateri</t>
  </si>
  <si>
    <t>Thika freze</t>
  </si>
  <si>
    <t>Lesa shkriferuese</t>
  </si>
  <si>
    <t>Bicikleta</t>
  </si>
  <si>
    <t>Pjese kembim</t>
  </si>
  <si>
    <t>SEPIA 50</t>
  </si>
  <si>
    <t>DIO 50</t>
  </si>
  <si>
    <t>VERDE 50</t>
  </si>
  <si>
    <t>CHINORI 50</t>
  </si>
  <si>
    <t>LETS 50</t>
  </si>
  <si>
    <t>TACT 50</t>
  </si>
  <si>
    <t>TODAY 50</t>
  </si>
  <si>
    <t>TODAY 51</t>
  </si>
  <si>
    <t>TOWNMATE50</t>
  </si>
  <si>
    <t>VINO 50</t>
  </si>
  <si>
    <t>TOWNMATE 50</t>
  </si>
  <si>
    <t>GIORNO</t>
  </si>
  <si>
    <t>SCOOPY 50</t>
  </si>
  <si>
    <t>PIRUNA</t>
  </si>
  <si>
    <t>Goma</t>
  </si>
  <si>
    <t>Kove</t>
  </si>
  <si>
    <t>Makina korese</t>
  </si>
  <si>
    <t>Traktor korse</t>
  </si>
  <si>
    <t>Pl dv ac</t>
  </si>
  <si>
    <t>7FGKL25</t>
  </si>
  <si>
    <t>FD25T6H</t>
  </si>
  <si>
    <t>60-5FD20</t>
  </si>
  <si>
    <t>FG20N6</t>
  </si>
  <si>
    <t>6FB18</t>
  </si>
  <si>
    <t>SOCIETE CENERALE</t>
  </si>
  <si>
    <t>PROCREDIT</t>
  </si>
  <si>
    <t>AL162094353000..</t>
  </si>
  <si>
    <t>AL052094353000005</t>
  </si>
  <si>
    <t>Aktivet Afatgjata Materiale  me vlere fillestare   2010</t>
  </si>
  <si>
    <t>Sasia</t>
  </si>
  <si>
    <t>Toka</t>
  </si>
  <si>
    <t>Ndertime</t>
  </si>
  <si>
    <t>Makineri,paisje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</si>
  <si>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</si>
  <si>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</si>
  <si>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</si>
  <si>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</si>
  <si>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</si>
  <si>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</si>
  <si>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</si>
  <si>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</si>
  <si>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</si>
  <si>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</si>
  <si>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</si>
  <si>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</si>
  <si>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</si>
  <si>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</si>
  <si>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</si>
  <si>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</si>
  <si>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</si>
  <si>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</si>
  <si>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</si>
  <si>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</si>
  <si>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</si>
  <si>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</si>
  <si>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</si>
  <si>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</si>
  <si>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</si>
  <si>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</si>
  <si>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</si>
  <si>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</si>
  <si>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</si>
  <si>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</si>
  <si>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</si>
  <si>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</si>
  <si>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</si>
  <si>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</si>
  <si>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</si>
  <si>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</si>
  <si>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</si>
  <si>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</si>
  <si>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</si>
  <si>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</si>
  <si>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</si>
  <si>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</si>
  <si>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</si>
  <si>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</si>
  <si>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</si>
  <si>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</si>
  <si>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</si>
  <si>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</si>
  <si>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</si>
  <si>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</si>
  <si>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</si>
  <si>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</si>
  <si>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</si>
  <si>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</si>
  <si>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</si>
  <si>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</si>
  <si>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</si>
  <si>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</si>
  <si>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</si>
  <si>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</si>
  <si>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</si>
  <si>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</si>
  <si>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</si>
  <si>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</si>
  <si>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</si>
  <si>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</si>
  <si>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</si>
  <si>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</si>
  <si>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</si>
  <si>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</si>
  <si>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</si>
  <si>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</si>
  <si>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</si>
  <si>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</si>
  <si>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</si>
  <si>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</si>
  <si>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</si>
  <si>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</si>
  <si>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</si>
  <si>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</si>
  <si>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</si>
  <si>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</si>
  <si>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</si>
  <si>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</si>
  <si>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</si>
  <si>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</si>
  <si>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</si>
  <si>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</si>
  <si>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</si>
  <si>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</si>
  <si>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</si>
  <si>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</si>
  <si>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</si>
  <si>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</si>
  <si>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</si>
  <si>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</si>
  <si>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</si>
  <si>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</si>
  <si>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</si>
  <si>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</si>
  <si>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</si>
  <si>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</si>
  <si>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</si>
  <si>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</si>
  <si>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</si>
  <si>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</si>
  <si>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</si>
  <si>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</si>
  <si>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</si>
  <si>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</si>
  <si>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</si>
  <si>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</si>
  <si>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</si>
  <si>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</si>
  <si>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</si>
  <si>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</si>
  <si>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</si>
  <si>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</si>
  <si>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</si>
  <si>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</si>
  <si>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</si>
  <si>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</si>
  <si>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</si>
  <si>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</si>
  <si>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</si>
  <si>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</si>
  <si>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</si>
  <si>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</si>
  <si>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</si>
  <si>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</si>
  <si>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</si>
  <si>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</si>
  <si>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</si>
  <si>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</si>
  <si>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</si>
  <si>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</si>
  <si>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</si>
  <si>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</si>
  <si>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</si>
  <si>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</si>
  <si>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</si>
  <si>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</si>
  <si>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</si>
  <si>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</si>
  <si>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</si>
  <si>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</si>
  <si>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</si>
  <si>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</si>
  <si>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</si>
  <si>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</si>
  <si>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</si>
  <si>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</si>
  <si>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</si>
  <si>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</si>
  <si>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</si>
  <si>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</si>
  <si>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</si>
  <si>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</si>
  <si>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</si>
  <si>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</si>
  <si>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44.914.328</t>
  </si>
  <si>
    <t>Shoqeria   POGONI</t>
  </si>
  <si>
    <t>NIPTI  J97326614Q</t>
  </si>
  <si>
    <t>SHOQERIA  POGONI</t>
  </si>
  <si>
    <t>NIPT  J97326614Q</t>
  </si>
  <si>
    <t>SHOQERIA POGONI</t>
  </si>
  <si>
    <t xml:space="preserve">               Alfred    Pogoni</t>
  </si>
  <si>
    <t xml:space="preserve">                 </t>
  </si>
  <si>
    <t>Alfred  Pogoni</t>
  </si>
  <si>
    <t xml:space="preserve">  Alfred  Pogoni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</si>
</sst>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"/>
    <numFmt numFmtId="170" formatCode="0.0"/>
    <numFmt numFmtId="171" formatCode="0.000000"/>
    <numFmt numFmtId="172" formatCode="0.00000"/>
    <numFmt numFmtId="173" formatCode="0.0000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57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8" xfId="0" applyFont="1" applyBorder="1" applyAlignment="1">
      <alignment/>
    </xf>
    <xf numFmtId="0" fontId="0" fillId="0" borderId="0" xfId="0" applyFont="1" applyAlignment="1">
      <alignment/>
    </xf>
    <xf numFmtId="0" fontId="6" fillId="0" borderId="46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47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6" xfId="0" applyBorder="1" applyAlignment="1">
      <alignment/>
    </xf>
    <xf numFmtId="0" fontId="1" fillId="0" borderId="3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59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7" fontId="4" fillId="0" borderId="29" xfId="0" applyNumberFormat="1" applyFont="1" applyBorder="1" applyAlignment="1">
      <alignment/>
    </xf>
    <xf numFmtId="37" fontId="5" fillId="0" borderId="29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0" fontId="1" fillId="0" borderId="0" xfId="0" applyFont="1" applyAlignment="1">
      <alignment/>
    </xf>
    <xf numFmtId="37" fontId="5" fillId="0" borderId="31" xfId="0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37" fontId="1" fillId="0" borderId="32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37" fontId="1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6" fillId="0" borderId="3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38" xfId="0" applyFont="1" applyBorder="1" applyAlignment="1">
      <alignment/>
    </xf>
    <xf numFmtId="0" fontId="5" fillId="0" borderId="29" xfId="0" applyFont="1" applyBorder="1" applyAlignment="1">
      <alignment/>
    </xf>
    <xf numFmtId="3" fontId="4" fillId="0" borderId="55" xfId="0" applyNumberFormat="1" applyFont="1" applyBorder="1" applyAlignment="1">
      <alignment/>
    </xf>
    <xf numFmtId="3" fontId="0" fillId="0" borderId="0" xfId="0" applyNumberFormat="1" applyAlignment="1">
      <alignment/>
    </xf>
    <xf numFmtId="167" fontId="0" fillId="0" borderId="22" xfId="42" applyNumberFormat="1" applyFont="1" applyBorder="1" applyAlignment="1">
      <alignment/>
    </xf>
    <xf numFmtId="167" fontId="0" fillId="0" borderId="20" xfId="42" applyNumberFormat="1" applyFont="1" applyBorder="1" applyAlignment="1">
      <alignment/>
    </xf>
    <xf numFmtId="167" fontId="0" fillId="0" borderId="32" xfId="42" applyNumberFormat="1" applyFont="1" applyBorder="1" applyAlignment="1">
      <alignment/>
    </xf>
    <xf numFmtId="167" fontId="1" fillId="0" borderId="32" xfId="42" applyNumberFormat="1" applyFont="1" applyBorder="1" applyAlignment="1">
      <alignment/>
    </xf>
    <xf numFmtId="167" fontId="0" fillId="0" borderId="25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0" fontId="4" fillId="0" borderId="20" xfId="0" applyFont="1" applyBorder="1" applyAlignment="1" quotePrefix="1">
      <alignment/>
    </xf>
    <xf numFmtId="0" fontId="0" fillId="0" borderId="20" xfId="0" applyFont="1" applyBorder="1" applyAlignment="1" quotePrefix="1">
      <alignment/>
    </xf>
    <xf numFmtId="0" fontId="4" fillId="0" borderId="20" xfId="0" applyFont="1" applyBorder="1" applyAlignment="1" quotePrefix="1">
      <alignment/>
    </xf>
    <xf numFmtId="0" fontId="1" fillId="0" borderId="40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37" fontId="5" fillId="0" borderId="55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20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9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6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18" fillId="0" borderId="62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0" fillId="0" borderId="20" xfId="0" applyFont="1" applyBorder="1" applyAlignment="1">
      <alignment/>
    </xf>
    <xf numFmtId="1" fontId="0" fillId="0" borderId="32" xfId="0" applyNumberFormat="1" applyBorder="1" applyAlignment="1">
      <alignment/>
    </xf>
    <xf numFmtId="0" fontId="6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51" xfId="0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5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0" xfId="58" applyFont="1" applyBorder="1">
      <alignment/>
      <protection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33" borderId="20" xfId="0" applyFill="1" applyBorder="1" applyAlignment="1">
      <alignment/>
    </xf>
    <xf numFmtId="1" fontId="0" fillId="0" borderId="34" xfId="0" applyNumberFormat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14" fontId="0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/>
    </xf>
    <xf numFmtId="3" fontId="0" fillId="0" borderId="20" xfId="44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34" xfId="0" applyBorder="1" applyAlignment="1">
      <alignment horizontal="center"/>
    </xf>
    <xf numFmtId="3" fontId="0" fillId="0" borderId="34" xfId="44" applyNumberFormat="1" applyBorder="1" applyAlignment="1">
      <alignment/>
    </xf>
    <xf numFmtId="0" fontId="0" fillId="0" borderId="57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3" fontId="23" fillId="0" borderId="49" xfId="44" applyNumberFormat="1" applyFont="1" applyBorder="1" applyAlignment="1">
      <alignment vertical="center"/>
    </xf>
    <xf numFmtId="3" fontId="23" fillId="0" borderId="50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34" xfId="59" applyFont="1" applyBorder="1" applyAlignment="1">
      <alignment horizontal="center"/>
      <protection/>
    </xf>
    <xf numFmtId="2" fontId="25" fillId="0" borderId="60" xfId="59" applyNumberFormat="1" applyFont="1" applyBorder="1" applyAlignment="1">
      <alignment horizontal="center" wrapText="1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1" fillId="0" borderId="64" xfId="59" applyFont="1" applyBorder="1" applyAlignment="1">
      <alignment horizontal="center"/>
      <protection/>
    </xf>
    <xf numFmtId="0" fontId="1" fillId="0" borderId="22" xfId="59" applyFont="1" applyBorder="1" applyAlignment="1">
      <alignment horizontal="left" wrapText="1"/>
      <protection/>
    </xf>
    <xf numFmtId="0" fontId="1" fillId="0" borderId="22" xfId="59" applyFont="1" applyBorder="1" applyAlignment="1">
      <alignment horizontal="left"/>
      <protection/>
    </xf>
    <xf numFmtId="0" fontId="1" fillId="0" borderId="31" xfId="59" applyFont="1" applyBorder="1" applyAlignment="1">
      <alignment horizontal="left"/>
      <protection/>
    </xf>
    <xf numFmtId="0" fontId="0" fillId="0" borderId="46" xfId="59" applyFont="1" applyBorder="1" applyAlignment="1">
      <alignment horizontal="center"/>
      <protection/>
    </xf>
    <xf numFmtId="0" fontId="0" fillId="0" borderId="51" xfId="59" applyFont="1" applyBorder="1" applyAlignment="1">
      <alignment horizontal="left" wrapText="1"/>
      <protection/>
    </xf>
    <xf numFmtId="0" fontId="1" fillId="0" borderId="20" xfId="59" applyFont="1" applyBorder="1" applyAlignment="1">
      <alignment horizontal="left"/>
      <protection/>
    </xf>
    <xf numFmtId="0" fontId="1" fillId="0" borderId="32" xfId="59" applyFont="1" applyBorder="1" applyAlignment="1">
      <alignment horizontal="left"/>
      <protection/>
    </xf>
    <xf numFmtId="0" fontId="0" fillId="0" borderId="48" xfId="59" applyFont="1" applyBorder="1" applyAlignment="1">
      <alignment horizontal="center"/>
      <protection/>
    </xf>
    <xf numFmtId="0" fontId="23" fillId="0" borderId="51" xfId="59" applyFont="1" applyBorder="1" applyAlignment="1">
      <alignment horizontal="left" wrapText="1"/>
      <protection/>
    </xf>
    <xf numFmtId="0" fontId="1" fillId="0" borderId="23" xfId="59" applyFont="1" applyBorder="1" applyAlignment="1">
      <alignment horizontal="center"/>
      <protection/>
    </xf>
    <xf numFmtId="0" fontId="1" fillId="0" borderId="51" xfId="59" applyFont="1" applyBorder="1" applyAlignment="1">
      <alignment horizontal="left" wrapText="1"/>
      <protection/>
    </xf>
    <xf numFmtId="0" fontId="0" fillId="0" borderId="40" xfId="59" applyFont="1" applyBorder="1" applyAlignment="1">
      <alignment horizontal="left" wrapText="1"/>
      <protection/>
    </xf>
    <xf numFmtId="0" fontId="0" fillId="0" borderId="47" xfId="59" applyFont="1" applyBorder="1" applyAlignment="1">
      <alignment horizontal="center"/>
      <protection/>
    </xf>
    <xf numFmtId="0" fontId="0" fillId="0" borderId="39" xfId="59" applyFont="1" applyBorder="1" applyAlignment="1">
      <alignment horizontal="left" wrapText="1"/>
      <protection/>
    </xf>
    <xf numFmtId="0" fontId="1" fillId="0" borderId="23" xfId="59" applyFont="1" applyBorder="1" applyAlignment="1">
      <alignment horizontal="center" vertical="center"/>
      <protection/>
    </xf>
    <xf numFmtId="0" fontId="1" fillId="0" borderId="48" xfId="59" applyFont="1" applyBorder="1" applyAlignment="1">
      <alignment horizontal="center" vertical="center"/>
      <protection/>
    </xf>
    <xf numFmtId="0" fontId="0" fillId="0" borderId="51" xfId="59" applyFont="1" applyBorder="1" applyAlignment="1">
      <alignment horizontal="center" wrapText="1"/>
      <protection/>
    </xf>
    <xf numFmtId="0" fontId="1" fillId="0" borderId="46" xfId="59" applyFont="1" applyBorder="1" applyAlignment="1">
      <alignment horizontal="center"/>
      <protection/>
    </xf>
    <xf numFmtId="0" fontId="7" fillId="0" borderId="20" xfId="59" applyFont="1" applyBorder="1" applyAlignment="1">
      <alignment horizontal="left" wrapText="1"/>
      <protection/>
    </xf>
    <xf numFmtId="0" fontId="1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48" xfId="59" applyFont="1" applyBorder="1" applyAlignment="1">
      <alignment horizontal="center"/>
      <protection/>
    </xf>
    <xf numFmtId="0" fontId="1" fillId="0" borderId="20" xfId="59" applyFont="1" applyBorder="1" applyAlignment="1">
      <alignment horizontal="left" wrapText="1"/>
      <protection/>
    </xf>
    <xf numFmtId="0" fontId="1" fillId="0" borderId="47" xfId="59" applyFont="1" applyBorder="1" applyAlignment="1">
      <alignment horizontal="center"/>
      <protection/>
    </xf>
    <xf numFmtId="0" fontId="1" fillId="0" borderId="40" xfId="59" applyFont="1" applyBorder="1" applyAlignment="1">
      <alignment horizontal="left" wrapText="1"/>
      <protection/>
    </xf>
    <xf numFmtId="0" fontId="1" fillId="0" borderId="24" xfId="59" applyFont="1" applyBorder="1" applyAlignment="1">
      <alignment horizontal="center"/>
      <protection/>
    </xf>
    <xf numFmtId="0" fontId="1" fillId="0" borderId="25" xfId="59" applyFont="1" applyBorder="1" applyAlignment="1">
      <alignment horizontal="left" wrapText="1"/>
      <protection/>
    </xf>
    <xf numFmtId="0" fontId="1" fillId="0" borderId="25" xfId="59" applyFont="1" applyBorder="1" applyAlignment="1">
      <alignment horizontal="left"/>
      <protection/>
    </xf>
    <xf numFmtId="0" fontId="1" fillId="0" borderId="33" xfId="59" applyFont="1" applyBorder="1" applyAlignment="1">
      <alignment horizontal="left"/>
      <protection/>
    </xf>
    <xf numFmtId="0" fontId="1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left" wrapText="1"/>
      <protection/>
    </xf>
    <xf numFmtId="0" fontId="1" fillId="0" borderId="0" xfId="59" applyFont="1" applyBorder="1" applyAlignment="1">
      <alignment horizontal="left"/>
      <protection/>
    </xf>
    <xf numFmtId="0" fontId="3" fillId="0" borderId="34" xfId="59" applyFont="1" applyBorder="1">
      <alignment/>
      <protection/>
    </xf>
    <xf numFmtId="2" fontId="25" fillId="0" borderId="34" xfId="59" applyNumberFormat="1" applyFont="1" applyBorder="1" applyAlignment="1">
      <alignment horizontal="center" wrapText="1"/>
      <protection/>
    </xf>
    <xf numFmtId="0" fontId="9" fillId="0" borderId="34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/>
      <protection/>
    </xf>
    <xf numFmtId="0" fontId="9" fillId="0" borderId="22" xfId="59" applyFont="1" applyBorder="1" applyAlignment="1">
      <alignment horizontal="left" wrapText="1"/>
      <protection/>
    </xf>
    <xf numFmtId="0" fontId="9" fillId="0" borderId="22" xfId="59" applyFont="1" applyBorder="1" applyAlignment="1">
      <alignment horizontal="left"/>
      <protection/>
    </xf>
    <xf numFmtId="0" fontId="9" fillId="0" borderId="31" xfId="59" applyFont="1" applyBorder="1" applyAlignment="1">
      <alignment horizontal="left"/>
      <protection/>
    </xf>
    <xf numFmtId="0" fontId="3" fillId="0" borderId="23" xfId="59" applyFont="1" applyBorder="1" applyAlignment="1">
      <alignment horizontal="left"/>
      <protection/>
    </xf>
    <xf numFmtId="0" fontId="3" fillId="0" borderId="20" xfId="60" applyFont="1" applyFill="1" applyBorder="1" applyAlignment="1">
      <alignment horizontal="left" wrapText="1"/>
      <protection/>
    </xf>
    <xf numFmtId="0" fontId="9" fillId="0" borderId="20" xfId="59" applyFont="1" applyBorder="1" applyAlignment="1">
      <alignment horizontal="left"/>
      <protection/>
    </xf>
    <xf numFmtId="0" fontId="9" fillId="0" borderId="32" xfId="59" applyFont="1" applyBorder="1" applyAlignment="1">
      <alignment horizontal="left"/>
      <protection/>
    </xf>
    <xf numFmtId="0" fontId="3" fillId="0" borderId="20" xfId="59" applyFont="1" applyBorder="1" applyAlignment="1">
      <alignment horizontal="left" wrapText="1"/>
      <protection/>
    </xf>
    <xf numFmtId="0" fontId="9" fillId="0" borderId="23" xfId="59" applyFont="1" applyBorder="1" applyAlignment="1">
      <alignment horizontal="center"/>
      <protection/>
    </xf>
    <xf numFmtId="0" fontId="9" fillId="0" borderId="20" xfId="59" applyFont="1" applyBorder="1" applyAlignment="1">
      <alignment horizontal="left" wrapText="1"/>
      <protection/>
    </xf>
    <xf numFmtId="0" fontId="3" fillId="0" borderId="23" xfId="59" applyFont="1" applyBorder="1" applyAlignment="1">
      <alignment horizontal="center"/>
      <protection/>
    </xf>
    <xf numFmtId="0" fontId="3" fillId="0" borderId="20" xfId="59" applyFont="1" applyBorder="1" applyAlignment="1">
      <alignment horizontal="left"/>
      <protection/>
    </xf>
    <xf numFmtId="0" fontId="9" fillId="0" borderId="32" xfId="59" applyFont="1" applyBorder="1" applyAlignment="1">
      <alignment horizontal="left" wrapText="1"/>
      <protection/>
    </xf>
    <xf numFmtId="0" fontId="3" fillId="0" borderId="23" xfId="59" applyFont="1" applyFill="1" applyBorder="1" applyAlignment="1">
      <alignment horizontal="center"/>
      <protection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40" xfId="59" applyFont="1" applyBorder="1" applyAlignment="1">
      <alignment horizontal="center" vertical="center" wrapText="1"/>
      <protection/>
    </xf>
    <xf numFmtId="0" fontId="9" fillId="0" borderId="45" xfId="59" applyFont="1" applyBorder="1" applyAlignment="1">
      <alignment horizontal="center" vertical="center" wrapText="1"/>
      <protection/>
    </xf>
    <xf numFmtId="0" fontId="9" fillId="0" borderId="23" xfId="59" applyFont="1" applyBorder="1">
      <alignment/>
      <protection/>
    </xf>
    <xf numFmtId="0" fontId="3" fillId="0" borderId="23" xfId="0" applyFont="1" applyBorder="1" applyAlignment="1">
      <alignment/>
    </xf>
    <xf numFmtId="0" fontId="3" fillId="0" borderId="23" xfId="59" applyFont="1" applyBorder="1">
      <alignment/>
      <protection/>
    </xf>
    <xf numFmtId="0" fontId="3" fillId="0" borderId="24" xfId="59" applyFont="1" applyBorder="1">
      <alignment/>
      <protection/>
    </xf>
    <xf numFmtId="0" fontId="9" fillId="0" borderId="25" xfId="59" applyFont="1" applyBorder="1" applyAlignment="1">
      <alignment horizontal="left"/>
      <protection/>
    </xf>
    <xf numFmtId="0" fontId="3" fillId="0" borderId="25" xfId="59" applyFont="1" applyBorder="1" applyAlignment="1">
      <alignment horizontal="left"/>
      <protection/>
    </xf>
    <xf numFmtId="0" fontId="9" fillId="0" borderId="33" xfId="59" applyFont="1" applyBorder="1" applyAlignment="1">
      <alignment horizontal="left"/>
      <protection/>
    </xf>
    <xf numFmtId="0" fontId="9" fillId="0" borderId="0" xfId="59" applyFont="1" applyBorder="1" applyAlignment="1">
      <alignment horizontal="left"/>
      <protection/>
    </xf>
    <xf numFmtId="0" fontId="6" fillId="0" borderId="0" xfId="59" applyFont="1" applyBorder="1" applyAlignment="1">
      <alignment horizontal="left"/>
      <protection/>
    </xf>
    <xf numFmtId="0" fontId="0" fillId="0" borderId="41" xfId="0" applyFont="1" applyFill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2" fontId="1" fillId="0" borderId="27" xfId="59" applyNumberFormat="1" applyFont="1" applyBorder="1" applyAlignment="1">
      <alignment horizontal="center" wrapText="1"/>
      <protection/>
    </xf>
    <xf numFmtId="2" fontId="1" fillId="0" borderId="59" xfId="59" applyNumberFormat="1" applyFont="1" applyBorder="1" applyAlignment="1">
      <alignment horizontal="center" wrapText="1"/>
      <protection/>
    </xf>
    <xf numFmtId="2" fontId="1" fillId="0" borderId="51" xfId="59" applyNumberFormat="1" applyFont="1" applyBorder="1" applyAlignment="1">
      <alignment horizontal="center" wrapText="1"/>
      <protection/>
    </xf>
    <xf numFmtId="2" fontId="25" fillId="0" borderId="0" xfId="59" applyNumberFormat="1" applyFont="1" applyBorder="1" applyAlignment="1">
      <alignment horizontal="center" wrapText="1"/>
      <protection/>
    </xf>
    <xf numFmtId="2" fontId="25" fillId="0" borderId="60" xfId="59" applyNumberFormat="1" applyFont="1" applyBorder="1" applyAlignment="1">
      <alignment horizontal="center" wrapText="1"/>
      <protection/>
    </xf>
    <xf numFmtId="0" fontId="1" fillId="0" borderId="68" xfId="59" applyFont="1" applyBorder="1" applyAlignment="1">
      <alignment horizontal="left" wrapText="1"/>
      <protection/>
    </xf>
    <xf numFmtId="0" fontId="1" fillId="0" borderId="22" xfId="59" applyFont="1" applyBorder="1" applyAlignment="1">
      <alignment horizontal="left" wrapText="1"/>
      <protection/>
    </xf>
    <xf numFmtId="0" fontId="0" fillId="0" borderId="59" xfId="59" applyFont="1" applyBorder="1" applyAlignment="1">
      <alignment horizontal="left" wrapText="1"/>
      <protection/>
    </xf>
    <xf numFmtId="0" fontId="0" fillId="0" borderId="51" xfId="59" applyFont="1" applyBorder="1" applyAlignment="1">
      <alignment horizontal="left" wrapText="1"/>
      <protection/>
    </xf>
    <xf numFmtId="0" fontId="1" fillId="0" borderId="59" xfId="59" applyFont="1" applyBorder="1" applyAlignment="1">
      <alignment horizontal="left" wrapText="1"/>
      <protection/>
    </xf>
    <xf numFmtId="0" fontId="1" fillId="0" borderId="51" xfId="59" applyFont="1" applyBorder="1" applyAlignment="1">
      <alignment horizontal="left" wrapText="1"/>
      <protection/>
    </xf>
    <xf numFmtId="0" fontId="0" fillId="0" borderId="59" xfId="59" applyFont="1" applyBorder="1" applyAlignment="1">
      <alignment horizontal="center" wrapText="1"/>
      <protection/>
    </xf>
    <xf numFmtId="0" fontId="0" fillId="0" borderId="51" xfId="59" applyFont="1" applyBorder="1" applyAlignment="1">
      <alignment horizontal="center" wrapText="1"/>
      <protection/>
    </xf>
    <xf numFmtId="0" fontId="23" fillId="0" borderId="51" xfId="59" applyFont="1" applyBorder="1" applyAlignment="1">
      <alignment horizontal="left" wrapText="1"/>
      <protection/>
    </xf>
    <xf numFmtId="0" fontId="23" fillId="0" borderId="20" xfId="59" applyFont="1" applyBorder="1" applyAlignment="1">
      <alignment horizontal="left" wrapText="1"/>
      <protection/>
    </xf>
    <xf numFmtId="0" fontId="1" fillId="0" borderId="20" xfId="59" applyFont="1" applyBorder="1" applyAlignment="1">
      <alignment horizontal="left" wrapText="1"/>
      <protection/>
    </xf>
    <xf numFmtId="0" fontId="1" fillId="0" borderId="25" xfId="59" applyFont="1" applyBorder="1" applyAlignment="1">
      <alignment horizontal="left" wrapText="1"/>
      <protection/>
    </xf>
    <xf numFmtId="0" fontId="25" fillId="0" borderId="61" xfId="59" applyFont="1" applyBorder="1" applyAlignment="1">
      <alignment horizontal="center" wrapText="1"/>
      <protection/>
    </xf>
    <xf numFmtId="0" fontId="25" fillId="0" borderId="36" xfId="59" applyFont="1" applyBorder="1" applyAlignment="1">
      <alignment horizontal="center" wrapText="1"/>
      <protection/>
    </xf>
    <xf numFmtId="0" fontId="25" fillId="0" borderId="37" xfId="59" applyFont="1" applyBorder="1" applyAlignment="1">
      <alignment horizontal="center" wrapText="1"/>
      <protection/>
    </xf>
    <xf numFmtId="0" fontId="9" fillId="0" borderId="68" xfId="59" applyFont="1" applyBorder="1" applyAlignment="1">
      <alignment horizontal="left" wrapText="1"/>
      <protection/>
    </xf>
    <xf numFmtId="0" fontId="9" fillId="0" borderId="22" xfId="59" applyFont="1" applyBorder="1" applyAlignment="1">
      <alignment horizontal="left" wrapText="1"/>
      <protection/>
    </xf>
    <xf numFmtId="0" fontId="3" fillId="0" borderId="20" xfId="60" applyFont="1" applyFill="1" applyBorder="1" applyAlignment="1">
      <alignment horizontal="left" wrapText="1"/>
      <protection/>
    </xf>
    <xf numFmtId="0" fontId="9" fillId="0" borderId="20" xfId="60" applyFont="1" applyFill="1" applyBorder="1" applyAlignment="1">
      <alignment horizontal="left" wrapText="1"/>
      <protection/>
    </xf>
    <xf numFmtId="0" fontId="9" fillId="0" borderId="20" xfId="59" applyFont="1" applyBorder="1" applyAlignment="1">
      <alignment horizontal="left" wrapText="1"/>
      <protection/>
    </xf>
    <xf numFmtId="0" fontId="3" fillId="0" borderId="20" xfId="59" applyFont="1" applyBorder="1" applyAlignment="1">
      <alignment horizontal="left" wrapText="1"/>
      <protection/>
    </xf>
    <xf numFmtId="0" fontId="3" fillId="0" borderId="20" xfId="59" applyFont="1" applyBorder="1" applyAlignment="1">
      <alignment horizontal="left"/>
      <protection/>
    </xf>
    <xf numFmtId="0" fontId="26" fillId="0" borderId="20" xfId="60" applyFont="1" applyFill="1" applyBorder="1" applyAlignment="1">
      <alignment horizontal="left" wrapText="1"/>
      <protection/>
    </xf>
    <xf numFmtId="0" fontId="26" fillId="0" borderId="25" xfId="59" applyFont="1" applyBorder="1" applyAlignment="1">
      <alignment horizontal="left"/>
      <protection/>
    </xf>
    <xf numFmtId="0" fontId="9" fillId="0" borderId="20" xfId="59" applyFont="1" applyBorder="1" applyAlignment="1">
      <alignment horizontal="left"/>
      <protection/>
    </xf>
    <xf numFmtId="0" fontId="26" fillId="0" borderId="20" xfId="59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5"/>
  <sheetViews>
    <sheetView zoomScalePageLayoutView="0" workbookViewId="0" topLeftCell="A30">
      <selection activeCell="C2" sqref="C2:J54"/>
    </sheetView>
  </sheetViews>
  <sheetFormatPr defaultColWidth="9.140625" defaultRowHeight="12.75"/>
  <cols>
    <col min="2" max="2" width="1.28515625" style="0" customWidth="1"/>
    <col min="10" max="10" width="12.7109375" style="0" customWidth="1"/>
  </cols>
  <sheetData>
    <row r="1" ht="13.5" thickBot="1"/>
    <row r="2" spans="3:10" ht="12.75">
      <c r="C2" s="4"/>
      <c r="D2" s="5"/>
      <c r="E2" s="5"/>
      <c r="F2" s="5"/>
      <c r="G2" s="5"/>
      <c r="H2" s="5"/>
      <c r="I2" s="5"/>
      <c r="J2" s="6"/>
    </row>
    <row r="3" spans="3:10" ht="15.75">
      <c r="C3" s="7"/>
      <c r="D3" s="2" t="s">
        <v>0</v>
      </c>
      <c r="E3" s="2"/>
      <c r="F3" s="2"/>
      <c r="G3" s="343" t="s">
        <v>268</v>
      </c>
      <c r="H3" s="343"/>
      <c r="I3" s="343"/>
      <c r="J3" s="8"/>
    </row>
    <row r="4" spans="3:10" ht="12.75">
      <c r="C4" s="7"/>
      <c r="D4" s="2" t="s">
        <v>1</v>
      </c>
      <c r="E4" s="2"/>
      <c r="F4" s="2"/>
      <c r="G4" s="345" t="s">
        <v>264</v>
      </c>
      <c r="H4" s="345"/>
      <c r="I4" s="345"/>
      <c r="J4" s="8"/>
    </row>
    <row r="5" spans="3:10" ht="12.75">
      <c r="C5" s="7"/>
      <c r="D5" s="2" t="s">
        <v>2</v>
      </c>
      <c r="E5" s="2"/>
      <c r="F5" s="344" t="s">
        <v>265</v>
      </c>
      <c r="G5" s="344"/>
      <c r="H5" s="344"/>
      <c r="I5" s="344"/>
      <c r="J5" s="8"/>
    </row>
    <row r="6" spans="3:10" ht="12.75">
      <c r="C6" s="7"/>
      <c r="D6" s="2"/>
      <c r="E6" s="2"/>
      <c r="F6" s="2"/>
      <c r="G6" s="2"/>
      <c r="H6" s="340"/>
      <c r="I6" s="340"/>
      <c r="J6" s="8"/>
    </row>
    <row r="7" spans="3:10" ht="12.75">
      <c r="C7" s="7"/>
      <c r="D7" s="3" t="s">
        <v>3</v>
      </c>
      <c r="E7" s="2"/>
      <c r="F7" s="136" t="s">
        <v>266</v>
      </c>
      <c r="G7" s="344"/>
      <c r="H7" s="344"/>
      <c r="I7" s="136"/>
      <c r="J7" s="8"/>
    </row>
    <row r="8" spans="3:10" ht="12.75">
      <c r="C8" s="7"/>
      <c r="D8" s="3" t="s">
        <v>4</v>
      </c>
      <c r="E8" s="2"/>
      <c r="F8" s="137"/>
      <c r="G8" s="345"/>
      <c r="H8" s="345"/>
      <c r="I8" s="137"/>
      <c r="J8" s="8"/>
    </row>
    <row r="9" spans="3:10" ht="12.75">
      <c r="C9" s="7"/>
      <c r="D9" s="2"/>
      <c r="E9" s="2"/>
      <c r="F9" s="2"/>
      <c r="G9" s="2"/>
      <c r="H9" s="2"/>
      <c r="I9" s="2"/>
      <c r="J9" s="8"/>
    </row>
    <row r="10" spans="3:10" ht="12.75">
      <c r="C10" s="7"/>
      <c r="D10" s="3" t="s">
        <v>5</v>
      </c>
      <c r="E10" s="2"/>
      <c r="F10" s="346" t="s">
        <v>269</v>
      </c>
      <c r="G10" s="346"/>
      <c r="H10" s="346"/>
      <c r="I10" s="346"/>
      <c r="J10" s="347"/>
    </row>
    <row r="11" spans="3:10" ht="12.75">
      <c r="C11" s="7"/>
      <c r="D11" s="2"/>
      <c r="E11" s="2"/>
      <c r="F11" s="345"/>
      <c r="G11" s="345"/>
      <c r="H11" s="345"/>
      <c r="I11" s="345"/>
      <c r="J11" s="8"/>
    </row>
    <row r="12" spans="3:10" ht="12.75">
      <c r="C12" s="7"/>
      <c r="D12" s="2"/>
      <c r="E12" s="2"/>
      <c r="F12" s="2"/>
      <c r="G12" s="2"/>
      <c r="H12" s="2"/>
      <c r="I12" s="2"/>
      <c r="J12" s="8"/>
    </row>
    <row r="13" spans="3:10" ht="12.75">
      <c r="C13" s="7"/>
      <c r="D13" s="2"/>
      <c r="E13" s="2"/>
      <c r="F13" s="2"/>
      <c r="G13" s="2"/>
      <c r="H13" s="2"/>
      <c r="I13" s="2"/>
      <c r="J13" s="8"/>
    </row>
    <row r="14" spans="3:10" ht="12.75">
      <c r="C14" s="7"/>
      <c r="D14" s="2"/>
      <c r="E14" s="2"/>
      <c r="F14" s="2"/>
      <c r="G14" s="2"/>
      <c r="H14" s="2"/>
      <c r="I14" s="2"/>
      <c r="J14" s="8"/>
    </row>
    <row r="15" spans="3:10" ht="12.75">
      <c r="C15" s="7"/>
      <c r="D15" s="2"/>
      <c r="E15" s="2"/>
      <c r="F15" s="2"/>
      <c r="G15" s="2"/>
      <c r="H15" s="2"/>
      <c r="I15" s="2"/>
      <c r="J15" s="8"/>
    </row>
    <row r="16" spans="3:10" ht="12.75">
      <c r="C16" s="7"/>
      <c r="D16" s="2"/>
      <c r="E16" s="2"/>
      <c r="F16" s="2"/>
      <c r="G16" s="2"/>
      <c r="H16" s="2"/>
      <c r="I16" s="2"/>
      <c r="J16" s="8"/>
    </row>
    <row r="17" spans="3:10" ht="12.75">
      <c r="C17" s="7"/>
      <c r="D17" s="2"/>
      <c r="E17" s="2"/>
      <c r="F17" s="2"/>
      <c r="G17" s="2"/>
      <c r="H17" s="2"/>
      <c r="I17" s="2"/>
      <c r="J17" s="8"/>
    </row>
    <row r="18" spans="3:10" ht="12.75">
      <c r="C18" s="7"/>
      <c r="D18" s="2"/>
      <c r="E18" s="2"/>
      <c r="F18" s="2"/>
      <c r="G18" s="2"/>
      <c r="H18" s="2"/>
      <c r="I18" s="2"/>
      <c r="J18" s="8"/>
    </row>
    <row r="19" spans="3:10" ht="18">
      <c r="C19" s="7"/>
      <c r="D19" s="342" t="s">
        <v>6</v>
      </c>
      <c r="E19" s="342"/>
      <c r="F19" s="342"/>
      <c r="G19" s="342"/>
      <c r="H19" s="342"/>
      <c r="I19" s="342"/>
      <c r="J19" s="8"/>
    </row>
    <row r="20" spans="3:10" ht="12.75">
      <c r="C20" s="7"/>
      <c r="D20" s="2"/>
      <c r="E20" s="2"/>
      <c r="F20" s="2"/>
      <c r="G20" s="2"/>
      <c r="H20" s="2"/>
      <c r="I20" s="2"/>
      <c r="J20" s="8"/>
    </row>
    <row r="21" spans="3:10" ht="12.75">
      <c r="C21" s="7"/>
      <c r="D21" s="2" t="s">
        <v>7</v>
      </c>
      <c r="E21" s="2"/>
      <c r="F21" s="2"/>
      <c r="G21" s="2"/>
      <c r="H21" s="2"/>
      <c r="I21" s="2"/>
      <c r="J21" s="8"/>
    </row>
    <row r="22" spans="3:10" ht="12.75">
      <c r="C22" s="7" t="s">
        <v>8</v>
      </c>
      <c r="D22" s="2"/>
      <c r="E22" s="2"/>
      <c r="F22" s="2"/>
      <c r="G22" s="2"/>
      <c r="H22" s="2"/>
      <c r="I22" s="2"/>
      <c r="J22" s="8"/>
    </row>
    <row r="23" spans="3:10" ht="12.75">
      <c r="C23" s="7"/>
      <c r="D23" s="2"/>
      <c r="E23" s="2"/>
      <c r="F23" s="2"/>
      <c r="G23" s="2"/>
      <c r="H23" s="2"/>
      <c r="I23" s="2"/>
      <c r="J23" s="8"/>
    </row>
    <row r="24" spans="3:10" ht="12.75">
      <c r="C24" s="7"/>
      <c r="D24" s="2"/>
      <c r="E24" s="2"/>
      <c r="F24" s="2"/>
      <c r="G24" s="2"/>
      <c r="H24" s="2"/>
      <c r="I24" s="2"/>
      <c r="J24" s="8"/>
    </row>
    <row r="25" spans="3:10" ht="12.75">
      <c r="C25" s="7"/>
      <c r="D25" s="2"/>
      <c r="E25" s="2"/>
      <c r="F25" s="2"/>
      <c r="G25" s="2"/>
      <c r="H25" s="2"/>
      <c r="I25" s="2"/>
      <c r="J25" s="8"/>
    </row>
    <row r="26" spans="3:10" ht="18">
      <c r="C26" s="7"/>
      <c r="D26" s="2"/>
      <c r="E26" s="136" t="s">
        <v>9</v>
      </c>
      <c r="F26" s="136"/>
      <c r="G26" s="160">
        <v>2010</v>
      </c>
      <c r="H26" s="136"/>
      <c r="I26" s="2"/>
      <c r="J26" s="8"/>
    </row>
    <row r="27" spans="3:10" ht="12.75">
      <c r="C27" s="7"/>
      <c r="D27" s="2"/>
      <c r="E27" s="2"/>
      <c r="F27" s="2"/>
      <c r="G27" s="2"/>
      <c r="H27" s="2"/>
      <c r="I27" s="2"/>
      <c r="J27" s="8"/>
    </row>
    <row r="28" spans="3:10" ht="12.75">
      <c r="C28" s="7"/>
      <c r="D28" s="2"/>
      <c r="E28" s="2"/>
      <c r="F28" s="2"/>
      <c r="G28" s="2"/>
      <c r="H28" s="2"/>
      <c r="I28" s="2"/>
      <c r="J28" s="8"/>
    </row>
    <row r="29" spans="3:10" ht="12.75">
      <c r="C29" s="7"/>
      <c r="D29" s="2"/>
      <c r="E29" s="2"/>
      <c r="F29" s="2"/>
      <c r="G29" s="2"/>
      <c r="H29" s="2"/>
      <c r="I29" s="2"/>
      <c r="J29" s="8"/>
    </row>
    <row r="30" spans="3:10" ht="12.75">
      <c r="C30" s="7"/>
      <c r="D30" s="2"/>
      <c r="E30" s="2"/>
      <c r="F30" s="2"/>
      <c r="G30" s="2"/>
      <c r="H30" s="2"/>
      <c r="I30" s="2"/>
      <c r="J30" s="8"/>
    </row>
    <row r="31" spans="3:10" ht="12.75">
      <c r="C31" s="7"/>
      <c r="D31" s="2"/>
      <c r="E31" s="2"/>
      <c r="F31" s="2"/>
      <c r="G31" s="2"/>
      <c r="H31" s="2"/>
      <c r="I31" s="2"/>
      <c r="J31" s="8"/>
    </row>
    <row r="32" spans="3:10" ht="12.75">
      <c r="C32" s="7"/>
      <c r="D32" s="2"/>
      <c r="E32" s="2"/>
      <c r="F32" s="2"/>
      <c r="G32" s="2"/>
      <c r="H32" s="2"/>
      <c r="I32" s="2"/>
      <c r="J32" s="8"/>
    </row>
    <row r="33" spans="3:10" ht="12.75">
      <c r="C33" s="7"/>
      <c r="D33" s="2"/>
      <c r="E33" s="2"/>
      <c r="F33" s="2"/>
      <c r="G33" s="2"/>
      <c r="H33" s="2"/>
      <c r="I33" s="2"/>
      <c r="J33" s="8"/>
    </row>
    <row r="34" spans="3:10" ht="12.75">
      <c r="C34" s="7"/>
      <c r="D34" s="2"/>
      <c r="E34" s="2"/>
      <c r="F34" s="2"/>
      <c r="G34" s="2"/>
      <c r="H34" s="2"/>
      <c r="I34" s="2"/>
      <c r="J34" s="8"/>
    </row>
    <row r="35" spans="3:10" ht="12.75">
      <c r="C35" s="7"/>
      <c r="D35" s="2"/>
      <c r="E35" s="2"/>
      <c r="F35" s="2"/>
      <c r="G35" s="2"/>
      <c r="H35" s="2"/>
      <c r="I35" s="2"/>
      <c r="J35" s="8"/>
    </row>
    <row r="36" spans="3:10" ht="12.75">
      <c r="C36" s="7"/>
      <c r="D36" s="2"/>
      <c r="E36" s="2"/>
      <c r="F36" s="2"/>
      <c r="G36" s="2"/>
      <c r="H36" s="2"/>
      <c r="I36" s="2"/>
      <c r="J36" s="8"/>
    </row>
    <row r="37" spans="3:10" ht="12.75">
      <c r="C37" s="7"/>
      <c r="D37" s="2"/>
      <c r="E37" s="2"/>
      <c r="F37" s="2"/>
      <c r="G37" s="2"/>
      <c r="H37" s="2"/>
      <c r="I37" s="2"/>
      <c r="J37" s="8"/>
    </row>
    <row r="38" spans="3:10" ht="12.75">
      <c r="C38" s="7"/>
      <c r="D38" s="2"/>
      <c r="E38" s="2"/>
      <c r="F38" s="2"/>
      <c r="G38" s="2"/>
      <c r="H38" s="2"/>
      <c r="I38" s="2"/>
      <c r="J38" s="8"/>
    </row>
    <row r="39" spans="3:10" ht="12.75">
      <c r="C39" s="7"/>
      <c r="D39" s="2"/>
      <c r="E39" s="2"/>
      <c r="F39" s="2"/>
      <c r="G39" s="2"/>
      <c r="H39" s="2"/>
      <c r="I39" s="2"/>
      <c r="J39" s="8"/>
    </row>
    <row r="40" spans="3:10" ht="12.75">
      <c r="C40" s="7" t="s">
        <v>10</v>
      </c>
      <c r="D40" s="2"/>
      <c r="E40" s="2"/>
      <c r="F40" s="2"/>
      <c r="G40" s="2"/>
      <c r="H40" s="2"/>
      <c r="I40" s="340"/>
      <c r="J40" s="341"/>
    </row>
    <row r="41" spans="3:10" ht="12.75">
      <c r="C41" s="7" t="s">
        <v>11</v>
      </c>
      <c r="D41" s="2"/>
      <c r="E41" s="2"/>
      <c r="F41" s="2"/>
      <c r="G41" s="2"/>
      <c r="H41" s="2"/>
      <c r="I41" s="340"/>
      <c r="J41" s="341"/>
    </row>
    <row r="42" spans="3:10" ht="12.75">
      <c r="C42" s="7" t="s">
        <v>12</v>
      </c>
      <c r="D42" s="2"/>
      <c r="E42" s="2"/>
      <c r="F42" s="2"/>
      <c r="G42" s="2"/>
      <c r="H42" s="2" t="s">
        <v>267</v>
      </c>
      <c r="I42" s="340"/>
      <c r="J42" s="341"/>
    </row>
    <row r="43" spans="3:10" ht="12.75">
      <c r="C43" s="7" t="s">
        <v>13</v>
      </c>
      <c r="D43" s="2"/>
      <c r="E43" s="2"/>
      <c r="F43" s="2"/>
      <c r="G43" s="2"/>
      <c r="H43" s="2" t="s">
        <v>267</v>
      </c>
      <c r="I43" s="340"/>
      <c r="J43" s="341"/>
    </row>
    <row r="44" spans="3:10" ht="12.75">
      <c r="C44" s="7"/>
      <c r="D44" s="2"/>
      <c r="E44" s="2"/>
      <c r="F44" s="2"/>
      <c r="G44" s="2"/>
      <c r="H44" s="2"/>
      <c r="I44" s="2"/>
      <c r="J44" s="8"/>
    </row>
    <row r="45" spans="3:10" ht="12.75">
      <c r="C45" s="7"/>
      <c r="D45" s="2"/>
      <c r="E45" s="2"/>
      <c r="F45" s="2"/>
      <c r="G45" s="2"/>
      <c r="H45" s="2"/>
      <c r="I45" s="2"/>
      <c r="J45" s="8"/>
    </row>
    <row r="46" spans="3:10" ht="12.75">
      <c r="C46" s="7" t="s">
        <v>14</v>
      </c>
      <c r="D46" s="2"/>
      <c r="E46" s="2"/>
      <c r="F46" s="2"/>
      <c r="G46" s="2"/>
      <c r="H46" s="2" t="s">
        <v>15</v>
      </c>
      <c r="I46" s="2" t="s">
        <v>501</v>
      </c>
      <c r="J46" s="8"/>
    </row>
    <row r="47" spans="3:10" ht="12.75">
      <c r="C47" s="7"/>
      <c r="D47" s="2"/>
      <c r="E47" s="2"/>
      <c r="F47" s="2"/>
      <c r="G47" s="2"/>
      <c r="H47" s="2" t="s">
        <v>16</v>
      </c>
      <c r="I47" s="2" t="s">
        <v>502</v>
      </c>
      <c r="J47" s="8"/>
    </row>
    <row r="48" spans="3:10" ht="12.75">
      <c r="C48" s="9"/>
      <c r="D48" s="1"/>
      <c r="E48" s="1"/>
      <c r="F48" s="1"/>
      <c r="G48" s="1"/>
      <c r="H48" s="1"/>
      <c r="I48" s="1"/>
      <c r="J48" s="10"/>
    </row>
    <row r="49" spans="3:10" ht="12.75">
      <c r="C49" s="7" t="s">
        <v>218</v>
      </c>
      <c r="D49" s="2"/>
      <c r="E49" s="2"/>
      <c r="F49" s="2"/>
      <c r="G49" s="2"/>
      <c r="H49" s="2"/>
      <c r="I49" s="340"/>
      <c r="J49" s="341"/>
    </row>
    <row r="50" spans="3:10" ht="12.75">
      <c r="C50" s="7"/>
      <c r="D50" s="2"/>
      <c r="E50" s="2"/>
      <c r="F50" s="2"/>
      <c r="G50" s="2"/>
      <c r="H50" s="2"/>
      <c r="I50" s="2"/>
      <c r="J50" s="8"/>
    </row>
    <row r="51" spans="3:10" ht="12.75">
      <c r="C51" s="7"/>
      <c r="D51" s="2"/>
      <c r="E51" s="2"/>
      <c r="F51" s="2"/>
      <c r="G51" s="2"/>
      <c r="H51" s="2"/>
      <c r="I51" s="2"/>
      <c r="J51" s="8"/>
    </row>
    <row r="52" spans="3:10" ht="12.75">
      <c r="C52" s="9"/>
      <c r="D52" s="1"/>
      <c r="E52" s="1"/>
      <c r="F52" s="1"/>
      <c r="G52" s="1"/>
      <c r="H52" s="1"/>
      <c r="I52" s="1"/>
      <c r="J52" s="10"/>
    </row>
    <row r="53" spans="3:10" ht="12.75">
      <c r="C53" s="9"/>
      <c r="D53" s="1"/>
      <c r="E53" s="1"/>
      <c r="F53" s="1"/>
      <c r="G53" s="1"/>
      <c r="H53" s="1"/>
      <c r="I53" s="1"/>
      <c r="J53" s="10"/>
    </row>
    <row r="54" spans="3:10" ht="13.5" thickBot="1">
      <c r="C54" s="11"/>
      <c r="D54" s="12"/>
      <c r="E54" s="12"/>
      <c r="F54" s="12"/>
      <c r="G54" s="12"/>
      <c r="H54" s="12"/>
      <c r="I54" s="12"/>
      <c r="J54" s="13"/>
    </row>
    <row r="55" spans="3:10" ht="12.75">
      <c r="C55" s="1"/>
      <c r="D55" s="1"/>
      <c r="E55" s="1"/>
      <c r="F55" s="1"/>
      <c r="G55" s="1"/>
      <c r="H55" s="1"/>
      <c r="I55" s="1"/>
      <c r="J55" s="1"/>
    </row>
  </sheetData>
  <sheetProtection/>
  <mergeCells count="14">
    <mergeCell ref="G3:I3"/>
    <mergeCell ref="G7:H7"/>
    <mergeCell ref="G8:H8"/>
    <mergeCell ref="F11:I11"/>
    <mergeCell ref="F10:J10"/>
    <mergeCell ref="G4:I4"/>
    <mergeCell ref="F5:I5"/>
    <mergeCell ref="H6:I6"/>
    <mergeCell ref="I43:J43"/>
    <mergeCell ref="I49:J49"/>
    <mergeCell ref="D19:I19"/>
    <mergeCell ref="I40:J40"/>
    <mergeCell ref="I41:J41"/>
    <mergeCell ref="I42:J42"/>
  </mergeCells>
  <printOptions/>
  <pageMargins left="0.75" right="0.75" top="0.83" bottom="0.9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91"/>
  <sheetViews>
    <sheetView zoomScalePageLayoutView="0" workbookViewId="0" topLeftCell="A67">
      <selection activeCell="E91" activeCellId="4" sqref="E83 E86 E87 E89 E91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9.140625" style="0" customWidth="1"/>
    <col min="4" max="4" width="13.57421875" style="0" customWidth="1"/>
    <col min="5" max="5" width="9.8515625" style="0" customWidth="1"/>
    <col min="6" max="6" width="8.7109375" style="0" customWidth="1"/>
    <col min="8" max="8" width="19.00390625" style="0" customWidth="1"/>
    <col min="9" max="9" width="10.57421875" style="0" customWidth="1"/>
    <col min="10" max="10" width="11.57421875" style="0" customWidth="1"/>
    <col min="11" max="11" width="9.00390625" style="0" customWidth="1"/>
  </cols>
  <sheetData>
    <row r="1" ht="13.5" thickBot="1"/>
    <row r="2" spans="2:10" ht="12.75">
      <c r="B2" s="46"/>
      <c r="C2" s="47"/>
      <c r="D2" s="47"/>
      <c r="E2" s="47"/>
      <c r="F2" s="47"/>
      <c r="G2" s="47"/>
      <c r="H2" s="47"/>
      <c r="I2" s="47"/>
      <c r="J2" s="48"/>
    </row>
    <row r="3" spans="2:10" ht="12.75">
      <c r="B3" s="9"/>
      <c r="C3" s="1"/>
      <c r="D3" s="340" t="s">
        <v>185</v>
      </c>
      <c r="E3" s="340"/>
      <c r="F3" s="340"/>
      <c r="G3" s="340"/>
      <c r="H3" s="340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1" t="s">
        <v>263</v>
      </c>
      <c r="D5" s="1"/>
      <c r="E5" s="1"/>
      <c r="F5" s="1"/>
      <c r="G5" s="1"/>
      <c r="H5" s="1"/>
      <c r="I5" s="1"/>
      <c r="J5" s="10"/>
    </row>
    <row r="6" spans="2:10" ht="12.75">
      <c r="B6" s="9"/>
      <c r="C6" s="157" t="s">
        <v>224</v>
      </c>
      <c r="D6" s="1"/>
      <c r="E6" s="1"/>
      <c r="F6" s="1"/>
      <c r="G6" s="1"/>
      <c r="H6" s="1"/>
      <c r="I6" s="1"/>
      <c r="J6" s="10"/>
    </row>
    <row r="7" spans="2:10" ht="12.75">
      <c r="B7" s="9"/>
      <c r="C7" s="157" t="s">
        <v>277</v>
      </c>
      <c r="D7" s="1"/>
      <c r="E7" s="1"/>
      <c r="F7" s="1"/>
      <c r="G7" s="1"/>
      <c r="H7" s="1"/>
      <c r="I7" s="1"/>
      <c r="J7" s="10"/>
    </row>
    <row r="8" spans="2:10" ht="12.75">
      <c r="B8" s="9"/>
      <c r="C8" s="157" t="s">
        <v>508</v>
      </c>
      <c r="D8" s="1"/>
      <c r="E8" s="1"/>
      <c r="F8" s="1"/>
      <c r="G8" s="1"/>
      <c r="H8" s="1"/>
      <c r="I8" s="1"/>
      <c r="J8" s="10"/>
    </row>
    <row r="9" spans="2:10" ht="12.75">
      <c r="B9" s="9"/>
      <c r="C9" s="194" t="s">
        <v>278</v>
      </c>
      <c r="D9" s="1"/>
      <c r="E9" s="1"/>
      <c r="F9" s="1"/>
      <c r="G9" s="1"/>
      <c r="H9" s="1"/>
      <c r="I9" s="1"/>
      <c r="J9" s="10"/>
    </row>
    <row r="10" spans="2:10" ht="12.75">
      <c r="B10" s="9"/>
      <c r="C10" s="157" t="s">
        <v>509</v>
      </c>
      <c r="D10" s="1"/>
      <c r="E10" s="1"/>
      <c r="F10" s="1"/>
      <c r="G10" s="1"/>
      <c r="H10" s="1"/>
      <c r="I10" s="1"/>
      <c r="J10" s="10"/>
    </row>
    <row r="11" spans="2:10" ht="12.75">
      <c r="B11" s="9"/>
      <c r="C11" s="194" t="s">
        <v>279</v>
      </c>
      <c r="D11" s="1"/>
      <c r="E11" s="1"/>
      <c r="F11" s="1"/>
      <c r="G11" s="1"/>
      <c r="H11" s="1"/>
      <c r="I11" s="1"/>
      <c r="J11" s="10"/>
    </row>
    <row r="12" spans="2:10" ht="12.75">
      <c r="B12" s="9"/>
      <c r="C12" s="194" t="s">
        <v>280</v>
      </c>
      <c r="D12" s="1"/>
      <c r="E12" s="1"/>
      <c r="F12" s="1"/>
      <c r="G12" s="1"/>
      <c r="H12" s="1"/>
      <c r="I12" s="1"/>
      <c r="J12" s="10"/>
    </row>
    <row r="13" spans="2:10" ht="12.75">
      <c r="B13" s="9"/>
      <c r="C13" s="157" t="s">
        <v>510</v>
      </c>
      <c r="D13" s="1"/>
      <c r="E13" s="1"/>
      <c r="F13" s="1"/>
      <c r="G13" s="1"/>
      <c r="H13" s="1"/>
      <c r="I13" s="1"/>
      <c r="J13" s="10"/>
    </row>
    <row r="14" spans="2:10" ht="15.75">
      <c r="B14" s="182">
        <v>6</v>
      </c>
      <c r="C14" s="176" t="s">
        <v>281</v>
      </c>
      <c r="D14" s="1"/>
      <c r="E14" s="1"/>
      <c r="F14" s="1"/>
      <c r="G14" s="1"/>
      <c r="H14" s="1"/>
      <c r="I14" s="1"/>
      <c r="J14" s="10"/>
    </row>
    <row r="15" spans="2:10" ht="12.75">
      <c r="B15" s="9"/>
      <c r="C15" s="175"/>
      <c r="D15" s="1"/>
      <c r="E15" s="183"/>
      <c r="F15" s="1"/>
      <c r="G15" s="178"/>
      <c r="H15" s="1"/>
      <c r="I15" s="1"/>
      <c r="J15" s="10"/>
    </row>
    <row r="16" spans="2:10" ht="12.75">
      <c r="B16" s="9"/>
      <c r="C16" s="197" t="s">
        <v>282</v>
      </c>
      <c r="D16" s="55"/>
      <c r="E16" s="198">
        <v>570522</v>
      </c>
      <c r="F16" s="55" t="s">
        <v>272</v>
      </c>
      <c r="G16" s="178"/>
      <c r="H16" s="1"/>
      <c r="I16" s="1"/>
      <c r="J16" s="10"/>
    </row>
    <row r="17" spans="2:10" ht="12.75">
      <c r="B17" s="9"/>
      <c r="C17" s="179" t="s">
        <v>507</v>
      </c>
      <c r="D17" s="55"/>
      <c r="E17" s="55">
        <v>1670852</v>
      </c>
      <c r="F17" s="55" t="s">
        <v>272</v>
      </c>
      <c r="G17" s="1"/>
      <c r="H17" s="1"/>
      <c r="I17" s="1"/>
      <c r="J17" s="10"/>
    </row>
    <row r="18" spans="2:10" ht="12.75">
      <c r="B18" s="9"/>
      <c r="C18" s="179" t="s">
        <v>511</v>
      </c>
      <c r="D18" s="55"/>
      <c r="E18" s="55">
        <v>32971</v>
      </c>
      <c r="F18" s="55" t="s">
        <v>272</v>
      </c>
      <c r="G18" s="178"/>
      <c r="H18" s="1"/>
      <c r="I18" s="1"/>
      <c r="J18" s="10"/>
    </row>
    <row r="19" spans="2:10" ht="12.75">
      <c r="B19" s="9"/>
      <c r="C19" s="179" t="s">
        <v>275</v>
      </c>
      <c r="D19" s="55"/>
      <c r="E19" s="199">
        <v>2274345</v>
      </c>
      <c r="F19" s="55" t="s">
        <v>272</v>
      </c>
      <c r="G19" s="1"/>
      <c r="H19" s="1"/>
      <c r="I19" s="1"/>
      <c r="J19" s="10"/>
    </row>
    <row r="20" spans="2:10" ht="12.75">
      <c r="B20" s="9"/>
      <c r="C20" s="1"/>
      <c r="D20" s="1"/>
      <c r="E20" s="1"/>
      <c r="F20" s="1"/>
      <c r="G20" s="1"/>
      <c r="H20" s="1"/>
      <c r="I20" s="1"/>
      <c r="J20" s="10"/>
    </row>
    <row r="21" spans="2:10" ht="15.75">
      <c r="B21" s="182">
        <v>7</v>
      </c>
      <c r="C21" s="176" t="s">
        <v>283</v>
      </c>
      <c r="D21" s="176"/>
      <c r="E21" s="180"/>
      <c r="F21" s="1"/>
      <c r="G21" s="200">
        <v>8</v>
      </c>
      <c r="H21" s="201" t="s">
        <v>290</v>
      </c>
      <c r="I21" s="201"/>
      <c r="J21" s="10"/>
    </row>
    <row r="22" spans="2:10" ht="12.75">
      <c r="B22" s="9"/>
      <c r="C22" s="55">
        <v>1</v>
      </c>
      <c r="D22" s="55" t="s">
        <v>512</v>
      </c>
      <c r="E22" s="55">
        <v>452160</v>
      </c>
      <c r="F22" s="55" t="s">
        <v>272</v>
      </c>
      <c r="G22" s="1"/>
      <c r="H22" s="55" t="s">
        <v>518</v>
      </c>
      <c r="I22" s="55"/>
      <c r="J22" s="55">
        <v>301143</v>
      </c>
    </row>
    <row r="23" spans="2:10" ht="12.75">
      <c r="B23" s="9"/>
      <c r="C23" s="55">
        <v>2</v>
      </c>
      <c r="D23" s="245" t="s">
        <v>513</v>
      </c>
      <c r="E23" s="245">
        <v>360000</v>
      </c>
      <c r="F23" s="55" t="s">
        <v>272</v>
      </c>
      <c r="G23" s="178"/>
      <c r="H23" s="55" t="s">
        <v>519</v>
      </c>
      <c r="I23" s="55"/>
      <c r="J23" s="55">
        <v>322791</v>
      </c>
    </row>
    <row r="24" spans="2:10" ht="12.75">
      <c r="B24" s="9"/>
      <c r="C24" s="55">
        <v>3</v>
      </c>
      <c r="D24" s="55" t="s">
        <v>514</v>
      </c>
      <c r="E24" s="55">
        <v>498960</v>
      </c>
      <c r="F24" s="55" t="s">
        <v>272</v>
      </c>
      <c r="G24" s="178"/>
      <c r="H24" s="55" t="s">
        <v>520</v>
      </c>
      <c r="I24" s="55"/>
      <c r="J24" s="55">
        <v>427691</v>
      </c>
    </row>
    <row r="25" spans="2:10" ht="12.75">
      <c r="B25" s="9"/>
      <c r="C25" s="55">
        <v>4</v>
      </c>
      <c r="D25" s="246" t="s">
        <v>515</v>
      </c>
      <c r="E25" s="247">
        <v>378000</v>
      </c>
      <c r="F25" s="55" t="s">
        <v>272</v>
      </c>
      <c r="G25" s="1"/>
      <c r="H25" s="55" t="s">
        <v>521</v>
      </c>
      <c r="I25" s="55"/>
      <c r="J25" s="55">
        <v>10225</v>
      </c>
    </row>
    <row r="26" spans="2:10" ht="12.75">
      <c r="B26" s="9"/>
      <c r="C26" s="55">
        <v>5</v>
      </c>
      <c r="D26" s="55" t="s">
        <v>284</v>
      </c>
      <c r="E26" s="55">
        <v>349200</v>
      </c>
      <c r="F26" s="55" t="s">
        <v>272</v>
      </c>
      <c r="G26" s="178"/>
      <c r="H26" s="55" t="s">
        <v>522</v>
      </c>
      <c r="I26" s="55">
        <v>2943780</v>
      </c>
      <c r="J26" s="55"/>
    </row>
    <row r="27" spans="2:10" ht="12.75">
      <c r="B27" s="9"/>
      <c r="C27" s="55">
        <v>6</v>
      </c>
      <c r="D27" s="55" t="s">
        <v>285</v>
      </c>
      <c r="E27" s="55">
        <v>4558440</v>
      </c>
      <c r="F27" s="55" t="s">
        <v>272</v>
      </c>
      <c r="G27" s="1"/>
      <c r="H27" s="55" t="s">
        <v>523</v>
      </c>
      <c r="I27" s="55">
        <v>304192</v>
      </c>
      <c r="J27" s="55"/>
    </row>
    <row r="28" spans="2:10" ht="15">
      <c r="B28" s="182"/>
      <c r="C28" s="55">
        <v>7</v>
      </c>
      <c r="D28" s="55" t="s">
        <v>287</v>
      </c>
      <c r="E28" s="55">
        <v>280000</v>
      </c>
      <c r="F28" s="55" t="s">
        <v>272</v>
      </c>
      <c r="G28" s="1"/>
      <c r="H28" s="55" t="s">
        <v>524</v>
      </c>
      <c r="I28" s="55">
        <v>984074</v>
      </c>
      <c r="J28" s="55"/>
    </row>
    <row r="29" spans="2:10" ht="12.75">
      <c r="B29" s="9"/>
      <c r="C29" s="55">
        <v>8</v>
      </c>
      <c r="D29" s="55" t="s">
        <v>288</v>
      </c>
      <c r="E29" s="55">
        <v>600</v>
      </c>
      <c r="F29" s="55" t="s">
        <v>272</v>
      </c>
      <c r="G29" s="1"/>
      <c r="H29" s="55" t="s">
        <v>525</v>
      </c>
      <c r="I29" s="55"/>
      <c r="J29" s="202">
        <v>147265.69000000006</v>
      </c>
    </row>
    <row r="30" spans="2:10" ht="12.75">
      <c r="B30" s="9"/>
      <c r="C30" s="55">
        <v>9</v>
      </c>
      <c r="D30" s="55" t="s">
        <v>289</v>
      </c>
      <c r="E30" s="55">
        <v>-16</v>
      </c>
      <c r="F30" s="55" t="s">
        <v>272</v>
      </c>
      <c r="G30" s="178"/>
      <c r="H30" s="55" t="s">
        <v>526</v>
      </c>
      <c r="I30" s="55">
        <v>141329</v>
      </c>
      <c r="J30" s="55"/>
    </row>
    <row r="31" spans="2:10" ht="12.75">
      <c r="B31" s="9"/>
      <c r="C31" s="55">
        <v>10</v>
      </c>
      <c r="D31" s="55" t="s">
        <v>516</v>
      </c>
      <c r="E31" s="55">
        <v>-384000</v>
      </c>
      <c r="F31" s="55" t="s">
        <v>272</v>
      </c>
      <c r="G31" s="178"/>
      <c r="H31" s="55" t="s">
        <v>527</v>
      </c>
      <c r="I31" s="55"/>
      <c r="J31" s="55">
        <v>2842689</v>
      </c>
    </row>
    <row r="32" spans="2:10" ht="12.75">
      <c r="B32" s="9"/>
      <c r="C32" s="55">
        <v>11</v>
      </c>
      <c r="D32" s="55" t="s">
        <v>517</v>
      </c>
      <c r="E32" s="55">
        <v>-11600</v>
      </c>
      <c r="F32" s="55" t="s">
        <v>272</v>
      </c>
      <c r="G32" s="178"/>
      <c r="H32" s="55" t="s">
        <v>528</v>
      </c>
      <c r="I32" s="55">
        <v>472936</v>
      </c>
      <c r="J32" s="55"/>
    </row>
    <row r="33" spans="2:10" ht="12.75">
      <c r="B33" s="9"/>
      <c r="C33" s="55"/>
      <c r="D33" s="55" t="s">
        <v>275</v>
      </c>
      <c r="E33" s="55">
        <f>SUBTOTAL(9,E22:E32)</f>
        <v>6481744</v>
      </c>
      <c r="F33" s="55" t="s">
        <v>272</v>
      </c>
      <c r="G33" s="175"/>
      <c r="H33" s="55" t="s">
        <v>529</v>
      </c>
      <c r="I33" s="55">
        <v>262517</v>
      </c>
      <c r="J33" s="55"/>
    </row>
    <row r="34" spans="2:10" ht="12.75">
      <c r="B34" s="9"/>
      <c r="C34" s="1"/>
      <c r="D34" s="1"/>
      <c r="E34" s="1"/>
      <c r="F34" s="1"/>
      <c r="G34" s="1"/>
      <c r="H34" s="55" t="s">
        <v>530</v>
      </c>
      <c r="I34" s="55"/>
      <c r="J34" s="202">
        <v>383336.39999999997</v>
      </c>
    </row>
    <row r="35" spans="2:10" ht="12.75">
      <c r="B35" s="9"/>
      <c r="C35" s="1"/>
      <c r="D35" s="1"/>
      <c r="E35" s="1"/>
      <c r="F35" s="1"/>
      <c r="G35" s="194"/>
      <c r="H35" s="55" t="s">
        <v>531</v>
      </c>
      <c r="I35" s="55">
        <v>156286</v>
      </c>
      <c r="J35" s="55"/>
    </row>
    <row r="36" spans="2:10" ht="15">
      <c r="B36" s="182"/>
      <c r="C36" s="1"/>
      <c r="D36" s="1"/>
      <c r="E36" s="1"/>
      <c r="F36" s="1"/>
      <c r="G36" s="1"/>
      <c r="H36" s="55" t="s">
        <v>532</v>
      </c>
      <c r="I36" s="55">
        <v>10740</v>
      </c>
      <c r="J36" s="55"/>
    </row>
    <row r="37" spans="2:10" ht="12.75">
      <c r="B37" s="9"/>
      <c r="C37" s="157"/>
      <c r="D37" s="1"/>
      <c r="E37" s="1"/>
      <c r="F37" s="1"/>
      <c r="G37" s="1"/>
      <c r="H37" s="55" t="s">
        <v>533</v>
      </c>
      <c r="I37" s="55">
        <v>37074</v>
      </c>
      <c r="J37" s="55"/>
    </row>
    <row r="38" spans="2:10" ht="12.75">
      <c r="B38" s="9"/>
      <c r="C38" s="157"/>
      <c r="D38" s="1"/>
      <c r="E38" s="1"/>
      <c r="F38" s="1"/>
      <c r="G38" s="1"/>
      <c r="H38" s="55" t="s">
        <v>534</v>
      </c>
      <c r="I38" s="55">
        <v>92901</v>
      </c>
      <c r="J38" s="55"/>
    </row>
    <row r="39" spans="2:10" ht="12.75">
      <c r="B39" s="9"/>
      <c r="C39" s="157"/>
      <c r="D39" s="157"/>
      <c r="E39" s="157"/>
      <c r="F39" s="1"/>
      <c r="G39" s="178"/>
      <c r="H39" s="55"/>
      <c r="I39" s="55">
        <f>SUM(I26:I38)</f>
        <v>5405829</v>
      </c>
      <c r="J39" s="202">
        <f>SUM(J22:J37)</f>
        <v>4435141.09</v>
      </c>
    </row>
    <row r="40" spans="2:10" ht="12.75">
      <c r="B40" s="9"/>
      <c r="C40" s="157"/>
      <c r="D40" s="157"/>
      <c r="E40" s="157"/>
      <c r="F40" s="1"/>
      <c r="G40" s="178"/>
      <c r="H40" s="1"/>
      <c r="I40" s="1"/>
      <c r="J40" s="10"/>
    </row>
    <row r="41" spans="2:10" ht="12.75">
      <c r="B41" s="9"/>
      <c r="C41" s="157"/>
      <c r="D41" s="157"/>
      <c r="E41" s="157"/>
      <c r="F41" s="1"/>
      <c r="G41" s="178"/>
      <c r="H41" s="1"/>
      <c r="I41" s="1"/>
      <c r="J41" s="10"/>
    </row>
    <row r="42" spans="2:10" ht="12.75">
      <c r="B42" s="9"/>
      <c r="C42" s="1"/>
      <c r="D42" s="1"/>
      <c r="E42" s="1"/>
      <c r="F42" s="1"/>
      <c r="G42" s="1"/>
      <c r="H42" s="1"/>
      <c r="I42" s="1"/>
      <c r="J42" s="10"/>
    </row>
    <row r="43" spans="2:10" ht="12.75">
      <c r="B43" s="9"/>
      <c r="C43" s="1"/>
      <c r="D43" s="1"/>
      <c r="E43" s="1"/>
      <c r="F43" s="157"/>
      <c r="G43" s="1"/>
      <c r="H43" s="1"/>
      <c r="I43" s="1"/>
      <c r="J43" s="10"/>
    </row>
    <row r="44" spans="2:10" ht="12.75">
      <c r="B44" s="9"/>
      <c r="C44" s="1"/>
      <c r="D44" s="1"/>
      <c r="E44" s="1"/>
      <c r="F44" s="157"/>
      <c r="G44" s="1"/>
      <c r="H44" s="1"/>
      <c r="I44" s="1"/>
      <c r="J44" s="10"/>
    </row>
    <row r="45" spans="2:10" ht="12.75">
      <c r="B45" s="9"/>
      <c r="C45" s="1"/>
      <c r="D45" s="1"/>
      <c r="E45" s="1"/>
      <c r="F45" s="157"/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5.75">
      <c r="B47" s="236"/>
      <c r="C47" s="1"/>
      <c r="D47" s="1"/>
      <c r="E47" s="1"/>
      <c r="F47" s="1"/>
      <c r="G47" s="1"/>
      <c r="H47" s="1"/>
      <c r="I47" s="1"/>
      <c r="J47" s="10"/>
    </row>
    <row r="48" spans="2:10" ht="15.75">
      <c r="B48" s="7">
        <v>10</v>
      </c>
      <c r="C48" s="181" t="s">
        <v>291</v>
      </c>
      <c r="D48" s="1"/>
      <c r="E48" s="1"/>
      <c r="F48" s="1"/>
      <c r="G48" s="2">
        <v>9</v>
      </c>
      <c r="H48" s="3" t="s">
        <v>292</v>
      </c>
      <c r="I48" s="2"/>
      <c r="J48" s="10"/>
    </row>
    <row r="49" spans="2:10" ht="12.75">
      <c r="B49" s="9"/>
      <c r="C49" s="1"/>
      <c r="D49" s="1"/>
      <c r="E49" s="1"/>
      <c r="F49" s="1"/>
      <c r="G49" s="1"/>
      <c r="H49" s="55" t="s">
        <v>286</v>
      </c>
      <c r="I49" s="55">
        <v>5405829</v>
      </c>
      <c r="J49" s="55" t="s">
        <v>500</v>
      </c>
    </row>
    <row r="50" spans="2:10" ht="12.75">
      <c r="B50" s="9"/>
      <c r="C50" s="157"/>
      <c r="D50" s="1"/>
      <c r="E50" s="1"/>
      <c r="F50" s="1"/>
      <c r="G50" s="1"/>
      <c r="H50" s="55"/>
      <c r="I50" s="55"/>
      <c r="J50" s="55"/>
    </row>
    <row r="51" spans="2:10" ht="12.75">
      <c r="B51" s="9"/>
      <c r="C51" s="1"/>
      <c r="D51" s="1"/>
      <c r="E51" s="1"/>
      <c r="F51" s="1"/>
      <c r="G51" s="1"/>
      <c r="H51" s="55"/>
      <c r="I51" s="55"/>
      <c r="J51" s="55"/>
    </row>
    <row r="52" spans="2:10" ht="15.75">
      <c r="B52" s="236"/>
      <c r="C52" s="181"/>
      <c r="D52" s="176"/>
      <c r="E52" s="176"/>
      <c r="F52" s="1"/>
      <c r="G52" s="2"/>
      <c r="H52" s="1"/>
      <c r="I52" s="1"/>
      <c r="J52" s="10"/>
    </row>
    <row r="53" spans="2:10" ht="15.75">
      <c r="B53" s="7">
        <v>11</v>
      </c>
      <c r="C53" s="181" t="s">
        <v>312</v>
      </c>
      <c r="D53" s="176"/>
      <c r="E53" s="1">
        <v>26175641</v>
      </c>
      <c r="F53" s="1" t="s">
        <v>272</v>
      </c>
      <c r="G53" s="2">
        <v>12</v>
      </c>
      <c r="H53" s="176" t="s">
        <v>313</v>
      </c>
      <c r="I53" s="1"/>
      <c r="J53" s="10"/>
    </row>
    <row r="54" spans="2:10" ht="12.75">
      <c r="B54" s="7"/>
      <c r="C54" s="2" t="s">
        <v>314</v>
      </c>
      <c r="D54" s="2"/>
      <c r="E54" s="2"/>
      <c r="F54" s="2"/>
      <c r="G54" s="2"/>
      <c r="H54" s="65" t="s">
        <v>315</v>
      </c>
      <c r="I54" s="55">
        <v>-4067330</v>
      </c>
      <c r="J54" s="60" t="s">
        <v>272</v>
      </c>
    </row>
    <row r="55" spans="2:10" ht="12.75">
      <c r="B55" s="7"/>
      <c r="C55" s="2" t="s">
        <v>476</v>
      </c>
      <c r="D55" s="2"/>
      <c r="E55" s="2"/>
      <c r="F55" s="2"/>
      <c r="G55" s="2"/>
      <c r="H55" s="65"/>
      <c r="I55" s="55"/>
      <c r="J55" s="60"/>
    </row>
    <row r="56" spans="2:10" ht="12.75">
      <c r="B56" s="9"/>
      <c r="C56" s="1" t="s">
        <v>314</v>
      </c>
      <c r="D56" s="1"/>
      <c r="E56" s="1"/>
      <c r="F56" s="1"/>
      <c r="G56" s="1"/>
      <c r="H56" s="55" t="s">
        <v>316</v>
      </c>
      <c r="I56" s="55">
        <v>39583</v>
      </c>
      <c r="J56" s="60" t="s">
        <v>272</v>
      </c>
    </row>
    <row r="57" spans="2:10" ht="12.75">
      <c r="B57" s="9"/>
      <c r="C57" s="1"/>
      <c r="D57" s="1"/>
      <c r="E57" s="1"/>
      <c r="F57" s="1"/>
      <c r="G57" s="178"/>
      <c r="H57" s="55" t="s">
        <v>317</v>
      </c>
      <c r="I57" s="55">
        <v>10600</v>
      </c>
      <c r="J57" s="60" t="s">
        <v>272</v>
      </c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7"/>
      <c r="C59" s="2"/>
      <c r="D59" s="2"/>
      <c r="E59" s="2"/>
      <c r="F59" s="2"/>
      <c r="G59" s="2"/>
      <c r="H59" s="2"/>
      <c r="I59" s="1"/>
      <c r="J59" s="10"/>
    </row>
    <row r="60" spans="2:10" ht="13.5" thickBot="1">
      <c r="B60" s="237"/>
      <c r="C60" s="238"/>
      <c r="D60" s="238"/>
      <c r="E60" s="238"/>
      <c r="F60" s="238"/>
      <c r="G60" s="238"/>
      <c r="H60" s="238"/>
      <c r="I60" s="12"/>
      <c r="J60" s="13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4" spans="2:6" ht="12.75">
      <c r="B64" s="1"/>
      <c r="C64" s="1"/>
      <c r="D64" s="183"/>
      <c r="E64" s="177"/>
      <c r="F64" s="1"/>
    </row>
    <row r="65" ht="13.5" thickBot="1"/>
    <row r="66" spans="2:10" ht="15.75">
      <c r="B66" s="187">
        <v>13</v>
      </c>
      <c r="C66" s="188" t="s">
        <v>293</v>
      </c>
      <c r="D66" s="188"/>
      <c r="E66" s="188"/>
      <c r="F66" s="47"/>
      <c r="G66" s="47"/>
      <c r="H66" s="47"/>
      <c r="I66" s="47"/>
      <c r="J66" s="48"/>
    </row>
    <row r="67" spans="2:10" ht="12.75">
      <c r="B67" s="9"/>
      <c r="C67" s="1"/>
      <c r="D67" s="1"/>
      <c r="E67" s="1"/>
      <c r="F67" s="1"/>
      <c r="G67" s="1"/>
      <c r="H67" s="1"/>
      <c r="I67" s="1"/>
      <c r="J67" s="10"/>
    </row>
    <row r="68" spans="2:10" ht="12.75">
      <c r="B68" s="9">
        <v>1</v>
      </c>
      <c r="C68" s="55" t="s">
        <v>294</v>
      </c>
      <c r="D68" s="55">
        <v>119048</v>
      </c>
      <c r="E68" s="55" t="s">
        <v>272</v>
      </c>
      <c r="F68" s="55"/>
      <c r="G68" s="1"/>
      <c r="H68" s="1"/>
      <c r="I68" s="1"/>
      <c r="J68" s="10"/>
    </row>
    <row r="69" spans="2:10" ht="12.75">
      <c r="B69" s="9">
        <v>2</v>
      </c>
      <c r="C69" s="55" t="s">
        <v>295</v>
      </c>
      <c r="D69" s="55">
        <v>82581</v>
      </c>
      <c r="E69" s="55" t="s">
        <v>272</v>
      </c>
      <c r="F69" s="55">
        <v>2009</v>
      </c>
      <c r="G69" s="1"/>
      <c r="H69" s="1"/>
      <c r="I69" s="1"/>
      <c r="J69" s="10"/>
    </row>
    <row r="70" spans="2:10" ht="12.75">
      <c r="B70" s="9"/>
      <c r="C70" s="55" t="s">
        <v>275</v>
      </c>
      <c r="D70" s="55">
        <v>201629</v>
      </c>
      <c r="E70" s="55" t="s">
        <v>272</v>
      </c>
      <c r="F70" s="55"/>
      <c r="G70" s="1"/>
      <c r="H70" s="1"/>
      <c r="I70" s="1"/>
      <c r="J70" s="10"/>
    </row>
    <row r="71" spans="2:10" ht="12.75">
      <c r="B71" s="9"/>
      <c r="C71" s="1"/>
      <c r="D71" s="1"/>
      <c r="E71" s="1"/>
      <c r="F71" s="1"/>
      <c r="G71" s="1"/>
      <c r="H71" s="1"/>
      <c r="I71" s="1"/>
      <c r="J71" s="10"/>
    </row>
    <row r="72" spans="2:10" ht="12.75">
      <c r="B72" s="9"/>
      <c r="C72" s="1"/>
      <c r="D72" s="1"/>
      <c r="E72" s="1"/>
      <c r="F72" s="1"/>
      <c r="G72" s="1"/>
      <c r="H72" s="1"/>
      <c r="I72" s="1"/>
      <c r="J72" s="10"/>
    </row>
    <row r="73" spans="2:10" ht="18">
      <c r="B73" s="193">
        <v>14</v>
      </c>
      <c r="C73" s="184" t="s">
        <v>296</v>
      </c>
      <c r="D73" s="1"/>
      <c r="E73" s="1"/>
      <c r="F73" s="1"/>
      <c r="G73" s="1"/>
      <c r="H73" s="1"/>
      <c r="I73" s="1"/>
      <c r="J73" s="10"/>
    </row>
    <row r="74" spans="2:10" ht="12.75">
      <c r="B74" s="9"/>
      <c r="C74" s="1"/>
      <c r="D74" s="1"/>
      <c r="E74" s="1"/>
      <c r="F74" s="1"/>
      <c r="G74" s="1"/>
      <c r="H74" s="1"/>
      <c r="I74" s="1"/>
      <c r="J74" s="10"/>
    </row>
    <row r="75" spans="2:10" ht="12.75">
      <c r="B75" s="9"/>
      <c r="C75" s="40"/>
      <c r="D75" s="40" t="s">
        <v>297</v>
      </c>
      <c r="E75" s="40" t="s">
        <v>299</v>
      </c>
      <c r="F75" s="40" t="s">
        <v>300</v>
      </c>
      <c r="G75" s="55" t="s">
        <v>301</v>
      </c>
      <c r="H75" s="55" t="s">
        <v>535</v>
      </c>
      <c r="I75" s="179" t="s">
        <v>536</v>
      </c>
      <c r="J75" s="10"/>
    </row>
    <row r="76" spans="2:10" ht="12.75">
      <c r="B76" s="9">
        <v>1</v>
      </c>
      <c r="C76" s="40" t="s">
        <v>298</v>
      </c>
      <c r="D76" s="55">
        <v>170180</v>
      </c>
      <c r="E76" s="55">
        <v>141817</v>
      </c>
      <c r="F76" s="55">
        <v>113453</v>
      </c>
      <c r="G76" s="40">
        <v>90762</v>
      </c>
      <c r="H76" s="55">
        <v>18153</v>
      </c>
      <c r="I76" s="179">
        <v>72609</v>
      </c>
      <c r="J76" s="10"/>
    </row>
    <row r="77" spans="2:10" ht="12.75">
      <c r="B77" s="9">
        <v>2</v>
      </c>
      <c r="C77" s="55" t="s">
        <v>537</v>
      </c>
      <c r="D77" s="55"/>
      <c r="E77" s="55"/>
      <c r="F77" s="55"/>
      <c r="G77" s="55">
        <v>73422</v>
      </c>
      <c r="H77" s="55">
        <v>18354</v>
      </c>
      <c r="I77" s="55">
        <v>55067</v>
      </c>
      <c r="J77" s="10"/>
    </row>
    <row r="78" spans="2:10" ht="12.75">
      <c r="B78" s="9"/>
      <c r="C78" s="1"/>
      <c r="D78" s="1"/>
      <c r="E78" s="1"/>
      <c r="F78" s="1"/>
      <c r="G78" s="1"/>
      <c r="H78" s="1"/>
      <c r="I78" s="1"/>
      <c r="J78" s="10"/>
    </row>
    <row r="79" spans="2:10" ht="12.75">
      <c r="B79" s="9"/>
      <c r="C79" s="1"/>
      <c r="D79" s="1"/>
      <c r="E79" s="1"/>
      <c r="F79" s="1"/>
      <c r="G79" s="1"/>
      <c r="H79" s="1"/>
      <c r="I79" s="1"/>
      <c r="J79" s="10"/>
    </row>
    <row r="80" spans="2:10" ht="18">
      <c r="B80" s="192">
        <v>15</v>
      </c>
      <c r="C80" s="2" t="s">
        <v>302</v>
      </c>
      <c r="D80" s="2"/>
      <c r="E80" s="2"/>
      <c r="F80" s="2"/>
      <c r="G80" s="1"/>
      <c r="H80" s="1"/>
      <c r="I80" s="1"/>
      <c r="J80" s="10"/>
    </row>
    <row r="81" spans="2:10" ht="12.75">
      <c r="B81" s="9"/>
      <c r="C81" s="66" t="s">
        <v>323</v>
      </c>
      <c r="D81" s="66" t="s">
        <v>538</v>
      </c>
      <c r="E81" s="55" t="s">
        <v>539</v>
      </c>
      <c r="F81" s="55"/>
      <c r="G81" s="1"/>
      <c r="H81" s="1"/>
      <c r="I81" s="1"/>
      <c r="J81" s="10"/>
    </row>
    <row r="82" spans="2:10" ht="12.75">
      <c r="B82" s="9"/>
      <c r="C82" s="89"/>
      <c r="D82" s="89"/>
      <c r="E82" s="55" t="s">
        <v>540</v>
      </c>
      <c r="F82" s="55"/>
      <c r="G82" s="1"/>
      <c r="H82" s="1"/>
      <c r="I82" s="1"/>
      <c r="J82" s="10"/>
    </row>
    <row r="83" spans="2:10" ht="12.75">
      <c r="B83" s="9"/>
      <c r="C83" s="55">
        <v>1</v>
      </c>
      <c r="D83" s="55" t="s">
        <v>541</v>
      </c>
      <c r="E83" s="55">
        <v>100000</v>
      </c>
      <c r="F83" s="55"/>
      <c r="G83" s="1"/>
      <c r="H83" s="1"/>
      <c r="I83" s="1"/>
      <c r="J83" s="10"/>
    </row>
    <row r="84" spans="2:10" ht="12.75">
      <c r="B84" s="9"/>
      <c r="C84" s="55">
        <v>2</v>
      </c>
      <c r="D84" s="55" t="s">
        <v>542</v>
      </c>
      <c r="E84" s="55">
        <v>8000</v>
      </c>
      <c r="F84" s="55"/>
      <c r="G84" s="1"/>
      <c r="H84" s="1"/>
      <c r="I84" s="1"/>
      <c r="J84" s="10"/>
    </row>
    <row r="85" spans="2:10" ht="12.75">
      <c r="B85" s="9"/>
      <c r="C85" s="55">
        <v>3</v>
      </c>
      <c r="D85" s="55" t="s">
        <v>271</v>
      </c>
      <c r="E85" s="55">
        <v>345765</v>
      </c>
      <c r="F85" s="55"/>
      <c r="G85" s="1"/>
      <c r="H85" s="1"/>
      <c r="I85" s="1"/>
      <c r="J85" s="10"/>
    </row>
    <row r="86" spans="2:10" ht="12.75">
      <c r="B86" s="9"/>
      <c r="C86" s="55">
        <v>4</v>
      </c>
      <c r="D86" s="55" t="s">
        <v>543</v>
      </c>
      <c r="E86" s="55">
        <v>40500</v>
      </c>
      <c r="F86" s="55"/>
      <c r="G86" s="1"/>
      <c r="H86" s="1"/>
      <c r="I86" s="1"/>
      <c r="J86" s="10"/>
    </row>
    <row r="87" spans="2:10" ht="12.75">
      <c r="B87" s="9"/>
      <c r="C87" s="55">
        <v>5</v>
      </c>
      <c r="D87" s="55" t="s">
        <v>274</v>
      </c>
      <c r="E87" s="55">
        <v>9667</v>
      </c>
      <c r="F87" s="55"/>
      <c r="G87" s="1"/>
      <c r="H87" s="1"/>
      <c r="I87" s="1"/>
      <c r="J87" s="10"/>
    </row>
    <row r="88" spans="2:10" ht="12.75">
      <c r="B88" s="9"/>
      <c r="C88" s="55">
        <v>6</v>
      </c>
      <c r="D88" s="55" t="s">
        <v>544</v>
      </c>
      <c r="E88" s="55">
        <v>161161</v>
      </c>
      <c r="F88" s="55"/>
      <c r="G88" s="1"/>
      <c r="H88" s="1"/>
      <c r="I88" s="1"/>
      <c r="J88" s="10"/>
    </row>
    <row r="89" spans="2:10" ht="12.75">
      <c r="B89" s="9"/>
      <c r="C89" s="55">
        <v>7</v>
      </c>
      <c r="D89" s="55" t="s">
        <v>545</v>
      </c>
      <c r="E89" s="55">
        <v>1400</v>
      </c>
      <c r="F89" s="55"/>
      <c r="G89" s="1"/>
      <c r="H89" s="1"/>
      <c r="I89" s="1"/>
      <c r="J89" s="10"/>
    </row>
    <row r="90" spans="2:10" ht="12.75">
      <c r="B90" s="9"/>
      <c r="C90" s="55">
        <v>8</v>
      </c>
      <c r="D90" s="55" t="s">
        <v>546</v>
      </c>
      <c r="E90" s="55">
        <v>1180505</v>
      </c>
      <c r="F90" s="55"/>
      <c r="G90" s="1"/>
      <c r="H90" s="1"/>
      <c r="I90" s="1"/>
      <c r="J90" s="10"/>
    </row>
    <row r="91" spans="2:10" ht="12.75">
      <c r="B91" s="9"/>
      <c r="C91" s="55">
        <v>9</v>
      </c>
      <c r="D91" s="55" t="s">
        <v>547</v>
      </c>
      <c r="E91" s="55">
        <v>300048</v>
      </c>
      <c r="F91" s="55"/>
      <c r="G91" s="1"/>
      <c r="H91" s="1"/>
      <c r="I91" s="1"/>
      <c r="J91" s="10"/>
    </row>
    <row r="92" spans="2:10" ht="12.75">
      <c r="B92" s="9"/>
      <c r="C92" s="55">
        <v>10</v>
      </c>
      <c r="D92" s="55" t="s">
        <v>548</v>
      </c>
      <c r="E92" s="55">
        <v>657126</v>
      </c>
      <c r="F92" s="55"/>
      <c r="G92" s="1"/>
      <c r="H92" s="1"/>
      <c r="I92" s="1"/>
      <c r="J92" s="10"/>
    </row>
    <row r="93" spans="2:10" ht="12.75">
      <c r="B93" s="9"/>
      <c r="C93" s="55">
        <v>11</v>
      </c>
      <c r="D93" s="179" t="s">
        <v>549</v>
      </c>
      <c r="E93" s="55">
        <v>160800</v>
      </c>
      <c r="F93" s="55"/>
      <c r="G93" s="1"/>
      <c r="H93" s="1"/>
      <c r="I93" s="1"/>
      <c r="J93" s="10"/>
    </row>
    <row r="94" spans="2:10" ht="12.75">
      <c r="B94" s="9"/>
      <c r="C94" s="55">
        <v>12</v>
      </c>
      <c r="D94" s="179" t="s">
        <v>550</v>
      </c>
      <c r="E94" s="55">
        <v>20500</v>
      </c>
      <c r="F94" s="55"/>
      <c r="G94" s="1"/>
      <c r="H94" s="1"/>
      <c r="I94" s="1"/>
      <c r="J94" s="10"/>
    </row>
    <row r="95" spans="2:10" ht="12.75">
      <c r="B95" s="9"/>
      <c r="C95" s="55"/>
      <c r="D95" s="55" t="s">
        <v>363</v>
      </c>
      <c r="E95" s="55">
        <f>SUM(E83:E94)</f>
        <v>2985472</v>
      </c>
      <c r="F95" s="55"/>
      <c r="G95" s="1"/>
      <c r="H95" s="1"/>
      <c r="I95" s="1"/>
      <c r="J95" s="10"/>
    </row>
    <row r="96" spans="2:10" ht="12.75">
      <c r="B96" s="9"/>
      <c r="C96" s="40"/>
      <c r="D96" s="55"/>
      <c r="E96" s="40"/>
      <c r="F96" s="55"/>
      <c r="G96" s="1"/>
      <c r="H96" s="1"/>
      <c r="I96" s="1"/>
      <c r="J96" s="10"/>
    </row>
    <row r="97" spans="2:10" ht="12.75">
      <c r="B97" s="9"/>
      <c r="C97" s="40"/>
      <c r="D97" s="55"/>
      <c r="E97" s="40"/>
      <c r="F97" s="55"/>
      <c r="G97" s="1"/>
      <c r="H97" s="1"/>
      <c r="I97" s="1"/>
      <c r="J97" s="10"/>
    </row>
    <row r="98" spans="2:10" ht="12.75">
      <c r="B98" s="9"/>
      <c r="C98" s="40"/>
      <c r="D98" s="55"/>
      <c r="E98" s="40"/>
      <c r="F98" s="55"/>
      <c r="G98" s="1"/>
      <c r="H98" s="1"/>
      <c r="I98" s="1"/>
      <c r="J98" s="10"/>
    </row>
    <row r="99" spans="2:10" ht="12.75">
      <c r="B99" s="9"/>
      <c r="C99" s="40"/>
      <c r="D99" s="55"/>
      <c r="E99" s="40"/>
      <c r="F99" s="55"/>
      <c r="G99" s="1"/>
      <c r="H99" s="1"/>
      <c r="I99" s="1"/>
      <c r="J99" s="10"/>
    </row>
    <row r="100" spans="2:10" ht="12.75">
      <c r="B100" s="9"/>
      <c r="C100" s="55"/>
      <c r="D100" s="55"/>
      <c r="E100" s="40"/>
      <c r="F100" s="55"/>
      <c r="G100" s="1"/>
      <c r="H100" s="1"/>
      <c r="I100" s="1"/>
      <c r="J100" s="10"/>
    </row>
    <row r="101" spans="2:10" ht="12.75">
      <c r="B101" s="9"/>
      <c r="C101" s="40"/>
      <c r="D101" s="65"/>
      <c r="E101" s="40"/>
      <c r="F101" s="55"/>
      <c r="G101" s="1"/>
      <c r="H101" s="1"/>
      <c r="I101" s="1"/>
      <c r="J101" s="10"/>
    </row>
    <row r="102" spans="2:10" ht="12.75">
      <c r="B102" s="9"/>
      <c r="C102" s="178"/>
      <c r="D102" s="2"/>
      <c r="E102" s="178"/>
      <c r="F102" s="1"/>
      <c r="G102" s="1"/>
      <c r="H102" s="1"/>
      <c r="I102" s="1"/>
      <c r="J102" s="10"/>
    </row>
    <row r="103" spans="2:10" ht="18">
      <c r="B103" s="193">
        <v>16</v>
      </c>
      <c r="C103" s="191" t="s">
        <v>303</v>
      </c>
      <c r="D103" s="190"/>
      <c r="E103" s="2"/>
      <c r="F103" s="1"/>
      <c r="G103" s="1"/>
      <c r="H103" s="1"/>
      <c r="I103" s="1"/>
      <c r="J103" s="10"/>
    </row>
    <row r="104" spans="2:10" ht="18">
      <c r="B104" s="193"/>
      <c r="C104" s="178" t="s">
        <v>551</v>
      </c>
      <c r="D104" s="2"/>
      <c r="E104" s="178"/>
      <c r="F104" s="1" t="s">
        <v>552</v>
      </c>
      <c r="G104" s="1"/>
      <c r="H104" s="1"/>
      <c r="I104" s="1"/>
      <c r="J104" s="10"/>
    </row>
    <row r="105" spans="2:10" ht="18">
      <c r="B105" s="193"/>
      <c r="C105" s="175"/>
      <c r="D105" s="2"/>
      <c r="E105" s="178">
        <v>208130</v>
      </c>
      <c r="F105" s="1"/>
      <c r="G105" s="178"/>
      <c r="H105" s="1"/>
      <c r="I105" s="1"/>
      <c r="J105" s="10"/>
    </row>
    <row r="106" spans="2:10" ht="18">
      <c r="B106" s="193"/>
      <c r="C106" s="175" t="s">
        <v>553</v>
      </c>
      <c r="D106" s="2"/>
      <c r="E106" s="178"/>
      <c r="F106" s="1"/>
      <c r="G106" s="1"/>
      <c r="H106" s="1"/>
      <c r="I106" s="1"/>
      <c r="J106" s="10"/>
    </row>
    <row r="107" spans="2:10" ht="18">
      <c r="B107" s="193">
        <v>17</v>
      </c>
      <c r="C107" s="176" t="s">
        <v>304</v>
      </c>
      <c r="D107" s="1"/>
      <c r="E107" s="1"/>
      <c r="F107" s="1"/>
      <c r="G107" s="1"/>
      <c r="H107" s="1"/>
      <c r="I107" s="1"/>
      <c r="J107" s="10"/>
    </row>
    <row r="108" spans="2:10" ht="12.75">
      <c r="B108" s="9"/>
      <c r="C108" s="9"/>
      <c r="D108" s="1"/>
      <c r="E108" s="1"/>
      <c r="F108" s="1"/>
      <c r="G108" s="1"/>
      <c r="H108" s="1"/>
      <c r="I108" s="1"/>
      <c r="J108" s="10"/>
    </row>
    <row r="109" spans="2:10" ht="12.75">
      <c r="B109" s="9"/>
      <c r="C109" s="55" t="s">
        <v>305</v>
      </c>
      <c r="D109" s="55"/>
      <c r="E109" s="55">
        <v>44914328</v>
      </c>
      <c r="F109" s="55"/>
      <c r="G109" s="1"/>
      <c r="H109" s="1"/>
      <c r="I109" s="1"/>
      <c r="J109" s="10"/>
    </row>
    <row r="110" spans="2:10" ht="12.75">
      <c r="B110" s="9"/>
      <c r="C110" s="55" t="s">
        <v>306</v>
      </c>
      <c r="D110" s="55"/>
      <c r="E110" s="55">
        <v>38817970</v>
      </c>
      <c r="F110" s="55"/>
      <c r="G110" s="1"/>
      <c r="H110" s="1"/>
      <c r="I110" s="1"/>
      <c r="J110" s="10"/>
    </row>
    <row r="111" spans="2:10" ht="12.75">
      <c r="B111" s="9"/>
      <c r="C111" s="40" t="s">
        <v>307</v>
      </c>
      <c r="D111" s="55"/>
      <c r="E111" s="55">
        <v>6096358</v>
      </c>
      <c r="F111" s="65"/>
      <c r="G111" s="1"/>
      <c r="H111" s="1"/>
      <c r="I111" s="1"/>
      <c r="J111" s="10"/>
    </row>
    <row r="112" spans="2:10" ht="12.75">
      <c r="B112" s="9"/>
      <c r="C112" s="55"/>
      <c r="D112" s="55"/>
      <c r="E112" s="55"/>
      <c r="F112" s="55"/>
      <c r="G112" s="1"/>
      <c r="H112" s="1"/>
      <c r="I112" s="1"/>
      <c r="J112" s="10"/>
    </row>
    <row r="113" spans="2:10" ht="12.75">
      <c r="B113" s="9"/>
      <c r="C113" s="179" t="s">
        <v>308</v>
      </c>
      <c r="D113" s="55"/>
      <c r="E113" s="55">
        <v>6096358</v>
      </c>
      <c r="F113" s="55"/>
      <c r="G113" s="1"/>
      <c r="H113" s="1"/>
      <c r="I113" s="1"/>
      <c r="J113" s="10"/>
    </row>
    <row r="114" spans="2:10" ht="12.75">
      <c r="B114" s="9"/>
      <c r="C114" s="179" t="s">
        <v>309</v>
      </c>
      <c r="D114" s="55"/>
      <c r="E114" s="55">
        <v>609636</v>
      </c>
      <c r="F114" s="179"/>
      <c r="G114" s="1"/>
      <c r="H114" s="1"/>
      <c r="I114" s="1"/>
      <c r="J114" s="10"/>
    </row>
    <row r="115" spans="2:10" ht="12.75">
      <c r="B115" s="9"/>
      <c r="C115" s="185" t="s">
        <v>310</v>
      </c>
      <c r="D115" s="65"/>
      <c r="E115" s="65">
        <v>5486722</v>
      </c>
      <c r="F115" s="185"/>
      <c r="G115" s="1"/>
      <c r="H115" s="1"/>
      <c r="I115" s="1"/>
      <c r="J115" s="10"/>
    </row>
    <row r="116" spans="2:10" ht="12.75">
      <c r="B116" s="9"/>
      <c r="C116" s="74"/>
      <c r="D116" s="179"/>
      <c r="E116" s="55"/>
      <c r="F116" s="179"/>
      <c r="G116" s="1"/>
      <c r="H116" s="1"/>
      <c r="I116" s="1"/>
      <c r="J116" s="10"/>
    </row>
    <row r="117" spans="2:10" ht="12.75">
      <c r="B117" s="9"/>
      <c r="C117" s="186" t="s">
        <v>311</v>
      </c>
      <c r="D117" s="1"/>
      <c r="E117" s="189">
        <v>0.1357</v>
      </c>
      <c r="F117" s="189"/>
      <c r="G117" s="1"/>
      <c r="H117" s="1"/>
      <c r="I117" s="1"/>
      <c r="J117" s="10"/>
    </row>
    <row r="118" spans="2:10" ht="12.75">
      <c r="B118" s="9"/>
      <c r="C118" s="175"/>
      <c r="D118" s="1"/>
      <c r="E118" s="1"/>
      <c r="F118" s="189"/>
      <c r="G118" s="1"/>
      <c r="H118" s="1"/>
      <c r="I118" s="1"/>
      <c r="J118" s="10"/>
    </row>
    <row r="119" spans="2:10" ht="12.75">
      <c r="B119" s="9"/>
      <c r="C119" s="175"/>
      <c r="D119" s="1"/>
      <c r="E119" s="1"/>
      <c r="F119" s="189"/>
      <c r="G119" s="1"/>
      <c r="H119" s="1"/>
      <c r="I119" s="1"/>
      <c r="J119" s="10"/>
    </row>
    <row r="120" spans="2:10" ht="12.75">
      <c r="B120" s="9"/>
      <c r="C120" s="175"/>
      <c r="D120" s="1"/>
      <c r="E120" s="1"/>
      <c r="F120" s="189"/>
      <c r="G120" s="1"/>
      <c r="H120" s="1"/>
      <c r="I120" s="1"/>
      <c r="J120" s="10"/>
    </row>
    <row r="121" spans="2:11" ht="12.75">
      <c r="B121" s="9"/>
      <c r="C121" s="2" t="s">
        <v>499</v>
      </c>
      <c r="D121" s="2"/>
      <c r="E121" s="2"/>
      <c r="F121" s="2"/>
      <c r="G121" s="2" t="s">
        <v>225</v>
      </c>
      <c r="H121" s="2"/>
      <c r="I121" s="2"/>
      <c r="J121" s="8"/>
      <c r="K121" s="10"/>
    </row>
    <row r="122" spans="2:11" ht="12.75">
      <c r="B122" s="9"/>
      <c r="C122" s="2"/>
      <c r="D122" s="2"/>
      <c r="E122" s="2"/>
      <c r="F122" s="2"/>
      <c r="G122" s="2"/>
      <c r="H122" s="2" t="s">
        <v>270</v>
      </c>
      <c r="I122" s="2"/>
      <c r="J122" s="8"/>
      <c r="K122" s="10"/>
    </row>
    <row r="123" spans="2:10" ht="12.75">
      <c r="B123" s="9"/>
      <c r="C123" s="1"/>
      <c r="D123" s="1"/>
      <c r="E123" s="1"/>
      <c r="F123" s="1"/>
      <c r="G123" s="1"/>
      <c r="H123" s="1"/>
      <c r="I123" s="1"/>
      <c r="J123" s="10"/>
    </row>
    <row r="124" spans="2:10" ht="12.75">
      <c r="B124" s="9"/>
      <c r="C124" s="2"/>
      <c r="D124" s="2"/>
      <c r="E124" s="2"/>
      <c r="F124" s="2"/>
      <c r="G124" s="2"/>
      <c r="H124" s="2"/>
      <c r="I124" s="2"/>
      <c r="J124" s="8"/>
    </row>
    <row r="125" spans="2:10" ht="12.75">
      <c r="B125" s="9"/>
      <c r="C125" s="2"/>
      <c r="D125" s="2"/>
      <c r="E125" s="2"/>
      <c r="F125" s="2"/>
      <c r="G125" s="2"/>
      <c r="H125" s="2"/>
      <c r="I125" s="2"/>
      <c r="J125" s="8"/>
    </row>
    <row r="126" spans="2:10" ht="13.5" thickBot="1">
      <c r="B126" s="9"/>
      <c r="C126" s="1"/>
      <c r="D126" s="1"/>
      <c r="E126" s="1"/>
      <c r="F126" s="1"/>
      <c r="G126" s="1"/>
      <c r="H126" s="1"/>
      <c r="I126" s="1"/>
      <c r="J126" s="10"/>
    </row>
    <row r="127" spans="2:11" ht="12.75">
      <c r="B127" s="46"/>
      <c r="C127" s="47"/>
      <c r="D127" s="47"/>
      <c r="E127" s="47"/>
      <c r="F127" s="47"/>
      <c r="G127" s="47"/>
      <c r="H127" s="47"/>
      <c r="I127" s="47"/>
      <c r="J127" s="47"/>
      <c r="K127" s="48"/>
    </row>
    <row r="128" spans="2:11" ht="12.75">
      <c r="B128" s="9"/>
      <c r="C128" s="1"/>
      <c r="D128" s="1"/>
      <c r="E128" s="2" t="s">
        <v>554</v>
      </c>
      <c r="F128" s="2"/>
      <c r="G128" s="2"/>
      <c r="H128" s="2"/>
      <c r="I128" s="1"/>
      <c r="J128" s="1"/>
      <c r="K128" s="10"/>
    </row>
    <row r="129" spans="2:11" ht="12.75">
      <c r="B129" s="77"/>
      <c r="C129" s="65"/>
      <c r="D129" s="65"/>
      <c r="E129" s="125"/>
      <c r="F129" s="239" t="s">
        <v>477</v>
      </c>
      <c r="G129" s="240"/>
      <c r="H129" s="239" t="s">
        <v>478</v>
      </c>
      <c r="I129" s="240"/>
      <c r="J129" s="125" t="s">
        <v>479</v>
      </c>
      <c r="K129" s="242" t="s">
        <v>480</v>
      </c>
    </row>
    <row r="130" spans="2:11" ht="12.75">
      <c r="B130" s="77" t="s">
        <v>18</v>
      </c>
      <c r="C130" s="65" t="s">
        <v>481</v>
      </c>
      <c r="D130" s="65" t="s">
        <v>482</v>
      </c>
      <c r="E130" s="173" t="s">
        <v>483</v>
      </c>
      <c r="F130" s="65" t="s">
        <v>484</v>
      </c>
      <c r="G130" s="65" t="s">
        <v>485</v>
      </c>
      <c r="H130" s="65" t="s">
        <v>484</v>
      </c>
      <c r="I130" s="65" t="s">
        <v>485</v>
      </c>
      <c r="J130" s="173"/>
      <c r="K130" s="243" t="s">
        <v>486</v>
      </c>
    </row>
    <row r="131" spans="2:11" ht="12.75">
      <c r="B131" s="77">
        <v>1</v>
      </c>
      <c r="C131" s="65" t="s">
        <v>487</v>
      </c>
      <c r="D131" s="55">
        <v>142000</v>
      </c>
      <c r="E131" s="55">
        <v>142000</v>
      </c>
      <c r="F131" s="202">
        <f>D131*15%</f>
        <v>21300</v>
      </c>
      <c r="G131" s="202">
        <f>E131*1.7%</f>
        <v>2414</v>
      </c>
      <c r="H131" s="202">
        <f>E131*9.5%</f>
        <v>13490</v>
      </c>
      <c r="I131" s="202">
        <f>E131*1.7%</f>
        <v>2414</v>
      </c>
      <c r="J131" s="55">
        <v>10200</v>
      </c>
      <c r="K131" s="235">
        <f>E131-H131-I131-J131</f>
        <v>115896</v>
      </c>
    </row>
    <row r="132" spans="2:11" ht="12.75">
      <c r="B132" s="77">
        <v>2</v>
      </c>
      <c r="C132" s="65" t="s">
        <v>488</v>
      </c>
      <c r="D132" s="55">
        <v>142000</v>
      </c>
      <c r="E132" s="55">
        <v>142000</v>
      </c>
      <c r="F132" s="202">
        <f aca="true" t="shared" si="0" ref="F132:F142">D132*15%</f>
        <v>21300</v>
      </c>
      <c r="G132" s="55">
        <f aca="true" t="shared" si="1" ref="G132:G142">E132*1.7%</f>
        <v>2414</v>
      </c>
      <c r="H132" s="202">
        <f aca="true" t="shared" si="2" ref="H132:H142">E132*9.5%</f>
        <v>13490</v>
      </c>
      <c r="I132" s="202">
        <f aca="true" t="shared" si="3" ref="I132:I142">E132*1.7%</f>
        <v>2414</v>
      </c>
      <c r="J132" s="55">
        <v>10200</v>
      </c>
      <c r="K132" s="235">
        <f aca="true" t="shared" si="4" ref="K132:K142">E132-H132-I132-J132</f>
        <v>115896</v>
      </c>
    </row>
    <row r="133" spans="2:11" ht="12.75">
      <c r="B133" s="77">
        <v>3</v>
      </c>
      <c r="C133" s="65" t="s">
        <v>489</v>
      </c>
      <c r="D133" s="55">
        <v>157000</v>
      </c>
      <c r="E133" s="55">
        <v>157000</v>
      </c>
      <c r="F133" s="202">
        <f t="shared" si="0"/>
        <v>23550</v>
      </c>
      <c r="G133" s="55">
        <f t="shared" si="1"/>
        <v>2669</v>
      </c>
      <c r="H133" s="202">
        <f t="shared" si="2"/>
        <v>14915</v>
      </c>
      <c r="I133" s="202">
        <f t="shared" si="3"/>
        <v>2669</v>
      </c>
      <c r="J133" s="55">
        <v>10700</v>
      </c>
      <c r="K133" s="235">
        <f t="shared" si="4"/>
        <v>128716</v>
      </c>
    </row>
    <row r="134" spans="2:11" ht="12.75">
      <c r="B134" s="77">
        <v>4</v>
      </c>
      <c r="C134" s="65" t="s">
        <v>490</v>
      </c>
      <c r="D134" s="55">
        <v>160000</v>
      </c>
      <c r="E134" s="55">
        <v>160000</v>
      </c>
      <c r="F134" s="202">
        <f t="shared" si="0"/>
        <v>24000</v>
      </c>
      <c r="G134" s="55">
        <f t="shared" si="1"/>
        <v>2720</v>
      </c>
      <c r="H134" s="202">
        <f t="shared" si="2"/>
        <v>15200</v>
      </c>
      <c r="I134" s="202">
        <f t="shared" si="3"/>
        <v>2720</v>
      </c>
      <c r="J134" s="55">
        <v>11000</v>
      </c>
      <c r="K134" s="235">
        <f t="shared" si="4"/>
        <v>131080</v>
      </c>
    </row>
    <row r="135" spans="2:11" ht="12.75">
      <c r="B135" s="77">
        <v>5</v>
      </c>
      <c r="C135" s="65" t="s">
        <v>491</v>
      </c>
      <c r="D135" s="55">
        <v>160000</v>
      </c>
      <c r="E135" s="55">
        <v>160000</v>
      </c>
      <c r="F135" s="202">
        <f t="shared" si="0"/>
        <v>24000</v>
      </c>
      <c r="G135" s="55">
        <f t="shared" si="1"/>
        <v>2720</v>
      </c>
      <c r="H135" s="202">
        <f t="shared" si="2"/>
        <v>15200</v>
      </c>
      <c r="I135" s="202">
        <f t="shared" si="3"/>
        <v>2720</v>
      </c>
      <c r="J135" s="55">
        <v>10200</v>
      </c>
      <c r="K135" s="235">
        <f t="shared" si="4"/>
        <v>131880</v>
      </c>
    </row>
    <row r="136" spans="2:11" ht="12.75">
      <c r="B136" s="77">
        <v>6</v>
      </c>
      <c r="C136" s="65" t="s">
        <v>492</v>
      </c>
      <c r="D136" s="55">
        <v>142000</v>
      </c>
      <c r="E136" s="55">
        <v>142000</v>
      </c>
      <c r="F136" s="202">
        <f t="shared" si="0"/>
        <v>21300</v>
      </c>
      <c r="G136" s="55">
        <f t="shared" si="1"/>
        <v>2414</v>
      </c>
      <c r="H136" s="202">
        <f t="shared" si="2"/>
        <v>13490</v>
      </c>
      <c r="I136" s="202">
        <f t="shared" si="3"/>
        <v>2414</v>
      </c>
      <c r="J136" s="55">
        <v>10600</v>
      </c>
      <c r="K136" s="235">
        <f t="shared" si="4"/>
        <v>115496</v>
      </c>
    </row>
    <row r="137" spans="2:11" ht="12.75">
      <c r="B137" s="77">
        <v>7</v>
      </c>
      <c r="C137" s="65" t="s">
        <v>493</v>
      </c>
      <c r="D137" s="55">
        <v>146000</v>
      </c>
      <c r="E137" s="55">
        <v>146000</v>
      </c>
      <c r="F137" s="202">
        <f t="shared" si="0"/>
        <v>21900</v>
      </c>
      <c r="G137" s="55">
        <f t="shared" si="1"/>
        <v>2482</v>
      </c>
      <c r="H137" s="202">
        <f t="shared" si="2"/>
        <v>13870</v>
      </c>
      <c r="I137" s="202">
        <f t="shared" si="3"/>
        <v>2482</v>
      </c>
      <c r="J137" s="55">
        <v>10600</v>
      </c>
      <c r="K137" s="235">
        <f t="shared" si="4"/>
        <v>119048</v>
      </c>
    </row>
    <row r="138" spans="2:11" ht="12.75">
      <c r="B138" s="77">
        <v>8</v>
      </c>
      <c r="C138" s="65" t="s">
        <v>494</v>
      </c>
      <c r="D138" s="55">
        <v>146000</v>
      </c>
      <c r="E138" s="55">
        <v>146000</v>
      </c>
      <c r="F138" s="202">
        <f t="shared" si="0"/>
        <v>21900</v>
      </c>
      <c r="G138" s="55">
        <f t="shared" si="1"/>
        <v>2482</v>
      </c>
      <c r="H138" s="202">
        <f t="shared" si="2"/>
        <v>13870</v>
      </c>
      <c r="I138" s="202">
        <f t="shared" si="3"/>
        <v>2482</v>
      </c>
      <c r="J138" s="55">
        <v>10600</v>
      </c>
      <c r="K138" s="235">
        <f t="shared" si="4"/>
        <v>119048</v>
      </c>
    </row>
    <row r="139" spans="2:11" ht="12.75">
      <c r="B139" s="77">
        <v>9</v>
      </c>
      <c r="C139" s="65" t="s">
        <v>495</v>
      </c>
      <c r="D139" s="55">
        <v>146000</v>
      </c>
      <c r="E139" s="55">
        <v>146000</v>
      </c>
      <c r="F139" s="202">
        <f t="shared" si="0"/>
        <v>21900</v>
      </c>
      <c r="G139" s="55">
        <f t="shared" si="1"/>
        <v>2482</v>
      </c>
      <c r="H139" s="202">
        <f t="shared" si="2"/>
        <v>13870</v>
      </c>
      <c r="I139" s="202">
        <f t="shared" si="3"/>
        <v>2482</v>
      </c>
      <c r="J139" s="55">
        <v>10600</v>
      </c>
      <c r="K139" s="235">
        <f t="shared" si="4"/>
        <v>119048</v>
      </c>
    </row>
    <row r="140" spans="2:11" ht="12.75">
      <c r="B140" s="77">
        <v>10</v>
      </c>
      <c r="C140" s="65" t="s">
        <v>496</v>
      </c>
      <c r="D140" s="55">
        <v>146000</v>
      </c>
      <c r="E140" s="55">
        <v>146000</v>
      </c>
      <c r="F140" s="202">
        <f t="shared" si="0"/>
        <v>21900</v>
      </c>
      <c r="G140" s="202">
        <f t="shared" si="1"/>
        <v>2482</v>
      </c>
      <c r="H140" s="202">
        <f t="shared" si="2"/>
        <v>13870</v>
      </c>
      <c r="I140" s="202">
        <f t="shared" si="3"/>
        <v>2482</v>
      </c>
      <c r="J140" s="55">
        <v>10600</v>
      </c>
      <c r="K140" s="235">
        <f t="shared" si="4"/>
        <v>119048</v>
      </c>
    </row>
    <row r="141" spans="2:11" ht="12.75">
      <c r="B141" s="77">
        <v>11</v>
      </c>
      <c r="C141" s="65" t="s">
        <v>497</v>
      </c>
      <c r="D141" s="55">
        <v>146000</v>
      </c>
      <c r="E141" s="55">
        <v>146000</v>
      </c>
      <c r="F141" s="202">
        <f t="shared" si="0"/>
        <v>21900</v>
      </c>
      <c r="G141" s="55">
        <f t="shared" si="1"/>
        <v>2482</v>
      </c>
      <c r="H141" s="202">
        <f t="shared" si="2"/>
        <v>13870</v>
      </c>
      <c r="I141" s="202">
        <f t="shared" si="3"/>
        <v>2482</v>
      </c>
      <c r="J141" s="55">
        <v>10600</v>
      </c>
      <c r="K141" s="235">
        <f t="shared" si="4"/>
        <v>119048</v>
      </c>
    </row>
    <row r="142" spans="2:11" ht="12.75">
      <c r="B142" s="77">
        <v>12</v>
      </c>
      <c r="C142" s="65" t="s">
        <v>498</v>
      </c>
      <c r="D142" s="55">
        <v>146000</v>
      </c>
      <c r="E142" s="55">
        <v>146000</v>
      </c>
      <c r="F142" s="202">
        <f t="shared" si="0"/>
        <v>21900</v>
      </c>
      <c r="G142" s="55">
        <f t="shared" si="1"/>
        <v>2482</v>
      </c>
      <c r="H142" s="202">
        <f t="shared" si="2"/>
        <v>13870</v>
      </c>
      <c r="I142" s="202">
        <f t="shared" si="3"/>
        <v>2482</v>
      </c>
      <c r="J142" s="55">
        <v>10600</v>
      </c>
      <c r="K142" s="235">
        <f t="shared" si="4"/>
        <v>119048</v>
      </c>
    </row>
    <row r="143" spans="2:11" ht="12.75">
      <c r="B143" s="77"/>
      <c r="C143" s="65"/>
      <c r="D143" s="55"/>
      <c r="E143" s="55"/>
      <c r="F143" s="55"/>
      <c r="G143" s="55"/>
      <c r="H143" s="55"/>
      <c r="I143" s="55"/>
      <c r="J143" s="55"/>
      <c r="K143" s="60"/>
    </row>
    <row r="144" spans="2:11" ht="12.75">
      <c r="B144" s="77"/>
      <c r="C144" s="65" t="s">
        <v>275</v>
      </c>
      <c r="D144" s="65">
        <f>SUM(D131:D143)</f>
        <v>1779000</v>
      </c>
      <c r="E144" s="65">
        <f aca="true" t="shared" si="5" ref="E144:K144">SUM(E131:E143)</f>
        <v>1779000</v>
      </c>
      <c r="F144" s="65">
        <f t="shared" si="5"/>
        <v>266850</v>
      </c>
      <c r="G144" s="241">
        <f t="shared" si="5"/>
        <v>30243</v>
      </c>
      <c r="H144" s="65">
        <f t="shared" si="5"/>
        <v>169005</v>
      </c>
      <c r="I144" s="241">
        <f t="shared" si="5"/>
        <v>30243</v>
      </c>
      <c r="J144" s="65">
        <f t="shared" si="5"/>
        <v>126500</v>
      </c>
      <c r="K144" s="82">
        <f t="shared" si="5"/>
        <v>1453252</v>
      </c>
    </row>
    <row r="145" spans="2:11" ht="12.75">
      <c r="B145" s="9"/>
      <c r="C145" s="1"/>
      <c r="D145" s="1"/>
      <c r="E145" s="1"/>
      <c r="F145" s="1"/>
      <c r="G145" s="1"/>
      <c r="H145" s="1"/>
      <c r="I145" s="1"/>
      <c r="J145" s="1"/>
      <c r="K145" s="10"/>
    </row>
    <row r="146" spans="2:11" ht="12.75">
      <c r="B146" s="9"/>
      <c r="C146" s="1"/>
      <c r="D146" s="1"/>
      <c r="E146" s="1"/>
      <c r="F146" s="1"/>
      <c r="G146" s="1"/>
      <c r="H146" s="1"/>
      <c r="I146" s="1"/>
      <c r="J146" s="1"/>
      <c r="K146" s="10"/>
    </row>
    <row r="147" spans="2:11" ht="12.75">
      <c r="B147" s="9"/>
      <c r="C147" s="1"/>
      <c r="D147" s="1"/>
      <c r="E147" s="1"/>
      <c r="F147" s="1"/>
      <c r="G147" s="1"/>
      <c r="H147" s="1"/>
      <c r="I147" s="1"/>
      <c r="J147" s="1"/>
      <c r="K147" s="10"/>
    </row>
    <row r="148" spans="2:11" ht="12.75">
      <c r="B148" s="9"/>
      <c r="C148" s="2"/>
      <c r="D148" s="2"/>
      <c r="E148" s="2"/>
      <c r="F148" s="2"/>
      <c r="G148" s="2"/>
      <c r="H148" s="2"/>
      <c r="I148" s="2"/>
      <c r="J148" s="2"/>
      <c r="K148" s="10"/>
    </row>
    <row r="149" spans="2:11" ht="12.75">
      <c r="B149" s="9"/>
      <c r="C149" s="2"/>
      <c r="D149" s="2"/>
      <c r="E149" s="2"/>
      <c r="F149" s="2"/>
      <c r="G149" s="2"/>
      <c r="H149" s="2"/>
      <c r="I149" s="2"/>
      <c r="J149" s="2"/>
      <c r="K149" s="10"/>
    </row>
    <row r="150" spans="2:11" ht="12.75">
      <c r="B150" s="9"/>
      <c r="C150" s="1"/>
      <c r="D150" s="1"/>
      <c r="E150" s="1"/>
      <c r="F150" s="1"/>
      <c r="G150" s="1"/>
      <c r="H150" s="1"/>
      <c r="I150" s="1"/>
      <c r="J150" s="1"/>
      <c r="K150" s="10"/>
    </row>
    <row r="151" spans="2:11" ht="12.75">
      <c r="B151" s="9"/>
      <c r="C151" s="1"/>
      <c r="D151" s="1"/>
      <c r="E151" s="1"/>
      <c r="F151" s="1"/>
      <c r="G151" s="1"/>
      <c r="H151" s="1"/>
      <c r="I151" s="1"/>
      <c r="J151" s="1"/>
      <c r="K151" s="10"/>
    </row>
    <row r="152" spans="2:11" ht="12.75">
      <c r="B152" s="9"/>
      <c r="C152" s="1"/>
      <c r="D152" s="1"/>
      <c r="E152" s="1"/>
      <c r="F152" s="1"/>
      <c r="G152" s="1"/>
      <c r="H152" s="1"/>
      <c r="I152" s="1"/>
      <c r="J152" s="1"/>
      <c r="K152" s="10"/>
    </row>
    <row r="153" spans="2:11" ht="12.75">
      <c r="B153" s="9"/>
      <c r="C153" s="1"/>
      <c r="D153" s="1"/>
      <c r="E153" s="1"/>
      <c r="F153" s="1"/>
      <c r="G153" s="1"/>
      <c r="H153" s="1"/>
      <c r="I153" s="1"/>
      <c r="J153" s="1"/>
      <c r="K153" s="10"/>
    </row>
    <row r="154" spans="2:11" ht="12.75">
      <c r="B154" s="9"/>
      <c r="C154" s="1"/>
      <c r="D154" s="1"/>
      <c r="E154" s="1"/>
      <c r="F154" s="1"/>
      <c r="G154" s="1"/>
      <c r="H154" s="1"/>
      <c r="I154" s="1"/>
      <c r="J154" s="1"/>
      <c r="K154" s="10"/>
    </row>
    <row r="155" spans="2:11" ht="12.75">
      <c r="B155" s="9"/>
      <c r="C155" s="1"/>
      <c r="D155" s="1"/>
      <c r="E155" s="1"/>
      <c r="F155" s="1"/>
      <c r="G155" s="1"/>
      <c r="H155" s="1"/>
      <c r="I155" s="1"/>
      <c r="J155" s="1"/>
      <c r="K155" s="10"/>
    </row>
    <row r="156" spans="2:11" ht="12.75">
      <c r="B156" s="9"/>
      <c r="C156" s="1"/>
      <c r="D156" s="1"/>
      <c r="E156" s="1"/>
      <c r="F156" s="1"/>
      <c r="G156" s="1"/>
      <c r="H156" s="1"/>
      <c r="I156" s="1"/>
      <c r="J156" s="1"/>
      <c r="K156" s="10"/>
    </row>
    <row r="157" spans="2:11" ht="12.75">
      <c r="B157" s="9"/>
      <c r="C157" s="1"/>
      <c r="D157" s="1"/>
      <c r="E157" s="1"/>
      <c r="F157" s="1"/>
      <c r="G157" s="1"/>
      <c r="H157" s="1"/>
      <c r="I157" s="1"/>
      <c r="J157" s="1"/>
      <c r="K157" s="10"/>
    </row>
    <row r="158" spans="2:11" ht="12.75">
      <c r="B158" s="9"/>
      <c r="C158" s="1"/>
      <c r="D158" s="1"/>
      <c r="E158" s="1"/>
      <c r="F158" s="1"/>
      <c r="G158" s="1"/>
      <c r="H158" s="1"/>
      <c r="I158" s="1"/>
      <c r="J158" s="1"/>
      <c r="K158" s="10"/>
    </row>
    <row r="159" spans="2:11" ht="12.75">
      <c r="B159" s="9"/>
      <c r="C159" s="1"/>
      <c r="D159" s="1"/>
      <c r="E159" s="1"/>
      <c r="F159" s="1"/>
      <c r="G159" s="1"/>
      <c r="H159" s="1"/>
      <c r="I159" s="1"/>
      <c r="J159" s="1"/>
      <c r="K159" s="10"/>
    </row>
    <row r="160" spans="2:11" ht="12.75">
      <c r="B160" s="9"/>
      <c r="C160" s="1"/>
      <c r="D160" s="1"/>
      <c r="E160" s="1"/>
      <c r="F160" s="1"/>
      <c r="G160" s="1"/>
      <c r="H160" s="1"/>
      <c r="I160" s="1"/>
      <c r="J160" s="1"/>
      <c r="K160" s="10"/>
    </row>
    <row r="161" spans="2:11" ht="12.75">
      <c r="B161" s="9"/>
      <c r="C161" s="1"/>
      <c r="D161" s="1"/>
      <c r="E161" s="1"/>
      <c r="F161" s="1"/>
      <c r="G161" s="1"/>
      <c r="H161" s="1"/>
      <c r="I161" s="1"/>
      <c r="J161" s="1"/>
      <c r="K161" s="10"/>
    </row>
    <row r="162" spans="2:11" ht="12.75">
      <c r="B162" s="9"/>
      <c r="C162" s="1"/>
      <c r="D162" s="1"/>
      <c r="E162" s="1"/>
      <c r="F162" s="1"/>
      <c r="G162" s="1"/>
      <c r="H162" s="1"/>
      <c r="I162" s="1"/>
      <c r="J162" s="1"/>
      <c r="K162" s="10"/>
    </row>
    <row r="163" spans="2:11" ht="12.75">
      <c r="B163" s="9"/>
      <c r="C163" s="1"/>
      <c r="D163" s="1"/>
      <c r="E163" s="1"/>
      <c r="F163" s="1"/>
      <c r="G163" s="1"/>
      <c r="H163" s="1"/>
      <c r="I163" s="1"/>
      <c r="J163" s="1"/>
      <c r="K163" s="10"/>
    </row>
    <row r="164" spans="2:11" ht="12.75">
      <c r="B164" s="9"/>
      <c r="C164" s="1"/>
      <c r="D164" s="1"/>
      <c r="E164" s="1"/>
      <c r="F164" s="1"/>
      <c r="G164" s="1"/>
      <c r="H164" s="1"/>
      <c r="I164" s="1"/>
      <c r="J164" s="1"/>
      <c r="K164" s="10"/>
    </row>
    <row r="165" spans="2:11" ht="12.75">
      <c r="B165" s="9"/>
      <c r="C165" s="1"/>
      <c r="D165" s="1"/>
      <c r="E165" s="1"/>
      <c r="F165" s="1"/>
      <c r="G165" s="1"/>
      <c r="H165" s="1"/>
      <c r="I165" s="1"/>
      <c r="J165" s="1"/>
      <c r="K165" s="10"/>
    </row>
    <row r="166" spans="2:11" ht="12.75">
      <c r="B166" s="9"/>
      <c r="C166" s="1"/>
      <c r="D166" s="1"/>
      <c r="E166" s="1"/>
      <c r="F166" s="1"/>
      <c r="G166" s="1"/>
      <c r="H166" s="1"/>
      <c r="I166" s="1"/>
      <c r="J166" s="1"/>
      <c r="K166" s="10"/>
    </row>
    <row r="167" spans="2:11" ht="12.75">
      <c r="B167" s="9"/>
      <c r="C167" s="1"/>
      <c r="D167" s="1"/>
      <c r="E167" s="1"/>
      <c r="F167" s="1"/>
      <c r="G167" s="1"/>
      <c r="H167" s="1"/>
      <c r="I167" s="1"/>
      <c r="J167" s="1"/>
      <c r="K167" s="10"/>
    </row>
    <row r="168" spans="2:11" ht="12.75">
      <c r="B168" s="9"/>
      <c r="C168" s="1"/>
      <c r="D168" s="1"/>
      <c r="E168" s="1"/>
      <c r="F168" s="1"/>
      <c r="G168" s="1"/>
      <c r="H168" s="1"/>
      <c r="I168" s="1"/>
      <c r="J168" s="1"/>
      <c r="K168" s="10"/>
    </row>
    <row r="169" spans="2:11" ht="12.75">
      <c r="B169" s="9"/>
      <c r="C169" s="1"/>
      <c r="D169" s="1"/>
      <c r="E169" s="1"/>
      <c r="F169" s="1"/>
      <c r="G169" s="1"/>
      <c r="H169" s="1"/>
      <c r="I169" s="1"/>
      <c r="J169" s="1"/>
      <c r="K169" s="10"/>
    </row>
    <row r="170" spans="2:11" ht="12.75">
      <c r="B170" s="9"/>
      <c r="C170" s="1"/>
      <c r="D170" s="1"/>
      <c r="E170" s="1"/>
      <c r="F170" s="1"/>
      <c r="G170" s="1"/>
      <c r="H170" s="1"/>
      <c r="I170" s="1"/>
      <c r="J170" s="1"/>
      <c r="K170" s="10"/>
    </row>
    <row r="171" spans="2:11" ht="12.75">
      <c r="B171" s="9"/>
      <c r="C171" s="1"/>
      <c r="D171" s="1"/>
      <c r="E171" s="1"/>
      <c r="F171" s="1"/>
      <c r="G171" s="1"/>
      <c r="H171" s="1"/>
      <c r="I171" s="1"/>
      <c r="J171" s="1"/>
      <c r="K171" s="10"/>
    </row>
    <row r="172" spans="2:11" ht="12.75">
      <c r="B172" s="9"/>
      <c r="C172" s="1"/>
      <c r="D172" s="1"/>
      <c r="E172" s="1"/>
      <c r="F172" s="1"/>
      <c r="G172" s="1"/>
      <c r="H172" s="1"/>
      <c r="I172" s="1"/>
      <c r="J172" s="1"/>
      <c r="K172" s="10"/>
    </row>
    <row r="173" spans="2:11" ht="12.75">
      <c r="B173" s="9"/>
      <c r="C173" s="1"/>
      <c r="D173" s="1"/>
      <c r="E173" s="1"/>
      <c r="F173" s="1"/>
      <c r="G173" s="1"/>
      <c r="H173" s="1"/>
      <c r="I173" s="1"/>
      <c r="J173" s="1"/>
      <c r="K173" s="10"/>
    </row>
    <row r="174" spans="2:11" ht="12.75">
      <c r="B174" s="9"/>
      <c r="C174" s="1"/>
      <c r="D174" s="1"/>
      <c r="E174" s="1"/>
      <c r="F174" s="1"/>
      <c r="G174" s="1"/>
      <c r="H174" s="1"/>
      <c r="I174" s="1"/>
      <c r="J174" s="1"/>
      <c r="K174" s="10"/>
    </row>
    <row r="175" spans="2:11" ht="12.75">
      <c r="B175" s="9"/>
      <c r="C175" s="1"/>
      <c r="D175" s="1"/>
      <c r="E175" s="1"/>
      <c r="F175" s="1"/>
      <c r="G175" s="1"/>
      <c r="H175" s="1"/>
      <c r="I175" s="1"/>
      <c r="J175" s="1"/>
      <c r="K175" s="10"/>
    </row>
    <row r="176" spans="2:11" ht="12.75">
      <c r="B176" s="9"/>
      <c r="C176" s="1"/>
      <c r="D176" s="1"/>
      <c r="E176" s="1"/>
      <c r="F176" s="1"/>
      <c r="G176" s="1"/>
      <c r="H176" s="1"/>
      <c r="I176" s="1"/>
      <c r="J176" s="1"/>
      <c r="K176" s="10"/>
    </row>
    <row r="177" spans="2:11" ht="12.75">
      <c r="B177" s="9"/>
      <c r="C177" s="1"/>
      <c r="D177" s="1"/>
      <c r="E177" s="1"/>
      <c r="F177" s="1"/>
      <c r="G177" s="1"/>
      <c r="H177" s="1"/>
      <c r="I177" s="1"/>
      <c r="J177" s="1"/>
      <c r="K177" s="10"/>
    </row>
    <row r="178" spans="2:11" ht="12.75">
      <c r="B178" s="9"/>
      <c r="C178" s="1"/>
      <c r="D178" s="1"/>
      <c r="E178" s="1"/>
      <c r="F178" s="1"/>
      <c r="G178" s="1"/>
      <c r="H178" s="1"/>
      <c r="I178" s="1"/>
      <c r="J178" s="1"/>
      <c r="K178" s="10"/>
    </row>
    <row r="179" spans="2:11" ht="12.75">
      <c r="B179" s="9"/>
      <c r="C179" s="1"/>
      <c r="D179" s="1"/>
      <c r="E179" s="1"/>
      <c r="F179" s="1"/>
      <c r="G179" s="1"/>
      <c r="H179" s="1"/>
      <c r="I179" s="1"/>
      <c r="J179" s="1"/>
      <c r="K179" s="10"/>
    </row>
    <row r="180" spans="2:11" ht="12.75">
      <c r="B180" s="9"/>
      <c r="C180" s="1"/>
      <c r="D180" s="1"/>
      <c r="E180" s="1"/>
      <c r="F180" s="1"/>
      <c r="G180" s="1"/>
      <c r="H180" s="1"/>
      <c r="I180" s="1"/>
      <c r="J180" s="1"/>
      <c r="K180" s="10"/>
    </row>
    <row r="181" spans="2:11" ht="12.75">
      <c r="B181" s="9"/>
      <c r="C181" s="1"/>
      <c r="D181" s="1"/>
      <c r="E181" s="1"/>
      <c r="F181" s="1"/>
      <c r="G181" s="1"/>
      <c r="H181" s="1"/>
      <c r="I181" s="1"/>
      <c r="J181" s="1"/>
      <c r="K181" s="10"/>
    </row>
    <row r="182" spans="2:11" ht="12.75">
      <c r="B182" s="9"/>
      <c r="C182" s="1"/>
      <c r="D182" s="1"/>
      <c r="E182" s="1"/>
      <c r="F182" s="1"/>
      <c r="G182" s="1"/>
      <c r="H182" s="1"/>
      <c r="I182" s="1"/>
      <c r="J182" s="1"/>
      <c r="K182" s="10"/>
    </row>
    <row r="183" spans="2:11" ht="12.75">
      <c r="B183" s="9"/>
      <c r="C183" s="1"/>
      <c r="D183" s="1"/>
      <c r="E183" s="1"/>
      <c r="F183" s="1"/>
      <c r="G183" s="1"/>
      <c r="H183" s="1"/>
      <c r="I183" s="1"/>
      <c r="J183" s="1"/>
      <c r="K183" s="10"/>
    </row>
    <row r="184" spans="2:11" ht="12.75">
      <c r="B184" s="9"/>
      <c r="C184" s="1"/>
      <c r="D184" s="1"/>
      <c r="E184" s="1"/>
      <c r="F184" s="1"/>
      <c r="G184" s="1"/>
      <c r="H184" s="1"/>
      <c r="I184" s="1"/>
      <c r="J184" s="1"/>
      <c r="K184" s="10"/>
    </row>
    <row r="185" spans="2:11" ht="12.75">
      <c r="B185" s="9"/>
      <c r="C185" s="1"/>
      <c r="D185" s="1"/>
      <c r="E185" s="1"/>
      <c r="F185" s="1"/>
      <c r="G185" s="1"/>
      <c r="H185" s="1"/>
      <c r="I185" s="1"/>
      <c r="J185" s="1"/>
      <c r="K185" s="10"/>
    </row>
    <row r="186" spans="2:11" ht="12.75">
      <c r="B186" s="9"/>
      <c r="C186" s="1"/>
      <c r="D186" s="1"/>
      <c r="E186" s="1"/>
      <c r="F186" s="1"/>
      <c r="G186" s="1"/>
      <c r="H186" s="1"/>
      <c r="I186" s="1"/>
      <c r="J186" s="1"/>
      <c r="K186" s="10"/>
    </row>
    <row r="187" spans="2:11" ht="12.75">
      <c r="B187" s="9"/>
      <c r="C187" s="1"/>
      <c r="D187" s="1"/>
      <c r="E187" s="1"/>
      <c r="F187" s="1"/>
      <c r="G187" s="1"/>
      <c r="H187" s="1"/>
      <c r="I187" s="1"/>
      <c r="J187" s="1"/>
      <c r="K187" s="10"/>
    </row>
    <row r="188" spans="2:11" ht="12.75">
      <c r="B188" s="9"/>
      <c r="C188" s="1"/>
      <c r="D188" s="1"/>
      <c r="E188" s="1"/>
      <c r="F188" s="1"/>
      <c r="G188" s="1"/>
      <c r="H188" s="1"/>
      <c r="I188" s="1"/>
      <c r="J188" s="1"/>
      <c r="K188" s="10"/>
    </row>
    <row r="189" spans="2:11" ht="12.75">
      <c r="B189" s="9"/>
      <c r="C189" s="1"/>
      <c r="D189" s="1"/>
      <c r="E189" s="1"/>
      <c r="F189" s="1"/>
      <c r="G189" s="1"/>
      <c r="H189" s="1"/>
      <c r="I189" s="1"/>
      <c r="J189" s="1"/>
      <c r="K189" s="10"/>
    </row>
    <row r="190" spans="2:11" ht="12.75">
      <c r="B190" s="9"/>
      <c r="C190" s="1"/>
      <c r="D190" s="1"/>
      <c r="E190" s="1"/>
      <c r="F190" s="1"/>
      <c r="G190" s="1"/>
      <c r="H190" s="1"/>
      <c r="I190" s="1"/>
      <c r="J190" s="1"/>
      <c r="K190" s="10"/>
    </row>
    <row r="191" spans="2:11" ht="13.5" thickBot="1">
      <c r="B191" s="11"/>
      <c r="C191" s="12"/>
      <c r="D191" s="12"/>
      <c r="E191" s="12"/>
      <c r="F191" s="12"/>
      <c r="G191" s="12"/>
      <c r="H191" s="12"/>
      <c r="I191" s="12"/>
      <c r="J191" s="12"/>
      <c r="K191" s="13"/>
    </row>
  </sheetData>
  <sheetProtection/>
  <mergeCells count="1">
    <mergeCell ref="D3:H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40">
      <selection activeCell="G57" sqref="G57"/>
    </sheetView>
  </sheetViews>
  <sheetFormatPr defaultColWidth="9.140625" defaultRowHeight="12.75"/>
  <cols>
    <col min="1" max="1" width="6.140625" style="0" customWidth="1"/>
    <col min="8" max="8" width="11.28125" style="0" customWidth="1"/>
    <col min="10" max="10" width="10.7109375" style="0" customWidth="1"/>
    <col min="11" max="11" width="6.140625" style="0" customWidth="1"/>
  </cols>
  <sheetData>
    <row r="1" ht="13.5" thickBot="1"/>
    <row r="2" spans="2:10" ht="12.75">
      <c r="B2" s="46"/>
      <c r="C2" s="355" t="s">
        <v>186</v>
      </c>
      <c r="D2" s="355"/>
      <c r="E2" s="355"/>
      <c r="F2" s="355"/>
      <c r="G2" s="355"/>
      <c r="H2" s="355"/>
      <c r="I2" s="355"/>
      <c r="J2" s="48"/>
    </row>
    <row r="3" spans="2:10" ht="12.75">
      <c r="B3" s="9"/>
      <c r="C3" s="1"/>
      <c r="D3" s="1"/>
      <c r="E3" s="1"/>
      <c r="F3" s="1"/>
      <c r="G3" s="1"/>
      <c r="H3" s="1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1"/>
      <c r="D5" s="1"/>
      <c r="E5" s="1"/>
      <c r="F5" s="1"/>
      <c r="G5" s="1"/>
      <c r="H5" s="1"/>
      <c r="I5" s="1"/>
      <c r="J5" s="10"/>
    </row>
    <row r="6" spans="2:10" ht="12.75">
      <c r="B6" s="9"/>
      <c r="C6" s="1"/>
      <c r="D6" s="1"/>
      <c r="E6" s="1"/>
      <c r="F6" s="1"/>
      <c r="G6" s="1"/>
      <c r="H6" s="1"/>
      <c r="I6" s="1"/>
      <c r="J6" s="10"/>
    </row>
    <row r="7" spans="2:10" ht="12.75">
      <c r="B7" s="9"/>
      <c r="C7" s="1"/>
      <c r="D7" s="1"/>
      <c r="E7" s="1"/>
      <c r="F7" s="1"/>
      <c r="G7" s="1"/>
      <c r="H7" s="1"/>
      <c r="I7" s="1"/>
      <c r="J7" s="10"/>
    </row>
    <row r="8" spans="2:10" ht="12.75">
      <c r="B8" s="9"/>
      <c r="C8" s="1"/>
      <c r="D8" s="1"/>
      <c r="E8" s="1"/>
      <c r="F8" s="1"/>
      <c r="G8" s="1"/>
      <c r="H8" s="1"/>
      <c r="I8" s="1"/>
      <c r="J8" s="10"/>
    </row>
    <row r="9" spans="2:10" ht="12.75">
      <c r="B9" s="9"/>
      <c r="C9" s="1"/>
      <c r="D9" s="1"/>
      <c r="E9" s="1"/>
      <c r="F9" s="1"/>
      <c r="G9" s="1"/>
      <c r="H9" s="1"/>
      <c r="I9" s="1"/>
      <c r="J9" s="10"/>
    </row>
    <row r="10" spans="2:10" ht="12.75">
      <c r="B10" s="9"/>
      <c r="C10" s="1"/>
      <c r="D10" s="1"/>
      <c r="E10" s="1"/>
      <c r="F10" s="1"/>
      <c r="G10" s="1"/>
      <c r="H10" s="1"/>
      <c r="I10" s="1"/>
      <c r="J10" s="10"/>
    </row>
    <row r="11" spans="2:10" ht="12.75">
      <c r="B11" s="9"/>
      <c r="C11" s="1"/>
      <c r="D11" s="1"/>
      <c r="E11" s="1"/>
      <c r="F11" s="1"/>
      <c r="G11" s="1"/>
      <c r="H11" s="1"/>
      <c r="I11" s="1"/>
      <c r="J11" s="10"/>
    </row>
    <row r="12" spans="2:10" ht="12.75">
      <c r="B12" s="9"/>
      <c r="C12" s="1"/>
      <c r="D12" s="1"/>
      <c r="E12" s="1"/>
      <c r="F12" s="1"/>
      <c r="G12" s="1"/>
      <c r="H12" s="1"/>
      <c r="I12" s="1"/>
      <c r="J12" s="10"/>
    </row>
    <row r="13" spans="2:10" ht="12.75">
      <c r="B13" s="9"/>
      <c r="C13" s="1"/>
      <c r="D13" s="1"/>
      <c r="E13" s="1"/>
      <c r="F13" s="1"/>
      <c r="G13" s="1"/>
      <c r="H13" s="1"/>
      <c r="I13" s="1"/>
      <c r="J13" s="10"/>
    </row>
    <row r="14" spans="2:10" ht="12.75">
      <c r="B14" s="9"/>
      <c r="C14" s="1"/>
      <c r="D14" s="1"/>
      <c r="E14" s="1"/>
      <c r="F14" s="1"/>
      <c r="G14" s="1"/>
      <c r="H14" s="1"/>
      <c r="I14" s="1"/>
      <c r="J14" s="10"/>
    </row>
    <row r="15" spans="2:10" ht="12.75">
      <c r="B15" s="9"/>
      <c r="C15" s="1"/>
      <c r="D15" s="1"/>
      <c r="E15" s="1"/>
      <c r="F15" s="1"/>
      <c r="G15" s="1"/>
      <c r="H15" s="1"/>
      <c r="I15" s="1"/>
      <c r="J15" s="10"/>
    </row>
    <row r="16" spans="2:10" ht="12.75">
      <c r="B16" s="9"/>
      <c r="C16" s="1"/>
      <c r="D16" s="1"/>
      <c r="E16" s="1"/>
      <c r="F16" s="1"/>
      <c r="G16" s="1"/>
      <c r="H16" s="1"/>
      <c r="I16" s="1"/>
      <c r="J16" s="10"/>
    </row>
    <row r="17" spans="2:10" ht="12.75">
      <c r="B17" s="9"/>
      <c r="C17" s="1"/>
      <c r="D17" s="1"/>
      <c r="E17" s="1"/>
      <c r="F17" s="1"/>
      <c r="G17" s="1"/>
      <c r="H17" s="1"/>
      <c r="I17" s="1"/>
      <c r="J17" s="10"/>
    </row>
    <row r="18" spans="2:10" ht="12.75">
      <c r="B18" s="9"/>
      <c r="C18" s="1"/>
      <c r="D18" s="1"/>
      <c r="E18" s="1"/>
      <c r="F18" s="1"/>
      <c r="G18" s="1"/>
      <c r="H18" s="1"/>
      <c r="I18" s="1"/>
      <c r="J18" s="10"/>
    </row>
    <row r="19" spans="2:10" ht="12.75">
      <c r="B19" s="9"/>
      <c r="C19" s="1"/>
      <c r="D19" s="1"/>
      <c r="E19" s="1"/>
      <c r="F19" s="1"/>
      <c r="G19" s="1"/>
      <c r="H19" s="1"/>
      <c r="I19" s="1"/>
      <c r="J19" s="10"/>
    </row>
    <row r="20" spans="2:10" ht="12.75">
      <c r="B20" s="9"/>
      <c r="C20" s="1"/>
      <c r="D20" s="1"/>
      <c r="E20" s="1"/>
      <c r="F20" s="1"/>
      <c r="G20" s="1"/>
      <c r="H20" s="1"/>
      <c r="I20" s="1"/>
      <c r="J20" s="10"/>
    </row>
    <row r="21" spans="2:10" ht="12.75">
      <c r="B21" s="9"/>
      <c r="C21" s="1"/>
      <c r="D21" s="1"/>
      <c r="E21" s="1"/>
      <c r="F21" s="1"/>
      <c r="G21" s="1"/>
      <c r="H21" s="1"/>
      <c r="I21" s="1"/>
      <c r="J21" s="10"/>
    </row>
    <row r="22" spans="2:10" ht="12.75">
      <c r="B22" s="9"/>
      <c r="C22" s="1"/>
      <c r="D22" s="1"/>
      <c r="E22" s="1"/>
      <c r="F22" s="1"/>
      <c r="G22" s="1"/>
      <c r="H22" s="1"/>
      <c r="I22" s="1"/>
      <c r="J22" s="10"/>
    </row>
    <row r="23" spans="2:10" ht="12.75">
      <c r="B23" s="9"/>
      <c r="C23" s="1"/>
      <c r="D23" s="1"/>
      <c r="E23" s="1"/>
      <c r="F23" s="1"/>
      <c r="G23" s="1"/>
      <c r="H23" s="1"/>
      <c r="I23" s="1"/>
      <c r="J23" s="10"/>
    </row>
    <row r="24" spans="2:10" ht="12.75">
      <c r="B24" s="9"/>
      <c r="C24" s="1"/>
      <c r="D24" s="1"/>
      <c r="E24" s="1"/>
      <c r="F24" s="1"/>
      <c r="G24" s="1"/>
      <c r="H24" s="1"/>
      <c r="I24" s="1"/>
      <c r="J24" s="10"/>
    </row>
    <row r="25" spans="2:10" ht="12.75">
      <c r="B25" s="9"/>
      <c r="C25" s="1"/>
      <c r="D25" s="1"/>
      <c r="E25" s="1"/>
      <c r="F25" s="1"/>
      <c r="G25" s="1"/>
      <c r="H25" s="1"/>
      <c r="I25" s="1"/>
      <c r="J25" s="10"/>
    </row>
    <row r="26" spans="2:10" ht="12.75">
      <c r="B26" s="9"/>
      <c r="C26" s="1"/>
      <c r="D26" s="1"/>
      <c r="E26" s="1"/>
      <c r="F26" s="1"/>
      <c r="G26" s="1"/>
      <c r="H26" s="1"/>
      <c r="I26" s="1"/>
      <c r="J26" s="10"/>
    </row>
    <row r="27" spans="2:10" ht="12.75">
      <c r="B27" s="9"/>
      <c r="C27" s="1"/>
      <c r="D27" s="1"/>
      <c r="E27" s="1"/>
      <c r="F27" s="1"/>
      <c r="G27" s="1"/>
      <c r="H27" s="1"/>
      <c r="I27" s="1"/>
      <c r="J27" s="10"/>
    </row>
    <row r="28" spans="2:10" ht="12.75">
      <c r="B28" s="9"/>
      <c r="C28" s="1"/>
      <c r="D28" s="1"/>
      <c r="E28" s="1"/>
      <c r="F28" s="1"/>
      <c r="G28" s="1"/>
      <c r="H28" s="1"/>
      <c r="I28" s="1"/>
      <c r="J28" s="10"/>
    </row>
    <row r="29" spans="2:10" ht="12.75">
      <c r="B29" s="9"/>
      <c r="C29" s="1"/>
      <c r="D29" s="1"/>
      <c r="E29" s="1"/>
      <c r="F29" s="1"/>
      <c r="G29" s="1"/>
      <c r="H29" s="1"/>
      <c r="I29" s="1"/>
      <c r="J29" s="10"/>
    </row>
    <row r="30" spans="2:10" ht="12.75">
      <c r="B30" s="9"/>
      <c r="C30" s="1"/>
      <c r="D30" s="1"/>
      <c r="E30" s="1"/>
      <c r="F30" s="1"/>
      <c r="G30" s="1"/>
      <c r="H30" s="1"/>
      <c r="I30" s="1"/>
      <c r="J30" s="10"/>
    </row>
    <row r="31" spans="2:10" ht="12.75">
      <c r="B31" s="9"/>
      <c r="C31" s="1"/>
      <c r="D31" s="1"/>
      <c r="E31" s="1"/>
      <c r="F31" s="1"/>
      <c r="G31" s="1"/>
      <c r="H31" s="1"/>
      <c r="I31" s="1"/>
      <c r="J31" s="10"/>
    </row>
    <row r="32" spans="2:10" ht="12.75">
      <c r="B32" s="9"/>
      <c r="C32" s="1"/>
      <c r="D32" s="1"/>
      <c r="E32" s="1"/>
      <c r="F32" s="1"/>
      <c r="G32" s="1"/>
      <c r="H32" s="1"/>
      <c r="I32" s="1"/>
      <c r="J32" s="10"/>
    </row>
    <row r="33" spans="2:10" ht="12.75">
      <c r="B33" s="9"/>
      <c r="C33" s="1"/>
      <c r="D33" s="1"/>
      <c r="E33" s="1"/>
      <c r="F33" s="1"/>
      <c r="G33" s="1"/>
      <c r="H33" s="1"/>
      <c r="I33" s="1"/>
      <c r="J33" s="10"/>
    </row>
    <row r="34" spans="2:10" ht="12.75">
      <c r="B34" s="9"/>
      <c r="C34" s="1"/>
      <c r="D34" s="1"/>
      <c r="E34" s="1"/>
      <c r="F34" s="1"/>
      <c r="G34" s="1"/>
      <c r="H34" s="1"/>
      <c r="I34" s="1"/>
      <c r="J34" s="10"/>
    </row>
    <row r="35" spans="2:10" ht="12.75">
      <c r="B35" s="9"/>
      <c r="C35" s="1"/>
      <c r="D35" s="1"/>
      <c r="E35" s="1"/>
      <c r="F35" s="1"/>
      <c r="G35" s="1"/>
      <c r="H35" s="1"/>
      <c r="I35" s="1"/>
      <c r="J35" s="10"/>
    </row>
    <row r="36" spans="2:10" ht="12.75">
      <c r="B36" s="9"/>
      <c r="C36" s="1"/>
      <c r="D36" s="1"/>
      <c r="E36" s="1"/>
      <c r="F36" s="1"/>
      <c r="G36" s="1"/>
      <c r="H36" s="1"/>
      <c r="I36" s="1"/>
      <c r="J36" s="10"/>
    </row>
    <row r="37" spans="2:10" ht="12.75">
      <c r="B37" s="9"/>
      <c r="C37" s="1"/>
      <c r="D37" s="1"/>
      <c r="E37" s="1"/>
      <c r="F37" s="1"/>
      <c r="G37" s="1"/>
      <c r="H37" s="1"/>
      <c r="I37" s="1"/>
      <c r="J37" s="10"/>
    </row>
    <row r="38" spans="2:10" ht="12.75">
      <c r="B38" s="9"/>
      <c r="C38" s="1"/>
      <c r="D38" s="1"/>
      <c r="E38" s="1"/>
      <c r="F38" s="1"/>
      <c r="G38" s="1"/>
      <c r="H38" s="1"/>
      <c r="I38" s="1"/>
      <c r="J38" s="10"/>
    </row>
    <row r="39" spans="2:10" ht="12.75">
      <c r="B39" s="9"/>
      <c r="C39" s="1"/>
      <c r="D39" s="1"/>
      <c r="E39" s="1"/>
      <c r="F39" s="1"/>
      <c r="G39" s="1"/>
      <c r="H39" s="1"/>
      <c r="I39" s="1"/>
      <c r="J39" s="10"/>
    </row>
    <row r="40" spans="2:10" ht="12.75">
      <c r="B40" s="9"/>
      <c r="C40" s="1"/>
      <c r="D40" s="1"/>
      <c r="E40" s="1"/>
      <c r="F40" s="1"/>
      <c r="G40" s="1"/>
      <c r="H40" s="1"/>
      <c r="I40" s="1"/>
      <c r="J40" s="10"/>
    </row>
    <row r="41" spans="2:10" ht="12.75">
      <c r="B41" s="9"/>
      <c r="C41" s="1"/>
      <c r="D41" s="1"/>
      <c r="E41" s="1"/>
      <c r="F41" s="1"/>
      <c r="G41" s="1"/>
      <c r="H41" s="1"/>
      <c r="I41" s="1"/>
      <c r="J41" s="10"/>
    </row>
    <row r="42" spans="2:10" ht="12.75">
      <c r="B42" s="9"/>
      <c r="C42" s="1"/>
      <c r="D42" s="1"/>
      <c r="E42" s="1"/>
      <c r="F42" s="1"/>
      <c r="G42" s="1"/>
      <c r="H42" s="1"/>
      <c r="I42" s="1"/>
      <c r="J42" s="10"/>
    </row>
    <row r="43" spans="2:10" ht="12.75">
      <c r="B43" s="9"/>
      <c r="C43" s="1"/>
      <c r="D43" s="1"/>
      <c r="E43" s="1"/>
      <c r="F43" s="1"/>
      <c r="G43" s="1"/>
      <c r="H43" s="1"/>
      <c r="I43" s="1"/>
      <c r="J43" s="10"/>
    </row>
    <row r="44" spans="2:10" ht="12.75">
      <c r="B44" s="9"/>
      <c r="C44" s="1"/>
      <c r="D44" s="1"/>
      <c r="E44" s="1"/>
      <c r="F44" s="1"/>
      <c r="G44" s="1"/>
      <c r="H44" s="1"/>
      <c r="I44" s="1"/>
      <c r="J44" s="10"/>
    </row>
    <row r="45" spans="2:10" ht="12.75">
      <c r="B45" s="9"/>
      <c r="C45" s="1"/>
      <c r="D45" s="1"/>
      <c r="E45" s="1"/>
      <c r="F45" s="1"/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2.75">
      <c r="B47" s="9"/>
      <c r="C47" s="1"/>
      <c r="D47" s="1"/>
      <c r="E47" s="1"/>
      <c r="F47" s="1"/>
      <c r="G47" s="1"/>
      <c r="H47" s="1"/>
      <c r="I47" s="1"/>
      <c r="J47" s="10"/>
    </row>
    <row r="48" spans="2:10" ht="12.75">
      <c r="B48" s="9"/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/>
      <c r="E49" s="1"/>
      <c r="F49" s="1"/>
      <c r="G49" s="1"/>
      <c r="H49" s="1"/>
      <c r="I49" s="1"/>
      <c r="J49" s="10"/>
    </row>
    <row r="50" spans="2:10" ht="12.75">
      <c r="B50" s="9"/>
      <c r="C50" s="1"/>
      <c r="D50" s="1"/>
      <c r="E50" s="1"/>
      <c r="F50" s="1"/>
      <c r="G50" s="1"/>
      <c r="H50" s="1"/>
      <c r="I50" s="1"/>
      <c r="J50" s="10"/>
    </row>
    <row r="51" spans="2:10" ht="12.75">
      <c r="B51" s="9"/>
      <c r="C51" s="1"/>
      <c r="D51" s="1"/>
      <c r="E51" s="1"/>
      <c r="F51" s="1"/>
      <c r="G51" s="1"/>
      <c r="H51" s="1"/>
      <c r="I51" s="1"/>
      <c r="J51" s="10"/>
    </row>
    <row r="52" spans="2:10" ht="12.75">
      <c r="B52" s="9"/>
      <c r="C52" s="1"/>
      <c r="D52" s="1"/>
      <c r="E52" s="1"/>
      <c r="F52" s="1"/>
      <c r="G52" s="1"/>
      <c r="H52" s="1"/>
      <c r="I52" s="1"/>
      <c r="J52" s="10"/>
    </row>
    <row r="53" spans="2:10" ht="12.75">
      <c r="B53" s="9"/>
      <c r="C53" s="1"/>
      <c r="D53" s="1"/>
      <c r="E53" s="1"/>
      <c r="F53" s="1"/>
      <c r="G53" s="1"/>
      <c r="H53" s="1"/>
      <c r="I53" s="1"/>
      <c r="J53" s="10"/>
    </row>
    <row r="54" spans="2:10" ht="12.75">
      <c r="B54" s="9"/>
      <c r="C54" s="1"/>
      <c r="D54" s="1"/>
      <c r="E54" s="1"/>
      <c r="F54" s="1"/>
      <c r="G54" s="1"/>
      <c r="H54" s="1"/>
      <c r="I54" s="1"/>
      <c r="J54" s="10"/>
    </row>
    <row r="55" spans="2:10" ht="12.75">
      <c r="B55" s="9"/>
      <c r="C55" s="1"/>
      <c r="D55" s="1"/>
      <c r="E55" s="1"/>
      <c r="F55" s="1"/>
      <c r="G55" s="1"/>
      <c r="H55" s="1"/>
      <c r="I55" s="1"/>
      <c r="J55" s="10"/>
    </row>
    <row r="56" spans="2:10" ht="12.75">
      <c r="B56" s="9"/>
      <c r="C56" s="1"/>
      <c r="D56" s="1"/>
      <c r="E56" s="1"/>
      <c r="F56" s="1"/>
      <c r="G56" s="1"/>
      <c r="H56" s="1"/>
      <c r="I56" s="1"/>
      <c r="J56" s="10"/>
    </row>
    <row r="57" spans="2:10" ht="12.75">
      <c r="B57" s="9"/>
      <c r="C57" s="1" t="s">
        <v>228</v>
      </c>
      <c r="D57" s="1"/>
      <c r="E57" s="1"/>
      <c r="F57" s="1"/>
      <c r="G57" s="1" t="s">
        <v>225</v>
      </c>
      <c r="H57" s="1"/>
      <c r="I57" s="1"/>
      <c r="J57" s="10"/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9"/>
      <c r="C59" s="159" t="s">
        <v>226</v>
      </c>
      <c r="D59" s="159"/>
      <c r="E59" s="159" t="s">
        <v>227</v>
      </c>
      <c r="F59" s="159"/>
      <c r="G59" s="159" t="s">
        <v>226</v>
      </c>
      <c r="H59" s="159"/>
      <c r="I59" s="159" t="s">
        <v>227</v>
      </c>
      <c r="J59" s="10"/>
    </row>
    <row r="60" spans="2:10" ht="12.75">
      <c r="B60" s="9"/>
      <c r="C60" s="1"/>
      <c r="D60" s="1"/>
      <c r="E60" s="1"/>
      <c r="F60" s="1"/>
      <c r="G60" s="1"/>
      <c r="H60" s="1"/>
      <c r="I60" s="1"/>
      <c r="J60" s="10"/>
    </row>
    <row r="61" spans="2:10" ht="12.75">
      <c r="B61" s="9"/>
      <c r="C61" s="1"/>
      <c r="D61" s="1"/>
      <c r="E61" s="1"/>
      <c r="F61" s="1"/>
      <c r="G61" s="1"/>
      <c r="H61" s="1"/>
      <c r="I61" s="1"/>
      <c r="J61" s="10"/>
    </row>
    <row r="62" spans="2:10" ht="12.75">
      <c r="B62" s="9"/>
      <c r="C62" s="1"/>
      <c r="D62" s="1"/>
      <c r="E62" s="1"/>
      <c r="F62" s="1"/>
      <c r="G62" s="1"/>
      <c r="H62" s="1"/>
      <c r="I62" s="1"/>
      <c r="J62" s="10"/>
    </row>
    <row r="63" spans="2:10" ht="12.75">
      <c r="B63" s="9"/>
      <c r="C63" s="1"/>
      <c r="D63" s="1"/>
      <c r="E63" s="1"/>
      <c r="F63" s="1"/>
      <c r="G63" s="1"/>
      <c r="H63" s="1"/>
      <c r="I63" s="1"/>
      <c r="J63" s="10"/>
    </row>
    <row r="64" spans="2:10" ht="13.5" thickBot="1">
      <c r="B64" s="11"/>
      <c r="C64" s="12"/>
      <c r="D64" s="12"/>
      <c r="E64" s="12"/>
      <c r="F64" s="12"/>
      <c r="G64" s="12"/>
      <c r="H64" s="12"/>
      <c r="I64" s="12"/>
      <c r="J64" s="13"/>
    </row>
  </sheetData>
  <sheetProtection/>
  <mergeCells count="1">
    <mergeCell ref="C2:I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G87"/>
  <sheetViews>
    <sheetView zoomScalePageLayoutView="0" workbookViewId="0" topLeftCell="A11">
      <selection activeCell="F21" activeCellId="1" sqref="F16 F21"/>
    </sheetView>
  </sheetViews>
  <sheetFormatPr defaultColWidth="9.140625" defaultRowHeight="12.75"/>
  <cols>
    <col min="2" max="2" width="5.140625" style="0" customWidth="1"/>
    <col min="3" max="3" width="20.7109375" style="0" customWidth="1"/>
    <col min="4" max="4" width="18.00390625" style="0" customWidth="1"/>
    <col min="5" max="5" width="20.57421875" style="0" customWidth="1"/>
    <col min="6" max="6" width="13.7109375" style="0" customWidth="1"/>
  </cols>
  <sheetData>
    <row r="5" spans="2:7" ht="12.75">
      <c r="B5" t="s">
        <v>420</v>
      </c>
      <c r="G5" t="s">
        <v>421</v>
      </c>
    </row>
    <row r="6" spans="2:3" ht="12.75">
      <c r="B6" t="s">
        <v>333</v>
      </c>
      <c r="C6" t="s">
        <v>264</v>
      </c>
    </row>
    <row r="7" spans="2:3" ht="12.75">
      <c r="B7" t="s">
        <v>334</v>
      </c>
      <c r="C7">
        <v>684019972</v>
      </c>
    </row>
    <row r="9" ht="12.75">
      <c r="D9" t="s">
        <v>335</v>
      </c>
    </row>
    <row r="12" spans="2:6" ht="12.75">
      <c r="B12" s="55" t="s">
        <v>323</v>
      </c>
      <c r="C12" s="55" t="s">
        <v>336</v>
      </c>
      <c r="D12" s="55" t="s">
        <v>337</v>
      </c>
      <c r="E12" s="55" t="s">
        <v>338</v>
      </c>
      <c r="F12" s="55" t="s">
        <v>339</v>
      </c>
    </row>
    <row r="13" spans="2:6" ht="12.75">
      <c r="B13" s="55">
        <v>1</v>
      </c>
      <c r="C13" s="55" t="s">
        <v>622</v>
      </c>
      <c r="D13" s="55" t="s">
        <v>424</v>
      </c>
      <c r="E13" s="55"/>
      <c r="F13" s="55">
        <v>570522.4</v>
      </c>
    </row>
    <row r="14" spans="2:6" ht="12.75">
      <c r="B14" s="55"/>
      <c r="C14" s="55"/>
      <c r="D14" s="55">
        <v>75136</v>
      </c>
      <c r="E14" s="55"/>
      <c r="F14" s="55"/>
    </row>
    <row r="15" spans="2:6" ht="12.75">
      <c r="B15" s="55">
        <v>2</v>
      </c>
      <c r="C15" s="55" t="s">
        <v>622</v>
      </c>
      <c r="D15" s="55" t="s">
        <v>423</v>
      </c>
      <c r="E15" s="55"/>
      <c r="F15" s="55"/>
    </row>
    <row r="16" spans="2:6" ht="12.75">
      <c r="B16" s="55"/>
      <c r="C16" s="55"/>
      <c r="D16" s="55">
        <v>218969</v>
      </c>
      <c r="E16" s="55">
        <v>-309.52</v>
      </c>
      <c r="F16" s="55">
        <v>-42280</v>
      </c>
    </row>
    <row r="17" spans="2:6" ht="12.75">
      <c r="B17" s="55">
        <v>3</v>
      </c>
      <c r="C17" s="55" t="s">
        <v>622</v>
      </c>
      <c r="D17" s="55" t="s">
        <v>422</v>
      </c>
      <c r="E17" s="55"/>
      <c r="F17" s="55"/>
    </row>
    <row r="18" spans="2:6" ht="12.75">
      <c r="B18" s="55"/>
      <c r="C18" s="55"/>
      <c r="D18" s="55">
        <v>224474</v>
      </c>
      <c r="E18" s="55">
        <v>352.47</v>
      </c>
      <c r="F18" s="55">
        <v>32970</v>
      </c>
    </row>
    <row r="19" spans="2:6" ht="12.75">
      <c r="B19" s="55">
        <v>4</v>
      </c>
      <c r="C19" s="55" t="s">
        <v>623</v>
      </c>
      <c r="D19" s="55" t="s">
        <v>624</v>
      </c>
      <c r="E19" s="55"/>
      <c r="F19" s="55"/>
    </row>
    <row r="20" spans="2:6" ht="12.75">
      <c r="B20" s="55"/>
      <c r="C20" s="55"/>
      <c r="D20" s="55">
        <v>531834470001</v>
      </c>
      <c r="E20" s="55"/>
      <c r="F20" s="55">
        <v>1670852</v>
      </c>
    </row>
    <row r="21" spans="2:6" ht="12.75">
      <c r="B21" s="55">
        <v>5</v>
      </c>
      <c r="C21" s="55" t="s">
        <v>623</v>
      </c>
      <c r="D21" s="55" t="s">
        <v>625</v>
      </c>
      <c r="E21" s="55">
        <v>-28718</v>
      </c>
      <c r="F21" s="55">
        <v>-4012506</v>
      </c>
    </row>
    <row r="22" spans="2:6" ht="12.75">
      <c r="B22" s="55"/>
      <c r="C22" s="55"/>
      <c r="D22" s="55">
        <v>31834470102</v>
      </c>
      <c r="E22" s="55"/>
      <c r="F22" s="55"/>
    </row>
    <row r="23" spans="2:6" ht="12.75">
      <c r="B23" s="55"/>
      <c r="C23" s="55"/>
      <c r="D23" s="55"/>
      <c r="E23" s="55"/>
      <c r="F23" s="55"/>
    </row>
    <row r="24" spans="2:6" ht="12.75">
      <c r="B24" s="55"/>
      <c r="C24" s="55"/>
      <c r="D24" s="55"/>
      <c r="E24" s="55"/>
      <c r="F24" s="55"/>
    </row>
    <row r="25" spans="2:6" ht="12.75">
      <c r="B25" s="55"/>
      <c r="C25" s="55"/>
      <c r="D25" s="55"/>
      <c r="E25" s="55"/>
      <c r="F25" s="55"/>
    </row>
    <row r="26" spans="2:6" ht="12.75">
      <c r="B26" s="55"/>
      <c r="C26" s="55"/>
      <c r="D26" s="55"/>
      <c r="E26" s="55"/>
      <c r="F26" s="55"/>
    </row>
    <row r="27" spans="2:6" ht="12.75">
      <c r="B27" s="55"/>
      <c r="C27" s="55"/>
      <c r="D27" s="55"/>
      <c r="E27" s="55"/>
      <c r="F27" s="55"/>
    </row>
    <row r="28" spans="2:6" ht="12.75">
      <c r="B28" s="55"/>
      <c r="C28" s="55"/>
      <c r="D28" s="55"/>
      <c r="E28" s="55"/>
      <c r="F28" s="55"/>
    </row>
    <row r="29" spans="2:6" ht="12.75">
      <c r="B29" s="55"/>
      <c r="C29" s="55"/>
      <c r="D29" s="55"/>
      <c r="E29" s="55"/>
      <c r="F29" s="55"/>
    </row>
    <row r="30" spans="2:6" ht="12.75">
      <c r="B30" s="55"/>
      <c r="C30" s="55"/>
      <c r="D30" s="55"/>
      <c r="E30" s="55"/>
      <c r="F30" s="55"/>
    </row>
    <row r="31" spans="2:6" ht="12.75">
      <c r="B31" s="55"/>
      <c r="C31" s="55"/>
      <c r="D31" s="55"/>
      <c r="E31" s="55"/>
      <c r="F31" s="55"/>
    </row>
    <row r="32" spans="2:6" ht="12.75">
      <c r="B32" s="55"/>
      <c r="C32" s="55"/>
      <c r="D32" s="55"/>
      <c r="E32" s="55"/>
      <c r="F32" s="55"/>
    </row>
    <row r="33" spans="2:6" ht="12.75">
      <c r="B33" s="55"/>
      <c r="C33" s="55"/>
      <c r="D33" s="55"/>
      <c r="E33" s="55"/>
      <c r="F33" s="55"/>
    </row>
    <row r="34" spans="2:6" ht="12.75">
      <c r="B34" s="55"/>
      <c r="C34" s="55"/>
      <c r="D34" s="55"/>
      <c r="E34" s="55"/>
      <c r="F34" s="55"/>
    </row>
    <row r="35" spans="2:6" ht="12.75">
      <c r="B35" s="55"/>
      <c r="C35" s="55"/>
      <c r="D35" s="55"/>
      <c r="E35" s="55"/>
      <c r="F35" s="55"/>
    </row>
    <row r="36" spans="2:6" ht="12.75">
      <c r="B36" s="55"/>
      <c r="C36" s="55"/>
      <c r="D36" s="55"/>
      <c r="E36" s="55"/>
      <c r="F36" s="55"/>
    </row>
    <row r="37" spans="2:6" ht="12.75">
      <c r="B37" s="55"/>
      <c r="C37" s="55"/>
      <c r="D37" s="55"/>
      <c r="E37" s="55"/>
      <c r="F37" s="55"/>
    </row>
    <row r="38" spans="2:6" ht="12.75">
      <c r="B38" s="55"/>
      <c r="C38" s="55"/>
      <c r="D38" s="55"/>
      <c r="E38" s="55"/>
      <c r="F38" s="55"/>
    </row>
    <row r="39" spans="2:6" ht="12.75">
      <c r="B39" s="55"/>
      <c r="C39" s="55"/>
      <c r="D39" s="55"/>
      <c r="E39" s="55"/>
      <c r="F39" s="55"/>
    </row>
    <row r="40" spans="2:6" ht="12.75">
      <c r="B40" s="55"/>
      <c r="C40" s="55"/>
      <c r="D40" s="55"/>
      <c r="E40" s="55"/>
      <c r="F40" s="55"/>
    </row>
    <row r="41" spans="2:6" ht="12.75">
      <c r="B41" s="55"/>
      <c r="C41" s="55"/>
      <c r="D41" s="55"/>
      <c r="E41" s="55"/>
      <c r="F41" s="55"/>
    </row>
    <row r="42" spans="2:6" ht="12.75">
      <c r="B42" s="55"/>
      <c r="C42" s="55"/>
      <c r="D42" s="55"/>
      <c r="E42" s="55"/>
      <c r="F42" s="55"/>
    </row>
    <row r="45" ht="12.75">
      <c r="D45" t="s">
        <v>340</v>
      </c>
    </row>
    <row r="46" ht="12.75">
      <c r="D46" t="s">
        <v>341</v>
      </c>
    </row>
    <row r="47" ht="12.75">
      <c r="D47" t="s">
        <v>342</v>
      </c>
    </row>
    <row r="57" spans="2:6" ht="12.75">
      <c r="B57" s="55"/>
      <c r="C57" s="55"/>
      <c r="D57" s="55"/>
      <c r="E57" s="55"/>
      <c r="F57" s="55"/>
    </row>
    <row r="58" spans="2:6" ht="12.75">
      <c r="B58" s="55"/>
      <c r="C58" s="55"/>
      <c r="D58" s="55"/>
      <c r="E58" s="55"/>
      <c r="F58" s="55"/>
    </row>
    <row r="59" spans="2:6" ht="12.75">
      <c r="B59" s="55"/>
      <c r="C59" s="55"/>
      <c r="D59" s="55"/>
      <c r="E59" s="55"/>
      <c r="F59" s="55"/>
    </row>
    <row r="60" spans="2:6" ht="12.75">
      <c r="B60" s="55"/>
      <c r="C60" s="55"/>
      <c r="D60" s="55"/>
      <c r="E60" s="55"/>
      <c r="F60" s="55"/>
    </row>
    <row r="61" spans="2:6" ht="12.75">
      <c r="B61" s="55"/>
      <c r="C61" s="55"/>
      <c r="D61" s="55"/>
      <c r="E61" s="55"/>
      <c r="F61" s="55"/>
    </row>
    <row r="62" spans="2:6" ht="12.75">
      <c r="B62" s="55"/>
      <c r="C62" s="55"/>
      <c r="D62" s="55"/>
      <c r="E62" s="55"/>
      <c r="F62" s="55"/>
    </row>
    <row r="63" spans="2:6" ht="12.75">
      <c r="B63" s="55"/>
      <c r="C63" s="55"/>
      <c r="D63" s="55"/>
      <c r="E63" s="55"/>
      <c r="F63" s="55"/>
    </row>
    <row r="64" spans="2:6" ht="12.75">
      <c r="B64" s="55"/>
      <c r="C64" s="55"/>
      <c r="D64" s="55"/>
      <c r="E64" s="55"/>
      <c r="F64" s="55"/>
    </row>
    <row r="65" spans="2:6" ht="12.75">
      <c r="B65" s="55"/>
      <c r="C65" s="55"/>
      <c r="D65" s="55"/>
      <c r="E65" s="55"/>
      <c r="F65" s="55"/>
    </row>
    <row r="66" spans="2:6" ht="12.75">
      <c r="B66" s="55"/>
      <c r="C66" s="55"/>
      <c r="D66" s="55"/>
      <c r="E66" s="55"/>
      <c r="F66" s="55"/>
    </row>
    <row r="67" spans="2:6" ht="12.75">
      <c r="B67" s="55"/>
      <c r="C67" s="55"/>
      <c r="D67" s="55"/>
      <c r="E67" s="55"/>
      <c r="F67" s="55"/>
    </row>
    <row r="68" spans="2:6" ht="12.75">
      <c r="B68" s="55"/>
      <c r="C68" s="55"/>
      <c r="D68" s="55"/>
      <c r="E68" s="55"/>
      <c r="F68" s="55"/>
    </row>
    <row r="69" spans="2:6" ht="12.75">
      <c r="B69" s="55"/>
      <c r="C69" s="55"/>
      <c r="D69" s="55"/>
      <c r="E69" s="55"/>
      <c r="F69" s="55"/>
    </row>
    <row r="70" spans="2:6" ht="12.75">
      <c r="B70" s="55"/>
      <c r="C70" s="55"/>
      <c r="D70" s="55"/>
      <c r="E70" s="55"/>
      <c r="F70" s="55"/>
    </row>
    <row r="71" spans="2:6" ht="12.75">
      <c r="B71" s="55"/>
      <c r="C71" s="55"/>
      <c r="D71" s="55"/>
      <c r="E71" s="55"/>
      <c r="F71" s="55"/>
    </row>
    <row r="72" spans="2:6" ht="12.75">
      <c r="B72" s="55"/>
      <c r="C72" s="55"/>
      <c r="D72" s="55"/>
      <c r="E72" s="55"/>
      <c r="F72" s="55"/>
    </row>
    <row r="73" spans="2:6" ht="12.75">
      <c r="B73" s="55"/>
      <c r="C73" s="55"/>
      <c r="D73" s="55"/>
      <c r="E73" s="55"/>
      <c r="F73" s="55"/>
    </row>
    <row r="74" spans="2:6" ht="12.75">
      <c r="B74" s="55"/>
      <c r="C74" s="55"/>
      <c r="D74" s="55"/>
      <c r="E74" s="55"/>
      <c r="F74" s="55"/>
    </row>
    <row r="75" spans="2:6" ht="12.75">
      <c r="B75" s="55"/>
      <c r="C75" s="55"/>
      <c r="D75" s="55"/>
      <c r="E75" s="55"/>
      <c r="F75" s="55"/>
    </row>
    <row r="76" spans="2:6" ht="12.75">
      <c r="B76" s="55"/>
      <c r="C76" s="55"/>
      <c r="D76" s="55"/>
      <c r="E76" s="55"/>
      <c r="F76" s="55"/>
    </row>
    <row r="77" spans="2:6" ht="12.75">
      <c r="B77" s="55"/>
      <c r="C77" s="55"/>
      <c r="D77" s="55"/>
      <c r="E77" s="55"/>
      <c r="F77" s="55"/>
    </row>
    <row r="78" spans="2:6" ht="12.75">
      <c r="B78" s="55"/>
      <c r="C78" s="55"/>
      <c r="D78" s="55"/>
      <c r="E78" s="55"/>
      <c r="F78" s="55"/>
    </row>
    <row r="79" spans="2:6" ht="12.75">
      <c r="B79" s="55"/>
      <c r="C79" s="55"/>
      <c r="D79" s="55"/>
      <c r="E79" s="55"/>
      <c r="F79" s="55"/>
    </row>
    <row r="80" spans="2:6" ht="12.75">
      <c r="B80" s="55"/>
      <c r="C80" s="55"/>
      <c r="D80" s="55"/>
      <c r="E80" s="55"/>
      <c r="F80" s="55"/>
    </row>
    <row r="81" spans="2:6" ht="12.75">
      <c r="B81" s="55"/>
      <c r="C81" s="55"/>
      <c r="D81" s="55"/>
      <c r="E81" s="55"/>
      <c r="F81" s="55"/>
    </row>
    <row r="82" spans="2:6" ht="12.75">
      <c r="B82" s="55"/>
      <c r="C82" s="55"/>
      <c r="D82" s="55"/>
      <c r="E82" s="55"/>
      <c r="F82" s="55"/>
    </row>
    <row r="83" spans="2:6" ht="12.75">
      <c r="B83" s="55"/>
      <c r="C83" s="55"/>
      <c r="D83" s="55"/>
      <c r="E83" s="55"/>
      <c r="F83" s="55"/>
    </row>
    <row r="84" spans="2:6" ht="12.75">
      <c r="B84" s="55"/>
      <c r="C84" s="55"/>
      <c r="D84" s="55"/>
      <c r="E84" s="55"/>
      <c r="F84" s="55"/>
    </row>
    <row r="85" spans="2:6" ht="12.75">
      <c r="B85" s="55"/>
      <c r="C85" s="55"/>
      <c r="D85" s="55"/>
      <c r="E85" s="55"/>
      <c r="F85" s="55"/>
    </row>
    <row r="86" spans="2:6" ht="12.75">
      <c r="B86" s="55"/>
      <c r="C86" s="55"/>
      <c r="D86" s="55"/>
      <c r="E86" s="55"/>
      <c r="F86" s="55"/>
    </row>
    <row r="87" spans="2:6" ht="12.75">
      <c r="B87" s="55"/>
      <c r="C87" s="55"/>
      <c r="D87" s="55"/>
      <c r="E87" s="55"/>
      <c r="F87" s="5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9">
      <selection activeCell="A1" sqref="A1:I52"/>
    </sheetView>
  </sheetViews>
  <sheetFormatPr defaultColWidth="9.140625" defaultRowHeight="12.75"/>
  <cols>
    <col min="3" max="3" width="10.421875" style="0" customWidth="1"/>
    <col min="5" max="5" width="12.28125" style="0" customWidth="1"/>
    <col min="7" max="7" width="6.7109375" style="0" customWidth="1"/>
    <col min="8" max="8" width="11.00390625" style="0" customWidth="1"/>
    <col min="9" max="9" width="12.28125" style="0" customWidth="1"/>
  </cols>
  <sheetData>
    <row r="1" spans="1:8" ht="12.75">
      <c r="A1" s="219" t="s">
        <v>364</v>
      </c>
      <c r="B1" s="219"/>
      <c r="C1" s="219"/>
      <c r="F1" s="215" t="s">
        <v>366</v>
      </c>
      <c r="G1" s="208"/>
      <c r="H1" s="209"/>
    </row>
    <row r="2" spans="1:10" ht="12.75">
      <c r="A2" s="219" t="s">
        <v>365</v>
      </c>
      <c r="B2" s="219"/>
      <c r="C2" s="219"/>
      <c r="F2" s="216" t="s">
        <v>367</v>
      </c>
      <c r="G2" s="211"/>
      <c r="H2" s="212"/>
      <c r="J2" s="213"/>
    </row>
    <row r="3" spans="1:10" ht="12.75">
      <c r="A3" s="220" t="s">
        <v>432</v>
      </c>
      <c r="B3" s="221"/>
      <c r="C3" s="222"/>
      <c r="F3" s="215" t="s">
        <v>417</v>
      </c>
      <c r="G3" s="209"/>
      <c r="J3" s="213"/>
    </row>
    <row r="4" spans="1:7" ht="12.75">
      <c r="A4" s="223" t="s">
        <v>431</v>
      </c>
      <c r="B4" s="224"/>
      <c r="C4" s="225"/>
      <c r="F4" s="229">
        <v>2010</v>
      </c>
      <c r="G4" s="88"/>
    </row>
    <row r="5" spans="1:3" ht="12.75">
      <c r="A5" s="226" t="s">
        <v>433</v>
      </c>
      <c r="B5" s="227"/>
      <c r="C5" s="228"/>
    </row>
    <row r="6" spans="2:9" ht="12.75">
      <c r="B6" s="50" t="s">
        <v>368</v>
      </c>
      <c r="H6" s="55" t="s">
        <v>418</v>
      </c>
      <c r="I6" s="55" t="s">
        <v>419</v>
      </c>
    </row>
    <row r="7" spans="1:9" ht="12.75">
      <c r="A7" s="218" t="s">
        <v>400</v>
      </c>
      <c r="B7" s="50"/>
      <c r="H7" s="230">
        <v>44914328</v>
      </c>
      <c r="I7" s="230">
        <v>44914328</v>
      </c>
    </row>
    <row r="8" spans="1:9" ht="12.75">
      <c r="A8" s="217" t="s">
        <v>369</v>
      </c>
      <c r="H8" s="230">
        <v>38817970</v>
      </c>
      <c r="I8" s="230">
        <v>38817970</v>
      </c>
    </row>
    <row r="9" spans="1:9" ht="12.75">
      <c r="A9" s="217" t="s">
        <v>370</v>
      </c>
      <c r="H9" s="230"/>
      <c r="I9" s="230">
        <v>0</v>
      </c>
    </row>
    <row r="10" spans="1:9" ht="12.75">
      <c r="A10" s="217" t="s">
        <v>371</v>
      </c>
      <c r="H10" s="230"/>
      <c r="I10" s="230"/>
    </row>
    <row r="11" spans="1:9" ht="12.75">
      <c r="A11" s="217" t="s">
        <v>372</v>
      </c>
      <c r="H11" s="230"/>
      <c r="I11" s="230"/>
    </row>
    <row r="12" spans="1:9" ht="12.75">
      <c r="A12" s="217" t="s">
        <v>373</v>
      </c>
      <c r="H12" s="230"/>
      <c r="I12" s="230"/>
    </row>
    <row r="13" spans="1:9" ht="12.75">
      <c r="A13" s="217" t="s">
        <v>374</v>
      </c>
      <c r="H13" s="230"/>
      <c r="I13" s="230"/>
    </row>
    <row r="14" spans="1:9" ht="12.75">
      <c r="A14" s="217" t="s">
        <v>375</v>
      </c>
      <c r="H14" s="230"/>
      <c r="I14" s="230"/>
    </row>
    <row r="15" spans="1:9" ht="12.75">
      <c r="A15" s="217" t="s">
        <v>376</v>
      </c>
      <c r="B15" t="s">
        <v>377</v>
      </c>
      <c r="H15" s="230"/>
      <c r="I15" s="230"/>
    </row>
    <row r="16" spans="1:9" ht="12.75">
      <c r="A16" s="217" t="s">
        <v>378</v>
      </c>
      <c r="D16" s="217" t="s">
        <v>379</v>
      </c>
      <c r="H16" s="230"/>
      <c r="I16" s="230"/>
    </row>
    <row r="17" spans="1:9" ht="12.75">
      <c r="A17" s="217" t="s">
        <v>380</v>
      </c>
      <c r="H17" s="230"/>
      <c r="I17" s="230"/>
    </row>
    <row r="18" spans="1:9" ht="12.75">
      <c r="A18" s="217" t="s">
        <v>381</v>
      </c>
      <c r="H18" s="230"/>
      <c r="I18" s="230"/>
    </row>
    <row r="19" spans="1:9" ht="12.75">
      <c r="A19" s="217" t="s">
        <v>382</v>
      </c>
      <c r="H19" s="230"/>
      <c r="I19" s="230"/>
    </row>
    <row r="20" spans="1:9" ht="12.75">
      <c r="A20" s="217" t="s">
        <v>383</v>
      </c>
      <c r="H20" s="230"/>
      <c r="I20" s="230"/>
    </row>
    <row r="21" spans="1:9" ht="12.75">
      <c r="A21" s="217" t="s">
        <v>384</v>
      </c>
      <c r="H21" s="230"/>
      <c r="I21" s="230"/>
    </row>
    <row r="22" spans="1:9" ht="12.75">
      <c r="A22" s="217" t="s">
        <v>385</v>
      </c>
      <c r="H22" s="230"/>
      <c r="I22" s="230"/>
    </row>
    <row r="23" spans="1:9" ht="12.75">
      <c r="A23" s="217" t="s">
        <v>386</v>
      </c>
      <c r="H23" s="230"/>
      <c r="I23" s="230"/>
    </row>
    <row r="24" spans="1:9" ht="12.75">
      <c r="A24" s="217" t="s">
        <v>387</v>
      </c>
      <c r="H24" s="230"/>
      <c r="I24" s="230"/>
    </row>
    <row r="25" spans="1:9" ht="12.75">
      <c r="A25" s="217" t="s">
        <v>388</v>
      </c>
      <c r="H25" s="230"/>
      <c r="I25" s="230"/>
    </row>
    <row r="26" spans="1:9" ht="12.75">
      <c r="A26" s="217" t="s">
        <v>389</v>
      </c>
      <c r="F26" s="217" t="s">
        <v>390</v>
      </c>
      <c r="H26" s="230"/>
      <c r="I26" s="230"/>
    </row>
    <row r="27" spans="8:9" ht="0.75" customHeight="1">
      <c r="H27" s="230"/>
      <c r="I27" s="230"/>
    </row>
    <row r="28" spans="1:9" ht="12.75">
      <c r="A28" s="217" t="s">
        <v>391</v>
      </c>
      <c r="H28" s="230"/>
      <c r="I28" s="230"/>
    </row>
    <row r="29" spans="1:9" ht="12.75">
      <c r="A29" s="217" t="s">
        <v>392</v>
      </c>
      <c r="F29" s="217" t="s">
        <v>393</v>
      </c>
      <c r="H29" s="230"/>
      <c r="I29" s="230"/>
    </row>
    <row r="30" spans="1:9" ht="12.75">
      <c r="A30" s="217" t="s">
        <v>394</v>
      </c>
      <c r="H30" s="231"/>
      <c r="I30" s="231"/>
    </row>
    <row r="31" spans="1:9" ht="12.75">
      <c r="A31" s="218" t="s">
        <v>395</v>
      </c>
      <c r="B31" s="50"/>
      <c r="C31" s="50"/>
      <c r="H31" s="230">
        <f>H7-H8</f>
        <v>6096358</v>
      </c>
      <c r="I31" s="230">
        <f>I7-I8</f>
        <v>6096358</v>
      </c>
    </row>
    <row r="32" spans="1:9" ht="12.75">
      <c r="A32" s="50" t="s">
        <v>396</v>
      </c>
      <c r="B32" s="50"/>
      <c r="C32" s="50"/>
      <c r="H32" s="230">
        <v>0</v>
      </c>
      <c r="I32" s="230">
        <v>0</v>
      </c>
    </row>
    <row r="33" spans="1:9" ht="12.75">
      <c r="A33" s="218" t="s">
        <v>307</v>
      </c>
      <c r="B33" s="50"/>
      <c r="C33" s="50"/>
      <c r="H33" s="230">
        <f>H31</f>
        <v>6096358</v>
      </c>
      <c r="I33" s="230">
        <f>I31</f>
        <v>6096358</v>
      </c>
    </row>
    <row r="34" spans="1:9" ht="12.75">
      <c r="A34" s="217" t="s">
        <v>397</v>
      </c>
      <c r="B34" s="213"/>
      <c r="C34" s="213"/>
      <c r="D34" s="213"/>
      <c r="H34" s="230"/>
      <c r="I34" s="230"/>
    </row>
    <row r="35" spans="1:9" ht="12.75">
      <c r="A35" s="213" t="s">
        <v>398</v>
      </c>
      <c r="B35" s="213"/>
      <c r="C35" s="213"/>
      <c r="D35" s="213"/>
      <c r="H35" s="230"/>
      <c r="I35" s="230"/>
    </row>
    <row r="36" spans="1:9" ht="12.75">
      <c r="A36" s="213" t="s">
        <v>399</v>
      </c>
      <c r="B36" s="213"/>
      <c r="C36" s="213"/>
      <c r="D36" s="213"/>
      <c r="H36" s="230"/>
      <c r="I36" s="230"/>
    </row>
    <row r="37" spans="1:9" ht="12.75">
      <c r="A37" s="219" t="s">
        <v>401</v>
      </c>
      <c r="B37" s="50"/>
      <c r="C37" s="50"/>
      <c r="D37" s="50"/>
      <c r="H37" s="230"/>
      <c r="I37" s="230"/>
    </row>
    <row r="38" spans="1:9" ht="12.75">
      <c r="A38" s="219" t="s">
        <v>402</v>
      </c>
      <c r="B38" s="50"/>
      <c r="C38" s="50"/>
      <c r="D38" s="50"/>
      <c r="H38" s="230"/>
      <c r="I38" s="230"/>
    </row>
    <row r="39" spans="1:9" ht="12.75">
      <c r="A39" s="219" t="s">
        <v>403</v>
      </c>
      <c r="B39" s="50"/>
      <c r="C39" s="50"/>
      <c r="D39" s="50"/>
      <c r="H39" s="230">
        <f>H33</f>
        <v>6096358</v>
      </c>
      <c r="I39" s="230">
        <f>I33</f>
        <v>6096358</v>
      </c>
    </row>
    <row r="40" spans="1:9" ht="12.75">
      <c r="A40" s="219" t="s">
        <v>404</v>
      </c>
      <c r="B40" s="50"/>
      <c r="C40" s="50"/>
      <c r="D40" s="50"/>
      <c r="H40" s="230">
        <v>609636</v>
      </c>
      <c r="I40" s="230">
        <v>609636</v>
      </c>
    </row>
    <row r="41" spans="1:9" ht="12.75">
      <c r="A41" s="219" t="s">
        <v>405</v>
      </c>
      <c r="B41" s="50"/>
      <c r="C41" s="50"/>
      <c r="D41" s="50"/>
      <c r="H41" s="230"/>
      <c r="I41" s="230"/>
    </row>
    <row r="42" spans="1:9" ht="12.75">
      <c r="A42" s="219" t="s">
        <v>406</v>
      </c>
      <c r="B42" s="50"/>
      <c r="C42" s="50"/>
      <c r="D42" s="50"/>
      <c r="H42" s="230">
        <f>H39-H40</f>
        <v>5486722</v>
      </c>
      <c r="I42" s="230">
        <v>5486722</v>
      </c>
    </row>
    <row r="43" spans="1:9" ht="12.75">
      <c r="A43" s="219" t="s">
        <v>407</v>
      </c>
      <c r="B43" s="50"/>
      <c r="C43" s="50"/>
      <c r="D43" s="50"/>
      <c r="H43" s="230">
        <v>0</v>
      </c>
      <c r="I43" s="230">
        <v>0</v>
      </c>
    </row>
    <row r="44" spans="1:9" ht="12.75">
      <c r="A44" s="219" t="s">
        <v>408</v>
      </c>
      <c r="B44" s="50"/>
      <c r="C44" s="50"/>
      <c r="D44" s="50"/>
      <c r="H44" s="230"/>
      <c r="I44" s="230"/>
    </row>
    <row r="45" spans="1:9" ht="12.75">
      <c r="A45" s="219" t="s">
        <v>409</v>
      </c>
      <c r="B45" s="50"/>
      <c r="C45" s="50"/>
      <c r="D45" s="50"/>
      <c r="H45" s="230"/>
      <c r="I45" s="230"/>
    </row>
    <row r="46" spans="1:9" ht="12.75">
      <c r="A46" s="219" t="s">
        <v>410</v>
      </c>
      <c r="B46" s="50"/>
      <c r="C46" s="50"/>
      <c r="D46" s="50"/>
      <c r="H46" s="231"/>
      <c r="I46" s="231"/>
    </row>
    <row r="47" spans="1:9" ht="12.75">
      <c r="A47" s="219" t="s">
        <v>411</v>
      </c>
      <c r="B47" s="50"/>
      <c r="C47" s="50"/>
      <c r="D47" s="50"/>
      <c r="H47" s="230"/>
      <c r="I47" s="230"/>
    </row>
    <row r="48" spans="1:9" ht="12.75">
      <c r="A48" s="219" t="s">
        <v>412</v>
      </c>
      <c r="B48" s="50"/>
      <c r="C48" s="50"/>
      <c r="D48" s="50"/>
      <c r="H48" s="230">
        <v>36507</v>
      </c>
      <c r="I48" s="230">
        <v>36507</v>
      </c>
    </row>
    <row r="49" spans="1:9" ht="12.75">
      <c r="A49" s="213" t="s">
        <v>413</v>
      </c>
      <c r="H49" s="230"/>
      <c r="I49" s="230"/>
    </row>
    <row r="50" spans="1:9" ht="12.75">
      <c r="A50" s="213" t="s">
        <v>414</v>
      </c>
      <c r="H50" s="230"/>
      <c r="I50" s="230"/>
    </row>
    <row r="51" spans="1:9" ht="12.75">
      <c r="A51" s="213" t="s">
        <v>415</v>
      </c>
      <c r="H51" s="230">
        <v>18354</v>
      </c>
      <c r="I51" s="230">
        <v>18354</v>
      </c>
    </row>
    <row r="52" spans="1:9" ht="12.75">
      <c r="A52" s="213" t="s">
        <v>416</v>
      </c>
      <c r="H52" s="230">
        <v>18153</v>
      </c>
      <c r="I52" s="230">
        <v>18153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8">
      <selection activeCell="B4" sqref="B4:F32"/>
    </sheetView>
  </sheetViews>
  <sheetFormatPr defaultColWidth="9.140625" defaultRowHeight="12.75"/>
  <cols>
    <col min="2" max="2" width="8.00390625" style="0" customWidth="1"/>
    <col min="3" max="3" width="13.00390625" style="0" customWidth="1"/>
  </cols>
  <sheetData>
    <row r="3" spans="1:7" ht="12.75">
      <c r="A3" s="213"/>
      <c r="B3" s="213"/>
      <c r="C3" s="213"/>
      <c r="D3" s="213"/>
      <c r="E3" s="213"/>
      <c r="F3" s="213"/>
      <c r="G3" s="213"/>
    </row>
    <row r="4" spans="1:7" ht="12.75">
      <c r="A4" s="213"/>
      <c r="B4" s="213" t="s">
        <v>425</v>
      </c>
      <c r="C4" s="213" t="s">
        <v>426</v>
      </c>
      <c r="D4" s="213"/>
      <c r="E4" s="213"/>
      <c r="F4" s="213"/>
      <c r="G4" s="213"/>
    </row>
    <row r="5" spans="1:7" ht="12.75">
      <c r="A5" s="213"/>
      <c r="B5" s="213"/>
      <c r="C5" s="213"/>
      <c r="D5" s="213"/>
      <c r="E5" s="213"/>
      <c r="F5" s="213"/>
      <c r="G5" s="213"/>
    </row>
    <row r="6" spans="1:7" ht="12.75">
      <c r="A6" s="213"/>
      <c r="B6" s="214" t="s">
        <v>555</v>
      </c>
      <c r="C6" s="214"/>
      <c r="D6" s="214"/>
      <c r="E6" s="214"/>
      <c r="F6" s="214"/>
      <c r="G6" s="214"/>
    </row>
    <row r="8" spans="2:6" ht="12.75">
      <c r="B8" s="55" t="s">
        <v>358</v>
      </c>
      <c r="C8" s="55" t="s">
        <v>359</v>
      </c>
      <c r="D8" s="55" t="s">
        <v>360</v>
      </c>
      <c r="E8" s="55" t="s">
        <v>361</v>
      </c>
      <c r="F8" s="55" t="s">
        <v>362</v>
      </c>
    </row>
    <row r="9" spans="2:6" ht="12.75">
      <c r="B9" s="55">
        <v>1</v>
      </c>
      <c r="C9" s="55" t="s">
        <v>298</v>
      </c>
      <c r="D9" s="55"/>
      <c r="E9" s="55"/>
      <c r="F9" s="55">
        <v>72609</v>
      </c>
    </row>
    <row r="10" spans="2:6" ht="12.75">
      <c r="B10" s="55">
        <v>2</v>
      </c>
      <c r="C10" s="55" t="s">
        <v>537</v>
      </c>
      <c r="D10" s="55"/>
      <c r="E10" s="55"/>
      <c r="F10" s="55">
        <v>55067</v>
      </c>
    </row>
    <row r="11" spans="2:6" ht="12.75">
      <c r="B11" s="55">
        <v>3</v>
      </c>
      <c r="C11" s="55"/>
      <c r="D11" s="55"/>
      <c r="E11" s="55"/>
      <c r="F11" s="55"/>
    </row>
    <row r="12" spans="2:6" ht="12.75">
      <c r="B12" s="55">
        <v>4</v>
      </c>
      <c r="C12" s="55"/>
      <c r="D12" s="55"/>
      <c r="E12" s="55"/>
      <c r="F12" s="55"/>
    </row>
    <row r="13" spans="2:6" ht="12.75">
      <c r="B13" s="55">
        <v>5</v>
      </c>
      <c r="C13" s="55"/>
      <c r="D13" s="55"/>
      <c r="E13" s="55"/>
      <c r="F13" s="55"/>
    </row>
    <row r="14" spans="2:6" ht="12.75">
      <c r="B14" s="55">
        <v>6</v>
      </c>
      <c r="C14" s="55"/>
      <c r="D14" s="55"/>
      <c r="E14" s="55"/>
      <c r="F14" s="55"/>
    </row>
    <row r="15" spans="2:6" ht="12.75">
      <c r="B15" s="55">
        <v>7</v>
      </c>
      <c r="C15" s="55"/>
      <c r="D15" s="55"/>
      <c r="E15" s="55"/>
      <c r="F15" s="55"/>
    </row>
    <row r="16" spans="2:6" ht="12.75">
      <c r="B16" s="55">
        <v>8</v>
      </c>
      <c r="C16" s="55"/>
      <c r="D16" s="55"/>
      <c r="E16" s="55"/>
      <c r="F16" s="55"/>
    </row>
    <row r="17" spans="2:6" ht="12.75">
      <c r="B17" s="55">
        <v>9</v>
      </c>
      <c r="C17" s="55"/>
      <c r="D17" s="55"/>
      <c r="E17" s="55"/>
      <c r="F17" s="55"/>
    </row>
    <row r="18" spans="2:6" ht="12.75">
      <c r="B18" s="55">
        <v>10</v>
      </c>
      <c r="C18" s="55"/>
      <c r="D18" s="55"/>
      <c r="E18" s="55"/>
      <c r="F18" s="55"/>
    </row>
    <row r="19" spans="2:6" ht="12.75">
      <c r="B19" s="55">
        <v>11</v>
      </c>
      <c r="C19" s="55"/>
      <c r="D19" s="55"/>
      <c r="E19" s="55"/>
      <c r="F19" s="55"/>
    </row>
    <row r="20" spans="2:6" ht="12.75">
      <c r="B20" s="55">
        <v>12</v>
      </c>
      <c r="C20" s="55"/>
      <c r="D20" s="55"/>
      <c r="E20" s="55"/>
      <c r="F20" s="55"/>
    </row>
    <row r="21" spans="2:6" ht="12.75">
      <c r="B21" s="55">
        <v>13</v>
      </c>
      <c r="C21" s="55"/>
      <c r="D21" s="55"/>
      <c r="E21" s="55"/>
      <c r="F21" s="55"/>
    </row>
    <row r="22" spans="2:6" ht="12.75">
      <c r="B22" s="55">
        <v>14</v>
      </c>
      <c r="C22" s="55"/>
      <c r="D22" s="55"/>
      <c r="E22" s="55"/>
      <c r="F22" s="55"/>
    </row>
    <row r="23" spans="2:6" ht="12.75">
      <c r="B23" s="55">
        <v>15</v>
      </c>
      <c r="C23" s="55"/>
      <c r="D23" s="55"/>
      <c r="E23" s="55"/>
      <c r="F23" s="55"/>
    </row>
    <row r="24" spans="2:6" ht="12.75">
      <c r="B24" s="55">
        <v>16</v>
      </c>
      <c r="C24" s="55"/>
      <c r="D24" s="55"/>
      <c r="E24" s="55"/>
      <c r="F24" s="55"/>
    </row>
    <row r="25" spans="2:6" ht="12.75">
      <c r="B25" s="55">
        <v>17</v>
      </c>
      <c r="C25" s="55"/>
      <c r="D25" s="55"/>
      <c r="E25" s="55"/>
      <c r="F25" s="55"/>
    </row>
    <row r="26" spans="2:6" ht="12.75">
      <c r="B26" s="55">
        <v>18</v>
      </c>
      <c r="C26" s="55"/>
      <c r="D26" s="55"/>
      <c r="E26" s="55"/>
      <c r="F26" s="55"/>
    </row>
    <row r="27" spans="2:6" ht="12.75">
      <c r="B27" s="55">
        <v>19</v>
      </c>
      <c r="C27" s="55"/>
      <c r="D27" s="55"/>
      <c r="E27" s="55"/>
      <c r="F27" s="55"/>
    </row>
    <row r="28" spans="2:6" ht="12.75">
      <c r="B28" s="66">
        <v>20</v>
      </c>
      <c r="C28" s="66"/>
      <c r="D28" s="66"/>
      <c r="E28" s="66"/>
      <c r="F28" s="66"/>
    </row>
    <row r="29" spans="2:6" ht="12.75">
      <c r="B29" s="204"/>
      <c r="C29" s="85" t="s">
        <v>363</v>
      </c>
      <c r="D29" s="204"/>
      <c r="E29" s="204"/>
      <c r="F29" s="66">
        <v>127676</v>
      </c>
    </row>
    <row r="30" spans="2:6" ht="12.75">
      <c r="B30" s="205"/>
      <c r="C30" s="87"/>
      <c r="D30" s="205"/>
      <c r="E30" s="205"/>
      <c r="F30" s="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26"/>
  <sheetViews>
    <sheetView zoomScalePageLayoutView="0" workbookViewId="0" topLeftCell="A1">
      <selection activeCell="B2" sqref="B2:M20"/>
    </sheetView>
  </sheetViews>
  <sheetFormatPr defaultColWidth="9.140625" defaultRowHeight="12.75"/>
  <cols>
    <col min="2" max="2" width="7.28125" style="0" customWidth="1"/>
    <col min="3" max="3" width="13.57421875" style="0" customWidth="1"/>
    <col min="4" max="4" width="7.57421875" style="0" customWidth="1"/>
    <col min="5" max="5" width="5.57421875" style="0" customWidth="1"/>
    <col min="6" max="6" width="7.140625" style="0" customWidth="1"/>
    <col min="7" max="7" width="6.7109375" style="0" customWidth="1"/>
    <col min="8" max="8" width="11.7109375" style="0" customWidth="1"/>
    <col min="10" max="10" width="10.8515625" style="0" customWidth="1"/>
  </cols>
  <sheetData>
    <row r="2" ht="12.75">
      <c r="C2" t="s">
        <v>430</v>
      </c>
    </row>
    <row r="3" ht="12.75">
      <c r="G3" t="s">
        <v>556</v>
      </c>
    </row>
    <row r="7" spans="2:13" ht="12.75">
      <c r="B7" s="206">
        <v>0.2</v>
      </c>
      <c r="C7" s="207" t="s">
        <v>343</v>
      </c>
      <c r="D7" s="207" t="s">
        <v>344</v>
      </c>
      <c r="E7" s="207" t="s">
        <v>346</v>
      </c>
      <c r="F7" s="207" t="s">
        <v>347</v>
      </c>
      <c r="G7" s="208" t="s">
        <v>344</v>
      </c>
      <c r="H7" s="208" t="s">
        <v>352</v>
      </c>
      <c r="I7" s="208" t="s">
        <v>349</v>
      </c>
      <c r="J7" s="208" t="s">
        <v>351</v>
      </c>
      <c r="K7" s="208" t="s">
        <v>349</v>
      </c>
      <c r="L7" s="208" t="s">
        <v>557</v>
      </c>
      <c r="M7" s="208" t="s">
        <v>349</v>
      </c>
    </row>
    <row r="8" spans="2:13" ht="12.75">
      <c r="B8" s="210" t="s">
        <v>353</v>
      </c>
      <c r="C8" s="210"/>
      <c r="D8" s="210" t="s">
        <v>345</v>
      </c>
      <c r="E8" s="210"/>
      <c r="F8" s="210"/>
      <c r="G8" s="211" t="s">
        <v>348</v>
      </c>
      <c r="H8" s="211" t="s">
        <v>345</v>
      </c>
      <c r="I8" s="211" t="s">
        <v>350</v>
      </c>
      <c r="J8" s="211">
        <v>2009</v>
      </c>
      <c r="K8" s="211" t="s">
        <v>348</v>
      </c>
      <c r="L8" s="211">
        <v>2010</v>
      </c>
      <c r="M8" s="211" t="s">
        <v>558</v>
      </c>
    </row>
    <row r="9" spans="2:13" ht="15" customHeight="1">
      <c r="B9" s="55">
        <v>1</v>
      </c>
      <c r="C9" s="55" t="s">
        <v>427</v>
      </c>
      <c r="D9" s="232">
        <v>0</v>
      </c>
      <c r="E9" s="232"/>
      <c r="F9" s="232"/>
      <c r="G9" s="232">
        <v>0</v>
      </c>
      <c r="H9" s="232"/>
      <c r="I9" s="232"/>
      <c r="J9" s="232"/>
      <c r="K9" s="232"/>
      <c r="L9" s="232"/>
      <c r="M9" s="232"/>
    </row>
    <row r="10" spans="2:13" ht="14.25" customHeight="1">
      <c r="B10" s="55">
        <v>2</v>
      </c>
      <c r="C10" s="55" t="s">
        <v>428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2:13" ht="12.75" customHeight="1">
      <c r="B11" s="55">
        <v>3</v>
      </c>
      <c r="C11" s="55" t="s">
        <v>429</v>
      </c>
      <c r="D11" s="232">
        <v>113453</v>
      </c>
      <c r="E11" s="232">
        <v>0</v>
      </c>
      <c r="F11" s="232">
        <v>0</v>
      </c>
      <c r="G11" s="232">
        <v>113453</v>
      </c>
      <c r="H11" s="232">
        <v>0</v>
      </c>
      <c r="I11" s="232">
        <v>113453</v>
      </c>
      <c r="J11" s="232">
        <v>22691</v>
      </c>
      <c r="K11" s="232">
        <v>90762</v>
      </c>
      <c r="L11" s="232">
        <v>18153</v>
      </c>
      <c r="M11" s="232">
        <v>72609</v>
      </c>
    </row>
    <row r="12" spans="2:13" ht="15" customHeight="1">
      <c r="B12" s="55">
        <v>4</v>
      </c>
      <c r="C12" s="55" t="s">
        <v>537</v>
      </c>
      <c r="D12" s="232"/>
      <c r="E12" s="232"/>
      <c r="F12" s="232"/>
      <c r="G12" s="232"/>
      <c r="H12" s="232"/>
      <c r="I12" s="232"/>
      <c r="J12" s="232"/>
      <c r="K12" s="232">
        <v>73422</v>
      </c>
      <c r="L12" s="232">
        <v>18354</v>
      </c>
      <c r="M12" s="232">
        <v>55067</v>
      </c>
    </row>
    <row r="13" spans="2:13" ht="10.5" customHeight="1">
      <c r="B13" s="55">
        <v>5</v>
      </c>
      <c r="C13" s="55"/>
      <c r="D13" s="232"/>
      <c r="E13" s="232"/>
      <c r="F13" s="232"/>
      <c r="G13" s="232"/>
      <c r="H13" s="232"/>
      <c r="I13" s="232"/>
      <c r="J13" s="232"/>
      <c r="K13" s="232"/>
      <c r="L13" s="232"/>
      <c r="M13" s="232"/>
    </row>
    <row r="14" spans="2:13" ht="12.75">
      <c r="B14" s="55">
        <v>6</v>
      </c>
      <c r="C14" s="55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2:13" ht="12.75">
      <c r="B15" s="55">
        <v>7</v>
      </c>
      <c r="C15" s="55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2:13" ht="12.75">
      <c r="B16" s="55"/>
      <c r="C16" s="55" t="s">
        <v>286</v>
      </c>
      <c r="D16" s="232">
        <f>SUM(D11:D15)</f>
        <v>113453</v>
      </c>
      <c r="E16" s="232">
        <f aca="true" t="shared" si="0" ref="E16:M16">SUM(E11:E15)</f>
        <v>0</v>
      </c>
      <c r="F16" s="232">
        <f t="shared" si="0"/>
        <v>0</v>
      </c>
      <c r="G16" s="232">
        <f t="shared" si="0"/>
        <v>113453</v>
      </c>
      <c r="H16" s="232">
        <f t="shared" si="0"/>
        <v>0</v>
      </c>
      <c r="I16" s="232">
        <f t="shared" si="0"/>
        <v>113453</v>
      </c>
      <c r="J16" s="232">
        <f t="shared" si="0"/>
        <v>22691</v>
      </c>
      <c r="K16" s="232">
        <f t="shared" si="0"/>
        <v>164184</v>
      </c>
      <c r="L16" s="232">
        <f t="shared" si="0"/>
        <v>36507</v>
      </c>
      <c r="M16" s="232">
        <f t="shared" si="0"/>
        <v>127676</v>
      </c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0:11" ht="12.75">
      <c r="J19" s="203" t="s">
        <v>354</v>
      </c>
      <c r="K19" s="203"/>
    </row>
    <row r="20" ht="12.75">
      <c r="J20" t="s">
        <v>355</v>
      </c>
    </row>
    <row r="25" ht="12.75">
      <c r="B25" t="s">
        <v>356</v>
      </c>
    </row>
    <row r="26" ht="12.75">
      <c r="B26" t="s">
        <v>357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H306"/>
  <sheetViews>
    <sheetView zoomScalePageLayoutView="0" workbookViewId="0" topLeftCell="A204">
      <selection activeCell="I232" sqref="I232"/>
    </sheetView>
  </sheetViews>
  <sheetFormatPr defaultColWidth="9.140625" defaultRowHeight="12.75"/>
  <cols>
    <col min="2" max="2" width="6.421875" style="0" customWidth="1"/>
    <col min="3" max="3" width="23.421875" style="0" customWidth="1"/>
    <col min="4" max="4" width="11.28125" style="0" customWidth="1"/>
    <col min="5" max="5" width="8.140625" style="0" customWidth="1"/>
    <col min="6" max="6" width="10.7109375" style="0" customWidth="1"/>
    <col min="7" max="7" width="13.421875" style="0" customWidth="1"/>
  </cols>
  <sheetData>
    <row r="4" spans="3:5" ht="12.75">
      <c r="C4" t="s">
        <v>318</v>
      </c>
      <c r="E4" t="s">
        <v>434</v>
      </c>
    </row>
    <row r="6" ht="12.75">
      <c r="E6" s="203" t="s">
        <v>502</v>
      </c>
    </row>
    <row r="9" spans="2:3" ht="12.75">
      <c r="B9" t="s">
        <v>319</v>
      </c>
      <c r="C9" t="s">
        <v>426</v>
      </c>
    </row>
    <row r="10" spans="2:3" ht="12.75">
      <c r="B10" t="s">
        <v>320</v>
      </c>
      <c r="C10" t="s">
        <v>435</v>
      </c>
    </row>
    <row r="11" spans="2:3" ht="12.75">
      <c r="B11" t="s">
        <v>321</v>
      </c>
      <c r="C11" t="s">
        <v>436</v>
      </c>
    </row>
    <row r="12" spans="2:3" ht="12.75">
      <c r="B12" t="s">
        <v>322</v>
      </c>
      <c r="C12">
        <v>684019972</v>
      </c>
    </row>
    <row r="14" spans="2:8" ht="12.75">
      <c r="B14" s="55" t="s">
        <v>329</v>
      </c>
      <c r="C14" s="55" t="s">
        <v>324</v>
      </c>
      <c r="D14" s="55" t="s">
        <v>325</v>
      </c>
      <c r="E14" s="55" t="s">
        <v>326</v>
      </c>
      <c r="F14" s="55" t="s">
        <v>327</v>
      </c>
      <c r="G14" s="55" t="s">
        <v>328</v>
      </c>
      <c r="H14" s="1"/>
    </row>
    <row r="15" spans="2:8" ht="12.75">
      <c r="B15" s="55">
        <v>1</v>
      </c>
      <c r="C15" s="55" t="s">
        <v>437</v>
      </c>
      <c r="D15" s="55" t="s">
        <v>563</v>
      </c>
      <c r="E15" s="55">
        <v>1</v>
      </c>
      <c r="F15" s="55">
        <v>73340</v>
      </c>
      <c r="G15" s="55">
        <v>73340</v>
      </c>
      <c r="H15" s="1"/>
    </row>
    <row r="16" spans="2:8" ht="12.75">
      <c r="B16" s="55">
        <v>2</v>
      </c>
      <c r="C16" s="55" t="s">
        <v>438</v>
      </c>
      <c r="D16" s="55" t="s">
        <v>563</v>
      </c>
      <c r="E16" s="55">
        <v>1</v>
      </c>
      <c r="F16" s="55">
        <v>73340</v>
      </c>
      <c r="G16" s="55">
        <v>73340</v>
      </c>
      <c r="H16" s="1"/>
    </row>
    <row r="17" spans="2:8" ht="12.75">
      <c r="B17" s="55">
        <v>3</v>
      </c>
      <c r="C17" s="55" t="s">
        <v>439</v>
      </c>
      <c r="D17" s="55" t="s">
        <v>563</v>
      </c>
      <c r="E17" s="55">
        <v>1</v>
      </c>
      <c r="F17" s="55">
        <v>94920</v>
      </c>
      <c r="G17" s="55">
        <v>94920</v>
      </c>
      <c r="H17" s="1"/>
    </row>
    <row r="18" spans="2:8" ht="12.75">
      <c r="B18" s="55">
        <v>4</v>
      </c>
      <c r="C18" s="55" t="s">
        <v>440</v>
      </c>
      <c r="D18" s="55" t="s">
        <v>563</v>
      </c>
      <c r="E18" s="55">
        <v>1</v>
      </c>
      <c r="F18" s="55">
        <v>158200</v>
      </c>
      <c r="G18" s="55">
        <v>158200</v>
      </c>
      <c r="H18" s="1"/>
    </row>
    <row r="19" spans="2:8" ht="12.75">
      <c r="B19" s="55">
        <v>5</v>
      </c>
      <c r="C19" s="55" t="s">
        <v>441</v>
      </c>
      <c r="D19" s="55" t="s">
        <v>563</v>
      </c>
      <c r="E19" s="55">
        <v>1</v>
      </c>
      <c r="F19" s="55">
        <v>110740</v>
      </c>
      <c r="G19" s="55">
        <v>110740</v>
      </c>
      <c r="H19" s="1"/>
    </row>
    <row r="20" spans="2:8" ht="12.75">
      <c r="B20" s="55">
        <v>6</v>
      </c>
      <c r="C20" s="55" t="s">
        <v>442</v>
      </c>
      <c r="D20" s="55" t="s">
        <v>563</v>
      </c>
      <c r="E20" s="55">
        <v>1</v>
      </c>
      <c r="F20" s="55">
        <v>94920</v>
      </c>
      <c r="G20" s="55">
        <v>94920</v>
      </c>
      <c r="H20" s="1"/>
    </row>
    <row r="21" spans="2:8" ht="12.75">
      <c r="B21" s="55">
        <v>7</v>
      </c>
      <c r="C21" s="55" t="s">
        <v>443</v>
      </c>
      <c r="D21" s="55" t="s">
        <v>563</v>
      </c>
      <c r="E21" s="55">
        <v>1</v>
      </c>
      <c r="F21" s="55">
        <v>94920</v>
      </c>
      <c r="G21" s="55">
        <v>94920</v>
      </c>
      <c r="H21" s="1"/>
    </row>
    <row r="22" spans="2:8" ht="12.75">
      <c r="B22" s="55">
        <v>8</v>
      </c>
      <c r="C22" s="55" t="s">
        <v>443</v>
      </c>
      <c r="D22" s="55" t="s">
        <v>563</v>
      </c>
      <c r="E22" s="55">
        <v>1</v>
      </c>
      <c r="F22" s="55">
        <v>94920</v>
      </c>
      <c r="G22" s="55">
        <v>94920</v>
      </c>
      <c r="H22" s="1"/>
    </row>
    <row r="23" spans="2:8" ht="12.75">
      <c r="B23" s="55">
        <v>9</v>
      </c>
      <c r="C23" s="55" t="s">
        <v>444</v>
      </c>
      <c r="D23" s="55" t="s">
        <v>563</v>
      </c>
      <c r="E23" s="55">
        <v>1</v>
      </c>
      <c r="F23" s="55">
        <v>73330</v>
      </c>
      <c r="G23" s="55">
        <v>73330</v>
      </c>
      <c r="H23" s="1"/>
    </row>
    <row r="24" spans="2:8" ht="12.75">
      <c r="B24" s="55">
        <v>10</v>
      </c>
      <c r="C24" s="55" t="s">
        <v>445</v>
      </c>
      <c r="D24" s="55" t="s">
        <v>563</v>
      </c>
      <c r="E24" s="55">
        <v>1</v>
      </c>
      <c r="F24" s="55">
        <v>129852</v>
      </c>
      <c r="G24" s="55">
        <v>129852</v>
      </c>
      <c r="H24" s="1"/>
    </row>
    <row r="25" spans="2:8" ht="12.75">
      <c r="B25" s="55">
        <v>11</v>
      </c>
      <c r="C25" s="55" t="s">
        <v>447</v>
      </c>
      <c r="D25" s="55" t="s">
        <v>563</v>
      </c>
      <c r="E25" s="55">
        <v>1</v>
      </c>
      <c r="F25" s="55">
        <v>149355</v>
      </c>
      <c r="G25" s="55">
        <v>149355</v>
      </c>
      <c r="H25" s="1"/>
    </row>
    <row r="26" spans="2:8" ht="12.75">
      <c r="B26" s="55">
        <v>12</v>
      </c>
      <c r="C26" s="55" t="s">
        <v>448</v>
      </c>
      <c r="D26" s="55" t="s">
        <v>563</v>
      </c>
      <c r="E26" s="55">
        <v>1</v>
      </c>
      <c r="F26" s="55">
        <v>179226</v>
      </c>
      <c r="G26" s="55">
        <v>179226</v>
      </c>
      <c r="H26" s="1"/>
    </row>
    <row r="27" spans="2:8" ht="12.75">
      <c r="B27" s="55">
        <v>13</v>
      </c>
      <c r="C27" s="55" t="s">
        <v>451</v>
      </c>
      <c r="D27" s="55" t="s">
        <v>563</v>
      </c>
      <c r="E27" s="55">
        <v>1</v>
      </c>
      <c r="F27" s="55">
        <v>119484</v>
      </c>
      <c r="G27" s="55">
        <v>119484</v>
      </c>
      <c r="H27" s="1"/>
    </row>
    <row r="28" spans="2:8" ht="12.75">
      <c r="B28" s="55">
        <v>14</v>
      </c>
      <c r="C28" s="248" t="s">
        <v>463</v>
      </c>
      <c r="D28" s="55" t="s">
        <v>563</v>
      </c>
      <c r="E28" s="55">
        <v>1</v>
      </c>
      <c r="F28" s="55">
        <v>110088</v>
      </c>
      <c r="G28" s="55">
        <v>110088</v>
      </c>
      <c r="H28" s="1"/>
    </row>
    <row r="29" spans="2:8" ht="12.75">
      <c r="B29" s="55">
        <v>15</v>
      </c>
      <c r="C29" s="248" t="s">
        <v>464</v>
      </c>
      <c r="D29" s="55" t="s">
        <v>563</v>
      </c>
      <c r="E29" s="55">
        <v>1</v>
      </c>
      <c r="F29" s="55">
        <v>242475</v>
      </c>
      <c r="G29" s="55">
        <v>242475</v>
      </c>
      <c r="H29" s="1"/>
    </row>
    <row r="30" spans="2:8" ht="12.75">
      <c r="B30" s="55">
        <v>16</v>
      </c>
      <c r="C30" s="248" t="s">
        <v>466</v>
      </c>
      <c r="D30" s="55" t="s">
        <v>563</v>
      </c>
      <c r="E30" s="55">
        <v>1</v>
      </c>
      <c r="F30" s="55">
        <v>239970</v>
      </c>
      <c r="G30" s="55">
        <v>239970</v>
      </c>
      <c r="H30" s="1"/>
    </row>
    <row r="31" spans="2:8" ht="12.75">
      <c r="B31" s="55">
        <v>17</v>
      </c>
      <c r="C31" s="248" t="s">
        <v>467</v>
      </c>
      <c r="D31" s="55" t="s">
        <v>563</v>
      </c>
      <c r="E31" s="55">
        <v>1</v>
      </c>
      <c r="F31" s="55">
        <v>110088</v>
      </c>
      <c r="G31" s="55">
        <v>110088</v>
      </c>
      <c r="H31" s="1"/>
    </row>
    <row r="32" spans="2:8" ht="12.75">
      <c r="B32" s="55">
        <v>18</v>
      </c>
      <c r="C32" s="248" t="s">
        <v>468</v>
      </c>
      <c r="D32" s="55" t="s">
        <v>563</v>
      </c>
      <c r="E32" s="55">
        <v>1</v>
      </c>
      <c r="F32" s="55">
        <v>400320</v>
      </c>
      <c r="G32" s="55">
        <v>400320</v>
      </c>
      <c r="H32" s="1"/>
    </row>
    <row r="33" spans="2:8" ht="12.75">
      <c r="B33" s="55">
        <v>19</v>
      </c>
      <c r="C33" s="55" t="s">
        <v>469</v>
      </c>
      <c r="D33" s="55" t="s">
        <v>563</v>
      </c>
      <c r="E33" s="55">
        <v>1</v>
      </c>
      <c r="F33" s="55">
        <v>199260</v>
      </c>
      <c r="G33" s="55">
        <v>199260</v>
      </c>
      <c r="H33" s="1"/>
    </row>
    <row r="34" spans="2:8" ht="12.75">
      <c r="B34" s="55">
        <v>20</v>
      </c>
      <c r="C34" s="55" t="s">
        <v>470</v>
      </c>
      <c r="D34" s="55" t="s">
        <v>563</v>
      </c>
      <c r="E34" s="55">
        <v>1</v>
      </c>
      <c r="F34" s="55">
        <v>298890</v>
      </c>
      <c r="G34" s="55">
        <v>298890</v>
      </c>
      <c r="H34" s="1"/>
    </row>
    <row r="35" spans="2:8" ht="12.75">
      <c r="B35" s="55">
        <v>21</v>
      </c>
      <c r="C35" s="55" t="s">
        <v>471</v>
      </c>
      <c r="D35" s="55" t="s">
        <v>563</v>
      </c>
      <c r="E35" s="55">
        <v>1</v>
      </c>
      <c r="F35" s="55">
        <v>203760</v>
      </c>
      <c r="G35" s="55">
        <v>203760</v>
      </c>
      <c r="H35" s="1"/>
    </row>
    <row r="36" spans="2:8" ht="12.75">
      <c r="B36" s="55">
        <v>22</v>
      </c>
      <c r="C36" s="55" t="s">
        <v>559</v>
      </c>
      <c r="D36" s="55" t="s">
        <v>563</v>
      </c>
      <c r="E36" s="55">
        <v>1</v>
      </c>
      <c r="F36" s="55">
        <v>176324</v>
      </c>
      <c r="G36" s="55">
        <v>176324</v>
      </c>
      <c r="H36" s="1"/>
    </row>
    <row r="37" spans="2:8" ht="12.75">
      <c r="B37" s="55">
        <v>23</v>
      </c>
      <c r="C37" s="55" t="s">
        <v>446</v>
      </c>
      <c r="D37" s="55" t="s">
        <v>563</v>
      </c>
      <c r="E37" s="55">
        <v>1</v>
      </c>
      <c r="F37" s="55">
        <v>186696</v>
      </c>
      <c r="G37" s="55">
        <v>186696</v>
      </c>
      <c r="H37" s="1"/>
    </row>
    <row r="38" spans="2:8" ht="12.75">
      <c r="B38" s="55">
        <v>24</v>
      </c>
      <c r="C38" s="55" t="s">
        <v>441</v>
      </c>
      <c r="D38" s="55" t="s">
        <v>563</v>
      </c>
      <c r="E38" s="55">
        <v>1</v>
      </c>
      <c r="F38" s="55">
        <v>207440</v>
      </c>
      <c r="G38" s="55">
        <v>207440</v>
      </c>
      <c r="H38" s="1"/>
    </row>
    <row r="39" spans="2:8" ht="12.75">
      <c r="B39" s="55">
        <v>25</v>
      </c>
      <c r="C39" s="55" t="s">
        <v>472</v>
      </c>
      <c r="D39" s="55" t="s">
        <v>563</v>
      </c>
      <c r="E39" s="55">
        <v>1</v>
      </c>
      <c r="F39" s="55">
        <v>259300</v>
      </c>
      <c r="G39" s="55">
        <v>259300</v>
      </c>
      <c r="H39" s="1"/>
    </row>
    <row r="40" spans="2:8" ht="12.75">
      <c r="B40" s="55">
        <v>26</v>
      </c>
      <c r="C40" s="55" t="s">
        <v>445</v>
      </c>
      <c r="D40" s="55" t="s">
        <v>563</v>
      </c>
      <c r="E40" s="55">
        <v>1</v>
      </c>
      <c r="F40" s="55">
        <v>186696</v>
      </c>
      <c r="G40" s="55">
        <v>186696</v>
      </c>
      <c r="H40" s="1"/>
    </row>
    <row r="41" spans="2:8" ht="12.75">
      <c r="B41" s="55">
        <v>27</v>
      </c>
      <c r="C41" s="55" t="s">
        <v>560</v>
      </c>
      <c r="D41" s="55" t="s">
        <v>563</v>
      </c>
      <c r="E41" s="55">
        <v>1</v>
      </c>
      <c r="F41" s="55">
        <v>176324</v>
      </c>
      <c r="G41" s="55">
        <v>176324</v>
      </c>
      <c r="H41" s="1"/>
    </row>
    <row r="42" spans="2:8" ht="12.75">
      <c r="B42" s="55">
        <v>28</v>
      </c>
      <c r="C42" s="55" t="s">
        <v>561</v>
      </c>
      <c r="D42" s="55" t="s">
        <v>563</v>
      </c>
      <c r="E42" s="55">
        <v>1</v>
      </c>
      <c r="F42" s="55">
        <v>228184</v>
      </c>
      <c r="G42" s="55">
        <v>228184</v>
      </c>
      <c r="H42" s="1"/>
    </row>
    <row r="43" spans="2:8" ht="12.75">
      <c r="B43" s="55">
        <v>29</v>
      </c>
      <c r="C43" s="55" t="s">
        <v>562</v>
      </c>
      <c r="D43" s="55" t="s">
        <v>563</v>
      </c>
      <c r="E43" s="55">
        <v>1</v>
      </c>
      <c r="F43" s="55">
        <v>343290</v>
      </c>
      <c r="G43" s="55">
        <v>343290</v>
      </c>
      <c r="H43" s="1"/>
    </row>
    <row r="44" spans="2:8" ht="12.75">
      <c r="B44" s="55"/>
      <c r="C44" s="55" t="s">
        <v>286</v>
      </c>
      <c r="D44" s="55"/>
      <c r="E44" s="55">
        <f>SUM(E15:E43)</f>
        <v>29</v>
      </c>
      <c r="F44" s="55">
        <f>SUM(F15:F43)</f>
        <v>5015652</v>
      </c>
      <c r="G44" s="55">
        <f>SUM(G15:G43)</f>
        <v>5015652</v>
      </c>
      <c r="H44" s="1"/>
    </row>
    <row r="46" spans="4:6" ht="12.75">
      <c r="D46" s="203" t="s">
        <v>330</v>
      </c>
      <c r="E46" s="203"/>
      <c r="F46" s="203"/>
    </row>
    <row r="50" ht="12.75">
      <c r="C50" t="s">
        <v>331</v>
      </c>
    </row>
    <row r="51" ht="12.75">
      <c r="C51" t="s">
        <v>332</v>
      </c>
    </row>
    <row r="55" spans="3:5" ht="12.75">
      <c r="C55" t="s">
        <v>318</v>
      </c>
      <c r="E55" t="s">
        <v>434</v>
      </c>
    </row>
    <row r="57" ht="12.75">
      <c r="E57" s="203" t="s">
        <v>502</v>
      </c>
    </row>
    <row r="60" spans="2:3" ht="12.75">
      <c r="B60" t="s">
        <v>319</v>
      </c>
      <c r="C60" t="s">
        <v>426</v>
      </c>
    </row>
    <row r="61" spans="2:3" ht="12.75">
      <c r="B61" t="s">
        <v>320</v>
      </c>
      <c r="C61" t="s">
        <v>435</v>
      </c>
    </row>
    <row r="62" spans="2:3" ht="12.75">
      <c r="B62" t="s">
        <v>321</v>
      </c>
      <c r="C62" t="s">
        <v>436</v>
      </c>
    </row>
    <row r="63" spans="2:3" ht="12.75">
      <c r="B63" t="s">
        <v>322</v>
      </c>
      <c r="C63">
        <v>684019972</v>
      </c>
    </row>
    <row r="65" spans="2:8" ht="12.75">
      <c r="B65" s="55" t="s">
        <v>329</v>
      </c>
      <c r="C65" s="55" t="s">
        <v>324</v>
      </c>
      <c r="D65" s="55" t="s">
        <v>325</v>
      </c>
      <c r="E65" s="55" t="s">
        <v>326</v>
      </c>
      <c r="F65" s="55" t="s">
        <v>327</v>
      </c>
      <c r="G65" s="55" t="s">
        <v>328</v>
      </c>
      <c r="H65" s="1"/>
    </row>
    <row r="66" spans="2:8" ht="12.75">
      <c r="B66" s="55"/>
      <c r="C66" s="55" t="s">
        <v>450</v>
      </c>
      <c r="D66" s="55"/>
      <c r="E66" s="55">
        <f>E44</f>
        <v>29</v>
      </c>
      <c r="F66" s="55">
        <f>F44</f>
        <v>5015652</v>
      </c>
      <c r="G66" s="55">
        <f>G44</f>
        <v>5015652</v>
      </c>
      <c r="H66" s="1"/>
    </row>
    <row r="67" spans="2:8" ht="12.75">
      <c r="B67" s="55">
        <v>30</v>
      </c>
      <c r="C67" s="55" t="s">
        <v>564</v>
      </c>
      <c r="D67" s="55" t="s">
        <v>449</v>
      </c>
      <c r="E67" s="55">
        <v>1</v>
      </c>
      <c r="F67" s="55">
        <f>G67/E67</f>
        <v>251746.00000000003</v>
      </c>
      <c r="G67" s="55">
        <v>251746.00000000003</v>
      </c>
      <c r="H67" s="1"/>
    </row>
    <row r="68" spans="2:8" ht="12.75">
      <c r="B68" s="55">
        <v>31</v>
      </c>
      <c r="C68" s="55" t="s">
        <v>565</v>
      </c>
      <c r="D68" s="55" t="s">
        <v>449</v>
      </c>
      <c r="E68" s="55">
        <v>1</v>
      </c>
      <c r="F68" s="55">
        <f aca="true" t="shared" si="0" ref="F68:F95">G68/E68</f>
        <v>276675</v>
      </c>
      <c r="G68" s="55">
        <v>276675</v>
      </c>
      <c r="H68" s="1"/>
    </row>
    <row r="69" spans="2:8" ht="12.75">
      <c r="B69" s="55">
        <v>32</v>
      </c>
      <c r="C69" s="55" t="s">
        <v>465</v>
      </c>
      <c r="D69" s="55" t="s">
        <v>449</v>
      </c>
      <c r="E69" s="55">
        <v>1</v>
      </c>
      <c r="F69" s="55">
        <f t="shared" si="0"/>
        <v>199206</v>
      </c>
      <c r="G69" s="55">
        <v>199206</v>
      </c>
      <c r="H69" s="1"/>
    </row>
    <row r="70" spans="2:8" ht="12.75">
      <c r="B70" s="55">
        <v>33</v>
      </c>
      <c r="C70" s="55" t="s">
        <v>566</v>
      </c>
      <c r="D70" s="55" t="s">
        <v>449</v>
      </c>
      <c r="E70" s="55">
        <v>1</v>
      </c>
      <c r="F70" s="55">
        <f t="shared" si="0"/>
        <v>232407</v>
      </c>
      <c r="G70" s="55">
        <v>232407</v>
      </c>
      <c r="H70" s="1"/>
    </row>
    <row r="71" spans="2:8" ht="12.75">
      <c r="B71" s="55">
        <v>34</v>
      </c>
      <c r="C71" s="55" t="s">
        <v>567</v>
      </c>
      <c r="D71" s="55" t="s">
        <v>449</v>
      </c>
      <c r="E71" s="55">
        <v>1</v>
      </c>
      <c r="F71" s="55">
        <f t="shared" si="0"/>
        <v>387345</v>
      </c>
      <c r="G71" s="55">
        <v>387345</v>
      </c>
      <c r="H71" s="1"/>
    </row>
    <row r="72" spans="2:8" ht="12.75">
      <c r="B72" s="55">
        <v>35</v>
      </c>
      <c r="C72" s="55" t="s">
        <v>568</v>
      </c>
      <c r="D72" s="55" t="s">
        <v>449</v>
      </c>
      <c r="E72" s="55">
        <v>1</v>
      </c>
      <c r="F72" s="55">
        <f t="shared" si="0"/>
        <v>221340</v>
      </c>
      <c r="G72" s="55">
        <v>221340</v>
      </c>
      <c r="H72" s="1"/>
    </row>
    <row r="73" spans="2:8" ht="12.75">
      <c r="B73" s="55">
        <v>36</v>
      </c>
      <c r="C73" s="55" t="s">
        <v>446</v>
      </c>
      <c r="D73" s="55" t="s">
        <v>449</v>
      </c>
      <c r="E73" s="55">
        <v>1</v>
      </c>
      <c r="F73" s="55">
        <f t="shared" si="0"/>
        <v>221340</v>
      </c>
      <c r="G73" s="55">
        <v>221340</v>
      </c>
      <c r="H73" s="1"/>
    </row>
    <row r="74" spans="2:8" ht="12.75">
      <c r="B74" s="55">
        <v>37</v>
      </c>
      <c r="C74" s="55" t="s">
        <v>569</v>
      </c>
      <c r="D74" s="55" t="s">
        <v>449</v>
      </c>
      <c r="E74" s="55">
        <v>1</v>
      </c>
      <c r="F74" s="55">
        <f t="shared" si="0"/>
        <v>377370</v>
      </c>
      <c r="G74" s="55">
        <v>377370</v>
      </c>
      <c r="H74" s="1"/>
    </row>
    <row r="75" spans="2:8" ht="12.75">
      <c r="B75" s="55">
        <v>38</v>
      </c>
      <c r="C75" s="55" t="s">
        <v>570</v>
      </c>
      <c r="D75" s="55" t="s">
        <v>449</v>
      </c>
      <c r="E75" s="55">
        <v>1</v>
      </c>
      <c r="F75" s="55">
        <f t="shared" si="0"/>
        <v>251580</v>
      </c>
      <c r="G75" s="55">
        <v>251580</v>
      </c>
      <c r="H75" s="1"/>
    </row>
    <row r="76" spans="2:8" ht="12.75">
      <c r="B76" s="55">
        <v>39</v>
      </c>
      <c r="C76" s="55" t="s">
        <v>571</v>
      </c>
      <c r="D76" s="55" t="s">
        <v>449</v>
      </c>
      <c r="E76" s="55">
        <v>1</v>
      </c>
      <c r="F76" s="55">
        <f t="shared" si="0"/>
        <v>301896</v>
      </c>
      <c r="G76" s="55">
        <v>301896</v>
      </c>
      <c r="H76" s="1"/>
    </row>
    <row r="77" spans="2:8" ht="12.75">
      <c r="B77" s="55">
        <v>40</v>
      </c>
      <c r="C77" s="55" t="s">
        <v>572</v>
      </c>
      <c r="D77" s="55" t="s">
        <v>449</v>
      </c>
      <c r="E77" s="55">
        <v>1</v>
      </c>
      <c r="F77" s="55">
        <f t="shared" si="0"/>
        <v>377370</v>
      </c>
      <c r="G77" s="55">
        <v>377370</v>
      </c>
      <c r="H77" s="1"/>
    </row>
    <row r="78" spans="2:8" ht="12.75">
      <c r="B78" s="55">
        <v>41</v>
      </c>
      <c r="C78" s="55" t="s">
        <v>573</v>
      </c>
      <c r="D78" s="55" t="s">
        <v>449</v>
      </c>
      <c r="E78" s="55">
        <v>1</v>
      </c>
      <c r="F78" s="55">
        <f t="shared" si="0"/>
        <v>276738</v>
      </c>
      <c r="G78" s="55">
        <v>276738</v>
      </c>
      <c r="H78" s="1"/>
    </row>
    <row r="79" spans="2:8" ht="12.75">
      <c r="B79" s="55">
        <v>42</v>
      </c>
      <c r="C79" s="55" t="s">
        <v>574</v>
      </c>
      <c r="D79" s="55" t="s">
        <v>449</v>
      </c>
      <c r="E79" s="55">
        <v>1</v>
      </c>
      <c r="F79" s="55">
        <f t="shared" si="0"/>
        <v>377370</v>
      </c>
      <c r="G79" s="55">
        <v>377370</v>
      </c>
      <c r="H79" s="1"/>
    </row>
    <row r="80" spans="2:8" ht="12.75">
      <c r="B80" s="55">
        <v>43</v>
      </c>
      <c r="C80" s="55" t="s">
        <v>575</v>
      </c>
      <c r="D80" s="55" t="s">
        <v>449</v>
      </c>
      <c r="E80" s="55">
        <v>1</v>
      </c>
      <c r="F80" s="55">
        <f t="shared" si="0"/>
        <v>314475</v>
      </c>
      <c r="G80" s="55">
        <v>314475</v>
      </c>
      <c r="H80" s="1"/>
    </row>
    <row r="81" spans="2:8" ht="12.75">
      <c r="B81" s="55">
        <v>44</v>
      </c>
      <c r="C81" s="55" t="s">
        <v>576</v>
      </c>
      <c r="D81" s="55" t="s">
        <v>449</v>
      </c>
      <c r="E81" s="55">
        <v>1</v>
      </c>
      <c r="F81" s="55">
        <f t="shared" si="0"/>
        <v>251580</v>
      </c>
      <c r="G81" s="55">
        <v>251580</v>
      </c>
      <c r="H81" s="1"/>
    </row>
    <row r="82" spans="2:8" ht="12.75">
      <c r="B82" s="55">
        <v>45</v>
      </c>
      <c r="C82" s="55" t="s">
        <v>577</v>
      </c>
      <c r="D82" s="55" t="s">
        <v>449</v>
      </c>
      <c r="E82" s="55">
        <v>1</v>
      </c>
      <c r="F82" s="55">
        <f t="shared" si="0"/>
        <v>289317</v>
      </c>
      <c r="G82" s="55">
        <v>289317</v>
      </c>
      <c r="H82" s="1"/>
    </row>
    <row r="83" spans="2:8" ht="12.75">
      <c r="B83" s="55">
        <v>46</v>
      </c>
      <c r="C83" s="55" t="s">
        <v>578</v>
      </c>
      <c r="D83" s="55" t="s">
        <v>449</v>
      </c>
      <c r="E83" s="55">
        <v>1</v>
      </c>
      <c r="F83" s="55">
        <f t="shared" si="0"/>
        <v>251580</v>
      </c>
      <c r="G83" s="55">
        <v>251580</v>
      </c>
      <c r="H83" s="1"/>
    </row>
    <row r="84" spans="2:8" ht="12.75">
      <c r="B84" s="55">
        <v>47</v>
      </c>
      <c r="C84" s="55" t="s">
        <v>579</v>
      </c>
      <c r="D84" s="55" t="s">
        <v>449</v>
      </c>
      <c r="E84" s="55">
        <v>1</v>
      </c>
      <c r="F84" s="55">
        <f t="shared" si="0"/>
        <v>377370</v>
      </c>
      <c r="G84" s="55">
        <v>377370</v>
      </c>
      <c r="H84" s="1"/>
    </row>
    <row r="85" spans="2:8" ht="12.75">
      <c r="B85" s="55">
        <v>48</v>
      </c>
      <c r="C85" s="55" t="s">
        <v>580</v>
      </c>
      <c r="D85" s="55" t="s">
        <v>449</v>
      </c>
      <c r="E85" s="55">
        <v>1</v>
      </c>
      <c r="F85" s="55">
        <f t="shared" si="0"/>
        <v>289317</v>
      </c>
      <c r="G85" s="55">
        <v>289317</v>
      </c>
      <c r="H85" s="1"/>
    </row>
    <row r="86" spans="2:8" ht="12.75">
      <c r="B86" s="55">
        <v>49</v>
      </c>
      <c r="C86" s="55" t="s">
        <v>581</v>
      </c>
      <c r="D86" s="55" t="s">
        <v>449</v>
      </c>
      <c r="E86" s="55">
        <v>1</v>
      </c>
      <c r="F86" s="55">
        <f t="shared" si="0"/>
        <v>402528</v>
      </c>
      <c r="G86" s="55">
        <v>402528</v>
      </c>
      <c r="H86" s="1"/>
    </row>
    <row r="87" spans="2:8" ht="12.75">
      <c r="B87" s="55">
        <v>50</v>
      </c>
      <c r="C87" s="55" t="s">
        <v>452</v>
      </c>
      <c r="D87" s="55" t="s">
        <v>449</v>
      </c>
      <c r="E87" s="179">
        <v>1</v>
      </c>
      <c r="F87" s="55">
        <f t="shared" si="0"/>
        <v>82834</v>
      </c>
      <c r="G87" s="179">
        <v>82834</v>
      </c>
      <c r="H87" s="1"/>
    </row>
    <row r="88" spans="2:8" ht="12.75">
      <c r="B88" s="55">
        <v>51</v>
      </c>
      <c r="C88" s="55" t="s">
        <v>453</v>
      </c>
      <c r="D88" s="55" t="s">
        <v>449</v>
      </c>
      <c r="E88" s="55">
        <v>3</v>
      </c>
      <c r="F88" s="55">
        <f t="shared" si="0"/>
        <v>7910</v>
      </c>
      <c r="G88" s="55">
        <v>23730</v>
      </c>
      <c r="H88" s="1"/>
    </row>
    <row r="89" spans="2:8" ht="12.75">
      <c r="B89" s="55">
        <v>52</v>
      </c>
      <c r="C89" s="55" t="s">
        <v>454</v>
      </c>
      <c r="D89" s="55" t="s">
        <v>449</v>
      </c>
      <c r="E89" s="55">
        <v>270</v>
      </c>
      <c r="F89" s="202">
        <f t="shared" si="0"/>
        <v>91.38148148148149</v>
      </c>
      <c r="G89" s="55">
        <v>24673</v>
      </c>
      <c r="H89" s="1"/>
    </row>
    <row r="90" spans="2:8" ht="12.75">
      <c r="B90" s="55">
        <v>53</v>
      </c>
      <c r="C90" s="55" t="s">
        <v>455</v>
      </c>
      <c r="D90" s="55" t="s">
        <v>449</v>
      </c>
      <c r="E90" s="55">
        <v>6</v>
      </c>
      <c r="F90" s="55">
        <f t="shared" si="0"/>
        <v>2180</v>
      </c>
      <c r="G90" s="55">
        <v>13080</v>
      </c>
      <c r="H90" s="1"/>
    </row>
    <row r="91" spans="2:8" ht="12.75">
      <c r="B91" s="55">
        <v>54</v>
      </c>
      <c r="C91" s="55" t="s">
        <v>456</v>
      </c>
      <c r="D91" s="55" t="s">
        <v>449</v>
      </c>
      <c r="E91" s="55">
        <v>4</v>
      </c>
      <c r="F91" s="55">
        <f t="shared" si="0"/>
        <v>1352.5</v>
      </c>
      <c r="G91" s="55">
        <v>5410</v>
      </c>
      <c r="H91" s="1"/>
    </row>
    <row r="92" spans="2:8" ht="12.75">
      <c r="B92" s="55">
        <v>55</v>
      </c>
      <c r="C92" s="55" t="s">
        <v>457</v>
      </c>
      <c r="D92" s="55" t="s">
        <v>449</v>
      </c>
      <c r="E92" s="55">
        <v>1</v>
      </c>
      <c r="F92" s="55">
        <f t="shared" si="0"/>
        <v>72140</v>
      </c>
      <c r="G92" s="55">
        <v>72140</v>
      </c>
      <c r="H92" s="1"/>
    </row>
    <row r="93" spans="2:8" ht="12.75">
      <c r="B93" s="55">
        <v>56</v>
      </c>
      <c r="C93" s="55" t="s">
        <v>458</v>
      </c>
      <c r="D93" s="55" t="s">
        <v>449</v>
      </c>
      <c r="E93" s="55">
        <v>1</v>
      </c>
      <c r="F93" s="55">
        <f t="shared" si="0"/>
        <v>12624</v>
      </c>
      <c r="G93" s="55">
        <v>12624</v>
      </c>
      <c r="H93" s="1"/>
    </row>
    <row r="94" spans="2:8" ht="12.75">
      <c r="B94" s="55">
        <v>57</v>
      </c>
      <c r="C94" s="55" t="s">
        <v>459</v>
      </c>
      <c r="D94" s="55" t="s">
        <v>449</v>
      </c>
      <c r="E94" s="55">
        <v>1</v>
      </c>
      <c r="F94" s="55">
        <f t="shared" si="0"/>
        <v>1000</v>
      </c>
      <c r="G94" s="55">
        <v>1000</v>
      </c>
      <c r="H94" s="1"/>
    </row>
    <row r="95" spans="2:8" ht="12.75">
      <c r="B95" s="55">
        <v>58</v>
      </c>
      <c r="C95" s="55" t="s">
        <v>460</v>
      </c>
      <c r="D95" s="55" t="s">
        <v>449</v>
      </c>
      <c r="E95" s="55">
        <v>1</v>
      </c>
      <c r="F95" s="55">
        <f t="shared" si="0"/>
        <v>80580</v>
      </c>
      <c r="G95" s="55">
        <v>80580</v>
      </c>
      <c r="H95" s="1"/>
    </row>
    <row r="96" spans="2:7" ht="12.75">
      <c r="B96" s="55"/>
      <c r="C96" s="55" t="s">
        <v>286</v>
      </c>
      <c r="D96" s="55"/>
      <c r="E96" s="55">
        <f>SUM(E66:E95)</f>
        <v>337</v>
      </c>
      <c r="F96" s="202">
        <f>SUM(F66:F95)</f>
        <v>11204913.881481482</v>
      </c>
      <c r="G96" s="55">
        <f>SUM(G66:G95)</f>
        <v>11260273</v>
      </c>
    </row>
    <row r="97" spans="4:6" ht="12.75">
      <c r="D97" s="203" t="s">
        <v>330</v>
      </c>
      <c r="E97" s="203"/>
      <c r="F97" s="203"/>
    </row>
    <row r="101" ht="12.75">
      <c r="C101" t="s">
        <v>331</v>
      </c>
    </row>
    <row r="102" ht="12.75">
      <c r="C102" t="s">
        <v>332</v>
      </c>
    </row>
    <row r="106" spans="3:5" ht="12.75">
      <c r="C106" t="s">
        <v>318</v>
      </c>
      <c r="E106" t="s">
        <v>434</v>
      </c>
    </row>
    <row r="108" ht="12.75">
      <c r="E108" s="203" t="s">
        <v>502</v>
      </c>
    </row>
    <row r="111" spans="2:3" ht="12.75">
      <c r="B111" t="s">
        <v>319</v>
      </c>
      <c r="C111" t="s">
        <v>426</v>
      </c>
    </row>
    <row r="112" spans="2:3" ht="12.75">
      <c r="B112" t="s">
        <v>320</v>
      </c>
      <c r="C112" t="s">
        <v>435</v>
      </c>
    </row>
    <row r="113" spans="2:3" ht="12.75">
      <c r="B113" t="s">
        <v>321</v>
      </c>
      <c r="C113" t="s">
        <v>436</v>
      </c>
    </row>
    <row r="114" spans="2:3" ht="12.75">
      <c r="B114" t="s">
        <v>322</v>
      </c>
      <c r="C114">
        <v>684019972</v>
      </c>
    </row>
    <row r="116" spans="2:8" ht="12.75">
      <c r="B116" s="55" t="s">
        <v>329</v>
      </c>
      <c r="C116" s="55" t="s">
        <v>324</v>
      </c>
      <c r="D116" s="55" t="s">
        <v>325</v>
      </c>
      <c r="E116" s="55" t="s">
        <v>326</v>
      </c>
      <c r="F116" s="55" t="s">
        <v>327</v>
      </c>
      <c r="G116" s="55" t="s">
        <v>328</v>
      </c>
      <c r="H116" s="1"/>
    </row>
    <row r="117" spans="2:8" ht="12.75">
      <c r="B117" s="55"/>
      <c r="C117" s="55" t="s">
        <v>450</v>
      </c>
      <c r="D117" s="55" t="str">
        <f>D95</f>
        <v>COP</v>
      </c>
      <c r="E117" s="55">
        <f>E96</f>
        <v>337</v>
      </c>
      <c r="F117" s="202">
        <f>F96</f>
        <v>11204913.881481482</v>
      </c>
      <c r="G117" s="55">
        <f>G96</f>
        <v>11260273</v>
      </c>
      <c r="H117" s="1"/>
    </row>
    <row r="118" spans="2:8" ht="12.75">
      <c r="B118" s="55">
        <v>59</v>
      </c>
      <c r="C118" s="55" t="s">
        <v>461</v>
      </c>
      <c r="D118" s="55"/>
      <c r="E118" s="55">
        <v>1</v>
      </c>
      <c r="F118" s="55">
        <f>G118/E118</f>
        <v>30348</v>
      </c>
      <c r="G118" s="55">
        <v>30348</v>
      </c>
      <c r="H118" s="1"/>
    </row>
    <row r="119" spans="2:8" ht="12.75">
      <c r="B119" s="55">
        <v>60</v>
      </c>
      <c r="C119" s="55" t="s">
        <v>462</v>
      </c>
      <c r="D119" s="55"/>
      <c r="E119" s="55">
        <v>2</v>
      </c>
      <c r="F119" s="55">
        <f aca="true" t="shared" si="1" ref="F119:F146">G119/E119</f>
        <v>7334</v>
      </c>
      <c r="G119" s="55">
        <v>14668</v>
      </c>
      <c r="H119" s="1"/>
    </row>
    <row r="120" spans="2:8" ht="12.75">
      <c r="B120" s="55">
        <v>61</v>
      </c>
      <c r="C120" s="55" t="s">
        <v>462</v>
      </c>
      <c r="D120" s="55"/>
      <c r="E120" s="55">
        <v>2</v>
      </c>
      <c r="F120" s="55">
        <f t="shared" si="1"/>
        <v>6025</v>
      </c>
      <c r="G120" s="55">
        <v>12050</v>
      </c>
      <c r="H120" s="1"/>
    </row>
    <row r="121" spans="2:8" ht="12.75">
      <c r="B121" s="55">
        <v>62</v>
      </c>
      <c r="C121" s="55" t="s">
        <v>462</v>
      </c>
      <c r="D121" s="55"/>
      <c r="E121" s="55">
        <v>13</v>
      </c>
      <c r="F121" s="55">
        <f t="shared" si="1"/>
        <v>7334</v>
      </c>
      <c r="G121" s="55">
        <v>95342</v>
      </c>
      <c r="H121" s="1"/>
    </row>
    <row r="122" spans="2:8" ht="12.75">
      <c r="B122" s="55">
        <v>63</v>
      </c>
      <c r="C122" s="55" t="s">
        <v>582</v>
      </c>
      <c r="D122" s="55"/>
      <c r="E122" s="55">
        <v>9</v>
      </c>
      <c r="F122" s="202">
        <f t="shared" si="1"/>
        <v>24810.88888888889</v>
      </c>
      <c r="G122" s="202">
        <v>223298</v>
      </c>
      <c r="H122" s="1"/>
    </row>
    <row r="123" spans="2:8" ht="12.75">
      <c r="B123" s="55">
        <v>64</v>
      </c>
      <c r="C123" s="55" t="s">
        <v>583</v>
      </c>
      <c r="D123" s="55"/>
      <c r="E123" s="179">
        <v>15</v>
      </c>
      <c r="F123" s="202">
        <f t="shared" si="1"/>
        <v>10489</v>
      </c>
      <c r="G123" s="179">
        <v>157335</v>
      </c>
      <c r="H123" s="1"/>
    </row>
    <row r="124" spans="2:8" ht="12.75">
      <c r="B124" s="55">
        <v>65</v>
      </c>
      <c r="C124" s="55" t="s">
        <v>584</v>
      </c>
      <c r="D124" s="55"/>
      <c r="E124" s="55">
        <v>5</v>
      </c>
      <c r="F124" s="202">
        <f t="shared" si="1"/>
        <v>9222.4</v>
      </c>
      <c r="G124" s="249">
        <v>46112</v>
      </c>
      <c r="H124" s="1"/>
    </row>
    <row r="125" spans="2:8" ht="12.75">
      <c r="B125" s="55">
        <v>66</v>
      </c>
      <c r="C125" s="55" t="s">
        <v>584</v>
      </c>
      <c r="D125" s="55"/>
      <c r="E125" s="55">
        <v>18</v>
      </c>
      <c r="F125" s="202">
        <f t="shared" si="1"/>
        <v>8359.5</v>
      </c>
      <c r="G125" s="55">
        <v>150471</v>
      </c>
      <c r="H125" s="1"/>
    </row>
    <row r="126" spans="2:8" ht="12.75">
      <c r="B126" s="55">
        <v>67</v>
      </c>
      <c r="C126" s="55" t="s">
        <v>585</v>
      </c>
      <c r="D126" s="55"/>
      <c r="E126" s="55">
        <v>12</v>
      </c>
      <c r="F126" s="202">
        <f t="shared" si="1"/>
        <v>19788.166666666668</v>
      </c>
      <c r="G126" s="202">
        <v>237458</v>
      </c>
      <c r="H126" s="1"/>
    </row>
    <row r="127" spans="2:8" ht="12.75">
      <c r="B127" s="55">
        <v>68</v>
      </c>
      <c r="C127" s="55" t="s">
        <v>586</v>
      </c>
      <c r="D127" s="55"/>
      <c r="E127" s="55">
        <v>6</v>
      </c>
      <c r="F127" s="202">
        <f t="shared" si="1"/>
        <v>19926</v>
      </c>
      <c r="G127" s="249">
        <v>119556</v>
      </c>
      <c r="H127" s="1"/>
    </row>
    <row r="128" spans="2:8" ht="12.75">
      <c r="B128" s="55">
        <v>69</v>
      </c>
      <c r="C128" s="55" t="s">
        <v>473</v>
      </c>
      <c r="D128" s="55"/>
      <c r="E128" s="55">
        <v>332</v>
      </c>
      <c r="F128" s="202">
        <f t="shared" si="1"/>
        <v>390.855421686747</v>
      </c>
      <c r="G128" s="55">
        <v>129764</v>
      </c>
      <c r="H128" s="1"/>
    </row>
    <row r="129" spans="2:8" ht="12.75">
      <c r="B129" s="55">
        <v>70</v>
      </c>
      <c r="C129" s="55" t="s">
        <v>587</v>
      </c>
      <c r="D129" s="55"/>
      <c r="E129" s="55">
        <v>110</v>
      </c>
      <c r="F129" s="202">
        <f t="shared" si="1"/>
        <v>213</v>
      </c>
      <c r="G129" s="202">
        <v>23430</v>
      </c>
      <c r="H129" s="1"/>
    </row>
    <row r="130" spans="2:8" ht="12.75">
      <c r="B130" s="55">
        <v>71</v>
      </c>
      <c r="C130" s="55" t="s">
        <v>588</v>
      </c>
      <c r="D130" s="55"/>
      <c r="E130" s="55">
        <v>50</v>
      </c>
      <c r="F130" s="202">
        <f t="shared" si="1"/>
        <v>511.86</v>
      </c>
      <c r="G130" s="40">
        <v>25593</v>
      </c>
      <c r="H130" s="1"/>
    </row>
    <row r="131" spans="2:8" ht="12.75">
      <c r="B131" s="55">
        <v>72</v>
      </c>
      <c r="C131" s="55" t="s">
        <v>589</v>
      </c>
      <c r="D131" s="55"/>
      <c r="E131" s="55">
        <v>7</v>
      </c>
      <c r="F131" s="202">
        <f t="shared" si="1"/>
        <v>2301.8571428571427</v>
      </c>
      <c r="G131" s="55">
        <v>16113</v>
      </c>
      <c r="H131" s="1"/>
    </row>
    <row r="132" spans="2:8" ht="12.75">
      <c r="B132" s="55">
        <v>73</v>
      </c>
      <c r="C132" s="55" t="s">
        <v>590</v>
      </c>
      <c r="D132" s="55"/>
      <c r="E132" s="55">
        <v>1</v>
      </c>
      <c r="F132" s="202">
        <f t="shared" si="1"/>
        <v>150120</v>
      </c>
      <c r="G132" s="234">
        <v>150120</v>
      </c>
      <c r="H132" s="1"/>
    </row>
    <row r="133" spans="2:8" ht="12.75">
      <c r="B133" s="55">
        <v>74</v>
      </c>
      <c r="C133" s="55" t="s">
        <v>474</v>
      </c>
      <c r="D133" s="55"/>
      <c r="E133" s="55">
        <v>515</v>
      </c>
      <c r="F133" s="202">
        <f t="shared" si="1"/>
        <v>432.21941747572816</v>
      </c>
      <c r="G133" s="55">
        <v>222593</v>
      </c>
      <c r="H133" s="1"/>
    </row>
    <row r="134" spans="2:8" ht="12.75">
      <c r="B134" s="55">
        <v>75</v>
      </c>
      <c r="C134" s="55" t="s">
        <v>591</v>
      </c>
      <c r="D134" s="55"/>
      <c r="E134" s="234">
        <v>7</v>
      </c>
      <c r="F134" s="202">
        <f t="shared" si="1"/>
        <v>68974.28571428571</v>
      </c>
      <c r="G134" s="234">
        <v>482820</v>
      </c>
      <c r="H134" s="1"/>
    </row>
    <row r="135" spans="2:8" ht="12.75">
      <c r="B135" s="55">
        <v>76</v>
      </c>
      <c r="C135" s="55" t="s">
        <v>475</v>
      </c>
      <c r="D135" s="55"/>
      <c r="E135" s="55">
        <v>4</v>
      </c>
      <c r="F135" s="202">
        <f t="shared" si="1"/>
        <v>3611.25</v>
      </c>
      <c r="G135" s="55">
        <v>14445</v>
      </c>
      <c r="H135" s="1"/>
    </row>
    <row r="136" spans="2:8" ht="12.75">
      <c r="B136" s="55">
        <v>77</v>
      </c>
      <c r="C136" s="55" t="s">
        <v>591</v>
      </c>
      <c r="D136" s="55"/>
      <c r="E136" s="55">
        <v>3</v>
      </c>
      <c r="F136" s="202">
        <f t="shared" si="1"/>
        <v>99683.66666666667</v>
      </c>
      <c r="G136" s="55">
        <v>299051</v>
      </c>
      <c r="H136" s="1"/>
    </row>
    <row r="137" spans="2:8" ht="12.75">
      <c r="B137" s="55">
        <v>78</v>
      </c>
      <c r="C137" s="55" t="s">
        <v>591</v>
      </c>
      <c r="D137" s="55"/>
      <c r="E137" s="55">
        <v>4</v>
      </c>
      <c r="F137" s="202">
        <f t="shared" si="1"/>
        <v>101587</v>
      </c>
      <c r="G137" s="55">
        <v>406348</v>
      </c>
      <c r="H137" s="1"/>
    </row>
    <row r="138" spans="2:8" ht="12.75">
      <c r="B138" s="55">
        <v>79</v>
      </c>
      <c r="C138" s="55" t="s">
        <v>591</v>
      </c>
      <c r="D138" s="55"/>
      <c r="E138" s="55">
        <v>23</v>
      </c>
      <c r="F138" s="202">
        <f t="shared" si="1"/>
        <v>37935.608695652176</v>
      </c>
      <c r="G138" s="55">
        <v>872519</v>
      </c>
      <c r="H138" s="1"/>
    </row>
    <row r="139" spans="2:8" ht="12.75">
      <c r="B139" s="55">
        <v>80</v>
      </c>
      <c r="C139" s="55" t="s">
        <v>592</v>
      </c>
      <c r="D139" s="55"/>
      <c r="E139" s="55">
        <v>1</v>
      </c>
      <c r="F139" s="202">
        <f t="shared" si="1"/>
        <v>6328</v>
      </c>
      <c r="G139" s="55">
        <v>6328</v>
      </c>
      <c r="H139" s="1"/>
    </row>
    <row r="140" spans="2:8" ht="12.75">
      <c r="B140" s="55">
        <v>81</v>
      </c>
      <c r="C140" s="55" t="s">
        <v>591</v>
      </c>
      <c r="D140" s="55"/>
      <c r="E140" s="55">
        <v>1</v>
      </c>
      <c r="F140" s="202">
        <f t="shared" si="1"/>
        <v>74155</v>
      </c>
      <c r="G140" s="55">
        <v>74155</v>
      </c>
      <c r="H140" s="1"/>
    </row>
    <row r="141" spans="2:8" ht="12.75">
      <c r="B141" s="55">
        <v>82</v>
      </c>
      <c r="C141" s="55" t="s">
        <v>591</v>
      </c>
      <c r="D141" s="55"/>
      <c r="E141" s="55">
        <v>2</v>
      </c>
      <c r="F141" s="202">
        <f t="shared" si="1"/>
        <v>118056.5</v>
      </c>
      <c r="G141" s="202">
        <v>236113</v>
      </c>
      <c r="H141" s="1"/>
    </row>
    <row r="142" spans="2:8" ht="12.75">
      <c r="B142" s="55">
        <v>83</v>
      </c>
      <c r="C142" s="55" t="s">
        <v>593</v>
      </c>
      <c r="D142" s="55"/>
      <c r="E142" s="55">
        <v>162</v>
      </c>
      <c r="F142" s="202">
        <f t="shared" si="1"/>
        <v>2386.061728395062</v>
      </c>
      <c r="G142" s="249">
        <v>386542</v>
      </c>
      <c r="H142" s="1"/>
    </row>
    <row r="143" spans="2:8" ht="12.75">
      <c r="B143" s="55">
        <v>84</v>
      </c>
      <c r="C143" s="55" t="s">
        <v>594</v>
      </c>
      <c r="D143" s="55"/>
      <c r="E143" s="55">
        <v>1299</v>
      </c>
      <c r="F143" s="202">
        <f t="shared" si="1"/>
        <v>114.91685912240185</v>
      </c>
      <c r="G143" s="55">
        <v>149277</v>
      </c>
      <c r="H143" s="1"/>
    </row>
    <row r="144" spans="2:8" ht="12.75">
      <c r="B144" s="55">
        <v>85</v>
      </c>
      <c r="C144" s="55" t="s">
        <v>594</v>
      </c>
      <c r="D144" s="55"/>
      <c r="E144" s="55">
        <v>250</v>
      </c>
      <c r="F144" s="202">
        <f t="shared" si="1"/>
        <v>138.4</v>
      </c>
      <c r="G144" s="55">
        <v>34600</v>
      </c>
      <c r="H144" s="1"/>
    </row>
    <row r="145" spans="2:8" ht="12.75">
      <c r="B145" s="55">
        <v>86</v>
      </c>
      <c r="C145" s="55" t="s">
        <v>595</v>
      </c>
      <c r="D145" s="55"/>
      <c r="E145" s="55">
        <v>2</v>
      </c>
      <c r="F145" s="202">
        <f t="shared" si="1"/>
        <v>17011.5</v>
      </c>
      <c r="G145" s="55">
        <v>34023</v>
      </c>
      <c r="H145" s="1"/>
    </row>
    <row r="146" spans="2:8" ht="12.75">
      <c r="B146" s="55">
        <v>87</v>
      </c>
      <c r="C146" s="55" t="s">
        <v>596</v>
      </c>
      <c r="D146" s="55"/>
      <c r="E146" s="55">
        <v>120</v>
      </c>
      <c r="F146" s="202">
        <f t="shared" si="1"/>
        <v>2088.9333333333334</v>
      </c>
      <c r="G146" s="55">
        <v>250672</v>
      </c>
      <c r="H146" s="1"/>
    </row>
    <row r="147" spans="2:7" ht="12.75">
      <c r="B147" s="55"/>
      <c r="C147" s="55" t="s">
        <v>286</v>
      </c>
      <c r="D147" s="55"/>
      <c r="E147" s="55">
        <f>SUM(E117:E146)</f>
        <v>3313</v>
      </c>
      <c r="F147" s="202">
        <f>SUM(F117:F146)</f>
        <v>12034591.752016509</v>
      </c>
      <c r="G147" s="55">
        <f>SUM(G117:G146)</f>
        <v>16161417</v>
      </c>
    </row>
    <row r="148" spans="4:6" ht="12.75">
      <c r="D148" s="203" t="s">
        <v>330</v>
      </c>
      <c r="E148" s="203"/>
      <c r="F148" s="203"/>
    </row>
    <row r="152" ht="12.75">
      <c r="C152" t="s">
        <v>331</v>
      </c>
    </row>
    <row r="153" ht="12.75">
      <c r="C153" t="s">
        <v>332</v>
      </c>
    </row>
    <row r="157" spans="3:5" ht="12.75">
      <c r="C157" t="s">
        <v>318</v>
      </c>
      <c r="E157" t="s">
        <v>434</v>
      </c>
    </row>
    <row r="159" ht="12.75">
      <c r="E159" s="203" t="s">
        <v>502</v>
      </c>
    </row>
    <row r="162" spans="2:3" ht="12.75">
      <c r="B162" t="s">
        <v>319</v>
      </c>
      <c r="C162" t="s">
        <v>426</v>
      </c>
    </row>
    <row r="163" spans="2:3" ht="12.75">
      <c r="B163" t="s">
        <v>320</v>
      </c>
      <c r="C163" t="s">
        <v>435</v>
      </c>
    </row>
    <row r="164" spans="2:3" ht="12.75">
      <c r="B164" t="s">
        <v>321</v>
      </c>
      <c r="C164" t="s">
        <v>436</v>
      </c>
    </row>
    <row r="165" spans="2:3" ht="12.75">
      <c r="B165" t="s">
        <v>322</v>
      </c>
      <c r="C165">
        <v>684019972</v>
      </c>
    </row>
    <row r="167" spans="2:8" ht="12.75">
      <c r="B167" s="55" t="s">
        <v>329</v>
      </c>
      <c r="C167" s="55" t="s">
        <v>324</v>
      </c>
      <c r="D167" s="55" t="s">
        <v>325</v>
      </c>
      <c r="E167" s="55" t="s">
        <v>326</v>
      </c>
      <c r="F167" s="55" t="s">
        <v>327</v>
      </c>
      <c r="G167" s="55" t="s">
        <v>328</v>
      </c>
      <c r="H167" s="1"/>
    </row>
    <row r="168" spans="2:8" ht="12.75">
      <c r="B168" s="55"/>
      <c r="C168" s="55" t="s">
        <v>450</v>
      </c>
      <c r="D168" s="55">
        <f>D146</f>
        <v>0</v>
      </c>
      <c r="E168" s="55">
        <f>E147</f>
        <v>3313</v>
      </c>
      <c r="F168" s="202">
        <f>F147</f>
        <v>12034591.752016509</v>
      </c>
      <c r="G168" s="55">
        <f>G147</f>
        <v>16161417</v>
      </c>
      <c r="H168" s="1"/>
    </row>
    <row r="169" spans="2:8" ht="12.75">
      <c r="B169" s="55">
        <v>88</v>
      </c>
      <c r="C169" s="55" t="s">
        <v>596</v>
      </c>
      <c r="D169" s="55"/>
      <c r="E169" s="55">
        <v>179</v>
      </c>
      <c r="F169" s="202">
        <f>G169/E169</f>
        <v>1512.9720670391062</v>
      </c>
      <c r="G169" s="55">
        <v>270822</v>
      </c>
      <c r="H169" s="1"/>
    </row>
    <row r="170" spans="2:8" ht="12.75">
      <c r="B170" s="55">
        <v>89</v>
      </c>
      <c r="C170" s="197" t="s">
        <v>597</v>
      </c>
      <c r="D170" s="55"/>
      <c r="E170" s="179"/>
      <c r="F170" s="179"/>
      <c r="G170" s="179">
        <v>1504272</v>
      </c>
      <c r="H170" s="1"/>
    </row>
    <row r="171" spans="2:8" ht="12.75">
      <c r="B171" s="55">
        <v>90</v>
      </c>
      <c r="C171" s="40" t="s">
        <v>584</v>
      </c>
      <c r="D171" s="55" t="s">
        <v>598</v>
      </c>
      <c r="E171" s="55">
        <v>1</v>
      </c>
      <c r="F171" s="55">
        <v>7735</v>
      </c>
      <c r="G171" s="55">
        <v>7735</v>
      </c>
      <c r="H171" s="1"/>
    </row>
    <row r="172" spans="2:8" ht="12.75">
      <c r="B172" s="55">
        <v>91</v>
      </c>
      <c r="C172" s="40" t="s">
        <v>584</v>
      </c>
      <c r="D172" s="55" t="s">
        <v>598</v>
      </c>
      <c r="E172" s="55">
        <v>1</v>
      </c>
      <c r="F172" s="55">
        <v>11050</v>
      </c>
      <c r="G172" s="55">
        <v>11050</v>
      </c>
      <c r="H172" s="1"/>
    </row>
    <row r="173" spans="2:8" ht="12.75">
      <c r="B173" s="55">
        <v>92</v>
      </c>
      <c r="C173" s="40" t="s">
        <v>584</v>
      </c>
      <c r="D173" s="55" t="s">
        <v>599</v>
      </c>
      <c r="E173" s="55">
        <v>1</v>
      </c>
      <c r="F173" s="202">
        <v>11602.5</v>
      </c>
      <c r="G173" s="202">
        <v>11602.5</v>
      </c>
      <c r="H173" s="1"/>
    </row>
    <row r="174" spans="2:8" ht="12.75">
      <c r="B174" s="55">
        <v>93</v>
      </c>
      <c r="C174" s="40" t="s">
        <v>584</v>
      </c>
      <c r="D174" s="55" t="s">
        <v>598</v>
      </c>
      <c r="E174" s="55">
        <v>1</v>
      </c>
      <c r="F174" s="202">
        <v>7735</v>
      </c>
      <c r="G174" s="202">
        <v>7735</v>
      </c>
      <c r="H174" s="1"/>
    </row>
    <row r="175" spans="2:8" ht="12.75">
      <c r="B175" s="55">
        <v>94</v>
      </c>
      <c r="C175" s="40" t="s">
        <v>584</v>
      </c>
      <c r="D175" s="55" t="s">
        <v>600</v>
      </c>
      <c r="E175" s="55">
        <v>1</v>
      </c>
      <c r="F175" s="202">
        <v>11050</v>
      </c>
      <c r="G175" s="202">
        <v>11050</v>
      </c>
      <c r="H175" s="1"/>
    </row>
    <row r="176" spans="2:8" ht="12.75">
      <c r="B176" s="55">
        <v>95</v>
      </c>
      <c r="C176" s="40" t="s">
        <v>584</v>
      </c>
      <c r="D176" s="55" t="s">
        <v>599</v>
      </c>
      <c r="E176" s="55">
        <v>1</v>
      </c>
      <c r="F176" s="202">
        <v>12707.5</v>
      </c>
      <c r="G176" s="202">
        <v>12707.5</v>
      </c>
      <c r="H176" s="1"/>
    </row>
    <row r="177" spans="2:8" ht="12.75">
      <c r="B177" s="55">
        <v>96</v>
      </c>
      <c r="C177" s="40" t="s">
        <v>584</v>
      </c>
      <c r="D177" s="55" t="s">
        <v>600</v>
      </c>
      <c r="E177" s="55">
        <v>1</v>
      </c>
      <c r="F177" s="202">
        <v>11050</v>
      </c>
      <c r="G177" s="202">
        <v>11050</v>
      </c>
      <c r="H177" s="1"/>
    </row>
    <row r="178" spans="2:8" ht="12.75">
      <c r="B178" s="55">
        <v>97</v>
      </c>
      <c r="C178" s="40" t="s">
        <v>584</v>
      </c>
      <c r="D178" s="55" t="s">
        <v>598</v>
      </c>
      <c r="E178" s="55">
        <v>1</v>
      </c>
      <c r="F178" s="202">
        <v>11050</v>
      </c>
      <c r="G178" s="202">
        <v>11050</v>
      </c>
      <c r="H178" s="1"/>
    </row>
    <row r="179" spans="2:8" ht="12.75">
      <c r="B179" s="55">
        <v>98</v>
      </c>
      <c r="C179" s="40" t="s">
        <v>584</v>
      </c>
      <c r="D179" s="55" t="s">
        <v>601</v>
      </c>
      <c r="E179" s="55">
        <v>1</v>
      </c>
      <c r="F179" s="202">
        <v>7182.5</v>
      </c>
      <c r="G179" s="202">
        <v>7182.5</v>
      </c>
      <c r="H179" s="1"/>
    </row>
    <row r="180" spans="2:8" ht="12.75">
      <c r="B180" s="55">
        <v>99</v>
      </c>
      <c r="C180" s="40" t="s">
        <v>584</v>
      </c>
      <c r="D180" s="55" t="s">
        <v>601</v>
      </c>
      <c r="E180" s="55">
        <v>1</v>
      </c>
      <c r="F180" s="202">
        <v>7182.5</v>
      </c>
      <c r="G180" s="202">
        <v>7182.5</v>
      </c>
      <c r="H180" s="1"/>
    </row>
    <row r="181" spans="2:8" ht="12.75">
      <c r="B181" s="55">
        <v>100</v>
      </c>
      <c r="C181" s="40" t="s">
        <v>584</v>
      </c>
      <c r="D181" s="55" t="s">
        <v>602</v>
      </c>
      <c r="E181" s="55">
        <v>1</v>
      </c>
      <c r="F181" s="202">
        <v>12155</v>
      </c>
      <c r="G181" s="202">
        <v>12155</v>
      </c>
      <c r="H181" s="1"/>
    </row>
    <row r="182" spans="2:8" ht="12.75">
      <c r="B182" s="55">
        <v>101</v>
      </c>
      <c r="C182" s="40" t="s">
        <v>584</v>
      </c>
      <c r="D182" s="55" t="s">
        <v>603</v>
      </c>
      <c r="E182" s="55">
        <v>1</v>
      </c>
      <c r="F182" s="202">
        <v>11602.5</v>
      </c>
      <c r="G182" s="202">
        <v>11602.5</v>
      </c>
      <c r="H182" s="1"/>
    </row>
    <row r="183" spans="2:8" ht="12.75">
      <c r="B183" s="55">
        <v>102</v>
      </c>
      <c r="C183" s="40" t="s">
        <v>584</v>
      </c>
      <c r="D183" s="55" t="s">
        <v>604</v>
      </c>
      <c r="E183" s="55">
        <v>1</v>
      </c>
      <c r="F183" s="202">
        <v>16575</v>
      </c>
      <c r="G183" s="202">
        <v>16575</v>
      </c>
      <c r="H183" s="1"/>
    </row>
    <row r="184" spans="2:8" ht="12.75">
      <c r="B184" s="55">
        <v>103</v>
      </c>
      <c r="C184" s="40" t="s">
        <v>584</v>
      </c>
      <c r="D184" s="55" t="s">
        <v>605</v>
      </c>
      <c r="E184" s="55">
        <v>1</v>
      </c>
      <c r="F184" s="202">
        <v>16575</v>
      </c>
      <c r="G184" s="202">
        <v>16575</v>
      </c>
      <c r="H184" s="1"/>
    </row>
    <row r="185" spans="2:8" ht="12.75">
      <c r="B185" s="55">
        <v>104</v>
      </c>
      <c r="C185" s="40" t="s">
        <v>584</v>
      </c>
      <c r="D185" s="55" t="s">
        <v>602</v>
      </c>
      <c r="E185" s="55">
        <v>1</v>
      </c>
      <c r="F185" s="202">
        <v>15470</v>
      </c>
      <c r="G185" s="202">
        <v>15470</v>
      </c>
      <c r="H185" s="1"/>
    </row>
    <row r="186" spans="2:8" ht="12.75">
      <c r="B186" s="55">
        <v>105</v>
      </c>
      <c r="C186" s="40" t="s">
        <v>584</v>
      </c>
      <c r="D186" s="55" t="s">
        <v>606</v>
      </c>
      <c r="E186" s="55">
        <v>1</v>
      </c>
      <c r="F186" s="202">
        <v>19337.5</v>
      </c>
      <c r="G186" s="202">
        <v>19337.5</v>
      </c>
      <c r="H186" s="1"/>
    </row>
    <row r="187" spans="2:8" ht="12.75">
      <c r="B187" s="55">
        <v>106</v>
      </c>
      <c r="C187" s="40" t="s">
        <v>584</v>
      </c>
      <c r="D187" s="55" t="s">
        <v>599</v>
      </c>
      <c r="E187" s="55">
        <v>1</v>
      </c>
      <c r="F187" s="202">
        <v>15470</v>
      </c>
      <c r="G187" s="202">
        <v>15470</v>
      </c>
      <c r="H187" s="1"/>
    </row>
    <row r="188" spans="2:8" ht="12.75">
      <c r="B188" s="55">
        <v>107</v>
      </c>
      <c r="C188" s="40" t="s">
        <v>584</v>
      </c>
      <c r="D188" s="55" t="s">
        <v>602</v>
      </c>
      <c r="E188" s="55">
        <v>1</v>
      </c>
      <c r="F188" s="202">
        <v>12155</v>
      </c>
      <c r="G188" s="202">
        <v>12155</v>
      </c>
      <c r="H188" s="1"/>
    </row>
    <row r="189" spans="2:8" ht="12.75">
      <c r="B189" s="55">
        <v>108</v>
      </c>
      <c r="C189" s="40" t="s">
        <v>584</v>
      </c>
      <c r="D189" s="55" t="s">
        <v>607</v>
      </c>
      <c r="E189" s="55">
        <v>1</v>
      </c>
      <c r="F189" s="202">
        <v>19337.5</v>
      </c>
      <c r="G189" s="202">
        <v>19337.5</v>
      </c>
      <c r="H189" s="1"/>
    </row>
    <row r="190" spans="2:8" ht="12.75">
      <c r="B190" s="55">
        <v>109</v>
      </c>
      <c r="C190" s="40" t="s">
        <v>584</v>
      </c>
      <c r="D190" s="55" t="s">
        <v>608</v>
      </c>
      <c r="E190" s="55">
        <v>1</v>
      </c>
      <c r="F190" s="202">
        <v>19337.5</v>
      </c>
      <c r="G190" s="202">
        <v>19337.5</v>
      </c>
      <c r="H190" s="1"/>
    </row>
    <row r="191" spans="2:8" ht="12.75">
      <c r="B191" s="55">
        <v>110</v>
      </c>
      <c r="C191" s="40" t="s">
        <v>584</v>
      </c>
      <c r="D191" s="55" t="s">
        <v>599</v>
      </c>
      <c r="E191" s="55">
        <v>1</v>
      </c>
      <c r="F191" s="202">
        <v>8287.5</v>
      </c>
      <c r="G191" s="202">
        <v>8287.5</v>
      </c>
      <c r="H191" s="1"/>
    </row>
    <row r="192" spans="2:8" ht="12.75">
      <c r="B192" s="55">
        <v>111</v>
      </c>
      <c r="C192" s="40" t="s">
        <v>584</v>
      </c>
      <c r="D192" s="55" t="s">
        <v>599</v>
      </c>
      <c r="E192" s="55">
        <v>1</v>
      </c>
      <c r="F192" s="202">
        <v>8287.5</v>
      </c>
      <c r="G192" s="202">
        <v>8287.5</v>
      </c>
      <c r="H192" s="1"/>
    </row>
    <row r="193" spans="2:8" ht="12.75">
      <c r="B193" s="55">
        <v>112</v>
      </c>
      <c r="C193" s="40" t="s">
        <v>584</v>
      </c>
      <c r="D193" s="55" t="s">
        <v>599</v>
      </c>
      <c r="E193" s="55">
        <v>1</v>
      </c>
      <c r="F193" s="202">
        <v>8287.5</v>
      </c>
      <c r="G193" s="202">
        <v>8287.5</v>
      </c>
      <c r="H193" s="1"/>
    </row>
    <row r="194" spans="2:8" ht="12.75">
      <c r="B194" s="55">
        <v>113</v>
      </c>
      <c r="C194" s="40" t="s">
        <v>584</v>
      </c>
      <c r="D194" s="55" t="s">
        <v>599</v>
      </c>
      <c r="E194" s="55">
        <v>1</v>
      </c>
      <c r="F194" s="202">
        <v>8287.5</v>
      </c>
      <c r="G194" s="202">
        <v>8287.5</v>
      </c>
      <c r="H194" s="1"/>
    </row>
    <row r="195" spans="2:8" ht="12.75">
      <c r="B195" s="55">
        <v>114</v>
      </c>
      <c r="C195" s="40" t="s">
        <v>584</v>
      </c>
      <c r="D195" s="55" t="s">
        <v>609</v>
      </c>
      <c r="E195" s="55">
        <v>1</v>
      </c>
      <c r="F195" s="202">
        <v>11602.5</v>
      </c>
      <c r="G195" s="202">
        <v>11602.5</v>
      </c>
      <c r="H195" s="1"/>
    </row>
    <row r="196" spans="2:8" ht="12.75">
      <c r="B196" s="55">
        <v>115</v>
      </c>
      <c r="C196" s="40" t="s">
        <v>584</v>
      </c>
      <c r="D196" s="55" t="s">
        <v>610</v>
      </c>
      <c r="E196" s="55">
        <v>1</v>
      </c>
      <c r="F196" s="202">
        <v>16575</v>
      </c>
      <c r="G196" s="202">
        <v>16575</v>
      </c>
      <c r="H196" s="1"/>
    </row>
    <row r="197" spans="2:8" ht="12.75">
      <c r="B197" s="55">
        <v>116</v>
      </c>
      <c r="C197" s="40" t="s">
        <v>584</v>
      </c>
      <c r="D197" s="55" t="s">
        <v>599</v>
      </c>
      <c r="E197" s="55">
        <v>1</v>
      </c>
      <c r="F197" s="202">
        <v>8287.5</v>
      </c>
      <c r="G197" s="202">
        <v>8287.5</v>
      </c>
      <c r="H197" s="1"/>
    </row>
    <row r="198" spans="2:7" ht="12.75">
      <c r="B198" s="55"/>
      <c r="C198" s="55" t="s">
        <v>286</v>
      </c>
      <c r="D198" s="55"/>
      <c r="E198" s="55">
        <f>SUM(E168:E197)</f>
        <v>3519</v>
      </c>
      <c r="F198" s="202">
        <f>SUM(F168:F197)</f>
        <v>12362079.724083548</v>
      </c>
      <c r="G198" s="55">
        <f>SUM(G168:G197)</f>
        <v>18262486</v>
      </c>
    </row>
    <row r="199" spans="4:6" ht="12.75">
      <c r="D199" s="203" t="s">
        <v>330</v>
      </c>
      <c r="E199" s="203"/>
      <c r="F199" s="203"/>
    </row>
    <row r="203" ht="12.75">
      <c r="C203" t="s">
        <v>331</v>
      </c>
    </row>
    <row r="204" ht="12.75">
      <c r="C204" t="s">
        <v>332</v>
      </c>
    </row>
    <row r="208" spans="3:5" ht="12.75">
      <c r="C208" t="s">
        <v>318</v>
      </c>
      <c r="E208" t="s">
        <v>434</v>
      </c>
    </row>
    <row r="210" ht="12.75">
      <c r="E210" s="203" t="s">
        <v>502</v>
      </c>
    </row>
    <row r="213" spans="2:3" ht="12.75">
      <c r="B213" t="s">
        <v>319</v>
      </c>
      <c r="C213" t="s">
        <v>426</v>
      </c>
    </row>
    <row r="214" spans="2:3" ht="12.75">
      <c r="B214" t="s">
        <v>320</v>
      </c>
      <c r="C214" t="s">
        <v>435</v>
      </c>
    </row>
    <row r="215" spans="2:3" ht="12.75">
      <c r="B215" t="s">
        <v>321</v>
      </c>
      <c r="C215" t="s">
        <v>436</v>
      </c>
    </row>
    <row r="216" spans="2:3" ht="12.75">
      <c r="B216" t="s">
        <v>322</v>
      </c>
      <c r="C216">
        <v>684019972</v>
      </c>
    </row>
    <row r="218" spans="2:8" ht="12.75">
      <c r="B218" s="55" t="s">
        <v>329</v>
      </c>
      <c r="C218" s="55" t="s">
        <v>324</v>
      </c>
      <c r="D218" s="55" t="s">
        <v>325</v>
      </c>
      <c r="E218" s="55" t="s">
        <v>326</v>
      </c>
      <c r="F218" s="55" t="s">
        <v>327</v>
      </c>
      <c r="G218" s="55" t="s">
        <v>328</v>
      </c>
      <c r="H218" s="1"/>
    </row>
    <row r="219" spans="2:8" ht="12.75">
      <c r="B219" s="55"/>
      <c r="C219" s="55" t="s">
        <v>450</v>
      </c>
      <c r="D219" s="55" t="s">
        <v>449</v>
      </c>
      <c r="E219" s="55">
        <f>E198</f>
        <v>3519</v>
      </c>
      <c r="F219" s="55">
        <f>F198</f>
        <v>12362079.724083548</v>
      </c>
      <c r="G219" s="55">
        <f>G198</f>
        <v>18262486</v>
      </c>
      <c r="H219" s="1"/>
    </row>
    <row r="220" spans="2:8" ht="12.75">
      <c r="B220" s="55">
        <v>117</v>
      </c>
      <c r="C220" s="40" t="s">
        <v>584</v>
      </c>
      <c r="D220" s="55" t="s">
        <v>603</v>
      </c>
      <c r="E220" s="55">
        <v>1</v>
      </c>
      <c r="F220" s="202">
        <f>G220/E220</f>
        <v>11602.5</v>
      </c>
      <c r="G220" s="202">
        <v>11602.5</v>
      </c>
      <c r="H220" s="1"/>
    </row>
    <row r="221" spans="2:8" ht="12.75">
      <c r="B221" s="55">
        <v>118</v>
      </c>
      <c r="C221" s="55" t="s">
        <v>611</v>
      </c>
      <c r="D221" s="55" t="s">
        <v>617</v>
      </c>
      <c r="E221" s="55">
        <v>1</v>
      </c>
      <c r="F221" s="202">
        <f aca="true" t="shared" si="2" ref="F221:F233">G221/E221</f>
        <v>248625</v>
      </c>
      <c r="G221" s="202">
        <v>248625</v>
      </c>
      <c r="H221" s="1"/>
    </row>
    <row r="222" spans="2:8" ht="12.75">
      <c r="B222" s="55">
        <v>119</v>
      </c>
      <c r="C222" s="55" t="s">
        <v>611</v>
      </c>
      <c r="D222" s="55" t="s">
        <v>618</v>
      </c>
      <c r="E222" s="55">
        <v>1</v>
      </c>
      <c r="F222" s="202">
        <f t="shared" si="2"/>
        <v>331500</v>
      </c>
      <c r="G222" s="202">
        <v>331500</v>
      </c>
      <c r="H222" s="1"/>
    </row>
    <row r="223" spans="2:8" ht="12.75">
      <c r="B223" s="55">
        <v>120</v>
      </c>
      <c r="C223" s="55" t="s">
        <v>611</v>
      </c>
      <c r="D223" s="55" t="s">
        <v>619</v>
      </c>
      <c r="E223" s="55">
        <v>1</v>
      </c>
      <c r="F223" s="202">
        <f t="shared" si="2"/>
        <v>270725</v>
      </c>
      <c r="G223" s="202">
        <v>270725</v>
      </c>
      <c r="H223" s="1"/>
    </row>
    <row r="224" spans="2:8" ht="12.75">
      <c r="B224" s="55">
        <v>121</v>
      </c>
      <c r="C224" s="55" t="s">
        <v>611</v>
      </c>
      <c r="D224" s="55" t="s">
        <v>620</v>
      </c>
      <c r="E224" s="55">
        <v>1</v>
      </c>
      <c r="F224" s="202">
        <f t="shared" si="2"/>
        <v>188685</v>
      </c>
      <c r="G224" s="202">
        <v>188685</v>
      </c>
      <c r="H224" s="1"/>
    </row>
    <row r="225" spans="2:8" ht="12.75">
      <c r="B225" s="55">
        <v>122</v>
      </c>
      <c r="C225" s="55" t="s">
        <v>611</v>
      </c>
      <c r="D225" s="55" t="s">
        <v>621</v>
      </c>
      <c r="E225" s="55">
        <v>1</v>
      </c>
      <c r="F225" s="202">
        <f t="shared" si="2"/>
        <v>221340</v>
      </c>
      <c r="G225" s="202">
        <v>221340</v>
      </c>
      <c r="H225" s="1"/>
    </row>
    <row r="226" spans="2:8" ht="12.75">
      <c r="B226" s="55">
        <v>123</v>
      </c>
      <c r="C226" s="55" t="s">
        <v>611</v>
      </c>
      <c r="D226" s="55"/>
      <c r="E226" s="55">
        <v>5</v>
      </c>
      <c r="F226" s="202">
        <f t="shared" si="2"/>
        <v>144026</v>
      </c>
      <c r="G226" s="55">
        <v>720130</v>
      </c>
      <c r="H226" s="1"/>
    </row>
    <row r="227" spans="2:8" ht="12.75">
      <c r="B227" s="55">
        <v>124</v>
      </c>
      <c r="C227" s="55" t="s">
        <v>611</v>
      </c>
      <c r="D227" s="55"/>
      <c r="E227" s="55">
        <v>1</v>
      </c>
      <c r="F227" s="202">
        <f t="shared" si="2"/>
        <v>305640</v>
      </c>
      <c r="G227" s="55">
        <v>305640</v>
      </c>
      <c r="H227" s="1"/>
    </row>
    <row r="228" spans="2:8" ht="12.75">
      <c r="B228" s="55">
        <v>125</v>
      </c>
      <c r="C228" s="55" t="s">
        <v>612</v>
      </c>
      <c r="D228" s="55"/>
      <c r="E228" s="55">
        <v>665</v>
      </c>
      <c r="F228" s="202">
        <f t="shared" si="2"/>
        <v>8144.424060150376</v>
      </c>
      <c r="G228" s="202">
        <v>5416042</v>
      </c>
      <c r="H228" s="1"/>
    </row>
    <row r="229" spans="2:8" ht="12.75">
      <c r="B229" s="55">
        <v>126</v>
      </c>
      <c r="C229" s="55" t="s">
        <v>613</v>
      </c>
      <c r="D229" s="55"/>
      <c r="E229" s="55">
        <v>2</v>
      </c>
      <c r="F229" s="202">
        <f t="shared" si="2"/>
        <v>12579</v>
      </c>
      <c r="G229" s="202">
        <v>25158</v>
      </c>
      <c r="H229" s="1"/>
    </row>
    <row r="230" spans="2:8" ht="12.75">
      <c r="B230" s="55">
        <v>127</v>
      </c>
      <c r="C230" s="55" t="s">
        <v>614</v>
      </c>
      <c r="D230" s="55"/>
      <c r="E230" s="55">
        <v>2</v>
      </c>
      <c r="F230" s="202">
        <f t="shared" si="2"/>
        <v>5533.5</v>
      </c>
      <c r="G230" s="202">
        <v>11067</v>
      </c>
      <c r="H230" s="1"/>
    </row>
    <row r="231" spans="2:8" ht="12.75">
      <c r="B231" s="55">
        <v>128</v>
      </c>
      <c r="C231" s="55" t="s">
        <v>615</v>
      </c>
      <c r="D231" s="55"/>
      <c r="E231" s="55">
        <v>1</v>
      </c>
      <c r="F231" s="202">
        <f t="shared" si="2"/>
        <v>47500</v>
      </c>
      <c r="G231" s="202">
        <v>47500</v>
      </c>
      <c r="H231" s="1"/>
    </row>
    <row r="232" spans="2:8" ht="12.75">
      <c r="B232" s="55">
        <v>129</v>
      </c>
      <c r="C232" s="55" t="s">
        <v>273</v>
      </c>
      <c r="D232" s="55"/>
      <c r="E232" s="55">
        <v>238</v>
      </c>
      <c r="F232" s="202">
        <f t="shared" si="2"/>
        <v>315.7142857142857</v>
      </c>
      <c r="G232" s="202">
        <v>75140</v>
      </c>
      <c r="H232" s="1"/>
    </row>
    <row r="233" spans="2:8" ht="12.75">
      <c r="B233" s="55">
        <v>130</v>
      </c>
      <c r="C233" s="66" t="s">
        <v>616</v>
      </c>
      <c r="D233" s="66"/>
      <c r="E233" s="66">
        <v>1</v>
      </c>
      <c r="F233" s="202">
        <f t="shared" si="2"/>
        <v>40000</v>
      </c>
      <c r="G233" s="250">
        <v>40000</v>
      </c>
      <c r="H233" s="1"/>
    </row>
    <row r="234" spans="2:8" ht="12.75">
      <c r="B234" s="55"/>
      <c r="C234" s="233"/>
      <c r="D234" s="55"/>
      <c r="E234" s="55"/>
      <c r="F234" s="55"/>
      <c r="G234" s="55"/>
      <c r="H234" s="1"/>
    </row>
    <row r="235" spans="2:8" ht="12.75">
      <c r="B235" s="55"/>
      <c r="C235" s="233"/>
      <c r="D235" s="55"/>
      <c r="E235" s="55"/>
      <c r="F235" s="55"/>
      <c r="G235" s="55"/>
      <c r="H235" s="1"/>
    </row>
    <row r="236" spans="2:8" ht="12.75">
      <c r="B236" s="55"/>
      <c r="C236" s="233"/>
      <c r="D236" s="55"/>
      <c r="E236" s="55"/>
      <c r="F236" s="55"/>
      <c r="G236" s="55"/>
      <c r="H236" s="1"/>
    </row>
    <row r="237" spans="2:8" ht="12.75">
      <c r="B237" s="55"/>
      <c r="C237" s="233"/>
      <c r="D237" s="55"/>
      <c r="E237" s="55"/>
      <c r="F237" s="55"/>
      <c r="G237" s="55"/>
      <c r="H237" s="1"/>
    </row>
    <row r="238" spans="2:8" ht="12.75">
      <c r="B238" s="55"/>
      <c r="C238" s="233"/>
      <c r="D238" s="55"/>
      <c r="E238" s="55"/>
      <c r="F238" s="55"/>
      <c r="G238" s="55"/>
      <c r="H238" s="1"/>
    </row>
    <row r="239" spans="2:8" ht="12.75">
      <c r="B239" s="55"/>
      <c r="C239" s="233"/>
      <c r="D239" s="55"/>
      <c r="E239" s="55"/>
      <c r="F239" s="55"/>
      <c r="G239" s="55"/>
      <c r="H239" s="1"/>
    </row>
    <row r="240" spans="2:8" ht="12.75">
      <c r="B240" s="55"/>
      <c r="C240" s="233"/>
      <c r="D240" s="55"/>
      <c r="E240" s="55"/>
      <c r="F240" s="55"/>
      <c r="G240" s="55"/>
      <c r="H240" s="1"/>
    </row>
    <row r="241" spans="2:8" ht="12.75">
      <c r="B241" s="55"/>
      <c r="C241" s="55"/>
      <c r="D241" s="55"/>
      <c r="E241" s="55"/>
      <c r="F241" s="55"/>
      <c r="G241" s="55"/>
      <c r="H241" s="1"/>
    </row>
    <row r="242" spans="2:8" ht="12.75">
      <c r="B242" s="55"/>
      <c r="C242" s="55"/>
      <c r="D242" s="55"/>
      <c r="E242" s="55"/>
      <c r="F242" s="55"/>
      <c r="G242" s="55"/>
      <c r="H242" s="1"/>
    </row>
    <row r="243" spans="2:8" ht="12.75">
      <c r="B243" s="55"/>
      <c r="C243" s="55"/>
      <c r="D243" s="55"/>
      <c r="E243" s="55"/>
      <c r="F243" s="55"/>
      <c r="G243" s="55"/>
      <c r="H243" s="1"/>
    </row>
    <row r="244" spans="2:8" ht="12.75">
      <c r="B244" s="55"/>
      <c r="C244" s="55"/>
      <c r="D244" s="55"/>
      <c r="E244" s="55"/>
      <c r="F244" s="55"/>
      <c r="G244" s="55"/>
      <c r="H244" s="1"/>
    </row>
    <row r="245" spans="2:8" ht="12.75">
      <c r="B245" s="55"/>
      <c r="C245" s="55"/>
      <c r="D245" s="55"/>
      <c r="E245" s="55"/>
      <c r="F245" s="55"/>
      <c r="G245" s="55"/>
      <c r="H245" s="1"/>
    </row>
    <row r="246" spans="2:8" ht="12.75">
      <c r="B246" s="55"/>
      <c r="C246" s="55"/>
      <c r="D246" s="55"/>
      <c r="E246" s="55"/>
      <c r="F246" s="55"/>
      <c r="G246" s="55"/>
      <c r="H246" s="1"/>
    </row>
    <row r="247" spans="2:8" ht="12.75">
      <c r="B247" s="55"/>
      <c r="C247" s="55"/>
      <c r="D247" s="55"/>
      <c r="E247" s="55"/>
      <c r="F247" s="55"/>
      <c r="G247" s="55"/>
      <c r="H247" s="1"/>
    </row>
    <row r="248" spans="2:8" ht="12.75">
      <c r="B248" s="55"/>
      <c r="C248" s="55"/>
      <c r="D248" s="55"/>
      <c r="E248" s="55"/>
      <c r="F248" s="55"/>
      <c r="G248" s="55"/>
      <c r="H248" s="1"/>
    </row>
    <row r="249" spans="2:7" ht="12.75">
      <c r="B249" s="55"/>
      <c r="C249" s="55" t="s">
        <v>286</v>
      </c>
      <c r="D249" s="55"/>
      <c r="E249" s="55">
        <f>SUM(E219:E248)</f>
        <v>4440</v>
      </c>
      <c r="F249" s="202">
        <f>SUM(F219:F248)</f>
        <v>14198295.862429414</v>
      </c>
      <c r="G249" s="202">
        <f>SUM(G219:G248)</f>
        <v>26175640.5</v>
      </c>
    </row>
    <row r="250" spans="4:6" ht="12.75">
      <c r="D250" s="203" t="s">
        <v>330</v>
      </c>
      <c r="E250" s="203"/>
      <c r="F250" s="203"/>
    </row>
    <row r="254" ht="12.75">
      <c r="C254" t="s">
        <v>331</v>
      </c>
    </row>
    <row r="255" ht="12.75">
      <c r="C255" t="s">
        <v>332</v>
      </c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244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95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95"/>
      <c r="G274" s="1"/>
      <c r="H274" s="1"/>
    </row>
    <row r="275" spans="2:8" ht="12.75">
      <c r="B275" s="1"/>
      <c r="C275" s="68"/>
      <c r="D275" s="1"/>
      <c r="E275" s="1"/>
      <c r="F275" s="1"/>
      <c r="G275" s="1"/>
      <c r="H275" s="1"/>
    </row>
    <row r="276" spans="2:8" ht="12.75">
      <c r="B276" s="1"/>
      <c r="C276" s="68"/>
      <c r="D276" s="1"/>
      <c r="E276" s="1"/>
      <c r="F276" s="1"/>
      <c r="G276" s="1"/>
      <c r="H276" s="1"/>
    </row>
    <row r="277" spans="2:8" ht="12.75">
      <c r="B277" s="1"/>
      <c r="C277" s="68"/>
      <c r="D277" s="1"/>
      <c r="E277" s="1"/>
      <c r="F277" s="1"/>
      <c r="G277" s="1"/>
      <c r="H277" s="1"/>
    </row>
    <row r="278" spans="2:8" ht="12.75">
      <c r="B278" s="1"/>
      <c r="C278" s="68"/>
      <c r="D278" s="1"/>
      <c r="E278" s="1"/>
      <c r="F278" s="1"/>
      <c r="G278" s="1"/>
      <c r="H278" s="1"/>
    </row>
    <row r="279" spans="2:8" ht="12.75">
      <c r="B279" s="1"/>
      <c r="C279" s="68"/>
      <c r="D279" s="1"/>
      <c r="E279" s="1"/>
      <c r="F279" s="1"/>
      <c r="G279" s="1"/>
      <c r="H279" s="1"/>
    </row>
    <row r="280" spans="2:8" ht="12.75">
      <c r="B280" s="1"/>
      <c r="C280" s="68"/>
      <c r="D280" s="1"/>
      <c r="E280" s="1"/>
      <c r="F280" s="1"/>
      <c r="G280" s="1"/>
      <c r="H280" s="1"/>
    </row>
    <row r="281" spans="2:8" ht="12.75">
      <c r="B281" s="1"/>
      <c r="C281" s="68"/>
      <c r="D281" s="1"/>
      <c r="E281" s="1"/>
      <c r="F281" s="1"/>
      <c r="G281" s="1"/>
      <c r="H281" s="1"/>
    </row>
    <row r="282" spans="2:8" ht="12.75">
      <c r="B282" s="1"/>
      <c r="C282" s="68"/>
      <c r="D282" s="1"/>
      <c r="E282" s="1"/>
      <c r="F282" s="1"/>
      <c r="G282" s="1"/>
      <c r="H282" s="1"/>
    </row>
    <row r="283" spans="2:8" ht="12.75">
      <c r="B283" s="1"/>
      <c r="C283" s="68"/>
      <c r="D283" s="1"/>
      <c r="E283" s="1"/>
      <c r="F283" s="1"/>
      <c r="G283" s="1"/>
      <c r="H283" s="1"/>
    </row>
    <row r="284" spans="2:8" ht="12.75">
      <c r="B284" s="1"/>
      <c r="C284" s="68"/>
      <c r="D284" s="1"/>
      <c r="E284" s="1"/>
      <c r="F284" s="1"/>
      <c r="G284" s="1"/>
      <c r="H284" s="1"/>
    </row>
    <row r="285" spans="2:8" ht="12.75">
      <c r="B285" s="1"/>
      <c r="C285" s="68"/>
      <c r="D285" s="1"/>
      <c r="E285" s="1"/>
      <c r="F285" s="1"/>
      <c r="G285" s="1"/>
      <c r="H285" s="1"/>
    </row>
    <row r="286" spans="2:8" ht="12.75">
      <c r="B286" s="1"/>
      <c r="C286" s="68"/>
      <c r="D286" s="1"/>
      <c r="E286" s="1"/>
      <c r="F286" s="1"/>
      <c r="G286" s="1"/>
      <c r="H286" s="1"/>
    </row>
    <row r="287" spans="2:8" ht="12.75">
      <c r="B287" s="1"/>
      <c r="C287" s="68"/>
      <c r="D287" s="1"/>
      <c r="E287" s="1"/>
      <c r="F287" s="1"/>
      <c r="G287" s="1"/>
      <c r="H287" s="1"/>
    </row>
    <row r="288" spans="2:8" ht="12.75">
      <c r="B288" s="1"/>
      <c r="C288" s="68"/>
      <c r="D288" s="1"/>
      <c r="E288" s="1"/>
      <c r="F288" s="1"/>
      <c r="G288" s="1"/>
      <c r="H288" s="1"/>
    </row>
    <row r="289" spans="2:8" ht="12.75">
      <c r="B289" s="1"/>
      <c r="C289" s="68"/>
      <c r="D289" s="1"/>
      <c r="E289" s="1"/>
      <c r="F289" s="1"/>
      <c r="G289" s="1"/>
      <c r="H289" s="1"/>
    </row>
    <row r="290" spans="2:8" ht="12.75">
      <c r="B290" s="1"/>
      <c r="C290" s="68"/>
      <c r="D290" s="1"/>
      <c r="E290" s="1"/>
      <c r="F290" s="1"/>
      <c r="G290" s="1"/>
      <c r="H290" s="1"/>
    </row>
    <row r="291" spans="2:8" ht="12.75">
      <c r="B291" s="1"/>
      <c r="C291" s="68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7" ht="12.75">
      <c r="B300" s="1"/>
      <c r="C300" s="1"/>
      <c r="D300" s="1"/>
      <c r="E300" s="1"/>
      <c r="F300" s="195"/>
      <c r="G300" s="1"/>
    </row>
    <row r="301" spans="2:7" ht="12.75">
      <c r="B301" s="1"/>
      <c r="C301" s="1"/>
      <c r="D301" s="244"/>
      <c r="E301" s="244"/>
      <c r="F301" s="244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0" workbookViewId="0" topLeftCell="H51">
      <selection activeCell="K1" sqref="K1:N59"/>
    </sheetView>
  </sheetViews>
  <sheetFormatPr defaultColWidth="9.140625" defaultRowHeight="12.75"/>
  <cols>
    <col min="1" max="1" width="7.28125" style="0" customWidth="1"/>
    <col min="6" max="6" width="6.7109375" style="0" customWidth="1"/>
    <col min="7" max="7" width="12.57421875" style="0" customWidth="1"/>
    <col min="13" max="13" width="40.00390625" style="0" customWidth="1"/>
    <col min="14" max="14" width="26.421875" style="0" customWidth="1"/>
  </cols>
  <sheetData>
    <row r="1" spans="2:12" ht="15">
      <c r="B1" s="251" t="s">
        <v>792</v>
      </c>
      <c r="L1" s="252" t="s">
        <v>794</v>
      </c>
    </row>
    <row r="2" spans="2:12" ht="12.75">
      <c r="B2" s="252" t="s">
        <v>793</v>
      </c>
      <c r="L2" s="252" t="s">
        <v>793</v>
      </c>
    </row>
    <row r="3" spans="2:14" ht="12.75">
      <c r="B3" s="252"/>
      <c r="L3" s="252"/>
      <c r="N3" s="50" t="s">
        <v>732</v>
      </c>
    </row>
    <row r="4" spans="2:7" ht="15.75">
      <c r="B4" s="357" t="s">
        <v>626</v>
      </c>
      <c r="C4" s="357"/>
      <c r="D4" s="357"/>
      <c r="E4" s="357"/>
      <c r="F4" s="357"/>
      <c r="G4" s="357"/>
    </row>
    <row r="5" spans="11:14" ht="12.75">
      <c r="K5" s="55"/>
      <c r="L5" s="55"/>
      <c r="M5" s="65" t="s">
        <v>733</v>
      </c>
      <c r="N5" s="65" t="s">
        <v>734</v>
      </c>
    </row>
    <row r="6" spans="1:14" ht="12.75">
      <c r="A6" s="358" t="s">
        <v>18</v>
      </c>
      <c r="B6" s="360" t="s">
        <v>172</v>
      </c>
      <c r="C6" s="358" t="s">
        <v>627</v>
      </c>
      <c r="D6" s="253" t="s">
        <v>344</v>
      </c>
      <c r="E6" s="358" t="s">
        <v>346</v>
      </c>
      <c r="F6" s="358" t="s">
        <v>347</v>
      </c>
      <c r="G6" s="253" t="s">
        <v>344</v>
      </c>
      <c r="K6" s="55">
        <v>1</v>
      </c>
      <c r="L6" s="65" t="s">
        <v>735</v>
      </c>
      <c r="M6" s="40" t="s">
        <v>736</v>
      </c>
      <c r="N6" s="40"/>
    </row>
    <row r="7" spans="1:14" ht="12.75">
      <c r="A7" s="359"/>
      <c r="B7" s="361"/>
      <c r="C7" s="359"/>
      <c r="D7" s="254">
        <v>40179</v>
      </c>
      <c r="E7" s="359"/>
      <c r="F7" s="359"/>
      <c r="G7" s="254">
        <v>40543</v>
      </c>
      <c r="K7" s="55">
        <v>2</v>
      </c>
      <c r="L7" s="65" t="s">
        <v>735</v>
      </c>
      <c r="M7" s="40" t="s">
        <v>737</v>
      </c>
      <c r="N7" s="55"/>
    </row>
    <row r="8" spans="1:14" ht="12.75">
      <c r="A8" s="255">
        <v>1</v>
      </c>
      <c r="B8" s="256" t="s">
        <v>628</v>
      </c>
      <c r="C8" s="255"/>
      <c r="D8" s="257"/>
      <c r="E8" s="257"/>
      <c r="F8" s="257"/>
      <c r="G8" s="257">
        <f aca="true" t="shared" si="0" ref="G8:G16">D8+E8-F8</f>
        <v>0</v>
      </c>
      <c r="K8" s="55">
        <v>3</v>
      </c>
      <c r="L8" s="65" t="s">
        <v>735</v>
      </c>
      <c r="M8" s="40" t="s">
        <v>738</v>
      </c>
      <c r="N8" s="55"/>
    </row>
    <row r="9" spans="1:14" ht="12.75">
      <c r="A9" s="255">
        <v>2</v>
      </c>
      <c r="B9" s="256" t="s">
        <v>629</v>
      </c>
      <c r="C9" s="255"/>
      <c r="D9" s="257"/>
      <c r="E9" s="257"/>
      <c r="F9" s="257"/>
      <c r="G9" s="257">
        <f t="shared" si="0"/>
        <v>0</v>
      </c>
      <c r="K9" s="55">
        <v>4</v>
      </c>
      <c r="L9" s="65" t="s">
        <v>735</v>
      </c>
      <c r="M9" s="40" t="s">
        <v>739</v>
      </c>
      <c r="N9" s="55"/>
    </row>
    <row r="10" spans="1:14" ht="12.75">
      <c r="A10" s="255">
        <v>3</v>
      </c>
      <c r="B10" s="258" t="s">
        <v>630</v>
      </c>
      <c r="C10" s="255"/>
      <c r="D10" s="257"/>
      <c r="E10" s="257"/>
      <c r="F10" s="257"/>
      <c r="G10" s="257">
        <f t="shared" si="0"/>
        <v>0</v>
      </c>
      <c r="K10" s="55">
        <v>5</v>
      </c>
      <c r="L10" s="65" t="s">
        <v>735</v>
      </c>
      <c r="M10" s="40" t="s">
        <v>740</v>
      </c>
      <c r="N10" s="55"/>
    </row>
    <row r="11" spans="1:14" ht="12.75">
      <c r="A11" s="255">
        <v>4</v>
      </c>
      <c r="B11" s="258" t="s">
        <v>429</v>
      </c>
      <c r="C11" s="255"/>
      <c r="D11" s="257">
        <v>170180</v>
      </c>
      <c r="E11" s="257"/>
      <c r="F11" s="257"/>
      <c r="G11" s="257">
        <f t="shared" si="0"/>
        <v>170180</v>
      </c>
      <c r="K11" s="55">
        <v>6</v>
      </c>
      <c r="L11" s="65" t="s">
        <v>735</v>
      </c>
      <c r="M11" s="40" t="s">
        <v>741</v>
      </c>
      <c r="N11" s="55"/>
    </row>
    <row r="12" spans="1:14" ht="12.75">
      <c r="A12" s="255">
        <v>5</v>
      </c>
      <c r="B12" s="258" t="s">
        <v>631</v>
      </c>
      <c r="C12" s="255"/>
      <c r="D12" s="257">
        <v>73422</v>
      </c>
      <c r="E12" s="65"/>
      <c r="F12" s="257"/>
      <c r="G12" s="257">
        <f t="shared" si="0"/>
        <v>73422</v>
      </c>
      <c r="K12" s="55">
        <v>7</v>
      </c>
      <c r="L12" s="65" t="s">
        <v>735</v>
      </c>
      <c r="M12" s="40" t="s">
        <v>742</v>
      </c>
      <c r="N12" s="55"/>
    </row>
    <row r="13" spans="1:14" ht="12.75">
      <c r="A13" s="255">
        <v>1</v>
      </c>
      <c r="B13" s="258" t="s">
        <v>632</v>
      </c>
      <c r="C13" s="255"/>
      <c r="D13" s="257"/>
      <c r="E13" s="257"/>
      <c r="F13" s="257"/>
      <c r="G13" s="257">
        <f t="shared" si="0"/>
        <v>0</v>
      </c>
      <c r="K13" s="55">
        <v>8</v>
      </c>
      <c r="L13" s="65" t="s">
        <v>735</v>
      </c>
      <c r="M13" s="40" t="s">
        <v>743</v>
      </c>
      <c r="N13" s="55" t="s">
        <v>791</v>
      </c>
    </row>
    <row r="14" spans="1:14" ht="12.75">
      <c r="A14" s="255">
        <v>2</v>
      </c>
      <c r="B14" s="55"/>
      <c r="C14" s="255"/>
      <c r="D14" s="257"/>
      <c r="E14" s="257"/>
      <c r="F14" s="257"/>
      <c r="G14" s="257">
        <f t="shared" si="0"/>
        <v>0</v>
      </c>
      <c r="K14" s="65" t="s">
        <v>25</v>
      </c>
      <c r="L14" s="65"/>
      <c r="M14" s="65" t="s">
        <v>744</v>
      </c>
      <c r="N14" s="65"/>
    </row>
    <row r="15" spans="1:14" ht="12.75">
      <c r="A15" s="255">
        <v>3</v>
      </c>
      <c r="B15" s="55"/>
      <c r="C15" s="255"/>
      <c r="D15" s="257"/>
      <c r="E15" s="257"/>
      <c r="F15" s="257"/>
      <c r="G15" s="257">
        <f t="shared" si="0"/>
        <v>0</v>
      </c>
      <c r="K15" s="55">
        <v>9</v>
      </c>
      <c r="L15" s="65" t="s">
        <v>745</v>
      </c>
      <c r="M15" s="40" t="s">
        <v>746</v>
      </c>
      <c r="N15" s="55"/>
    </row>
    <row r="16" spans="1:14" ht="13.5" thickBot="1">
      <c r="A16" s="259">
        <v>4</v>
      </c>
      <c r="B16" s="66"/>
      <c r="C16" s="259"/>
      <c r="D16" s="260"/>
      <c r="E16" s="260"/>
      <c r="F16" s="260"/>
      <c r="G16" s="260">
        <f t="shared" si="0"/>
        <v>0</v>
      </c>
      <c r="K16" s="55">
        <v>10</v>
      </c>
      <c r="L16" s="65" t="s">
        <v>745</v>
      </c>
      <c r="M16" s="40" t="s">
        <v>747</v>
      </c>
      <c r="N16" s="40"/>
    </row>
    <row r="17" spans="1:14" ht="13.5" thickBot="1">
      <c r="A17" s="261"/>
      <c r="B17" s="262" t="s">
        <v>633</v>
      </c>
      <c r="C17" s="263"/>
      <c r="D17" s="264">
        <f>SUM(D8:D16)</f>
        <v>243602</v>
      </c>
      <c r="E17" s="264">
        <f>SUM(E8:E16)</f>
        <v>0</v>
      </c>
      <c r="F17" s="264">
        <f>SUM(F8:F16)</f>
        <v>0</v>
      </c>
      <c r="G17" s="265">
        <f>SUM(G8:G16)</f>
        <v>243602</v>
      </c>
      <c r="K17" s="55">
        <v>11</v>
      </c>
      <c r="L17" s="65" t="s">
        <v>745</v>
      </c>
      <c r="M17" s="40" t="s">
        <v>748</v>
      </c>
      <c r="N17" s="55"/>
    </row>
    <row r="18" spans="11:14" ht="12.75">
      <c r="K18" s="65" t="s">
        <v>34</v>
      </c>
      <c r="L18" s="65"/>
      <c r="M18" s="65" t="s">
        <v>749</v>
      </c>
      <c r="N18" s="65"/>
    </row>
    <row r="19" spans="11:14" ht="12.75">
      <c r="K19" s="55">
        <v>12</v>
      </c>
      <c r="L19" s="65" t="s">
        <v>750</v>
      </c>
      <c r="M19" s="40" t="s">
        <v>751</v>
      </c>
      <c r="N19" s="55"/>
    </row>
    <row r="20" spans="2:14" ht="15.75">
      <c r="B20" s="357" t="s">
        <v>634</v>
      </c>
      <c r="C20" s="357"/>
      <c r="D20" s="357"/>
      <c r="E20" s="357"/>
      <c r="F20" s="357"/>
      <c r="G20" s="357"/>
      <c r="K20" s="55">
        <v>13</v>
      </c>
      <c r="L20" s="65" t="s">
        <v>750</v>
      </c>
      <c r="M20" s="65" t="s">
        <v>752</v>
      </c>
      <c r="N20" s="55"/>
    </row>
    <row r="21" spans="11:14" ht="12.75">
      <c r="K21" s="55">
        <v>14</v>
      </c>
      <c r="L21" s="65" t="s">
        <v>750</v>
      </c>
      <c r="M21" s="40" t="s">
        <v>753</v>
      </c>
      <c r="N21" s="55"/>
    </row>
    <row r="22" spans="1:14" ht="12.75">
      <c r="A22" s="358" t="s">
        <v>18</v>
      </c>
      <c r="B22" s="360" t="s">
        <v>172</v>
      </c>
      <c r="C22" s="358" t="s">
        <v>627</v>
      </c>
      <c r="D22" s="253" t="s">
        <v>344</v>
      </c>
      <c r="E22" s="358" t="s">
        <v>346</v>
      </c>
      <c r="F22" s="358" t="s">
        <v>347</v>
      </c>
      <c r="G22" s="253" t="s">
        <v>344</v>
      </c>
      <c r="K22" s="55">
        <v>15</v>
      </c>
      <c r="L22" s="65" t="s">
        <v>750</v>
      </c>
      <c r="M22" s="40" t="s">
        <v>754</v>
      </c>
      <c r="N22" s="55"/>
    </row>
    <row r="23" spans="1:14" ht="12.75">
      <c r="A23" s="359"/>
      <c r="B23" s="361"/>
      <c r="C23" s="359"/>
      <c r="D23" s="254">
        <v>40179</v>
      </c>
      <c r="E23" s="359"/>
      <c r="F23" s="359"/>
      <c r="G23" s="254">
        <v>40543</v>
      </c>
      <c r="K23" s="55">
        <v>16</v>
      </c>
      <c r="L23" s="65" t="s">
        <v>750</v>
      </c>
      <c r="M23" s="40" t="s">
        <v>755</v>
      </c>
      <c r="N23" s="55"/>
    </row>
    <row r="24" spans="1:14" ht="12.75">
      <c r="A24" s="255">
        <v>1</v>
      </c>
      <c r="B24" s="256" t="s">
        <v>628</v>
      </c>
      <c r="C24" s="255"/>
      <c r="D24" s="257">
        <v>0</v>
      </c>
      <c r="E24" s="257">
        <v>0</v>
      </c>
      <c r="F24" s="257"/>
      <c r="G24" s="257">
        <f>D24+E24</f>
        <v>0</v>
      </c>
      <c r="K24" s="55">
        <v>17</v>
      </c>
      <c r="L24" s="65" t="s">
        <v>750</v>
      </c>
      <c r="M24" s="40" t="s">
        <v>756</v>
      </c>
      <c r="N24" s="55"/>
    </row>
    <row r="25" spans="1:14" ht="12.75">
      <c r="A25" s="255">
        <v>2</v>
      </c>
      <c r="B25" s="256" t="s">
        <v>629</v>
      </c>
      <c r="C25" s="255"/>
      <c r="D25" s="257"/>
      <c r="E25" s="257"/>
      <c r="F25" s="257"/>
      <c r="G25" s="257">
        <f>D25+E25</f>
        <v>0</v>
      </c>
      <c r="K25" s="55">
        <v>18</v>
      </c>
      <c r="L25" s="65" t="s">
        <v>750</v>
      </c>
      <c r="M25" s="40" t="s">
        <v>757</v>
      </c>
      <c r="N25" s="55"/>
    </row>
    <row r="26" spans="1:14" ht="12.75">
      <c r="A26" s="255">
        <v>3</v>
      </c>
      <c r="B26" s="258" t="s">
        <v>635</v>
      </c>
      <c r="C26" s="255"/>
      <c r="D26" s="257"/>
      <c r="E26" s="202"/>
      <c r="F26" s="257"/>
      <c r="G26" s="257">
        <f>D26+E26</f>
        <v>0</v>
      </c>
      <c r="K26" s="55">
        <v>19</v>
      </c>
      <c r="L26" s="65" t="s">
        <v>750</v>
      </c>
      <c r="M26" s="40" t="s">
        <v>758</v>
      </c>
      <c r="N26" s="55"/>
    </row>
    <row r="27" spans="1:14" ht="12.75">
      <c r="A27" s="255">
        <v>4</v>
      </c>
      <c r="B27" s="258" t="s">
        <v>429</v>
      </c>
      <c r="C27" s="255"/>
      <c r="D27" s="257">
        <v>79418</v>
      </c>
      <c r="E27" s="257">
        <v>18153</v>
      </c>
      <c r="F27" s="257"/>
      <c r="G27" s="257">
        <f>D27+E27</f>
        <v>97571</v>
      </c>
      <c r="K27" s="65" t="s">
        <v>54</v>
      </c>
      <c r="L27" s="65"/>
      <c r="M27" s="65" t="s">
        <v>759</v>
      </c>
      <c r="N27" s="55"/>
    </row>
    <row r="28" spans="1:14" ht="12.75">
      <c r="A28" s="255">
        <v>5</v>
      </c>
      <c r="B28" s="258" t="s">
        <v>631</v>
      </c>
      <c r="C28" s="255"/>
      <c r="D28" s="257">
        <v>0</v>
      </c>
      <c r="E28" s="202">
        <v>18354</v>
      </c>
      <c r="F28" s="257"/>
      <c r="G28" s="257">
        <f>D28+E28</f>
        <v>18354</v>
      </c>
      <c r="K28" s="55">
        <v>20</v>
      </c>
      <c r="L28" s="65" t="s">
        <v>760</v>
      </c>
      <c r="M28" s="40" t="s">
        <v>761</v>
      </c>
      <c r="N28" s="55"/>
    </row>
    <row r="29" spans="1:14" ht="12.75">
      <c r="A29" s="255">
        <v>1</v>
      </c>
      <c r="B29" s="258" t="s">
        <v>632</v>
      </c>
      <c r="C29" s="255"/>
      <c r="D29" s="257"/>
      <c r="E29" s="257"/>
      <c r="F29" s="257"/>
      <c r="G29" s="257"/>
      <c r="K29" s="55">
        <v>21</v>
      </c>
      <c r="L29" s="65" t="s">
        <v>760</v>
      </c>
      <c r="M29" s="40" t="s">
        <v>762</v>
      </c>
      <c r="N29" s="40"/>
    </row>
    <row r="30" spans="1:14" ht="12.75">
      <c r="A30" s="255">
        <v>2</v>
      </c>
      <c r="B30" s="55"/>
      <c r="C30" s="255"/>
      <c r="D30" s="257"/>
      <c r="E30" s="257"/>
      <c r="F30" s="257"/>
      <c r="G30" s="257">
        <f>D30+E30-F30</f>
        <v>0</v>
      </c>
      <c r="K30" s="55">
        <v>22</v>
      </c>
      <c r="L30" s="65" t="s">
        <v>760</v>
      </c>
      <c r="M30" s="40" t="s">
        <v>763</v>
      </c>
      <c r="N30" s="40"/>
    </row>
    <row r="31" spans="1:14" ht="12.75">
      <c r="A31" s="255">
        <v>3</v>
      </c>
      <c r="B31" s="55"/>
      <c r="C31" s="255"/>
      <c r="D31" s="257"/>
      <c r="E31" s="257"/>
      <c r="F31" s="257"/>
      <c r="G31" s="257">
        <f>D31+E31-F31</f>
        <v>0</v>
      </c>
      <c r="K31" s="55">
        <v>23</v>
      </c>
      <c r="L31" s="65" t="s">
        <v>760</v>
      </c>
      <c r="M31" s="40" t="s">
        <v>764</v>
      </c>
      <c r="N31" s="55"/>
    </row>
    <row r="32" spans="1:14" ht="13.5" thickBot="1">
      <c r="A32" s="259">
        <v>4</v>
      </c>
      <c r="B32" s="66"/>
      <c r="C32" s="259"/>
      <c r="D32" s="260"/>
      <c r="E32" s="260"/>
      <c r="F32" s="260"/>
      <c r="G32" s="260">
        <f>D32+E32-F32</f>
        <v>0</v>
      </c>
      <c r="K32" s="65" t="s">
        <v>765</v>
      </c>
      <c r="L32" s="65"/>
      <c r="M32" s="65" t="s">
        <v>766</v>
      </c>
      <c r="N32" s="55"/>
    </row>
    <row r="33" spans="1:14" ht="13.5" thickBot="1">
      <c r="A33" s="261"/>
      <c r="B33" s="262" t="s">
        <v>633</v>
      </c>
      <c r="C33" s="263"/>
      <c r="D33" s="264">
        <f>SUM(D24:D32)</f>
        <v>79418</v>
      </c>
      <c r="E33" s="264">
        <f>SUM(E24:E32)</f>
        <v>36507</v>
      </c>
      <c r="F33" s="264">
        <f>SUM(F24:F32)</f>
        <v>0</v>
      </c>
      <c r="G33" s="265">
        <f>SUM(G24:G32)</f>
        <v>115925</v>
      </c>
      <c r="K33" s="55">
        <v>24</v>
      </c>
      <c r="L33" s="65" t="s">
        <v>767</v>
      </c>
      <c r="M33" s="40" t="s">
        <v>768</v>
      </c>
      <c r="N33" s="55"/>
    </row>
    <row r="34" spans="7:14" ht="12.75">
      <c r="G34" s="266"/>
      <c r="K34" s="55">
        <v>25</v>
      </c>
      <c r="L34" s="65" t="s">
        <v>767</v>
      </c>
      <c r="M34" s="40" t="s">
        <v>769</v>
      </c>
      <c r="N34" s="55"/>
    </row>
    <row r="35" spans="11:14" ht="12.75">
      <c r="K35" s="55">
        <v>26</v>
      </c>
      <c r="L35" s="65" t="s">
        <v>767</v>
      </c>
      <c r="M35" s="40" t="s">
        <v>770</v>
      </c>
      <c r="N35" s="55"/>
    </row>
    <row r="36" spans="2:14" ht="15.75">
      <c r="B36" s="357" t="s">
        <v>636</v>
      </c>
      <c r="C36" s="357"/>
      <c r="D36" s="357"/>
      <c r="E36" s="357"/>
      <c r="F36" s="357"/>
      <c r="G36" s="357"/>
      <c r="K36" s="55">
        <v>27</v>
      </c>
      <c r="L36" s="65" t="s">
        <v>767</v>
      </c>
      <c r="M36" s="40" t="s">
        <v>771</v>
      </c>
      <c r="N36" s="55"/>
    </row>
    <row r="37" spans="11:14" ht="12.75">
      <c r="K37" s="55">
        <v>28</v>
      </c>
      <c r="L37" s="65" t="s">
        <v>767</v>
      </c>
      <c r="M37" s="40" t="s">
        <v>772</v>
      </c>
      <c r="N37" s="40"/>
    </row>
    <row r="38" spans="1:14" ht="12.75">
      <c r="A38" s="358" t="s">
        <v>18</v>
      </c>
      <c r="B38" s="360" t="s">
        <v>172</v>
      </c>
      <c r="C38" s="358" t="s">
        <v>627</v>
      </c>
      <c r="D38" s="253" t="s">
        <v>344</v>
      </c>
      <c r="E38" s="358" t="s">
        <v>346</v>
      </c>
      <c r="F38" s="358" t="s">
        <v>347</v>
      </c>
      <c r="G38" s="253" t="s">
        <v>344</v>
      </c>
      <c r="K38" s="55">
        <v>29</v>
      </c>
      <c r="L38" s="65" t="s">
        <v>767</v>
      </c>
      <c r="M38" s="338" t="s">
        <v>773</v>
      </c>
      <c r="N38" s="55"/>
    </row>
    <row r="39" spans="1:14" ht="12.75">
      <c r="A39" s="359"/>
      <c r="B39" s="361"/>
      <c r="C39" s="359"/>
      <c r="D39" s="254">
        <v>40179</v>
      </c>
      <c r="E39" s="359"/>
      <c r="F39" s="359"/>
      <c r="G39" s="254">
        <v>40543</v>
      </c>
      <c r="K39" s="55">
        <v>30</v>
      </c>
      <c r="L39" s="65" t="s">
        <v>767</v>
      </c>
      <c r="M39" s="40" t="s">
        <v>774</v>
      </c>
      <c r="N39" s="55"/>
    </row>
    <row r="40" spans="1:14" ht="12.75">
      <c r="A40" s="255">
        <v>1</v>
      </c>
      <c r="B40" s="256" t="s">
        <v>628</v>
      </c>
      <c r="C40" s="255"/>
      <c r="D40" s="257">
        <v>0</v>
      </c>
      <c r="E40" s="257"/>
      <c r="F40" s="257">
        <v>0</v>
      </c>
      <c r="G40" s="257">
        <f aca="true" t="shared" si="1" ref="G40:G48">D40+E40-F40</f>
        <v>0</v>
      </c>
      <c r="K40" s="55">
        <v>31</v>
      </c>
      <c r="L40" s="65" t="s">
        <v>767</v>
      </c>
      <c r="M40" s="40" t="s">
        <v>775</v>
      </c>
      <c r="N40" s="55"/>
    </row>
    <row r="41" spans="1:14" ht="12.75">
      <c r="A41" s="255">
        <v>2</v>
      </c>
      <c r="B41" s="258" t="s">
        <v>629</v>
      </c>
      <c r="C41" s="255"/>
      <c r="D41" s="257"/>
      <c r="E41" s="257"/>
      <c r="F41" s="257"/>
      <c r="G41" s="257">
        <f t="shared" si="1"/>
        <v>0</v>
      </c>
      <c r="K41" s="55">
        <v>32</v>
      </c>
      <c r="L41" s="65" t="s">
        <v>767</v>
      </c>
      <c r="M41" s="40" t="s">
        <v>776</v>
      </c>
      <c r="N41" s="55"/>
    </row>
    <row r="42" spans="1:14" ht="12.75">
      <c r="A42" s="255">
        <v>3</v>
      </c>
      <c r="B42" s="258" t="s">
        <v>635</v>
      </c>
      <c r="C42" s="255"/>
      <c r="D42" s="257"/>
      <c r="E42" s="266"/>
      <c r="F42" s="257"/>
      <c r="G42" s="257">
        <f t="shared" si="1"/>
        <v>0</v>
      </c>
      <c r="K42" s="55">
        <v>33</v>
      </c>
      <c r="L42" s="65" t="s">
        <v>767</v>
      </c>
      <c r="M42" s="40" t="s">
        <v>777</v>
      </c>
      <c r="N42" s="55"/>
    </row>
    <row r="43" spans="1:14" ht="12.75">
      <c r="A43" s="255">
        <v>4</v>
      </c>
      <c r="B43" s="258" t="s">
        <v>429</v>
      </c>
      <c r="C43" s="255"/>
      <c r="D43" s="257">
        <v>90762</v>
      </c>
      <c r="E43" s="257"/>
      <c r="F43" s="257">
        <v>18153</v>
      </c>
      <c r="G43" s="257">
        <f t="shared" si="1"/>
        <v>72609</v>
      </c>
      <c r="K43" s="179">
        <v>34</v>
      </c>
      <c r="L43" s="65" t="s">
        <v>767</v>
      </c>
      <c r="M43" s="40" t="s">
        <v>778</v>
      </c>
      <c r="N43" s="55"/>
    </row>
    <row r="44" spans="1:14" ht="12.75">
      <c r="A44" s="255">
        <v>5</v>
      </c>
      <c r="B44" s="258" t="s">
        <v>631</v>
      </c>
      <c r="C44" s="255"/>
      <c r="D44" s="257">
        <v>73422</v>
      </c>
      <c r="E44" s="257"/>
      <c r="F44" s="257">
        <v>18354</v>
      </c>
      <c r="G44" s="257">
        <f t="shared" si="1"/>
        <v>55068</v>
      </c>
      <c r="K44" s="65" t="s">
        <v>779</v>
      </c>
      <c r="L44" s="55"/>
      <c r="M44" s="65" t="s">
        <v>780</v>
      </c>
      <c r="N44" s="65"/>
    </row>
    <row r="45" spans="1:14" ht="12.75">
      <c r="A45" s="255">
        <v>1</v>
      </c>
      <c r="B45" s="258" t="s">
        <v>632</v>
      </c>
      <c r="C45" s="255"/>
      <c r="D45" s="257"/>
      <c r="E45" s="257"/>
      <c r="F45" s="257"/>
      <c r="G45" s="257">
        <f t="shared" si="1"/>
        <v>0</v>
      </c>
      <c r="K45" s="55"/>
      <c r="L45" s="55"/>
      <c r="M45" s="65" t="s">
        <v>781</v>
      </c>
      <c r="N45" s="199" t="s">
        <v>791</v>
      </c>
    </row>
    <row r="46" spans="1:7" ht="12.75">
      <c r="A46" s="255">
        <v>2</v>
      </c>
      <c r="B46" s="258"/>
      <c r="C46" s="255"/>
      <c r="D46" s="257"/>
      <c r="E46" s="257"/>
      <c r="F46" s="257"/>
      <c r="G46" s="257">
        <f t="shared" si="1"/>
        <v>0</v>
      </c>
    </row>
    <row r="47" spans="1:7" ht="12.75">
      <c r="A47" s="255">
        <v>3</v>
      </c>
      <c r="B47" s="55"/>
      <c r="C47" s="255"/>
      <c r="D47" s="257"/>
      <c r="E47" s="257"/>
      <c r="F47" s="257"/>
      <c r="G47" s="257">
        <f t="shared" si="1"/>
        <v>0</v>
      </c>
    </row>
    <row r="48" spans="1:14" ht="13.5" thickBot="1">
      <c r="A48" s="259">
        <v>4</v>
      </c>
      <c r="B48" s="66"/>
      <c r="C48" s="259"/>
      <c r="D48" s="260"/>
      <c r="E48" s="260"/>
      <c r="F48" s="260"/>
      <c r="G48" s="260">
        <f t="shared" si="1"/>
        <v>0</v>
      </c>
      <c r="L48" s="125" t="s">
        <v>782</v>
      </c>
      <c r="M48" s="66"/>
      <c r="N48" s="65" t="s">
        <v>783</v>
      </c>
    </row>
    <row r="49" spans="1:14" ht="13.5" thickBot="1">
      <c r="A49" s="261"/>
      <c r="B49" s="262" t="s">
        <v>633</v>
      </c>
      <c r="C49" s="263"/>
      <c r="D49" s="264">
        <f>SUM(D40:D48)</f>
        <v>164184</v>
      </c>
      <c r="E49" s="264">
        <f>SUM(E40:E48)</f>
        <v>0</v>
      </c>
      <c r="F49" s="264">
        <f>SUM(F40:F48)</f>
        <v>36507</v>
      </c>
      <c r="G49" s="265">
        <f>SUM(G40:G48)</f>
        <v>127677</v>
      </c>
      <c r="L49" s="339"/>
      <c r="M49" s="104"/>
      <c r="N49" s="104"/>
    </row>
    <row r="50" spans="1:14" ht="12.75">
      <c r="A50" s="1"/>
      <c r="B50" s="1"/>
      <c r="C50" s="1"/>
      <c r="D50" s="1"/>
      <c r="E50" s="1"/>
      <c r="F50" s="183"/>
      <c r="G50" s="267"/>
      <c r="L50" s="89" t="s">
        <v>784</v>
      </c>
      <c r="M50" s="89"/>
      <c r="N50" s="55">
        <v>4</v>
      </c>
    </row>
    <row r="51" spans="4:14" ht="15.75">
      <c r="D51" s="163"/>
      <c r="E51" s="350" t="s">
        <v>637</v>
      </c>
      <c r="F51" s="350"/>
      <c r="G51" s="350"/>
      <c r="L51" s="55" t="s">
        <v>785</v>
      </c>
      <c r="M51" s="55"/>
      <c r="N51" s="55"/>
    </row>
    <row r="52" spans="4:14" ht="12.75">
      <c r="D52" s="163"/>
      <c r="E52" s="356" t="s">
        <v>799</v>
      </c>
      <c r="F52" s="356"/>
      <c r="G52" s="356"/>
      <c r="L52" s="55" t="s">
        <v>786</v>
      </c>
      <c r="M52" s="55"/>
      <c r="N52" s="55">
        <v>2</v>
      </c>
    </row>
    <row r="53" spans="5:14" ht="15.75">
      <c r="E53" s="350"/>
      <c r="F53" s="350"/>
      <c r="G53" s="350"/>
      <c r="L53" s="55" t="s">
        <v>787</v>
      </c>
      <c r="M53" s="55"/>
      <c r="N53" s="55"/>
    </row>
    <row r="54" spans="5:14" ht="12.75">
      <c r="E54" s="356"/>
      <c r="F54" s="356"/>
      <c r="G54" s="356"/>
      <c r="L54" s="123" t="s">
        <v>788</v>
      </c>
      <c r="M54" s="66"/>
      <c r="N54" s="55"/>
    </row>
    <row r="55" spans="1:14" ht="12.75">
      <c r="A55" s="118"/>
      <c r="B55" s="252" t="s">
        <v>794</v>
      </c>
      <c r="C55" s="268"/>
      <c r="D55" s="268"/>
      <c r="E55" s="118"/>
      <c r="F55" s="118"/>
      <c r="G55" s="118"/>
      <c r="H55" s="118"/>
      <c r="I55" s="118"/>
      <c r="J55" s="118"/>
      <c r="L55" s="239"/>
      <c r="M55" s="240" t="s">
        <v>789</v>
      </c>
      <c r="N55" s="240">
        <v>6</v>
      </c>
    </row>
    <row r="56" spans="1:10" ht="12.75">
      <c r="A56" s="118"/>
      <c r="B56" s="252" t="s">
        <v>795</v>
      </c>
      <c r="C56" s="268"/>
      <c r="D56" s="268"/>
      <c r="E56" s="118"/>
      <c r="F56" s="118"/>
      <c r="G56" s="118"/>
      <c r="H56" s="118"/>
      <c r="I56" s="118"/>
      <c r="J56" s="118"/>
    </row>
    <row r="57" spans="1:14" ht="12.75">
      <c r="A57" s="118"/>
      <c r="B57" s="50"/>
      <c r="C57" s="118"/>
      <c r="D57" s="118"/>
      <c r="E57" s="118"/>
      <c r="F57" s="118"/>
      <c r="G57" s="118"/>
      <c r="H57" s="118"/>
      <c r="I57" s="50" t="s">
        <v>638</v>
      </c>
      <c r="J57" s="118"/>
      <c r="N57" s="50" t="s">
        <v>637</v>
      </c>
    </row>
    <row r="58" spans="1:14" ht="12.75">
      <c r="A58" s="118"/>
      <c r="B58" s="50"/>
      <c r="C58" s="118"/>
      <c r="D58" s="118"/>
      <c r="E58" s="118"/>
      <c r="F58" s="118"/>
      <c r="G58" s="118"/>
      <c r="H58" s="118"/>
      <c r="I58" s="118"/>
      <c r="J58" s="118"/>
      <c r="N58" t="s">
        <v>800</v>
      </c>
    </row>
    <row r="59" spans="1:12" ht="12.75">
      <c r="A59" s="178"/>
      <c r="B59" s="178"/>
      <c r="C59" s="178"/>
      <c r="D59" s="178"/>
      <c r="E59" s="178"/>
      <c r="F59" s="178"/>
      <c r="G59" s="178"/>
      <c r="H59" s="178"/>
      <c r="I59" s="269"/>
      <c r="J59" s="270" t="s">
        <v>639</v>
      </c>
      <c r="L59" s="50" t="s">
        <v>790</v>
      </c>
    </row>
    <row r="60" spans="1:10" ht="12.75">
      <c r="A60" s="362" t="s">
        <v>640</v>
      </c>
      <c r="B60" s="363"/>
      <c r="C60" s="363"/>
      <c r="D60" s="363"/>
      <c r="E60" s="363"/>
      <c r="F60" s="363"/>
      <c r="G60" s="363"/>
      <c r="H60" s="363"/>
      <c r="I60" s="363"/>
      <c r="J60" s="364"/>
    </row>
    <row r="61" spans="1:10" ht="33" thickBot="1">
      <c r="A61" s="271"/>
      <c r="B61" s="365" t="s">
        <v>641</v>
      </c>
      <c r="C61" s="365"/>
      <c r="D61" s="365"/>
      <c r="E61" s="365"/>
      <c r="F61" s="366"/>
      <c r="G61" s="272" t="s">
        <v>642</v>
      </c>
      <c r="H61" s="272" t="s">
        <v>643</v>
      </c>
      <c r="I61" s="273" t="s">
        <v>644</v>
      </c>
      <c r="J61" s="273" t="s">
        <v>645</v>
      </c>
    </row>
    <row r="62" spans="1:10" ht="12.75">
      <c r="A62" s="274">
        <v>1</v>
      </c>
      <c r="B62" s="367" t="s">
        <v>646</v>
      </c>
      <c r="C62" s="368"/>
      <c r="D62" s="368"/>
      <c r="E62" s="368"/>
      <c r="F62" s="368"/>
      <c r="G62" s="275">
        <v>70</v>
      </c>
      <c r="H62" s="275">
        <v>11100</v>
      </c>
      <c r="I62" s="276">
        <v>44914</v>
      </c>
      <c r="J62" s="277">
        <v>31178</v>
      </c>
    </row>
    <row r="63" spans="1:10" ht="12.75">
      <c r="A63" s="278" t="s">
        <v>647</v>
      </c>
      <c r="B63" s="369" t="s">
        <v>648</v>
      </c>
      <c r="C63" s="369"/>
      <c r="D63" s="369"/>
      <c r="E63" s="369"/>
      <c r="F63" s="370"/>
      <c r="G63" s="279" t="s">
        <v>649</v>
      </c>
      <c r="H63" s="279">
        <v>11101</v>
      </c>
      <c r="I63" s="280"/>
      <c r="J63" s="281"/>
    </row>
    <row r="64" spans="1:10" ht="12.75">
      <c r="A64" s="282" t="s">
        <v>650</v>
      </c>
      <c r="B64" s="369" t="s">
        <v>651</v>
      </c>
      <c r="C64" s="369"/>
      <c r="D64" s="369"/>
      <c r="E64" s="369"/>
      <c r="F64" s="370"/>
      <c r="G64" s="279">
        <v>704</v>
      </c>
      <c r="H64" s="279">
        <v>11102</v>
      </c>
      <c r="I64" s="280"/>
      <c r="J64" s="281"/>
    </row>
    <row r="65" spans="1:10" ht="12.75">
      <c r="A65" s="282" t="s">
        <v>652</v>
      </c>
      <c r="B65" s="369" t="s">
        <v>653</v>
      </c>
      <c r="C65" s="369"/>
      <c r="D65" s="369"/>
      <c r="E65" s="369"/>
      <c r="F65" s="370"/>
      <c r="G65" s="283">
        <v>705</v>
      </c>
      <c r="H65" s="279">
        <v>11103</v>
      </c>
      <c r="I65" s="280">
        <v>44914</v>
      </c>
      <c r="J65" s="281">
        <v>31178</v>
      </c>
    </row>
    <row r="66" spans="1:10" ht="12.75">
      <c r="A66" s="284">
        <v>2</v>
      </c>
      <c r="B66" s="371" t="s">
        <v>654</v>
      </c>
      <c r="C66" s="371"/>
      <c r="D66" s="371"/>
      <c r="E66" s="371"/>
      <c r="F66" s="372"/>
      <c r="G66" s="285">
        <v>708</v>
      </c>
      <c r="H66" s="286">
        <v>11104</v>
      </c>
      <c r="I66" s="280"/>
      <c r="J66" s="281"/>
    </row>
    <row r="67" spans="1:10" ht="12.75">
      <c r="A67" s="287" t="s">
        <v>647</v>
      </c>
      <c r="B67" s="369" t="s">
        <v>655</v>
      </c>
      <c r="C67" s="369"/>
      <c r="D67" s="369"/>
      <c r="E67" s="369"/>
      <c r="F67" s="370"/>
      <c r="G67" s="279">
        <v>7081</v>
      </c>
      <c r="H67" s="288">
        <v>111041</v>
      </c>
      <c r="I67" s="280"/>
      <c r="J67" s="281"/>
    </row>
    <row r="68" spans="1:10" ht="12.75">
      <c r="A68" s="287" t="s">
        <v>656</v>
      </c>
      <c r="B68" s="369" t="s">
        <v>657</v>
      </c>
      <c r="C68" s="369"/>
      <c r="D68" s="369"/>
      <c r="E68" s="369"/>
      <c r="F68" s="370"/>
      <c r="G68" s="279">
        <v>7082</v>
      </c>
      <c r="H68" s="288">
        <v>111042</v>
      </c>
      <c r="I68" s="280"/>
      <c r="J68" s="281"/>
    </row>
    <row r="69" spans="1:10" ht="12.75">
      <c r="A69" s="287" t="s">
        <v>658</v>
      </c>
      <c r="B69" s="369" t="s">
        <v>659</v>
      </c>
      <c r="C69" s="369"/>
      <c r="D69" s="369"/>
      <c r="E69" s="369"/>
      <c r="F69" s="370"/>
      <c r="G69" s="279">
        <v>7083</v>
      </c>
      <c r="H69" s="288">
        <v>111043</v>
      </c>
      <c r="I69" s="280"/>
      <c r="J69" s="281"/>
    </row>
    <row r="70" spans="1:10" ht="12.75">
      <c r="A70" s="289">
        <v>3</v>
      </c>
      <c r="B70" s="371" t="s">
        <v>660</v>
      </c>
      <c r="C70" s="371"/>
      <c r="D70" s="371"/>
      <c r="E70" s="371"/>
      <c r="F70" s="372"/>
      <c r="G70" s="285">
        <v>71</v>
      </c>
      <c r="H70" s="286">
        <v>11201</v>
      </c>
      <c r="I70" s="280"/>
      <c r="J70" s="281"/>
    </row>
    <row r="71" spans="1:10" ht="12.75">
      <c r="A71" s="290"/>
      <c r="B71" s="373" t="s">
        <v>661</v>
      </c>
      <c r="C71" s="373"/>
      <c r="D71" s="373"/>
      <c r="E71" s="373"/>
      <c r="F71" s="374"/>
      <c r="G71" s="291"/>
      <c r="H71" s="279">
        <v>112011</v>
      </c>
      <c r="I71" s="280"/>
      <c r="J71" s="281"/>
    </row>
    <row r="72" spans="1:10" ht="12.75">
      <c r="A72" s="290"/>
      <c r="B72" s="373" t="s">
        <v>662</v>
      </c>
      <c r="C72" s="373"/>
      <c r="D72" s="373"/>
      <c r="E72" s="373"/>
      <c r="F72" s="374"/>
      <c r="G72" s="291"/>
      <c r="H72" s="279">
        <v>112012</v>
      </c>
      <c r="I72" s="280"/>
      <c r="J72" s="281"/>
    </row>
    <row r="73" spans="1:10" ht="12.75">
      <c r="A73" s="292">
        <v>4</v>
      </c>
      <c r="B73" s="371" t="s">
        <v>663</v>
      </c>
      <c r="C73" s="371"/>
      <c r="D73" s="371"/>
      <c r="E73" s="371"/>
      <c r="F73" s="372"/>
      <c r="G73" s="293">
        <v>72</v>
      </c>
      <c r="H73" s="294">
        <v>11300</v>
      </c>
      <c r="I73" s="280"/>
      <c r="J73" s="281"/>
    </row>
    <row r="74" spans="1:10" ht="12.75">
      <c r="A74" s="282"/>
      <c r="B74" s="375" t="s">
        <v>664</v>
      </c>
      <c r="C74" s="376"/>
      <c r="D74" s="376"/>
      <c r="E74" s="376"/>
      <c r="F74" s="376"/>
      <c r="G74" s="65"/>
      <c r="H74" s="295">
        <v>11301</v>
      </c>
      <c r="I74" s="280"/>
      <c r="J74" s="281"/>
    </row>
    <row r="75" spans="1:10" ht="12.75">
      <c r="A75" s="296">
        <v>5</v>
      </c>
      <c r="B75" s="372" t="s">
        <v>665</v>
      </c>
      <c r="C75" s="377"/>
      <c r="D75" s="377"/>
      <c r="E75" s="377"/>
      <c r="F75" s="377"/>
      <c r="G75" s="297">
        <v>73</v>
      </c>
      <c r="H75" s="297">
        <v>11400</v>
      </c>
      <c r="I75" s="280"/>
      <c r="J75" s="281"/>
    </row>
    <row r="76" spans="1:10" ht="12.75">
      <c r="A76" s="298">
        <v>6</v>
      </c>
      <c r="B76" s="372" t="s">
        <v>666</v>
      </c>
      <c r="C76" s="377"/>
      <c r="D76" s="377"/>
      <c r="E76" s="377"/>
      <c r="F76" s="377"/>
      <c r="G76" s="297">
        <v>75</v>
      </c>
      <c r="H76" s="299">
        <v>11500</v>
      </c>
      <c r="I76" s="280"/>
      <c r="J76" s="281">
        <v>64</v>
      </c>
    </row>
    <row r="77" spans="1:10" ht="12.75">
      <c r="A77" s="296">
        <v>7</v>
      </c>
      <c r="B77" s="371" t="s">
        <v>667</v>
      </c>
      <c r="C77" s="371"/>
      <c r="D77" s="371"/>
      <c r="E77" s="371"/>
      <c r="F77" s="372"/>
      <c r="G77" s="285">
        <v>77</v>
      </c>
      <c r="H77" s="285">
        <v>11600</v>
      </c>
      <c r="I77" s="280"/>
      <c r="J77" s="281"/>
    </row>
    <row r="78" spans="1:10" ht="13.5" thickBot="1">
      <c r="A78" s="300" t="s">
        <v>668</v>
      </c>
      <c r="B78" s="378" t="s">
        <v>669</v>
      </c>
      <c r="C78" s="378"/>
      <c r="D78" s="378"/>
      <c r="E78" s="378"/>
      <c r="F78" s="378"/>
      <c r="G78" s="301"/>
      <c r="H78" s="301">
        <v>11800</v>
      </c>
      <c r="I78" s="302">
        <v>44914</v>
      </c>
      <c r="J78" s="303">
        <v>31242</v>
      </c>
    </row>
    <row r="79" spans="1:10" ht="12.75">
      <c r="A79" s="304"/>
      <c r="B79" s="305"/>
      <c r="C79" s="305"/>
      <c r="D79" s="305"/>
      <c r="E79" s="305"/>
      <c r="F79" s="305"/>
      <c r="G79" s="305"/>
      <c r="H79" s="305"/>
      <c r="I79" s="306" t="s">
        <v>637</v>
      </c>
      <c r="J79" s="306"/>
    </row>
    <row r="80" spans="1:10" ht="12.75">
      <c r="A80" s="304"/>
      <c r="B80" s="305"/>
      <c r="C80" s="305"/>
      <c r="D80" s="305"/>
      <c r="E80" s="305"/>
      <c r="F80" s="305"/>
      <c r="G80" s="305"/>
      <c r="H80" s="305" t="s">
        <v>798</v>
      </c>
      <c r="I80" t="s">
        <v>799</v>
      </c>
      <c r="J80" s="306"/>
    </row>
    <row r="81" spans="1:10" ht="12.75">
      <c r="A81" s="304"/>
      <c r="B81" s="305"/>
      <c r="C81" s="305"/>
      <c r="D81" s="305"/>
      <c r="E81" s="305"/>
      <c r="F81" s="305"/>
      <c r="G81" s="305"/>
      <c r="H81" s="305"/>
      <c r="I81" s="306"/>
      <c r="J81" s="306"/>
    </row>
    <row r="82" spans="1:10" ht="12.75">
      <c r="A82" s="304"/>
      <c r="B82" s="305"/>
      <c r="C82" s="305"/>
      <c r="D82" s="305"/>
      <c r="E82" s="305"/>
      <c r="F82" s="305"/>
      <c r="G82" s="305"/>
      <c r="H82" s="305"/>
      <c r="J82" s="306"/>
    </row>
    <row r="83" spans="1:10" ht="12.75">
      <c r="A83" s="304"/>
      <c r="B83" s="305"/>
      <c r="C83" s="305"/>
      <c r="D83" s="305"/>
      <c r="E83" s="305"/>
      <c r="F83" s="305"/>
      <c r="G83" s="305"/>
      <c r="H83" s="305"/>
      <c r="I83" s="306"/>
      <c r="J83" s="306"/>
    </row>
    <row r="84" spans="1:10" ht="12.75">
      <c r="A84" s="304"/>
      <c r="B84" s="305"/>
      <c r="C84" s="305"/>
      <c r="D84" s="305"/>
      <c r="E84" s="305"/>
      <c r="F84" s="305"/>
      <c r="G84" s="305"/>
      <c r="H84" s="305"/>
      <c r="I84" s="306"/>
      <c r="J84" s="306"/>
    </row>
    <row r="85" spans="1:10" ht="12.75">
      <c r="A85" s="304"/>
      <c r="B85" s="305"/>
      <c r="C85" s="305"/>
      <c r="D85" s="305"/>
      <c r="E85" s="305"/>
      <c r="F85" s="305"/>
      <c r="G85" s="305"/>
      <c r="H85" s="305"/>
      <c r="I85" s="306"/>
      <c r="J85" s="306"/>
    </row>
    <row r="86" spans="1:10" ht="12.75">
      <c r="A86" s="118"/>
      <c r="B86" s="252" t="s">
        <v>796</v>
      </c>
      <c r="C86" s="268"/>
      <c r="D86" s="268"/>
      <c r="E86" s="118"/>
      <c r="F86" s="118"/>
      <c r="G86" s="118"/>
      <c r="H86" s="118"/>
      <c r="I86" s="118"/>
      <c r="J86" s="118"/>
    </row>
    <row r="87" spans="1:10" ht="12.75">
      <c r="A87" s="118"/>
      <c r="B87" s="252" t="s">
        <v>432</v>
      </c>
      <c r="C87" s="268"/>
      <c r="D87" s="268"/>
      <c r="E87" s="118"/>
      <c r="F87" s="118"/>
      <c r="G87" s="118"/>
      <c r="H87" s="118"/>
      <c r="I87" s="118"/>
      <c r="J87" s="118"/>
    </row>
    <row r="88" spans="1:10" ht="12.75">
      <c r="A88" s="118"/>
      <c r="B88" s="50"/>
      <c r="C88" s="118"/>
      <c r="D88" s="118"/>
      <c r="E88" s="118"/>
      <c r="F88" s="118"/>
      <c r="G88" s="118"/>
      <c r="H88" s="118"/>
      <c r="I88" s="50" t="s">
        <v>670</v>
      </c>
      <c r="J88" s="118"/>
    </row>
    <row r="89" spans="1:10" ht="12.75">
      <c r="A89" s="178"/>
      <c r="B89" s="178"/>
      <c r="C89" s="178"/>
      <c r="D89" s="178"/>
      <c r="E89" s="178"/>
      <c r="F89" s="178"/>
      <c r="G89" s="178"/>
      <c r="H89" s="178"/>
      <c r="I89" s="269"/>
      <c r="J89" s="270" t="s">
        <v>639</v>
      </c>
    </row>
    <row r="90" spans="1:10" ht="12.75">
      <c r="A90" s="362" t="s">
        <v>640</v>
      </c>
      <c r="B90" s="363"/>
      <c r="C90" s="363"/>
      <c r="D90" s="363"/>
      <c r="E90" s="363"/>
      <c r="F90" s="363"/>
      <c r="G90" s="363"/>
      <c r="H90" s="363"/>
      <c r="I90" s="363"/>
      <c r="J90" s="364"/>
    </row>
    <row r="91" spans="1:10" ht="33" thickBot="1">
      <c r="A91" s="307"/>
      <c r="B91" s="379" t="s">
        <v>671</v>
      </c>
      <c r="C91" s="380"/>
      <c r="D91" s="380"/>
      <c r="E91" s="380"/>
      <c r="F91" s="381"/>
      <c r="G91" s="308" t="s">
        <v>642</v>
      </c>
      <c r="H91" s="308" t="s">
        <v>643</v>
      </c>
      <c r="I91" s="309" t="s">
        <v>644</v>
      </c>
      <c r="J91" s="309" t="s">
        <v>645</v>
      </c>
    </row>
    <row r="92" spans="1:10" ht="12.75">
      <c r="A92" s="310">
        <v>1</v>
      </c>
      <c r="B92" s="382" t="s">
        <v>672</v>
      </c>
      <c r="C92" s="383"/>
      <c r="D92" s="383"/>
      <c r="E92" s="383"/>
      <c r="F92" s="383"/>
      <c r="G92" s="311">
        <v>60</v>
      </c>
      <c r="H92" s="311">
        <v>12100</v>
      </c>
      <c r="I92" s="312">
        <v>32010</v>
      </c>
      <c r="J92" s="313">
        <v>24668</v>
      </c>
    </row>
    <row r="93" spans="1:10" ht="12.75">
      <c r="A93" s="314" t="s">
        <v>673</v>
      </c>
      <c r="B93" s="384" t="s">
        <v>674</v>
      </c>
      <c r="C93" s="384" t="s">
        <v>675</v>
      </c>
      <c r="D93" s="384"/>
      <c r="E93" s="384"/>
      <c r="F93" s="384"/>
      <c r="G93" s="315" t="s">
        <v>676</v>
      </c>
      <c r="H93" s="315">
        <v>12101</v>
      </c>
      <c r="I93" s="316"/>
      <c r="J93" s="317"/>
    </row>
    <row r="94" spans="1:10" ht="12.75">
      <c r="A94" s="314" t="s">
        <v>650</v>
      </c>
      <c r="B94" s="384" t="s">
        <v>677</v>
      </c>
      <c r="C94" s="384" t="s">
        <v>675</v>
      </c>
      <c r="D94" s="384"/>
      <c r="E94" s="384"/>
      <c r="F94" s="384"/>
      <c r="G94" s="315"/>
      <c r="H94" s="318">
        <v>12102</v>
      </c>
      <c r="I94" s="316"/>
      <c r="J94" s="317"/>
    </row>
    <row r="95" spans="1:10" ht="12.75">
      <c r="A95" s="314" t="s">
        <v>652</v>
      </c>
      <c r="B95" s="384" t="s">
        <v>678</v>
      </c>
      <c r="C95" s="384" t="s">
        <v>675</v>
      </c>
      <c r="D95" s="384"/>
      <c r="E95" s="384"/>
      <c r="F95" s="384"/>
      <c r="G95" s="315" t="s">
        <v>679</v>
      </c>
      <c r="H95" s="315">
        <v>12103</v>
      </c>
      <c r="I95" s="316">
        <v>35868</v>
      </c>
      <c r="J95" s="317">
        <v>34217</v>
      </c>
    </row>
    <row r="96" spans="1:10" ht="12.75">
      <c r="A96" s="314" t="s">
        <v>680</v>
      </c>
      <c r="B96" s="385" t="s">
        <v>681</v>
      </c>
      <c r="C96" s="384" t="s">
        <v>675</v>
      </c>
      <c r="D96" s="384"/>
      <c r="E96" s="384"/>
      <c r="F96" s="384"/>
      <c r="G96" s="315"/>
      <c r="H96" s="318">
        <v>12104</v>
      </c>
      <c r="I96" s="316">
        <v>-3858</v>
      </c>
      <c r="J96" s="317">
        <v>-9549</v>
      </c>
    </row>
    <row r="97" spans="1:10" ht="12.75">
      <c r="A97" s="314" t="s">
        <v>682</v>
      </c>
      <c r="B97" s="384" t="s">
        <v>683</v>
      </c>
      <c r="C97" s="384" t="s">
        <v>675</v>
      </c>
      <c r="D97" s="384"/>
      <c r="E97" s="384"/>
      <c r="F97" s="384"/>
      <c r="G97" s="315" t="s">
        <v>684</v>
      </c>
      <c r="H97" s="318">
        <v>12105</v>
      </c>
      <c r="I97" s="316"/>
      <c r="J97" s="317"/>
    </row>
    <row r="98" spans="1:10" ht="12.75">
      <c r="A98" s="319">
        <v>2</v>
      </c>
      <c r="B98" s="386" t="s">
        <v>685</v>
      </c>
      <c r="C98" s="386"/>
      <c r="D98" s="386"/>
      <c r="E98" s="386"/>
      <c r="F98" s="386"/>
      <c r="G98" s="320">
        <v>64</v>
      </c>
      <c r="H98" s="320">
        <v>12200</v>
      </c>
      <c r="I98" s="316">
        <v>2076</v>
      </c>
      <c r="J98" s="317">
        <v>1794</v>
      </c>
    </row>
    <row r="99" spans="1:10" ht="12.75">
      <c r="A99" s="321" t="s">
        <v>686</v>
      </c>
      <c r="B99" s="386" t="s">
        <v>687</v>
      </c>
      <c r="C99" s="387"/>
      <c r="D99" s="387"/>
      <c r="E99" s="387"/>
      <c r="F99" s="387"/>
      <c r="G99" s="318">
        <v>641</v>
      </c>
      <c r="H99" s="318">
        <v>12201</v>
      </c>
      <c r="I99" s="316">
        <v>1779</v>
      </c>
      <c r="J99" s="317">
        <v>1516</v>
      </c>
    </row>
    <row r="100" spans="1:10" ht="12.75">
      <c r="A100" s="321" t="s">
        <v>688</v>
      </c>
      <c r="B100" s="387" t="s">
        <v>689</v>
      </c>
      <c r="C100" s="387"/>
      <c r="D100" s="387"/>
      <c r="E100" s="387"/>
      <c r="F100" s="387"/>
      <c r="G100" s="318">
        <v>644</v>
      </c>
      <c r="H100" s="318">
        <v>12202</v>
      </c>
      <c r="I100" s="316">
        <v>297</v>
      </c>
      <c r="J100" s="317">
        <v>278</v>
      </c>
    </row>
    <row r="101" spans="1:10" ht="12.75">
      <c r="A101" s="319">
        <v>3</v>
      </c>
      <c r="B101" s="386" t="s">
        <v>690</v>
      </c>
      <c r="C101" s="386"/>
      <c r="D101" s="386"/>
      <c r="E101" s="386"/>
      <c r="F101" s="386"/>
      <c r="G101" s="320">
        <v>68</v>
      </c>
      <c r="H101" s="320">
        <v>12300</v>
      </c>
      <c r="I101" s="316">
        <v>36</v>
      </c>
      <c r="J101" s="317">
        <v>22691</v>
      </c>
    </row>
    <row r="102" spans="1:10" ht="12.75">
      <c r="A102" s="319">
        <v>4</v>
      </c>
      <c r="B102" s="386" t="s">
        <v>691</v>
      </c>
      <c r="C102" s="386"/>
      <c r="D102" s="386"/>
      <c r="E102" s="386"/>
      <c r="F102" s="386"/>
      <c r="G102" s="320">
        <v>61</v>
      </c>
      <c r="H102" s="320">
        <v>12400</v>
      </c>
      <c r="I102" s="316">
        <v>3856</v>
      </c>
      <c r="J102" s="317">
        <v>2017</v>
      </c>
    </row>
    <row r="103" spans="1:10" ht="12.75">
      <c r="A103" s="321" t="s">
        <v>647</v>
      </c>
      <c r="B103" s="388" t="s">
        <v>692</v>
      </c>
      <c r="C103" s="388"/>
      <c r="D103" s="388"/>
      <c r="E103" s="388"/>
      <c r="F103" s="388"/>
      <c r="G103" s="315"/>
      <c r="H103" s="315">
        <v>12401</v>
      </c>
      <c r="I103" s="316"/>
      <c r="J103" s="317"/>
    </row>
    <row r="104" spans="1:10" ht="12.75">
      <c r="A104" s="321" t="s">
        <v>656</v>
      </c>
      <c r="B104" s="388" t="s">
        <v>693</v>
      </c>
      <c r="C104" s="388"/>
      <c r="D104" s="388"/>
      <c r="E104" s="388"/>
      <c r="F104" s="388"/>
      <c r="G104" s="322">
        <v>611</v>
      </c>
      <c r="H104" s="315">
        <v>12402</v>
      </c>
      <c r="I104" s="316"/>
      <c r="J104" s="317"/>
    </row>
    <row r="105" spans="1:10" ht="12.75">
      <c r="A105" s="321" t="s">
        <v>658</v>
      </c>
      <c r="B105" s="388" t="s">
        <v>694</v>
      </c>
      <c r="C105" s="388"/>
      <c r="D105" s="388"/>
      <c r="E105" s="388"/>
      <c r="F105" s="388"/>
      <c r="G105" s="315">
        <v>613</v>
      </c>
      <c r="H105" s="315">
        <v>12403</v>
      </c>
      <c r="I105" s="316"/>
      <c r="J105" s="317"/>
    </row>
    <row r="106" spans="1:10" ht="12.75">
      <c r="A106" s="321" t="s">
        <v>695</v>
      </c>
      <c r="B106" s="388" t="s">
        <v>696</v>
      </c>
      <c r="C106" s="388"/>
      <c r="D106" s="388"/>
      <c r="E106" s="388"/>
      <c r="F106" s="388"/>
      <c r="G106" s="322">
        <v>615</v>
      </c>
      <c r="H106" s="315">
        <v>12404</v>
      </c>
      <c r="I106" s="320"/>
      <c r="J106" s="323"/>
    </row>
    <row r="107" spans="1:10" ht="12.75">
      <c r="A107" s="321" t="s">
        <v>697</v>
      </c>
      <c r="B107" s="388" t="s">
        <v>698</v>
      </c>
      <c r="C107" s="388"/>
      <c r="D107" s="388"/>
      <c r="E107" s="388"/>
      <c r="F107" s="388"/>
      <c r="G107" s="322">
        <v>616</v>
      </c>
      <c r="H107" s="315">
        <v>12405</v>
      </c>
      <c r="I107" s="316"/>
      <c r="J107" s="317"/>
    </row>
    <row r="108" spans="1:10" ht="12.75">
      <c r="A108" s="321" t="s">
        <v>699</v>
      </c>
      <c r="B108" s="388" t="s">
        <v>700</v>
      </c>
      <c r="C108" s="388"/>
      <c r="D108" s="388"/>
      <c r="E108" s="388"/>
      <c r="F108" s="388"/>
      <c r="G108" s="322">
        <v>617</v>
      </c>
      <c r="H108" s="315">
        <v>12406</v>
      </c>
      <c r="I108" s="316"/>
      <c r="J108" s="317"/>
    </row>
    <row r="109" spans="1:10" ht="12.75">
      <c r="A109" s="321" t="s">
        <v>701</v>
      </c>
      <c r="B109" s="384" t="s">
        <v>702</v>
      </c>
      <c r="C109" s="384" t="s">
        <v>675</v>
      </c>
      <c r="D109" s="384"/>
      <c r="E109" s="384"/>
      <c r="F109" s="384"/>
      <c r="G109" s="322">
        <v>618</v>
      </c>
      <c r="H109" s="315">
        <v>12407</v>
      </c>
      <c r="I109" s="316">
        <v>451</v>
      </c>
      <c r="J109" s="317">
        <v>125</v>
      </c>
    </row>
    <row r="110" spans="1:10" ht="12.75">
      <c r="A110" s="321" t="s">
        <v>703</v>
      </c>
      <c r="B110" s="384" t="s">
        <v>704</v>
      </c>
      <c r="C110" s="384"/>
      <c r="D110" s="384"/>
      <c r="E110" s="384"/>
      <c r="F110" s="384"/>
      <c r="G110" s="322">
        <v>623</v>
      </c>
      <c r="H110" s="315">
        <v>12408</v>
      </c>
      <c r="I110" s="316"/>
      <c r="J110" s="317"/>
    </row>
    <row r="111" spans="1:10" ht="12.75">
      <c r="A111" s="321" t="s">
        <v>705</v>
      </c>
      <c r="B111" s="384" t="s">
        <v>706</v>
      </c>
      <c r="C111" s="384"/>
      <c r="D111" s="384"/>
      <c r="E111" s="384"/>
      <c r="F111" s="384"/>
      <c r="G111" s="322">
        <v>624</v>
      </c>
      <c r="H111" s="315">
        <v>12409</v>
      </c>
      <c r="I111" s="316">
        <v>8</v>
      </c>
      <c r="J111" s="317"/>
    </row>
    <row r="112" spans="1:10" ht="12.75">
      <c r="A112" s="321" t="s">
        <v>707</v>
      </c>
      <c r="B112" s="384" t="s">
        <v>708</v>
      </c>
      <c r="C112" s="384"/>
      <c r="D112" s="384"/>
      <c r="E112" s="384"/>
      <c r="F112" s="384"/>
      <c r="G112" s="322">
        <v>625</v>
      </c>
      <c r="H112" s="315">
        <v>12410</v>
      </c>
      <c r="I112" s="316">
        <v>160</v>
      </c>
      <c r="J112" s="317">
        <v>742</v>
      </c>
    </row>
    <row r="113" spans="1:10" ht="12.75">
      <c r="A113" s="321" t="s">
        <v>709</v>
      </c>
      <c r="B113" s="384" t="s">
        <v>710</v>
      </c>
      <c r="C113" s="384"/>
      <c r="D113" s="384"/>
      <c r="E113" s="384"/>
      <c r="F113" s="384"/>
      <c r="G113" s="322">
        <v>626</v>
      </c>
      <c r="H113" s="315">
        <v>12411</v>
      </c>
      <c r="I113" s="316">
        <v>345</v>
      </c>
      <c r="J113" s="317">
        <v>241</v>
      </c>
    </row>
    <row r="114" spans="1:10" ht="12.75">
      <c r="A114" s="324" t="s">
        <v>711</v>
      </c>
      <c r="B114" s="384" t="s">
        <v>712</v>
      </c>
      <c r="C114" s="384"/>
      <c r="D114" s="384"/>
      <c r="E114" s="384"/>
      <c r="F114" s="384"/>
      <c r="G114" s="322">
        <v>627</v>
      </c>
      <c r="H114" s="315">
        <v>12412</v>
      </c>
      <c r="I114" s="316">
        <v>1180</v>
      </c>
      <c r="J114" s="317"/>
    </row>
    <row r="115" spans="1:10" ht="12.75">
      <c r="A115" s="321"/>
      <c r="B115" s="389" t="s">
        <v>713</v>
      </c>
      <c r="C115" s="389"/>
      <c r="D115" s="389"/>
      <c r="E115" s="389"/>
      <c r="F115" s="389"/>
      <c r="G115" s="322">
        <v>6271</v>
      </c>
      <c r="H115" s="322">
        <v>124121</v>
      </c>
      <c r="I115" s="316"/>
      <c r="J115" s="317"/>
    </row>
    <row r="116" spans="1:10" ht="12.75">
      <c r="A116" s="321"/>
      <c r="B116" s="389" t="s">
        <v>714</v>
      </c>
      <c r="C116" s="389"/>
      <c r="D116" s="389"/>
      <c r="E116" s="389"/>
      <c r="F116" s="389"/>
      <c r="G116" s="322">
        <v>6272</v>
      </c>
      <c r="H116" s="322">
        <v>124122</v>
      </c>
      <c r="I116" s="316"/>
      <c r="J116" s="317"/>
    </row>
    <row r="117" spans="1:10" ht="12.75">
      <c r="A117" s="321" t="s">
        <v>715</v>
      </c>
      <c r="B117" s="384" t="s">
        <v>716</v>
      </c>
      <c r="C117" s="384"/>
      <c r="D117" s="384"/>
      <c r="E117" s="384"/>
      <c r="F117" s="384"/>
      <c r="G117" s="322">
        <v>628</v>
      </c>
      <c r="H117" s="322">
        <v>12413</v>
      </c>
      <c r="I117" s="316">
        <v>1709</v>
      </c>
      <c r="J117" s="317">
        <v>908</v>
      </c>
    </row>
    <row r="118" spans="1:10" ht="12.75">
      <c r="A118" s="319">
        <v>5</v>
      </c>
      <c r="B118" s="385" t="s">
        <v>717</v>
      </c>
      <c r="C118" s="384"/>
      <c r="D118" s="384"/>
      <c r="E118" s="384"/>
      <c r="F118" s="384"/>
      <c r="G118" s="316">
        <v>63</v>
      </c>
      <c r="H118" s="316">
        <v>12500</v>
      </c>
      <c r="I118" s="316">
        <v>838</v>
      </c>
      <c r="J118" s="317">
        <v>657</v>
      </c>
    </row>
    <row r="119" spans="1:10" ht="12.75">
      <c r="A119" s="321" t="s">
        <v>647</v>
      </c>
      <c r="B119" s="384" t="s">
        <v>718</v>
      </c>
      <c r="C119" s="384"/>
      <c r="D119" s="384"/>
      <c r="E119" s="384"/>
      <c r="F119" s="384"/>
      <c r="G119" s="322">
        <v>632</v>
      </c>
      <c r="H119" s="322">
        <v>12501</v>
      </c>
      <c r="I119" s="316">
        <v>657</v>
      </c>
      <c r="J119" s="317">
        <v>641</v>
      </c>
    </row>
    <row r="120" spans="1:10" ht="12.75">
      <c r="A120" s="321" t="s">
        <v>656</v>
      </c>
      <c r="B120" s="384" t="s">
        <v>719</v>
      </c>
      <c r="C120" s="384"/>
      <c r="D120" s="384"/>
      <c r="E120" s="384"/>
      <c r="F120" s="384"/>
      <c r="G120" s="322">
        <v>633</v>
      </c>
      <c r="H120" s="322">
        <v>12502</v>
      </c>
      <c r="I120" s="316">
        <v>161</v>
      </c>
      <c r="J120" s="317"/>
    </row>
    <row r="121" spans="1:10" ht="12.75">
      <c r="A121" s="321" t="s">
        <v>658</v>
      </c>
      <c r="B121" s="384" t="s">
        <v>720</v>
      </c>
      <c r="C121" s="384"/>
      <c r="D121" s="384"/>
      <c r="E121" s="384"/>
      <c r="F121" s="384"/>
      <c r="G121" s="322">
        <v>634</v>
      </c>
      <c r="H121" s="322">
        <v>12503</v>
      </c>
      <c r="I121" s="316">
        <v>20</v>
      </c>
      <c r="J121" s="317">
        <v>15</v>
      </c>
    </row>
    <row r="122" spans="1:10" ht="12.75">
      <c r="A122" s="321" t="s">
        <v>695</v>
      </c>
      <c r="B122" s="384" t="s">
        <v>721</v>
      </c>
      <c r="C122" s="384"/>
      <c r="D122" s="384"/>
      <c r="E122" s="384"/>
      <c r="F122" s="384"/>
      <c r="G122" s="322" t="s">
        <v>722</v>
      </c>
      <c r="H122" s="322">
        <v>12504</v>
      </c>
      <c r="I122" s="316"/>
      <c r="J122" s="317"/>
    </row>
    <row r="123" spans="1:10" ht="12.75">
      <c r="A123" s="319" t="s">
        <v>723</v>
      </c>
      <c r="B123" s="386" t="s">
        <v>724</v>
      </c>
      <c r="C123" s="386"/>
      <c r="D123" s="386"/>
      <c r="E123" s="386"/>
      <c r="F123" s="386"/>
      <c r="G123" s="322"/>
      <c r="H123" s="322">
        <v>12600</v>
      </c>
      <c r="I123" s="316">
        <v>38817</v>
      </c>
      <c r="J123" s="317">
        <v>29160</v>
      </c>
    </row>
    <row r="124" spans="1:10" ht="12.75">
      <c r="A124" s="325"/>
      <c r="B124" s="224" t="s">
        <v>725</v>
      </c>
      <c r="C124" s="326"/>
      <c r="D124" s="326"/>
      <c r="E124" s="326"/>
      <c r="F124" s="326"/>
      <c r="G124" s="326"/>
      <c r="H124" s="326"/>
      <c r="I124" s="327" t="s">
        <v>644</v>
      </c>
      <c r="J124" s="328" t="s">
        <v>645</v>
      </c>
    </row>
    <row r="125" spans="1:10" ht="12.75">
      <c r="A125" s="329">
        <v>1</v>
      </c>
      <c r="B125" s="391" t="s">
        <v>726</v>
      </c>
      <c r="C125" s="391"/>
      <c r="D125" s="391"/>
      <c r="E125" s="391"/>
      <c r="F125" s="391"/>
      <c r="G125" s="316"/>
      <c r="H125" s="316">
        <v>14000</v>
      </c>
      <c r="I125" s="316">
        <v>6</v>
      </c>
      <c r="J125" s="317">
        <v>6</v>
      </c>
    </row>
    <row r="126" spans="1:10" ht="12.75">
      <c r="A126" s="329">
        <v>2</v>
      </c>
      <c r="B126" s="391" t="s">
        <v>727</v>
      </c>
      <c r="C126" s="391"/>
      <c r="D126" s="391"/>
      <c r="E126" s="391"/>
      <c r="F126" s="391"/>
      <c r="G126" s="316"/>
      <c r="H126" s="316">
        <v>15000</v>
      </c>
      <c r="I126" s="316"/>
      <c r="J126" s="317"/>
    </row>
    <row r="127" spans="1:10" ht="12.75">
      <c r="A127" s="330" t="s">
        <v>647</v>
      </c>
      <c r="B127" s="388" t="s">
        <v>728</v>
      </c>
      <c r="C127" s="388"/>
      <c r="D127" s="388"/>
      <c r="E127" s="388"/>
      <c r="F127" s="388"/>
      <c r="G127" s="316"/>
      <c r="H127" s="322">
        <v>15001</v>
      </c>
      <c r="I127" s="316"/>
      <c r="J127" s="317"/>
    </row>
    <row r="128" spans="1:10" ht="12.75">
      <c r="A128" s="330"/>
      <c r="B128" s="392" t="s">
        <v>729</v>
      </c>
      <c r="C128" s="392"/>
      <c r="D128" s="392"/>
      <c r="E128" s="392"/>
      <c r="F128" s="392"/>
      <c r="G128" s="316"/>
      <c r="H128" s="322">
        <v>150011</v>
      </c>
      <c r="I128" s="316"/>
      <c r="J128" s="317"/>
    </row>
    <row r="129" spans="1:10" ht="12.75">
      <c r="A129" s="331" t="s">
        <v>656</v>
      </c>
      <c r="B129" s="388" t="s">
        <v>730</v>
      </c>
      <c r="C129" s="388"/>
      <c r="D129" s="388"/>
      <c r="E129" s="388"/>
      <c r="F129" s="388"/>
      <c r="G129" s="316"/>
      <c r="H129" s="322">
        <v>15002</v>
      </c>
      <c r="I129" s="316"/>
      <c r="J129" s="317"/>
    </row>
    <row r="130" spans="1:10" ht="13.5" thickBot="1">
      <c r="A130" s="332"/>
      <c r="B130" s="390" t="s">
        <v>731</v>
      </c>
      <c r="C130" s="390"/>
      <c r="D130" s="390"/>
      <c r="E130" s="390"/>
      <c r="F130" s="390"/>
      <c r="G130" s="333"/>
      <c r="H130" s="334">
        <v>150021</v>
      </c>
      <c r="I130" s="333"/>
      <c r="J130" s="335"/>
    </row>
    <row r="131" spans="1:10" ht="12.75">
      <c r="A131" s="256"/>
      <c r="B131" s="256"/>
      <c r="C131" s="256"/>
      <c r="D131" s="256"/>
      <c r="E131" s="256"/>
      <c r="F131" s="256"/>
      <c r="G131" s="256"/>
      <c r="H131" s="256"/>
      <c r="I131" s="336" t="s">
        <v>637</v>
      </c>
      <c r="J131" s="336"/>
    </row>
    <row r="132" spans="1:10" ht="15.75">
      <c r="A132" s="118"/>
      <c r="B132" s="118"/>
      <c r="C132" s="118"/>
      <c r="D132" s="118"/>
      <c r="E132" s="118"/>
      <c r="F132" s="118"/>
      <c r="G132" s="118"/>
      <c r="H132" s="118" t="s">
        <v>797</v>
      </c>
      <c r="I132" s="337"/>
      <c r="J132" s="337"/>
    </row>
  </sheetData>
  <sheetProtection/>
  <mergeCells count="81">
    <mergeCell ref="B130:F130"/>
    <mergeCell ref="B123:F123"/>
    <mergeCell ref="B125:F125"/>
    <mergeCell ref="B126:F126"/>
    <mergeCell ref="B127:F127"/>
    <mergeCell ref="B128:F128"/>
    <mergeCell ref="B129:F129"/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05:F105"/>
    <mergeCell ref="B106:F106"/>
    <mergeCell ref="B107:F107"/>
    <mergeCell ref="B108:F108"/>
    <mergeCell ref="B109:F109"/>
    <mergeCell ref="B110:F110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76:F76"/>
    <mergeCell ref="B77:F77"/>
    <mergeCell ref="B78:F78"/>
    <mergeCell ref="A90:J90"/>
    <mergeCell ref="B91:F91"/>
    <mergeCell ref="B92:F92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E53:G53"/>
    <mergeCell ref="E54:G54"/>
    <mergeCell ref="A60:J60"/>
    <mergeCell ref="B61:F61"/>
    <mergeCell ref="B62:F62"/>
    <mergeCell ref="B63:F63"/>
    <mergeCell ref="B22:B23"/>
    <mergeCell ref="C22:C23"/>
    <mergeCell ref="E22:E23"/>
    <mergeCell ref="F22:F23"/>
    <mergeCell ref="B36:G36"/>
    <mergeCell ref="A38:A39"/>
    <mergeCell ref="B38:B39"/>
    <mergeCell ref="C38:C39"/>
    <mergeCell ref="E38:E39"/>
    <mergeCell ref="F38:F39"/>
    <mergeCell ref="E51:G51"/>
    <mergeCell ref="E52:G52"/>
    <mergeCell ref="B4:G4"/>
    <mergeCell ref="A6:A7"/>
    <mergeCell ref="B6:B7"/>
    <mergeCell ref="C6:C7"/>
    <mergeCell ref="E6:E7"/>
    <mergeCell ref="F6:F7"/>
    <mergeCell ref="B20:G20"/>
    <mergeCell ref="A22:A2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6"/>
  <sheetViews>
    <sheetView zoomScalePageLayoutView="0" workbookViewId="0" topLeftCell="B35">
      <selection activeCell="D58" sqref="D5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3.8515625" style="0" customWidth="1"/>
    <col min="4" max="4" width="47.28125" style="0" customWidth="1"/>
    <col min="5" max="5" width="8.8515625" style="0" customWidth="1"/>
    <col min="6" max="6" width="15.140625" style="0" customWidth="1"/>
    <col min="7" max="7" width="16.421875" style="0" customWidth="1"/>
    <col min="8" max="8" width="14.00390625" style="0" customWidth="1"/>
  </cols>
  <sheetData>
    <row r="1" spans="3:7" ht="15">
      <c r="C1" s="14"/>
      <c r="D1" s="135" t="str">
        <f>'Kopertina '!G3</f>
        <v>   POGONI   SH P K </v>
      </c>
      <c r="E1" s="135" t="str">
        <f>'Kopertina '!G4</f>
        <v>J97326614Q</v>
      </c>
      <c r="F1" s="14"/>
      <c r="G1" s="14"/>
    </row>
    <row r="2" spans="3:7" ht="15">
      <c r="C2" s="348" t="s">
        <v>17</v>
      </c>
      <c r="D2" s="348"/>
      <c r="E2" s="348"/>
      <c r="F2" s="348"/>
      <c r="G2" s="135">
        <v>2010</v>
      </c>
    </row>
    <row r="3" spans="3:7" ht="15" thickBot="1">
      <c r="C3" s="14"/>
      <c r="D3" s="14"/>
      <c r="E3" s="14"/>
      <c r="F3" s="14"/>
      <c r="G3" s="14"/>
    </row>
    <row r="4" spans="3:7" ht="18.75" customHeight="1">
      <c r="C4" s="19" t="s">
        <v>18</v>
      </c>
      <c r="D4" s="15" t="s">
        <v>19</v>
      </c>
      <c r="E4" s="19" t="s">
        <v>20</v>
      </c>
      <c r="F4" s="19" t="s">
        <v>21</v>
      </c>
      <c r="G4" s="139" t="s">
        <v>23</v>
      </c>
    </row>
    <row r="5" spans="3:7" ht="19.5" customHeight="1" thickBot="1">
      <c r="C5" s="21"/>
      <c r="D5" s="17"/>
      <c r="E5" s="21"/>
      <c r="F5" s="21" t="s">
        <v>22</v>
      </c>
      <c r="G5" s="140" t="s">
        <v>24</v>
      </c>
    </row>
    <row r="6" spans="3:8" ht="15">
      <c r="C6" s="27" t="s">
        <v>25</v>
      </c>
      <c r="D6" s="28" t="s">
        <v>26</v>
      </c>
      <c r="E6" s="33"/>
      <c r="F6" s="162">
        <v>44532565</v>
      </c>
      <c r="G6" s="162">
        <f>G7+G11+G21</f>
        <v>49065960</v>
      </c>
      <c r="H6" s="163"/>
    </row>
    <row r="7" spans="3:8" ht="15">
      <c r="C7" s="29"/>
      <c r="D7" s="25" t="s">
        <v>27</v>
      </c>
      <c r="E7" s="34"/>
      <c r="F7" s="141">
        <v>2274345</v>
      </c>
      <c r="G7" s="141">
        <f>G8+G9</f>
        <v>3001936</v>
      </c>
      <c r="H7" s="163"/>
    </row>
    <row r="8" spans="3:8" ht="14.25">
      <c r="C8" s="29"/>
      <c r="D8" s="170" t="s">
        <v>232</v>
      </c>
      <c r="E8" s="34">
        <v>6</v>
      </c>
      <c r="F8" s="142">
        <v>2274345</v>
      </c>
      <c r="G8" s="142">
        <v>3001936</v>
      </c>
      <c r="H8" s="163"/>
    </row>
    <row r="9" spans="3:8" ht="14.25">
      <c r="C9" s="29"/>
      <c r="D9" s="170" t="s">
        <v>233</v>
      </c>
      <c r="E9" s="34"/>
      <c r="F9" s="142"/>
      <c r="G9" s="142"/>
      <c r="H9" s="163"/>
    </row>
    <row r="10" spans="3:8" ht="15">
      <c r="C10" s="29"/>
      <c r="D10" s="25" t="s">
        <v>28</v>
      </c>
      <c r="E10" s="34"/>
      <c r="F10" s="36"/>
      <c r="G10" s="36"/>
      <c r="H10" s="163"/>
    </row>
    <row r="11" spans="3:8" ht="15">
      <c r="C11" s="29"/>
      <c r="D11" s="25" t="s">
        <v>29</v>
      </c>
      <c r="E11" s="34"/>
      <c r="F11" s="161">
        <v>10549074</v>
      </c>
      <c r="G11" s="161">
        <f>G15+G14+G12</f>
        <v>15700793</v>
      </c>
      <c r="H11" s="163"/>
    </row>
    <row r="12" spans="3:8" ht="14.25">
      <c r="C12" s="29"/>
      <c r="D12" s="170" t="s">
        <v>234</v>
      </c>
      <c r="E12" s="34">
        <v>7</v>
      </c>
      <c r="F12" s="36">
        <v>6481744</v>
      </c>
      <c r="G12" s="36">
        <v>10655984</v>
      </c>
      <c r="H12" s="163"/>
    </row>
    <row r="13" spans="3:8" ht="14.25">
      <c r="C13" s="29"/>
      <c r="D13" s="170" t="s">
        <v>235</v>
      </c>
      <c r="E13" s="34"/>
      <c r="F13" s="36"/>
      <c r="G13" s="36"/>
      <c r="H13" s="163"/>
    </row>
    <row r="14" spans="3:8" ht="14.25">
      <c r="C14" s="29"/>
      <c r="D14" s="170" t="s">
        <v>236</v>
      </c>
      <c r="E14" s="34"/>
      <c r="F14" s="36"/>
      <c r="G14" s="36">
        <v>179382</v>
      </c>
      <c r="H14" s="163"/>
    </row>
    <row r="15" spans="3:8" ht="14.25">
      <c r="C15" s="29"/>
      <c r="D15" s="170" t="s">
        <v>237</v>
      </c>
      <c r="E15" s="34"/>
      <c r="F15" s="36">
        <v>4067330</v>
      </c>
      <c r="G15" s="36">
        <v>4865427</v>
      </c>
      <c r="H15" s="163"/>
    </row>
    <row r="16" spans="3:8" ht="14.25">
      <c r="C16" s="29"/>
      <c r="D16" s="170" t="s">
        <v>238</v>
      </c>
      <c r="E16" s="34"/>
      <c r="F16" s="36"/>
      <c r="G16" s="36"/>
      <c r="H16" s="163"/>
    </row>
    <row r="17" spans="3:8" ht="14.25">
      <c r="C17" s="29"/>
      <c r="D17" s="24"/>
      <c r="E17" s="34"/>
      <c r="F17" s="36"/>
      <c r="G17" s="36"/>
      <c r="H17" s="163"/>
    </row>
    <row r="18" spans="3:8" ht="14.25">
      <c r="C18" s="29"/>
      <c r="D18" s="24"/>
      <c r="E18" s="34"/>
      <c r="F18" s="36"/>
      <c r="G18" s="36"/>
      <c r="H18" s="163"/>
    </row>
    <row r="19" spans="3:8" ht="14.25">
      <c r="C19" s="29"/>
      <c r="D19" s="24"/>
      <c r="E19" s="34"/>
      <c r="F19" s="36"/>
      <c r="G19" s="36"/>
      <c r="H19" s="163"/>
    </row>
    <row r="20" spans="3:8" ht="14.25">
      <c r="C20" s="29"/>
      <c r="D20" s="24"/>
      <c r="E20" s="34"/>
      <c r="F20" s="36"/>
      <c r="G20" s="36"/>
      <c r="H20" s="163"/>
    </row>
    <row r="21" spans="3:8" ht="15">
      <c r="C21" s="29"/>
      <c r="D21" s="25" t="s">
        <v>30</v>
      </c>
      <c r="E21" s="34"/>
      <c r="F21" s="141">
        <v>31581470</v>
      </c>
      <c r="G21" s="141">
        <f>G26+G27</f>
        <v>30363231</v>
      </c>
      <c r="H21" s="163"/>
    </row>
    <row r="22" spans="3:8" ht="14.25">
      <c r="C22" s="29"/>
      <c r="D22" s="170" t="s">
        <v>239</v>
      </c>
      <c r="E22" s="34"/>
      <c r="F22" s="142"/>
      <c r="G22" s="142"/>
      <c r="H22" s="163"/>
    </row>
    <row r="23" spans="3:8" ht="14.25">
      <c r="C23" s="29"/>
      <c r="D23" s="170" t="s">
        <v>240</v>
      </c>
      <c r="E23" s="34"/>
      <c r="F23" s="142"/>
      <c r="G23" s="142"/>
      <c r="H23" s="163"/>
    </row>
    <row r="24" spans="3:8" ht="14.25">
      <c r="C24" s="29"/>
      <c r="D24" s="170" t="s">
        <v>241</v>
      </c>
      <c r="E24" s="34"/>
      <c r="F24" s="142"/>
      <c r="G24" s="142"/>
      <c r="H24" s="163"/>
    </row>
    <row r="25" spans="3:8" ht="14.25">
      <c r="C25" s="29"/>
      <c r="D25" s="170" t="s">
        <v>242</v>
      </c>
      <c r="E25" s="34"/>
      <c r="F25" s="142"/>
      <c r="G25" s="142"/>
      <c r="H25" s="163"/>
    </row>
    <row r="26" spans="3:8" ht="14.25">
      <c r="C26" s="29"/>
      <c r="D26" s="170" t="s">
        <v>243</v>
      </c>
      <c r="E26" s="34"/>
      <c r="F26" s="36">
        <v>26175641</v>
      </c>
      <c r="G26" s="36">
        <v>22317576</v>
      </c>
      <c r="H26" s="163"/>
    </row>
    <row r="27" spans="3:8" ht="14.25">
      <c r="C27" s="29"/>
      <c r="D27" s="170" t="s">
        <v>244</v>
      </c>
      <c r="E27" s="34">
        <v>9</v>
      </c>
      <c r="F27" s="36">
        <v>5405829</v>
      </c>
      <c r="G27" s="36">
        <v>8045655</v>
      </c>
      <c r="H27" s="163"/>
    </row>
    <row r="28" spans="3:8" ht="14.25">
      <c r="C28" s="29"/>
      <c r="D28" s="24"/>
      <c r="E28" s="34"/>
      <c r="F28" s="36"/>
      <c r="G28" s="36"/>
      <c r="H28" s="163"/>
    </row>
    <row r="29" spans="3:8" ht="14.25">
      <c r="C29" s="29"/>
      <c r="D29" s="24"/>
      <c r="E29" s="34"/>
      <c r="F29" s="36"/>
      <c r="G29" s="36"/>
      <c r="H29" s="163"/>
    </row>
    <row r="30" spans="3:8" ht="15">
      <c r="C30" s="29"/>
      <c r="D30" s="25" t="s">
        <v>31</v>
      </c>
      <c r="E30" s="34"/>
      <c r="F30" s="36"/>
      <c r="G30" s="36"/>
      <c r="H30" s="163"/>
    </row>
    <row r="31" spans="3:8" ht="15">
      <c r="C31" s="29"/>
      <c r="D31" s="42" t="s">
        <v>32</v>
      </c>
      <c r="E31" s="34"/>
      <c r="F31" s="36"/>
      <c r="G31" s="36"/>
      <c r="H31" s="163"/>
    </row>
    <row r="32" spans="3:8" ht="15">
      <c r="C32" s="29"/>
      <c r="D32" s="42" t="s">
        <v>33</v>
      </c>
      <c r="E32" s="34"/>
      <c r="F32" s="36"/>
      <c r="G32" s="36"/>
      <c r="H32" s="163"/>
    </row>
    <row r="33" spans="3:8" ht="14.25">
      <c r="C33" s="29"/>
      <c r="D33" s="170" t="s">
        <v>245</v>
      </c>
      <c r="E33" s="34"/>
      <c r="F33" s="36"/>
      <c r="G33" s="36"/>
      <c r="H33" s="163"/>
    </row>
    <row r="34" spans="3:8" ht="14.25">
      <c r="C34" s="29"/>
      <c r="D34" s="24"/>
      <c r="E34" s="34"/>
      <c r="F34" s="36"/>
      <c r="G34" s="36"/>
      <c r="H34" s="163"/>
    </row>
    <row r="35" spans="3:8" ht="14.25">
      <c r="C35" s="29"/>
      <c r="D35" s="24"/>
      <c r="E35" s="34"/>
      <c r="F35" s="36"/>
      <c r="G35" s="36"/>
      <c r="H35" s="163"/>
    </row>
    <row r="36" spans="3:8" ht="15">
      <c r="C36" s="30" t="s">
        <v>34</v>
      </c>
      <c r="D36" s="23" t="s">
        <v>35</v>
      </c>
      <c r="E36" s="34"/>
      <c r="F36" s="141">
        <v>127676</v>
      </c>
      <c r="G36" s="141">
        <f>G38</f>
        <v>164184</v>
      </c>
      <c r="H36" s="163"/>
    </row>
    <row r="37" spans="3:8" ht="15">
      <c r="C37" s="29"/>
      <c r="D37" s="25" t="s">
        <v>36</v>
      </c>
      <c r="E37" s="34"/>
      <c r="F37" s="36"/>
      <c r="G37" s="36"/>
      <c r="H37" s="163"/>
    </row>
    <row r="38" spans="3:8" ht="15">
      <c r="C38" s="29"/>
      <c r="D38" s="25" t="s">
        <v>37</v>
      </c>
      <c r="E38" s="34"/>
      <c r="F38" s="141">
        <v>127676</v>
      </c>
      <c r="G38" s="141">
        <f>G42+G41</f>
        <v>164184</v>
      </c>
      <c r="H38" s="163"/>
    </row>
    <row r="39" spans="3:8" ht="14.25">
      <c r="C39" s="29"/>
      <c r="D39" s="170" t="s">
        <v>246</v>
      </c>
      <c r="E39" s="34"/>
      <c r="F39" s="36"/>
      <c r="G39" s="36"/>
      <c r="H39" s="163"/>
    </row>
    <row r="40" spans="3:8" ht="14.25">
      <c r="C40" s="29"/>
      <c r="D40" s="170" t="s">
        <v>247</v>
      </c>
      <c r="E40" s="34"/>
      <c r="F40" s="36"/>
      <c r="G40" s="36"/>
      <c r="H40" s="163"/>
    </row>
    <row r="41" spans="3:8" ht="14.25">
      <c r="C41" s="29"/>
      <c r="D41" s="170" t="s">
        <v>249</v>
      </c>
      <c r="E41" s="34">
        <v>14</v>
      </c>
      <c r="F41" s="36">
        <v>72609</v>
      </c>
      <c r="G41" s="36">
        <v>90762</v>
      </c>
      <c r="H41" s="163"/>
    </row>
    <row r="42" spans="3:8" ht="14.25">
      <c r="C42" s="29"/>
      <c r="D42" s="170" t="s">
        <v>248</v>
      </c>
      <c r="E42" s="34"/>
      <c r="F42" s="36">
        <v>55067</v>
      </c>
      <c r="G42" s="36">
        <v>73422</v>
      </c>
      <c r="H42" s="163"/>
    </row>
    <row r="43" spans="3:8" ht="14.25">
      <c r="C43" s="29"/>
      <c r="D43" s="24"/>
      <c r="E43" s="34"/>
      <c r="F43" s="36"/>
      <c r="G43" s="36"/>
      <c r="H43" s="163"/>
    </row>
    <row r="44" spans="3:8" ht="15">
      <c r="C44" s="29"/>
      <c r="D44" s="25" t="s">
        <v>38</v>
      </c>
      <c r="E44" s="34"/>
      <c r="F44" s="36"/>
      <c r="G44" s="36"/>
      <c r="H44" s="163"/>
    </row>
    <row r="45" spans="3:8" ht="15">
      <c r="C45" s="29"/>
      <c r="D45" s="25" t="s">
        <v>39</v>
      </c>
      <c r="E45" s="34"/>
      <c r="F45" s="36"/>
      <c r="G45" s="36"/>
      <c r="H45" s="163"/>
    </row>
    <row r="46" spans="3:8" ht="15">
      <c r="C46" s="29"/>
      <c r="D46" s="25" t="s">
        <v>40</v>
      </c>
      <c r="E46" s="34"/>
      <c r="F46" s="36"/>
      <c r="G46" s="36"/>
      <c r="H46" s="163"/>
    </row>
    <row r="47" spans="3:8" ht="15">
      <c r="C47" s="29"/>
      <c r="D47" s="25" t="s">
        <v>41</v>
      </c>
      <c r="E47" s="34"/>
      <c r="F47" s="36"/>
      <c r="G47" s="36"/>
      <c r="H47" s="163"/>
    </row>
    <row r="48" spans="3:8" ht="14.25">
      <c r="C48" s="29"/>
      <c r="D48" s="24"/>
      <c r="E48" s="34"/>
      <c r="F48" s="36"/>
      <c r="G48" s="36"/>
      <c r="H48" s="163"/>
    </row>
    <row r="49" spans="3:8" ht="14.25">
      <c r="C49" s="29"/>
      <c r="D49" s="24"/>
      <c r="E49" s="34"/>
      <c r="F49" s="36"/>
      <c r="G49" s="36"/>
      <c r="H49" s="163"/>
    </row>
    <row r="50" spans="3:8" ht="14.25">
      <c r="C50" s="29"/>
      <c r="D50" s="24"/>
      <c r="E50" s="34"/>
      <c r="F50" s="36"/>
      <c r="G50" s="36"/>
      <c r="H50" s="163"/>
    </row>
    <row r="51" spans="3:8" ht="14.25">
      <c r="C51" s="29"/>
      <c r="D51" s="24"/>
      <c r="E51" s="34"/>
      <c r="F51" s="36"/>
      <c r="G51" s="36"/>
      <c r="H51" s="163"/>
    </row>
    <row r="52" spans="3:8" ht="15">
      <c r="C52" s="29"/>
      <c r="D52" s="42" t="s">
        <v>219</v>
      </c>
      <c r="E52" s="34"/>
      <c r="F52" s="141">
        <v>44532565</v>
      </c>
      <c r="G52" s="141">
        <f>G6+G36</f>
        <v>49230144</v>
      </c>
      <c r="H52" s="163"/>
    </row>
    <row r="53" spans="3:7" ht="14.25">
      <c r="C53" s="29"/>
      <c r="D53" s="24"/>
      <c r="E53" s="34"/>
      <c r="F53" s="36"/>
      <c r="G53" s="36"/>
    </row>
    <row r="54" spans="3:7" ht="14.25">
      <c r="C54" s="29"/>
      <c r="D54" s="24"/>
      <c r="E54" s="34"/>
      <c r="F54" s="36"/>
      <c r="G54" s="36"/>
    </row>
    <row r="55" spans="3:7" ht="15" thickBot="1">
      <c r="C55" s="31"/>
      <c r="D55" s="32"/>
      <c r="E55" s="35"/>
      <c r="F55" s="37"/>
      <c r="G55" s="143"/>
    </row>
    <row r="56" spans="3:7" ht="14.25">
      <c r="C56" s="138"/>
      <c r="D56" s="138"/>
      <c r="E56" s="138"/>
      <c r="F56" s="138"/>
      <c r="G56" s="138"/>
    </row>
  </sheetData>
  <sheetProtection/>
  <mergeCells count="1">
    <mergeCell ref="C2:F2"/>
  </mergeCells>
  <printOptions/>
  <pageMargins left="0" right="0.17" top="0" bottom="0.49" header="0" footer="0"/>
  <pageSetup firstPageNumber="1" useFirstPageNumber="1" horizontalDpi="600" verticalDpi="600" orientation="portrait" paperSize="9" scale="9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3">
      <selection activeCell="B1" sqref="B1:F55"/>
    </sheetView>
  </sheetViews>
  <sheetFormatPr defaultColWidth="9.140625" defaultRowHeight="12.75"/>
  <cols>
    <col min="1" max="2" width="4.140625" style="0" customWidth="1"/>
    <col min="3" max="3" width="48.140625" style="0" customWidth="1"/>
    <col min="4" max="4" width="9.421875" style="0" customWidth="1"/>
    <col min="5" max="5" width="13.421875" style="0" customWidth="1"/>
    <col min="6" max="6" width="12.57421875" style="0" customWidth="1"/>
  </cols>
  <sheetData>
    <row r="1" spans="1:6" ht="15">
      <c r="A1" s="14"/>
      <c r="B1" s="14"/>
      <c r="C1" s="39" t="str">
        <f>'Kopertina '!G3</f>
        <v>   POGONI   SH P K </v>
      </c>
      <c r="D1" s="14"/>
      <c r="E1" s="14"/>
      <c r="F1" s="14"/>
    </row>
    <row r="2" spans="1:6" ht="15.75">
      <c r="A2" s="14"/>
      <c r="B2" s="349" t="s">
        <v>17</v>
      </c>
      <c r="C2" s="349"/>
      <c r="D2" s="349"/>
      <c r="E2" s="349"/>
      <c r="F2" s="39">
        <v>2010</v>
      </c>
    </row>
    <row r="3" spans="1:6" ht="15" thickBot="1">
      <c r="A3" s="14"/>
      <c r="B3" s="14"/>
      <c r="C3" s="14"/>
      <c r="D3" s="14"/>
      <c r="E3" s="14"/>
      <c r="F3" s="14"/>
    </row>
    <row r="4" spans="1:6" ht="15">
      <c r="A4" s="14"/>
      <c r="B4" s="19" t="s">
        <v>18</v>
      </c>
      <c r="C4" s="15" t="s">
        <v>42</v>
      </c>
      <c r="D4" s="19" t="s">
        <v>20</v>
      </c>
      <c r="E4" s="20" t="s">
        <v>21</v>
      </c>
      <c r="F4" s="16" t="s">
        <v>23</v>
      </c>
    </row>
    <row r="5" spans="1:6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6" ht="15">
      <c r="A6" s="14"/>
      <c r="B6" s="27" t="s">
        <v>25</v>
      </c>
      <c r="C6" s="28" t="s">
        <v>43</v>
      </c>
      <c r="D6" s="33"/>
      <c r="E6" s="196">
        <v>9794549</v>
      </c>
      <c r="F6" s="196">
        <f>F8+F12</f>
        <v>41978850</v>
      </c>
    </row>
    <row r="7" spans="1:6" ht="15">
      <c r="A7" s="14"/>
      <c r="B7" s="29"/>
      <c r="C7" s="25" t="s">
        <v>27</v>
      </c>
      <c r="D7" s="34"/>
      <c r="E7" s="36"/>
      <c r="F7" s="36"/>
    </row>
    <row r="8" spans="1:6" ht="15">
      <c r="A8" s="14"/>
      <c r="B8" s="29"/>
      <c r="C8" s="42" t="s">
        <v>44</v>
      </c>
      <c r="D8" s="34"/>
      <c r="E8" s="145">
        <v>4054786</v>
      </c>
      <c r="F8" s="145">
        <f>F10+F9</f>
        <v>9837362</v>
      </c>
    </row>
    <row r="9" spans="1:6" ht="14.25">
      <c r="A9" s="14"/>
      <c r="B9" s="29"/>
      <c r="C9" s="170" t="s">
        <v>250</v>
      </c>
      <c r="D9" s="34"/>
      <c r="E9" s="36">
        <v>4054786</v>
      </c>
      <c r="F9" s="36">
        <v>8711295</v>
      </c>
    </row>
    <row r="10" spans="1:6" ht="14.25">
      <c r="A10" s="14"/>
      <c r="B10" s="29"/>
      <c r="C10" s="171" t="s">
        <v>251</v>
      </c>
      <c r="D10" s="38"/>
      <c r="E10" s="36"/>
      <c r="F10" s="36">
        <v>1126067</v>
      </c>
    </row>
    <row r="11" spans="1:6" ht="14.25">
      <c r="A11" s="14"/>
      <c r="B11" s="29"/>
      <c r="C11" s="26"/>
      <c r="D11" s="38"/>
      <c r="E11" s="36"/>
      <c r="F11" s="36"/>
    </row>
    <row r="12" spans="1:6" ht="15">
      <c r="A12" s="14"/>
      <c r="B12" s="29"/>
      <c r="C12" s="42" t="s">
        <v>45</v>
      </c>
      <c r="D12" s="34"/>
      <c r="E12" s="161">
        <v>5739763</v>
      </c>
      <c r="F12" s="161">
        <f>F13+F14+F16+F15+F22</f>
        <v>32141488</v>
      </c>
    </row>
    <row r="13" spans="1:6" ht="14.25">
      <c r="A13" s="14"/>
      <c r="B13" s="29"/>
      <c r="C13" s="170" t="s">
        <v>252</v>
      </c>
      <c r="D13" s="34">
        <v>8</v>
      </c>
      <c r="E13" s="36">
        <v>4435141</v>
      </c>
      <c r="F13" s="36">
        <v>3704597</v>
      </c>
    </row>
    <row r="14" spans="1:6" ht="14.25">
      <c r="A14" s="14"/>
      <c r="B14" s="29"/>
      <c r="C14" s="170" t="s">
        <v>253</v>
      </c>
      <c r="D14" s="34"/>
      <c r="E14" s="36">
        <v>201629</v>
      </c>
      <c r="F14" s="36">
        <v>198477</v>
      </c>
    </row>
    <row r="15" spans="1:6" ht="14.25">
      <c r="A15" s="14"/>
      <c r="B15" s="29"/>
      <c r="C15" s="170" t="s">
        <v>254</v>
      </c>
      <c r="D15" s="34"/>
      <c r="E15" s="36">
        <v>39583</v>
      </c>
      <c r="F15" s="36">
        <v>38468</v>
      </c>
    </row>
    <row r="16" spans="1:6" ht="14.25">
      <c r="A16" s="14"/>
      <c r="B16" s="29"/>
      <c r="C16" s="170" t="s">
        <v>255</v>
      </c>
      <c r="D16" s="34"/>
      <c r="E16" s="36">
        <v>10600</v>
      </c>
      <c r="F16" s="36">
        <v>10200</v>
      </c>
    </row>
    <row r="17" spans="1:9" ht="14.25">
      <c r="A17" s="14"/>
      <c r="B17" s="29"/>
      <c r="C17" s="170" t="s">
        <v>256</v>
      </c>
      <c r="D17" s="34">
        <v>16</v>
      </c>
      <c r="E17" s="36">
        <v>90218</v>
      </c>
      <c r="F17" s="36"/>
      <c r="I17" s="1"/>
    </row>
    <row r="18" spans="1:9" ht="14.25">
      <c r="A18" s="14"/>
      <c r="B18" s="29"/>
      <c r="C18" s="170" t="s">
        <v>257</v>
      </c>
      <c r="D18" s="34"/>
      <c r="E18" s="36"/>
      <c r="F18" s="36"/>
      <c r="I18" s="1"/>
    </row>
    <row r="19" spans="1:9" ht="14.25">
      <c r="A19" s="14"/>
      <c r="B19" s="29"/>
      <c r="C19" s="170" t="s">
        <v>258</v>
      </c>
      <c r="D19" s="34"/>
      <c r="E19" s="36"/>
      <c r="F19" s="36"/>
      <c r="I19" s="1"/>
    </row>
    <row r="20" spans="1:9" ht="14.25">
      <c r="A20" s="14"/>
      <c r="B20" s="29"/>
      <c r="C20" s="170" t="s">
        <v>259</v>
      </c>
      <c r="D20" s="34"/>
      <c r="E20" s="36"/>
      <c r="F20" s="36"/>
      <c r="I20" s="195"/>
    </row>
    <row r="21" spans="1:6" ht="14.25">
      <c r="A21" s="14"/>
      <c r="B21" s="29"/>
      <c r="C21" s="172" t="s">
        <v>260</v>
      </c>
      <c r="D21" s="34"/>
      <c r="E21" s="36"/>
      <c r="F21" s="36"/>
    </row>
    <row r="22" spans="1:6" ht="14.25">
      <c r="A22" s="14"/>
      <c r="B22" s="29"/>
      <c r="C22" s="170" t="s">
        <v>503</v>
      </c>
      <c r="D22" s="34">
        <v>10</v>
      </c>
      <c r="E22" s="36">
        <v>962592</v>
      </c>
      <c r="F22" s="36">
        <v>28189746</v>
      </c>
    </row>
    <row r="23" spans="1:6" ht="14.25">
      <c r="A23" s="14"/>
      <c r="B23" s="29"/>
      <c r="C23" s="24"/>
      <c r="D23" s="34"/>
      <c r="E23" s="36"/>
      <c r="F23" s="36"/>
    </row>
    <row r="24" spans="1:6" ht="15">
      <c r="A24" s="14"/>
      <c r="B24" s="29"/>
      <c r="C24" s="42" t="s">
        <v>46</v>
      </c>
      <c r="D24" s="34"/>
      <c r="E24" s="36"/>
      <c r="F24" s="36"/>
    </row>
    <row r="25" spans="1:6" ht="15">
      <c r="A25" s="14"/>
      <c r="B25" s="29"/>
      <c r="C25" s="42" t="s">
        <v>47</v>
      </c>
      <c r="D25" s="34"/>
      <c r="E25" s="36"/>
      <c r="F25" s="36"/>
    </row>
    <row r="26" spans="1:6" ht="14.25">
      <c r="A26" s="14"/>
      <c r="B26" s="29"/>
      <c r="C26" s="24"/>
      <c r="D26" s="34"/>
      <c r="E26" s="36"/>
      <c r="F26" s="36"/>
    </row>
    <row r="27" spans="1:6" ht="15">
      <c r="A27" s="14"/>
      <c r="B27" s="43" t="s">
        <v>34</v>
      </c>
      <c r="C27" s="42" t="s">
        <v>48</v>
      </c>
      <c r="D27" s="34"/>
      <c r="E27" s="36"/>
      <c r="F27" s="36"/>
    </row>
    <row r="28" spans="1:6" ht="15">
      <c r="A28" s="14"/>
      <c r="B28" s="43"/>
      <c r="C28" s="42" t="s">
        <v>49</v>
      </c>
      <c r="D28" s="34"/>
      <c r="E28" s="36"/>
      <c r="F28" s="36"/>
    </row>
    <row r="29" spans="1:6" ht="15">
      <c r="A29" s="14"/>
      <c r="B29" s="43"/>
      <c r="C29" s="170" t="s">
        <v>261</v>
      </c>
      <c r="D29" s="34"/>
      <c r="E29" s="36"/>
      <c r="F29" s="36"/>
    </row>
    <row r="30" spans="1:6" ht="15">
      <c r="A30" s="14"/>
      <c r="B30" s="43"/>
      <c r="C30" s="172" t="s">
        <v>262</v>
      </c>
      <c r="D30" s="34"/>
      <c r="E30" s="36"/>
      <c r="F30" s="36"/>
    </row>
    <row r="31" spans="1:6" ht="15">
      <c r="A31" s="14"/>
      <c r="B31" s="43"/>
      <c r="C31" s="42" t="s">
        <v>50</v>
      </c>
      <c r="D31" s="34"/>
      <c r="E31" s="36"/>
      <c r="F31" s="36"/>
    </row>
    <row r="32" spans="1:6" ht="15">
      <c r="A32" s="14"/>
      <c r="B32" s="43"/>
      <c r="C32" s="42" t="s">
        <v>51</v>
      </c>
      <c r="D32" s="34"/>
      <c r="E32" s="36"/>
      <c r="F32" s="36"/>
    </row>
    <row r="33" spans="1:6" ht="15">
      <c r="A33" s="14"/>
      <c r="B33" s="43"/>
      <c r="C33" s="42" t="s">
        <v>52</v>
      </c>
      <c r="D33" s="34"/>
      <c r="E33" s="36"/>
      <c r="F33" s="36"/>
    </row>
    <row r="34" spans="1:6" ht="15">
      <c r="A34" s="14"/>
      <c r="B34" s="43"/>
      <c r="C34" s="24"/>
      <c r="D34" s="34"/>
      <c r="E34" s="36"/>
      <c r="F34" s="36"/>
    </row>
    <row r="35" spans="1:6" ht="15">
      <c r="A35" s="14"/>
      <c r="B35" s="43"/>
      <c r="C35" s="24"/>
      <c r="D35" s="34"/>
      <c r="E35" s="36"/>
      <c r="F35" s="36"/>
    </row>
    <row r="36" spans="1:6" ht="15">
      <c r="A36" s="14"/>
      <c r="B36" s="44"/>
      <c r="C36" s="23" t="s">
        <v>53</v>
      </c>
      <c r="D36" s="34"/>
      <c r="E36" s="144">
        <v>9794549</v>
      </c>
      <c r="F36" s="144">
        <f>F6+F27</f>
        <v>41978850</v>
      </c>
    </row>
    <row r="37" spans="1:6" ht="15">
      <c r="A37" s="14"/>
      <c r="B37" s="43"/>
      <c r="C37" s="25"/>
      <c r="D37" s="34"/>
      <c r="E37" s="36"/>
      <c r="F37" s="36"/>
    </row>
    <row r="38" spans="1:6" ht="15">
      <c r="A38" s="14"/>
      <c r="B38" s="43" t="s">
        <v>54</v>
      </c>
      <c r="C38" s="25" t="s">
        <v>55</v>
      </c>
      <c r="D38" s="34"/>
      <c r="E38" s="145">
        <v>34738016</v>
      </c>
      <c r="F38" s="145">
        <f>F48+F47+F41</f>
        <v>7251294</v>
      </c>
    </row>
    <row r="39" spans="1:6" ht="14.25">
      <c r="A39" s="14"/>
      <c r="B39" s="29"/>
      <c r="C39" s="24" t="s">
        <v>56</v>
      </c>
      <c r="D39" s="34"/>
      <c r="E39" s="36"/>
      <c r="F39" s="36"/>
    </row>
    <row r="40" spans="1:6" ht="14.25">
      <c r="A40" s="14"/>
      <c r="B40" s="29"/>
      <c r="C40" s="24" t="s">
        <v>57</v>
      </c>
      <c r="D40" s="34"/>
      <c r="E40" s="144"/>
      <c r="F40" s="144"/>
    </row>
    <row r="41" spans="1:6" ht="14.25">
      <c r="A41" s="14"/>
      <c r="B41" s="29"/>
      <c r="C41" s="24" t="s">
        <v>58</v>
      </c>
      <c r="D41" s="34"/>
      <c r="E41" s="36">
        <v>29100000</v>
      </c>
      <c r="F41" s="36">
        <v>100000</v>
      </c>
    </row>
    <row r="42" spans="1:6" ht="14.25">
      <c r="A42" s="14"/>
      <c r="B42" s="29"/>
      <c r="C42" s="24" t="s">
        <v>59</v>
      </c>
      <c r="D42" s="34"/>
      <c r="E42" s="36"/>
      <c r="F42" s="36"/>
    </row>
    <row r="43" spans="1:6" ht="14.25">
      <c r="A43" s="14"/>
      <c r="B43" s="29"/>
      <c r="C43" s="24" t="s">
        <v>60</v>
      </c>
      <c r="D43" s="34"/>
      <c r="E43" s="36"/>
      <c r="F43" s="36"/>
    </row>
    <row r="44" spans="1:6" ht="14.25">
      <c r="A44" s="14"/>
      <c r="B44" s="29"/>
      <c r="C44" s="41" t="s">
        <v>61</v>
      </c>
      <c r="D44" s="34"/>
      <c r="E44" s="36"/>
      <c r="F44" s="36"/>
    </row>
    <row r="45" spans="1:6" ht="14.25">
      <c r="A45" s="14"/>
      <c r="B45" s="29"/>
      <c r="C45" s="41" t="s">
        <v>62</v>
      </c>
      <c r="D45" s="34"/>
      <c r="E45" s="36">
        <v>151294</v>
      </c>
      <c r="F45" s="36"/>
    </row>
    <row r="46" spans="1:6" ht="14.25">
      <c r="A46" s="14"/>
      <c r="B46" s="29"/>
      <c r="C46" s="41" t="s">
        <v>63</v>
      </c>
      <c r="D46" s="34"/>
      <c r="E46" s="36"/>
      <c r="F46" s="36"/>
    </row>
    <row r="47" spans="1:6" ht="14.25">
      <c r="A47" s="14"/>
      <c r="B47" s="29"/>
      <c r="C47" s="41" t="s">
        <v>64</v>
      </c>
      <c r="D47" s="34"/>
      <c r="E47" s="36"/>
      <c r="F47" s="36">
        <v>7151294</v>
      </c>
    </row>
    <row r="48" spans="1:6" ht="14.25">
      <c r="A48" s="14"/>
      <c r="B48" s="29"/>
      <c r="C48" s="24" t="s">
        <v>65</v>
      </c>
      <c r="D48" s="34"/>
      <c r="E48" s="36">
        <v>5486722</v>
      </c>
      <c r="F48" s="36"/>
    </row>
    <row r="49" spans="1:6" ht="14.25">
      <c r="A49" s="14"/>
      <c r="B49" s="29"/>
      <c r="C49" s="24"/>
      <c r="D49" s="34"/>
      <c r="E49" s="36"/>
      <c r="F49" s="36"/>
    </row>
    <row r="50" spans="1:6" ht="14.25">
      <c r="A50" s="14"/>
      <c r="B50" s="29"/>
      <c r="C50" s="24"/>
      <c r="D50" s="34"/>
      <c r="E50" s="36"/>
      <c r="F50" s="36"/>
    </row>
    <row r="51" spans="1:6" ht="14.25">
      <c r="A51" s="14"/>
      <c r="B51" s="29"/>
      <c r="C51" s="24"/>
      <c r="D51" s="34"/>
      <c r="E51" s="36"/>
      <c r="F51" s="36"/>
    </row>
    <row r="52" spans="1:6" ht="15">
      <c r="A52" s="14"/>
      <c r="B52" s="29"/>
      <c r="C52" s="42" t="s">
        <v>66</v>
      </c>
      <c r="D52" s="34"/>
      <c r="E52" s="141">
        <v>44532565</v>
      </c>
      <c r="F52" s="141">
        <f>F36+F38</f>
        <v>49230144</v>
      </c>
    </row>
    <row r="53" spans="1:6" ht="14.25">
      <c r="A53" s="14"/>
      <c r="B53" s="29"/>
      <c r="C53" s="24"/>
      <c r="D53" s="34"/>
      <c r="E53" s="36"/>
      <c r="F53" s="144"/>
    </row>
    <row r="54" spans="1:6" ht="14.25">
      <c r="A54" s="14"/>
      <c r="B54" s="29"/>
      <c r="C54" s="24"/>
      <c r="D54" s="34"/>
      <c r="E54" s="36"/>
      <c r="F54" s="144"/>
    </row>
    <row r="55" spans="1:6" ht="15" thickBot="1">
      <c r="A55" s="14"/>
      <c r="B55" s="31"/>
      <c r="C55" s="32"/>
      <c r="D55" s="35"/>
      <c r="E55" s="37"/>
      <c r="F55" s="146"/>
    </row>
    <row r="58" spans="5:6" ht="12.75">
      <c r="E58" s="163"/>
      <c r="F58" s="163"/>
    </row>
  </sheetData>
  <sheetProtection/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C13">
      <selection activeCell="E23" sqref="E23:E25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</cols>
  <sheetData>
    <row r="1" ht="12.75">
      <c r="C1" s="50" t="str">
        <f>'Kopertina '!G3</f>
        <v>   POGONI   SH P K </v>
      </c>
    </row>
    <row r="2" spans="2:6" ht="15.75">
      <c r="B2" s="350" t="s">
        <v>89</v>
      </c>
      <c r="C2" s="350"/>
      <c r="D2" s="350"/>
      <c r="F2" s="50">
        <v>2010</v>
      </c>
    </row>
    <row r="3" spans="2:4" ht="15.75">
      <c r="B3" s="51"/>
      <c r="C3" s="51"/>
      <c r="D3" s="51"/>
    </row>
    <row r="4" spans="2:4" ht="15.75">
      <c r="B4" s="350" t="s">
        <v>67</v>
      </c>
      <c r="C4" s="350"/>
      <c r="D4" s="350"/>
    </row>
    <row r="5" ht="13.5" thickBot="1"/>
    <row r="6" spans="2:6" ht="22.5" customHeight="1">
      <c r="B6" s="52" t="s">
        <v>18</v>
      </c>
      <c r="C6" s="52" t="s">
        <v>68</v>
      </c>
      <c r="D6" s="52" t="s">
        <v>20</v>
      </c>
      <c r="E6" s="52" t="s">
        <v>21</v>
      </c>
      <c r="F6" s="52" t="s">
        <v>23</v>
      </c>
    </row>
    <row r="7" spans="2:6" ht="18.75" customHeight="1" thickBot="1">
      <c r="B7" s="54"/>
      <c r="C7" s="54"/>
      <c r="D7" s="54"/>
      <c r="E7" s="54" t="s">
        <v>69</v>
      </c>
      <c r="F7" s="54" t="s">
        <v>24</v>
      </c>
    </row>
    <row r="8" spans="2:6" ht="34.5" customHeight="1">
      <c r="B8" s="56">
        <v>1</v>
      </c>
      <c r="C8" s="64" t="s">
        <v>70</v>
      </c>
      <c r="D8" s="57"/>
      <c r="E8" s="164">
        <v>44914328</v>
      </c>
      <c r="F8" s="164">
        <v>31177874</v>
      </c>
    </row>
    <row r="9" spans="2:6" ht="23.25" customHeight="1">
      <c r="B9" s="59">
        <v>2</v>
      </c>
      <c r="C9" s="55" t="s">
        <v>71</v>
      </c>
      <c r="D9" s="55"/>
      <c r="E9" s="165"/>
      <c r="F9" s="165"/>
    </row>
    <row r="10" spans="2:6" ht="22.5" customHeight="1">
      <c r="B10" s="59">
        <v>3</v>
      </c>
      <c r="C10" s="55" t="s">
        <v>72</v>
      </c>
      <c r="D10" s="55"/>
      <c r="E10" s="165"/>
      <c r="F10" s="165"/>
    </row>
    <row r="11" spans="2:10" ht="22.5" customHeight="1">
      <c r="B11" s="59">
        <v>4</v>
      </c>
      <c r="C11" s="55" t="s">
        <v>73</v>
      </c>
      <c r="D11" s="55"/>
      <c r="E11" s="165">
        <v>-32010549</v>
      </c>
      <c r="F11" s="165">
        <v>-24668134</v>
      </c>
      <c r="J11" s="118"/>
    </row>
    <row r="12" spans="2:6" ht="24.75" customHeight="1">
      <c r="B12" s="59">
        <v>5</v>
      </c>
      <c r="C12" s="55" t="s">
        <v>74</v>
      </c>
      <c r="D12" s="55"/>
      <c r="E12" s="167">
        <v>-2076093</v>
      </c>
      <c r="F12" s="167">
        <v>-1794979</v>
      </c>
    </row>
    <row r="13" spans="2:6" ht="21.75" customHeight="1">
      <c r="B13" s="59"/>
      <c r="C13" s="55" t="s">
        <v>75</v>
      </c>
      <c r="D13" s="55"/>
      <c r="E13" s="165">
        <v>-1779000</v>
      </c>
      <c r="F13" s="165">
        <v>-1516400</v>
      </c>
    </row>
    <row r="14" spans="2:6" ht="22.5" customHeight="1">
      <c r="B14" s="59"/>
      <c r="C14" s="55" t="s">
        <v>76</v>
      </c>
      <c r="D14" s="55"/>
      <c r="E14" s="165">
        <v>-297093</v>
      </c>
      <c r="F14" s="165">
        <v>-278579</v>
      </c>
    </row>
    <row r="15" spans="2:6" ht="24" customHeight="1">
      <c r="B15" s="59">
        <v>6</v>
      </c>
      <c r="C15" s="55" t="s">
        <v>77</v>
      </c>
      <c r="D15" s="55">
        <v>14</v>
      </c>
      <c r="E15" s="165">
        <v>-36507</v>
      </c>
      <c r="F15" s="165">
        <v>-22691</v>
      </c>
    </row>
    <row r="16" spans="2:6" ht="26.25" customHeight="1">
      <c r="B16" s="59">
        <v>7</v>
      </c>
      <c r="C16" s="55" t="s">
        <v>78</v>
      </c>
      <c r="D16" s="55">
        <v>15</v>
      </c>
      <c r="E16" s="165">
        <v>-2985472</v>
      </c>
      <c r="F16" s="165">
        <v>-1766414</v>
      </c>
    </row>
    <row r="17" spans="2:6" ht="33.75" customHeight="1">
      <c r="B17" s="59">
        <v>8</v>
      </c>
      <c r="C17" s="65" t="s">
        <v>79</v>
      </c>
      <c r="D17" s="55"/>
      <c r="E17" s="166">
        <v>-37108621</v>
      </c>
      <c r="F17" s="166">
        <f>F11+F12+F15+F16</f>
        <v>-28252218</v>
      </c>
    </row>
    <row r="18" spans="2:6" ht="28.5" customHeight="1">
      <c r="B18" s="59">
        <v>9</v>
      </c>
      <c r="C18" s="55" t="s">
        <v>80</v>
      </c>
      <c r="D18" s="55"/>
      <c r="E18" s="167">
        <v>7805707</v>
      </c>
      <c r="F18" s="167">
        <f>F8+F17</f>
        <v>2925656</v>
      </c>
    </row>
    <row r="19" spans="2:6" ht="23.25" customHeight="1">
      <c r="B19" s="59">
        <v>10</v>
      </c>
      <c r="C19" s="55" t="s">
        <v>82</v>
      </c>
      <c r="D19" s="55"/>
      <c r="E19" s="165"/>
      <c r="F19" s="165"/>
    </row>
    <row r="20" spans="2:6" ht="24.75" customHeight="1">
      <c r="B20" s="59">
        <v>11</v>
      </c>
      <c r="C20" s="55" t="s">
        <v>81</v>
      </c>
      <c r="D20" s="55"/>
      <c r="E20" s="165"/>
      <c r="F20" s="165"/>
    </row>
    <row r="21" spans="2:6" ht="26.25" customHeight="1">
      <c r="B21" s="59">
        <v>12</v>
      </c>
      <c r="C21" s="55" t="s">
        <v>83</v>
      </c>
      <c r="D21" s="55"/>
      <c r="E21" s="165"/>
      <c r="F21" s="165"/>
    </row>
    <row r="22" spans="2:6" ht="24" customHeight="1">
      <c r="B22" s="59"/>
      <c r="C22" s="55" t="s">
        <v>220</v>
      </c>
      <c r="D22" s="55"/>
      <c r="E22" s="165"/>
      <c r="F22" s="165"/>
    </row>
    <row r="23" spans="2:6" ht="25.5" customHeight="1">
      <c r="B23" s="59"/>
      <c r="C23" s="55" t="s">
        <v>221</v>
      </c>
      <c r="D23" s="55"/>
      <c r="E23" s="165">
        <v>-1052005</v>
      </c>
      <c r="F23" s="165">
        <v>-778392</v>
      </c>
    </row>
    <row r="24" spans="2:6" ht="24" customHeight="1">
      <c r="B24" s="59"/>
      <c r="C24" s="55" t="s">
        <v>222</v>
      </c>
      <c r="D24" s="55"/>
      <c r="E24" s="165">
        <v>-530723</v>
      </c>
      <c r="F24" s="165">
        <v>64234</v>
      </c>
    </row>
    <row r="25" spans="2:6" ht="24.75" customHeight="1">
      <c r="B25" s="59"/>
      <c r="C25" s="55" t="s">
        <v>223</v>
      </c>
      <c r="D25" s="55"/>
      <c r="E25" s="165">
        <v>-126621</v>
      </c>
      <c r="F25" s="165">
        <v>-130199</v>
      </c>
    </row>
    <row r="26" spans="2:6" ht="39.75" customHeight="1">
      <c r="B26" s="59">
        <v>13</v>
      </c>
      <c r="C26" s="65" t="s">
        <v>84</v>
      </c>
      <c r="D26" s="55"/>
      <c r="E26" s="169">
        <v>-1709349</v>
      </c>
      <c r="F26" s="169">
        <v>-844357</v>
      </c>
    </row>
    <row r="27" spans="2:9" ht="37.5" customHeight="1">
      <c r="B27" s="59">
        <v>14</v>
      </c>
      <c r="C27" s="65" t="s">
        <v>85</v>
      </c>
      <c r="D27" s="55"/>
      <c r="E27" s="169">
        <v>6096358</v>
      </c>
      <c r="F27" s="169">
        <f>F18+F26</f>
        <v>2081299</v>
      </c>
      <c r="I27" t="s">
        <v>276</v>
      </c>
    </row>
    <row r="28" spans="2:6" ht="25.5" customHeight="1">
      <c r="B28" s="59">
        <v>15</v>
      </c>
      <c r="C28" s="55" t="s">
        <v>86</v>
      </c>
      <c r="D28" s="55"/>
      <c r="E28" s="165">
        <v>609636</v>
      </c>
      <c r="F28" s="165">
        <v>208130</v>
      </c>
    </row>
    <row r="29" spans="2:6" ht="35.25" customHeight="1">
      <c r="B29" s="59">
        <v>16</v>
      </c>
      <c r="C29" s="65" t="s">
        <v>87</v>
      </c>
      <c r="D29" s="55"/>
      <c r="E29" s="165">
        <v>5486722</v>
      </c>
      <c r="F29" s="165">
        <f>F27-F28</f>
        <v>1873169</v>
      </c>
    </row>
    <row r="30" spans="2:6" ht="33.75" customHeight="1" thickBot="1">
      <c r="B30" s="61">
        <v>17</v>
      </c>
      <c r="C30" s="62" t="s">
        <v>88</v>
      </c>
      <c r="D30" s="62"/>
      <c r="E30" s="168"/>
      <c r="F30" s="168"/>
    </row>
    <row r="31" ht="12.75">
      <c r="B31" s="53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56.57421875" style="0" customWidth="1"/>
    <col min="4" max="4" width="7.421875" style="0" customWidth="1"/>
    <col min="5" max="5" width="12.7109375" style="0" customWidth="1"/>
    <col min="6" max="6" width="12.57421875" style="0" customWidth="1"/>
  </cols>
  <sheetData>
    <row r="1" ht="12.75">
      <c r="C1" s="50" t="str">
        <f>'Kopertina '!G3</f>
        <v>   POGONI   SH P K </v>
      </c>
    </row>
    <row r="2" spans="2:6" ht="15.75">
      <c r="B2" s="350" t="s">
        <v>89</v>
      </c>
      <c r="C2" s="350"/>
      <c r="D2" s="350"/>
      <c r="F2" s="50">
        <v>2009</v>
      </c>
    </row>
    <row r="3" spans="2:4" ht="15.75">
      <c r="B3" s="51"/>
      <c r="C3" s="51"/>
      <c r="D3" s="51"/>
    </row>
    <row r="4" spans="2:4" ht="15.75">
      <c r="B4" s="350" t="s">
        <v>105</v>
      </c>
      <c r="C4" s="350"/>
      <c r="D4" s="350"/>
    </row>
    <row r="5" ht="13.5" thickBot="1"/>
    <row r="6" spans="2:6" ht="24.75" customHeight="1">
      <c r="B6" s="52" t="s">
        <v>18</v>
      </c>
      <c r="C6" s="52" t="s">
        <v>68</v>
      </c>
      <c r="D6" s="52" t="s">
        <v>20</v>
      </c>
      <c r="E6" s="52" t="s">
        <v>21</v>
      </c>
      <c r="F6" s="52" t="s">
        <v>23</v>
      </c>
    </row>
    <row r="7" spans="2:6" ht="24.75" customHeight="1" thickBot="1">
      <c r="B7" s="54"/>
      <c r="C7" s="54"/>
      <c r="D7" s="54"/>
      <c r="E7" s="54" t="s">
        <v>69</v>
      </c>
      <c r="F7" s="54" t="s">
        <v>24</v>
      </c>
    </row>
    <row r="8" spans="2:6" ht="30" customHeight="1">
      <c r="B8" s="56">
        <v>1</v>
      </c>
      <c r="C8" s="64" t="s">
        <v>70</v>
      </c>
      <c r="D8" s="57"/>
      <c r="E8" s="57"/>
      <c r="F8" s="58"/>
    </row>
    <row r="9" spans="2:6" ht="29.25" customHeight="1">
      <c r="B9" s="59">
        <v>2</v>
      </c>
      <c r="C9" s="55" t="s">
        <v>90</v>
      </c>
      <c r="D9" s="55"/>
      <c r="E9" s="55"/>
      <c r="F9" s="60"/>
    </row>
    <row r="10" spans="2:6" ht="33" customHeight="1">
      <c r="B10" s="59">
        <v>3</v>
      </c>
      <c r="C10" s="65" t="s">
        <v>91</v>
      </c>
      <c r="D10" s="55"/>
      <c r="E10" s="55"/>
      <c r="F10" s="60"/>
    </row>
    <row r="11" spans="2:6" ht="27" customHeight="1">
      <c r="B11" s="59">
        <v>4</v>
      </c>
      <c r="C11" s="55" t="s">
        <v>92</v>
      </c>
      <c r="D11" s="55"/>
      <c r="E11" s="55"/>
      <c r="F11" s="60"/>
    </row>
    <row r="12" spans="2:6" ht="24.75" customHeight="1" thickBot="1">
      <c r="B12" s="59">
        <v>5</v>
      </c>
      <c r="C12" s="55" t="s">
        <v>93</v>
      </c>
      <c r="D12" s="55"/>
      <c r="E12" s="55"/>
      <c r="F12" s="60"/>
    </row>
    <row r="13" spans="2:6" ht="28.5" customHeight="1">
      <c r="B13" s="56">
        <v>6</v>
      </c>
      <c r="C13" s="55" t="s">
        <v>94</v>
      </c>
      <c r="D13" s="55"/>
      <c r="E13" s="55"/>
      <c r="F13" s="60"/>
    </row>
    <row r="14" spans="2:6" ht="27.75" customHeight="1">
      <c r="B14" s="59">
        <v>7</v>
      </c>
      <c r="C14" s="55" t="s">
        <v>95</v>
      </c>
      <c r="D14" s="55"/>
      <c r="E14" s="55"/>
      <c r="F14" s="60"/>
    </row>
    <row r="15" spans="2:6" ht="27.75" customHeight="1">
      <c r="B15" s="59">
        <v>8</v>
      </c>
      <c r="C15" s="55" t="s">
        <v>96</v>
      </c>
      <c r="D15" s="55"/>
      <c r="E15" s="55"/>
      <c r="F15" s="60"/>
    </row>
    <row r="16" spans="2:6" ht="25.5" customHeight="1">
      <c r="B16" s="59">
        <v>9</v>
      </c>
      <c r="C16" s="55" t="s">
        <v>81</v>
      </c>
      <c r="D16" s="55"/>
      <c r="E16" s="55"/>
      <c r="F16" s="60"/>
    </row>
    <row r="17" spans="2:6" ht="30" customHeight="1" thickBot="1">
      <c r="B17" s="59">
        <v>10</v>
      </c>
      <c r="C17" s="65" t="s">
        <v>97</v>
      </c>
      <c r="D17" s="55"/>
      <c r="E17" s="55"/>
      <c r="F17" s="60"/>
    </row>
    <row r="18" spans="2:6" ht="23.25" customHeight="1">
      <c r="B18" s="56">
        <v>11</v>
      </c>
      <c r="C18" s="55" t="s">
        <v>98</v>
      </c>
      <c r="D18" s="55"/>
      <c r="E18" s="55"/>
      <c r="F18" s="60"/>
    </row>
    <row r="19" spans="2:6" ht="27.75" customHeight="1">
      <c r="B19" s="59"/>
      <c r="C19" s="55" t="s">
        <v>99</v>
      </c>
      <c r="D19" s="55"/>
      <c r="E19" s="55"/>
      <c r="F19" s="60"/>
    </row>
    <row r="20" spans="2:6" ht="27" customHeight="1">
      <c r="B20" s="59"/>
      <c r="C20" s="55" t="s">
        <v>100</v>
      </c>
      <c r="D20" s="55"/>
      <c r="E20" s="55"/>
      <c r="F20" s="60"/>
    </row>
    <row r="21" spans="2:6" ht="24" customHeight="1">
      <c r="B21" s="59"/>
      <c r="C21" s="55" t="s">
        <v>101</v>
      </c>
      <c r="D21" s="55"/>
      <c r="E21" s="55"/>
      <c r="F21" s="60"/>
    </row>
    <row r="22" spans="2:6" ht="24.75" customHeight="1">
      <c r="B22" s="59"/>
      <c r="C22" s="55" t="s">
        <v>102</v>
      </c>
      <c r="D22" s="55"/>
      <c r="E22" s="55"/>
      <c r="F22" s="60"/>
    </row>
    <row r="23" spans="2:6" ht="33" customHeight="1">
      <c r="B23" s="59">
        <v>12</v>
      </c>
      <c r="C23" s="65" t="s">
        <v>84</v>
      </c>
      <c r="D23" s="55"/>
      <c r="E23" s="55"/>
      <c r="F23" s="60"/>
    </row>
    <row r="24" spans="2:6" ht="31.5" customHeight="1">
      <c r="B24" s="59">
        <v>13</v>
      </c>
      <c r="C24" s="65" t="s">
        <v>103</v>
      </c>
      <c r="D24" s="55"/>
      <c r="E24" s="55"/>
      <c r="F24" s="60"/>
    </row>
    <row r="25" spans="2:6" ht="24.75" customHeight="1">
      <c r="B25" s="59">
        <v>14</v>
      </c>
      <c r="C25" s="55" t="s">
        <v>86</v>
      </c>
      <c r="D25" s="55"/>
      <c r="E25" s="55"/>
      <c r="F25" s="60"/>
    </row>
    <row r="26" spans="2:6" ht="38.25" customHeight="1">
      <c r="B26" s="59">
        <v>15</v>
      </c>
      <c r="C26" s="65" t="s">
        <v>104</v>
      </c>
      <c r="D26" s="55"/>
      <c r="E26" s="55"/>
      <c r="F26" s="60"/>
    </row>
    <row r="27" spans="2:6" ht="24.75" customHeight="1" thickBot="1">
      <c r="B27" s="61">
        <v>16</v>
      </c>
      <c r="C27" s="62" t="s">
        <v>88</v>
      </c>
      <c r="D27" s="62"/>
      <c r="E27" s="62"/>
      <c r="F27" s="63"/>
    </row>
    <row r="28" spans="2:6" ht="19.5" customHeight="1">
      <c r="B28" s="68"/>
      <c r="C28" s="1"/>
      <c r="D28" s="1"/>
      <c r="E28" s="1"/>
      <c r="F28" s="1"/>
    </row>
    <row r="29" spans="2:6" ht="32.25" customHeight="1">
      <c r="B29" s="68"/>
      <c r="C29" s="1"/>
      <c r="D29" s="1"/>
      <c r="E29" s="1"/>
      <c r="F29" s="1"/>
    </row>
    <row r="30" spans="2:6" ht="28.5" customHeight="1">
      <c r="B30" s="68"/>
      <c r="C30" s="1"/>
      <c r="D30" s="1"/>
      <c r="E30" s="1"/>
      <c r="F30" s="1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28">
      <selection activeCell="B1" sqref="B1:E28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46.8515625" style="0" customWidth="1"/>
    <col min="4" max="4" width="12.7109375" style="0" customWidth="1"/>
    <col min="5" max="5" width="11.8515625" style="0" customWidth="1"/>
  </cols>
  <sheetData>
    <row r="1" ht="12.75">
      <c r="C1" s="50" t="str">
        <f>'Kopertina '!G3</f>
        <v>   POGONI   SH P K </v>
      </c>
    </row>
    <row r="2" spans="2:7" ht="15.75">
      <c r="B2" s="350" t="s">
        <v>106</v>
      </c>
      <c r="C2" s="350"/>
      <c r="D2" s="350"/>
      <c r="E2" s="69">
        <v>2010</v>
      </c>
      <c r="F2" s="69"/>
      <c r="G2" s="69"/>
    </row>
    <row r="3" ht="13.5" thickBot="1"/>
    <row r="4" spans="2:8" ht="20.25" customHeight="1">
      <c r="B4" s="49" t="s">
        <v>18</v>
      </c>
      <c r="C4" s="71" t="s">
        <v>106</v>
      </c>
      <c r="D4" s="72" t="s">
        <v>21</v>
      </c>
      <c r="E4" s="72" t="s">
        <v>108</v>
      </c>
      <c r="F4" s="70"/>
      <c r="G4" s="70"/>
      <c r="H4" s="70"/>
    </row>
    <row r="5" spans="2:5" ht="19.5" customHeight="1" thickBot="1">
      <c r="B5" s="73"/>
      <c r="C5" s="73"/>
      <c r="D5" s="73" t="s">
        <v>107</v>
      </c>
      <c r="E5" s="73" t="s">
        <v>24</v>
      </c>
    </row>
    <row r="6" spans="2:5" ht="31.5" customHeight="1">
      <c r="B6" s="78" t="s">
        <v>109</v>
      </c>
      <c r="C6" s="80" t="s">
        <v>110</v>
      </c>
      <c r="D6" s="57"/>
      <c r="E6" s="58"/>
    </row>
    <row r="7" spans="2:5" ht="21" customHeight="1">
      <c r="B7" s="79"/>
      <c r="C7" s="55" t="s">
        <v>111</v>
      </c>
      <c r="D7" s="55">
        <v>58071434</v>
      </c>
      <c r="E7" s="55">
        <v>27297264</v>
      </c>
    </row>
    <row r="8" spans="2:5" ht="24.75" customHeight="1">
      <c r="B8" s="79"/>
      <c r="C8" s="55" t="s">
        <v>112</v>
      </c>
      <c r="D8" s="55">
        <v>-46386086</v>
      </c>
      <c r="E8" s="55">
        <v>-44361472</v>
      </c>
    </row>
    <row r="9" spans="2:5" ht="24" customHeight="1">
      <c r="B9" s="79"/>
      <c r="C9" s="55" t="s">
        <v>113</v>
      </c>
      <c r="D9" s="55"/>
      <c r="E9" s="55">
        <v>64234</v>
      </c>
    </row>
    <row r="10" spans="2:5" ht="23.25" customHeight="1">
      <c r="B10" s="79"/>
      <c r="C10" s="55" t="s">
        <v>114</v>
      </c>
      <c r="D10" s="55">
        <v>-1052005</v>
      </c>
      <c r="E10" s="55">
        <v>-778849</v>
      </c>
    </row>
    <row r="11" spans="2:5" ht="26.25" customHeight="1">
      <c r="B11" s="79"/>
      <c r="C11" s="55" t="s">
        <v>115</v>
      </c>
      <c r="D11" s="55">
        <v>-349906</v>
      </c>
      <c r="E11" s="55">
        <v>-559023</v>
      </c>
    </row>
    <row r="12" spans="2:5" ht="25.5" customHeight="1">
      <c r="B12" s="79"/>
      <c r="C12" s="83" t="s">
        <v>116</v>
      </c>
      <c r="D12" s="83">
        <v>10283437</v>
      </c>
      <c r="E12" s="83">
        <v>-18337846</v>
      </c>
    </row>
    <row r="13" spans="2:5" ht="33" customHeight="1">
      <c r="B13" s="79" t="s">
        <v>117</v>
      </c>
      <c r="C13" s="42" t="s">
        <v>118</v>
      </c>
      <c r="D13" s="55"/>
      <c r="E13" s="55"/>
    </row>
    <row r="14" spans="2:5" ht="26.25" customHeight="1">
      <c r="B14" s="79"/>
      <c r="C14" s="55" t="s">
        <v>119</v>
      </c>
      <c r="D14" s="55"/>
      <c r="E14" s="55"/>
    </row>
    <row r="15" spans="2:5" ht="22.5" customHeight="1">
      <c r="B15" s="79"/>
      <c r="C15" s="55" t="s">
        <v>120</v>
      </c>
      <c r="D15" s="55"/>
      <c r="E15" s="55">
        <v>-73422</v>
      </c>
    </row>
    <row r="16" spans="2:5" ht="25.5" customHeight="1">
      <c r="B16" s="79"/>
      <c r="C16" s="55" t="s">
        <v>121</v>
      </c>
      <c r="D16" s="55"/>
      <c r="E16" s="55"/>
    </row>
    <row r="17" spans="2:5" ht="22.5" customHeight="1">
      <c r="B17" s="79"/>
      <c r="C17" s="55" t="s">
        <v>122</v>
      </c>
      <c r="D17" s="55"/>
      <c r="E17" s="55">
        <v>457</v>
      </c>
    </row>
    <row r="18" spans="2:5" ht="22.5" customHeight="1">
      <c r="B18" s="79"/>
      <c r="C18" s="55" t="s">
        <v>123</v>
      </c>
      <c r="D18" s="55"/>
      <c r="E18" s="55"/>
    </row>
    <row r="19" spans="2:5" ht="20.25" customHeight="1">
      <c r="B19" s="79"/>
      <c r="C19" s="83" t="s">
        <v>124</v>
      </c>
      <c r="D19" s="65"/>
      <c r="E19" s="65">
        <v>-72965</v>
      </c>
    </row>
    <row r="20" spans="2:5" ht="30.75" customHeight="1">
      <c r="B20" s="79" t="s">
        <v>125</v>
      </c>
      <c r="C20" s="42" t="s">
        <v>126</v>
      </c>
      <c r="D20" s="55"/>
      <c r="E20" s="55"/>
    </row>
    <row r="21" spans="2:5" ht="22.5" customHeight="1">
      <c r="B21" s="77"/>
      <c r="C21" s="55" t="s">
        <v>127</v>
      </c>
      <c r="D21" s="55">
        <v>-5228452</v>
      </c>
      <c r="E21" s="55">
        <v>20605924</v>
      </c>
    </row>
    <row r="22" spans="2:5" ht="22.5" customHeight="1">
      <c r="B22" s="77"/>
      <c r="C22" s="55" t="s">
        <v>128</v>
      </c>
      <c r="D22" s="55">
        <v>-5782576</v>
      </c>
      <c r="E22" s="55">
        <v>-2278488</v>
      </c>
    </row>
    <row r="23" spans="2:5" ht="23.25" customHeight="1">
      <c r="B23" s="77"/>
      <c r="C23" s="55" t="s">
        <v>129</v>
      </c>
      <c r="D23" s="55"/>
      <c r="E23" s="55"/>
    </row>
    <row r="24" spans="2:5" ht="22.5" customHeight="1">
      <c r="B24" s="74"/>
      <c r="C24" s="55" t="s">
        <v>130</v>
      </c>
      <c r="D24" s="55"/>
      <c r="E24" s="55"/>
    </row>
    <row r="25" spans="2:5" ht="21.75" customHeight="1">
      <c r="B25" s="74"/>
      <c r="C25" s="55" t="s">
        <v>131</v>
      </c>
      <c r="D25" s="55">
        <v>-11011028</v>
      </c>
      <c r="E25" s="55">
        <v>18327436</v>
      </c>
    </row>
    <row r="26" spans="2:5" ht="25.5" customHeight="1">
      <c r="B26" s="74"/>
      <c r="C26" s="83" t="s">
        <v>132</v>
      </c>
      <c r="D26" s="65">
        <v>-727591</v>
      </c>
      <c r="E26" s="65">
        <v>-83375</v>
      </c>
    </row>
    <row r="27" spans="2:5" ht="29.25" customHeight="1">
      <c r="B27" s="74"/>
      <c r="C27" s="65" t="s">
        <v>134</v>
      </c>
      <c r="D27" s="55">
        <v>3001936</v>
      </c>
      <c r="E27" s="55">
        <v>3085311</v>
      </c>
    </row>
    <row r="28" spans="2:5" ht="30" customHeight="1" thickBot="1">
      <c r="B28" s="75"/>
      <c r="C28" s="81" t="s">
        <v>133</v>
      </c>
      <c r="D28" s="62">
        <v>2274345</v>
      </c>
      <c r="E28" s="62">
        <v>3001936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11">
      <selection activeCell="E11" sqref="E11"/>
    </sheetView>
  </sheetViews>
  <sheetFormatPr defaultColWidth="9.140625" defaultRowHeight="12.75"/>
  <cols>
    <col min="1" max="1" width="14.14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5.421875" style="0" customWidth="1"/>
  </cols>
  <sheetData>
    <row r="1" ht="12.75">
      <c r="C1" s="50" t="str">
        <f>'Kopertina '!G3</f>
        <v>   POGONI   SH P K </v>
      </c>
    </row>
    <row r="2" spans="2:5" ht="19.5" customHeight="1">
      <c r="B2" s="350" t="s">
        <v>188</v>
      </c>
      <c r="C2" s="350"/>
      <c r="D2" s="350"/>
      <c r="E2" s="69">
        <v>2008</v>
      </c>
    </row>
    <row r="3" spans="2:5" ht="19.5" customHeight="1">
      <c r="B3" s="158"/>
      <c r="C3" s="158"/>
      <c r="D3" s="158"/>
      <c r="E3" s="69"/>
    </row>
    <row r="4" ht="10.5" customHeight="1" thickBot="1"/>
    <row r="5" spans="2:5" ht="18" customHeight="1">
      <c r="B5" s="131" t="s">
        <v>18</v>
      </c>
      <c r="C5" s="131" t="s">
        <v>106</v>
      </c>
      <c r="D5" s="131" t="s">
        <v>21</v>
      </c>
      <c r="E5" s="131" t="s">
        <v>108</v>
      </c>
    </row>
    <row r="6" spans="2:5" ht="16.5" thickBot="1">
      <c r="B6" s="132"/>
      <c r="C6" s="132"/>
      <c r="D6" s="132" t="s">
        <v>107</v>
      </c>
      <c r="E6" s="132" t="s">
        <v>24</v>
      </c>
    </row>
    <row r="7" spans="2:5" ht="21" customHeight="1">
      <c r="B7" s="78" t="s">
        <v>109</v>
      </c>
      <c r="C7" s="129" t="s">
        <v>110</v>
      </c>
      <c r="D7" s="130"/>
      <c r="E7" s="148">
        <f>E8+E9+E14+E15+E16+E17+E18+E19+E20+E21</f>
        <v>0</v>
      </c>
    </row>
    <row r="8" spans="2:5" ht="19.5" customHeight="1">
      <c r="B8" s="79">
        <v>1</v>
      </c>
      <c r="C8" s="55" t="s">
        <v>189</v>
      </c>
      <c r="D8" s="55"/>
      <c r="E8" s="153">
        <v>0</v>
      </c>
    </row>
    <row r="9" spans="2:5" ht="18" customHeight="1">
      <c r="B9" s="79">
        <v>2</v>
      </c>
      <c r="C9" s="55" t="s">
        <v>190</v>
      </c>
      <c r="D9" s="55"/>
      <c r="E9" s="153"/>
    </row>
    <row r="10" spans="2:5" ht="15" customHeight="1">
      <c r="B10" s="79"/>
      <c r="C10" s="55" t="s">
        <v>210</v>
      </c>
      <c r="D10" s="55"/>
      <c r="E10" s="153"/>
    </row>
    <row r="11" spans="2:5" ht="18" customHeight="1">
      <c r="B11" s="79"/>
      <c r="C11" s="55" t="s">
        <v>213</v>
      </c>
      <c r="D11" s="55"/>
      <c r="E11" s="153"/>
    </row>
    <row r="12" spans="2:5" ht="15.75" customHeight="1">
      <c r="B12" s="79"/>
      <c r="C12" s="55" t="s">
        <v>211</v>
      </c>
      <c r="D12" s="55"/>
      <c r="E12" s="153"/>
    </row>
    <row r="13" spans="2:5" ht="18.75" customHeight="1">
      <c r="B13" s="119"/>
      <c r="C13" s="123" t="s">
        <v>212</v>
      </c>
      <c r="D13" s="120"/>
      <c r="E13" s="151"/>
    </row>
    <row r="14" spans="2:6" ht="20.25" customHeight="1">
      <c r="B14" s="119">
        <v>3</v>
      </c>
      <c r="C14" s="122" t="s">
        <v>191</v>
      </c>
      <c r="D14" s="123"/>
      <c r="E14" s="149"/>
      <c r="F14" s="118"/>
    </row>
    <row r="15" spans="3:5" ht="19.5" customHeight="1">
      <c r="C15" s="126" t="s">
        <v>192</v>
      </c>
      <c r="D15" s="89"/>
      <c r="E15" s="154"/>
    </row>
    <row r="16" spans="2:5" ht="21" customHeight="1">
      <c r="B16" s="121">
        <v>4</v>
      </c>
      <c r="C16" s="127" t="s">
        <v>193</v>
      </c>
      <c r="D16" s="89"/>
      <c r="E16" s="155"/>
    </row>
    <row r="17" spans="2:5" ht="18" customHeight="1">
      <c r="B17" s="121">
        <v>5</v>
      </c>
      <c r="C17" s="40" t="s">
        <v>194</v>
      </c>
      <c r="D17" s="55">
        <v>0</v>
      </c>
      <c r="E17" s="153">
        <v>0</v>
      </c>
    </row>
    <row r="18" spans="2:5" ht="21" customHeight="1">
      <c r="B18" s="79">
        <v>6</v>
      </c>
      <c r="C18" s="40" t="s">
        <v>195</v>
      </c>
      <c r="D18" s="55"/>
      <c r="E18" s="153"/>
    </row>
    <row r="19" spans="2:5" ht="19.5" customHeight="1">
      <c r="B19" s="79">
        <v>7</v>
      </c>
      <c r="C19" s="40" t="s">
        <v>114</v>
      </c>
      <c r="D19" s="55"/>
      <c r="E19" s="153"/>
    </row>
    <row r="20" spans="2:5" ht="21" customHeight="1">
      <c r="B20" s="79">
        <v>8</v>
      </c>
      <c r="C20" s="40" t="s">
        <v>196</v>
      </c>
      <c r="D20" s="65"/>
      <c r="E20" s="150"/>
    </row>
    <row r="21" spans="2:5" ht="22.5" customHeight="1">
      <c r="B21" s="79">
        <v>9</v>
      </c>
      <c r="C21" s="134" t="s">
        <v>197</v>
      </c>
      <c r="D21" s="55"/>
      <c r="E21" s="153"/>
    </row>
    <row r="22" spans="2:5" ht="20.25" customHeight="1">
      <c r="B22" s="79" t="s">
        <v>117</v>
      </c>
      <c r="C22" s="128" t="s">
        <v>198</v>
      </c>
      <c r="D22" s="128"/>
      <c r="E22" s="156">
        <f>E23+E24+E25+E26+E27+E28</f>
        <v>0</v>
      </c>
    </row>
    <row r="23" spans="2:5" ht="17.25" customHeight="1">
      <c r="B23" s="77">
        <v>1</v>
      </c>
      <c r="C23" s="40" t="s">
        <v>199</v>
      </c>
      <c r="D23" s="55"/>
      <c r="E23" s="153"/>
    </row>
    <row r="24" spans="2:5" ht="18.75" customHeight="1">
      <c r="B24" s="77">
        <v>2</v>
      </c>
      <c r="C24" s="40" t="s">
        <v>200</v>
      </c>
      <c r="D24" s="55"/>
      <c r="E24" s="153"/>
    </row>
    <row r="25" spans="2:5" ht="18.75" customHeight="1">
      <c r="B25" s="74">
        <v>3</v>
      </c>
      <c r="C25" s="40" t="s">
        <v>121</v>
      </c>
      <c r="D25" s="55"/>
      <c r="E25" s="153"/>
    </row>
    <row r="26" spans="2:5" ht="20.25" customHeight="1">
      <c r="B26" s="74">
        <v>4</v>
      </c>
      <c r="C26" s="40" t="s">
        <v>122</v>
      </c>
      <c r="D26" s="55"/>
      <c r="E26" s="153"/>
    </row>
    <row r="27" spans="2:5" ht="18" customHeight="1">
      <c r="B27" s="124">
        <v>5</v>
      </c>
      <c r="C27" s="123" t="s">
        <v>201</v>
      </c>
      <c r="D27" s="125"/>
      <c r="E27" s="151"/>
    </row>
    <row r="28" spans="2:5" ht="19.5" customHeight="1">
      <c r="B28" s="74">
        <v>6</v>
      </c>
      <c r="C28" s="133" t="s">
        <v>202</v>
      </c>
      <c r="D28" s="55"/>
      <c r="E28" s="153"/>
    </row>
    <row r="29" spans="2:5" ht="21.75" customHeight="1">
      <c r="B29" s="79" t="s">
        <v>125</v>
      </c>
      <c r="C29" s="128" t="s">
        <v>203</v>
      </c>
      <c r="D29" s="128"/>
      <c r="E29" s="156">
        <f>E30+E31+E32+E33+E34</f>
        <v>0</v>
      </c>
    </row>
    <row r="30" spans="2:5" ht="19.5" customHeight="1">
      <c r="B30" s="74">
        <v>1</v>
      </c>
      <c r="C30" s="40" t="s">
        <v>127</v>
      </c>
      <c r="D30" s="55"/>
      <c r="E30" s="153"/>
    </row>
    <row r="31" spans="2:5" ht="19.5" customHeight="1">
      <c r="B31" s="74">
        <v>2</v>
      </c>
      <c r="C31" s="40" t="s">
        <v>128</v>
      </c>
      <c r="D31" s="55"/>
      <c r="E31" s="153"/>
    </row>
    <row r="32" spans="2:5" ht="18" customHeight="1">
      <c r="B32" s="74">
        <v>3</v>
      </c>
      <c r="C32" s="40" t="s">
        <v>204</v>
      </c>
      <c r="D32" s="55"/>
      <c r="E32" s="153"/>
    </row>
    <row r="33" spans="2:5" ht="18" customHeight="1">
      <c r="B33" s="74">
        <v>4</v>
      </c>
      <c r="C33" s="40" t="s">
        <v>205</v>
      </c>
      <c r="D33" s="55"/>
      <c r="E33" s="153"/>
    </row>
    <row r="34" spans="2:5" ht="21" customHeight="1">
      <c r="B34" s="74">
        <v>5</v>
      </c>
      <c r="C34" s="134" t="s">
        <v>206</v>
      </c>
      <c r="D34" s="55"/>
      <c r="E34" s="153"/>
    </row>
    <row r="35" spans="2:5" ht="27" customHeight="1">
      <c r="B35" s="77" t="s">
        <v>214</v>
      </c>
      <c r="C35" s="65" t="s">
        <v>207</v>
      </c>
      <c r="D35" s="65"/>
      <c r="E35" s="150">
        <f>E29+E22+E7</f>
        <v>0</v>
      </c>
    </row>
    <row r="36" spans="2:5" ht="24" customHeight="1">
      <c r="B36" s="77" t="s">
        <v>215</v>
      </c>
      <c r="C36" s="65" t="s">
        <v>208</v>
      </c>
      <c r="D36" s="65">
        <v>0</v>
      </c>
      <c r="E36" s="150">
        <v>0</v>
      </c>
    </row>
    <row r="37" spans="2:5" ht="28.5" customHeight="1" thickBot="1">
      <c r="B37" s="98" t="s">
        <v>216</v>
      </c>
      <c r="C37" s="81" t="s">
        <v>209</v>
      </c>
      <c r="D37" s="81">
        <v>0</v>
      </c>
      <c r="E37" s="152">
        <v>0</v>
      </c>
    </row>
  </sheetData>
  <sheetProtection/>
  <mergeCells count="1">
    <mergeCell ref="B2:D2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C16">
      <selection activeCell="C1" sqref="C1:L3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30.421875" style="0" customWidth="1"/>
    <col min="4" max="4" width="11.28125" style="0" customWidth="1"/>
    <col min="5" max="5" width="10.7109375" style="0" customWidth="1"/>
    <col min="6" max="6" width="11.28125" style="0" customWidth="1"/>
    <col min="7" max="7" width="10.57421875" style="0" customWidth="1"/>
    <col min="8" max="8" width="12.8515625" style="0" customWidth="1"/>
    <col min="9" max="9" width="12.28125" style="0" customWidth="1"/>
    <col min="10" max="10" width="10.00390625" style="0" customWidth="1"/>
    <col min="11" max="11" width="10.28125" style="0" customWidth="1"/>
    <col min="12" max="12" width="13.00390625" style="0" customWidth="1"/>
  </cols>
  <sheetData>
    <row r="1" ht="23.25" customHeight="1">
      <c r="C1" s="50" t="str">
        <f>'Kopertina '!G3</f>
        <v>   POGONI   SH P K </v>
      </c>
    </row>
    <row r="2" spans="3:12" ht="15.75">
      <c r="C2" s="350" t="s">
        <v>135</v>
      </c>
      <c r="D2" s="350"/>
      <c r="E2" s="350"/>
      <c r="F2" s="350"/>
      <c r="G2" s="350"/>
      <c r="H2" s="350"/>
      <c r="I2" s="350"/>
      <c r="J2" s="350"/>
      <c r="K2" s="147">
        <v>2010</v>
      </c>
      <c r="L2" s="84"/>
    </row>
    <row r="3" ht="18" customHeight="1">
      <c r="C3" s="50" t="s">
        <v>217</v>
      </c>
    </row>
    <row r="4" ht="8.25" customHeight="1" thickBot="1"/>
    <row r="5" spans="2:12" ht="13.5" thickBot="1">
      <c r="B5" s="52" t="s">
        <v>18</v>
      </c>
      <c r="C5" s="52"/>
      <c r="D5" s="351" t="s">
        <v>137</v>
      </c>
      <c r="E5" s="352"/>
      <c r="F5" s="352"/>
      <c r="G5" s="352"/>
      <c r="H5" s="352"/>
      <c r="I5" s="352"/>
      <c r="J5" s="353"/>
      <c r="K5" s="52" t="s">
        <v>147</v>
      </c>
      <c r="L5" s="99"/>
    </row>
    <row r="6" spans="2:12" ht="12.75">
      <c r="B6" s="54"/>
      <c r="C6" s="54" t="s">
        <v>136</v>
      </c>
      <c r="D6" s="52" t="s">
        <v>139</v>
      </c>
      <c r="E6" s="52" t="s">
        <v>140</v>
      </c>
      <c r="F6" s="52" t="s">
        <v>142</v>
      </c>
      <c r="G6" s="52" t="s">
        <v>144</v>
      </c>
      <c r="H6" s="101" t="s">
        <v>168</v>
      </c>
      <c r="I6" s="52" t="s">
        <v>170</v>
      </c>
      <c r="J6" s="52" t="s">
        <v>146</v>
      </c>
      <c r="K6" s="54" t="s">
        <v>148</v>
      </c>
      <c r="L6" s="45" t="s">
        <v>150</v>
      </c>
    </row>
    <row r="7" spans="2:12" ht="13.5" thickBot="1">
      <c r="B7" s="54"/>
      <c r="C7" s="54"/>
      <c r="D7" s="54" t="s">
        <v>138</v>
      </c>
      <c r="E7" s="54" t="s">
        <v>141</v>
      </c>
      <c r="F7" s="54" t="s">
        <v>143</v>
      </c>
      <c r="G7" s="54" t="s">
        <v>145</v>
      </c>
      <c r="H7" s="100" t="s">
        <v>169</v>
      </c>
      <c r="I7" s="54" t="s">
        <v>171</v>
      </c>
      <c r="J7" s="54"/>
      <c r="K7" s="54" t="s">
        <v>149</v>
      </c>
      <c r="L7" s="45"/>
    </row>
    <row r="8" spans="2:12" ht="20.25" customHeight="1">
      <c r="B8" s="76" t="s">
        <v>25</v>
      </c>
      <c r="C8" s="57" t="s">
        <v>505</v>
      </c>
      <c r="D8" s="57">
        <v>100000</v>
      </c>
      <c r="E8" s="57"/>
      <c r="F8" s="57"/>
      <c r="G8" s="57"/>
      <c r="H8" s="57"/>
      <c r="I8" s="57">
        <v>7151294</v>
      </c>
      <c r="J8" s="57"/>
      <c r="K8" s="57"/>
      <c r="L8" s="58">
        <v>7251294</v>
      </c>
    </row>
    <row r="9" spans="2:12" ht="21" customHeight="1">
      <c r="B9" s="77" t="s">
        <v>109</v>
      </c>
      <c r="C9" s="55" t="s">
        <v>151</v>
      </c>
      <c r="D9" s="55"/>
      <c r="E9" s="55"/>
      <c r="F9" s="55"/>
      <c r="G9" s="55"/>
      <c r="H9" s="55"/>
      <c r="I9" s="55"/>
      <c r="J9" s="55"/>
      <c r="K9" s="55"/>
      <c r="L9" s="60"/>
    </row>
    <row r="10" spans="2:12" ht="20.25" customHeight="1">
      <c r="B10" s="77" t="s">
        <v>117</v>
      </c>
      <c r="C10" s="55" t="s">
        <v>152</v>
      </c>
      <c r="D10" s="55"/>
      <c r="E10" s="55"/>
      <c r="F10" s="55"/>
      <c r="G10" s="55"/>
      <c r="H10" s="55"/>
      <c r="I10" s="55"/>
      <c r="J10" s="55"/>
      <c r="K10" s="55"/>
      <c r="L10" s="60"/>
    </row>
    <row r="11" spans="2:12" ht="15" customHeight="1">
      <c r="B11" s="95">
        <v>1</v>
      </c>
      <c r="C11" s="85" t="s">
        <v>154</v>
      </c>
      <c r="D11" s="66"/>
      <c r="E11" s="66"/>
      <c r="F11" s="66"/>
      <c r="G11" s="66"/>
      <c r="H11" s="66"/>
      <c r="I11" s="66"/>
      <c r="J11" s="66"/>
      <c r="K11" s="66"/>
      <c r="L11" s="91"/>
    </row>
    <row r="12" spans="2:12" ht="13.5" customHeight="1">
      <c r="B12" s="96"/>
      <c r="C12" s="87" t="s">
        <v>153</v>
      </c>
      <c r="D12" s="89"/>
      <c r="E12" s="89"/>
      <c r="F12" s="89"/>
      <c r="G12" s="89"/>
      <c r="H12" s="89"/>
      <c r="I12" s="89"/>
      <c r="J12" s="89"/>
      <c r="K12" s="89"/>
      <c r="L12" s="92"/>
    </row>
    <row r="13" spans="2:12" ht="19.5" customHeight="1">
      <c r="B13" s="95"/>
      <c r="C13" s="66" t="s">
        <v>155</v>
      </c>
      <c r="D13" s="66"/>
      <c r="E13" s="66"/>
      <c r="F13" s="66"/>
      <c r="G13" s="66"/>
      <c r="H13" s="66"/>
      <c r="I13" s="66"/>
      <c r="J13" s="66"/>
      <c r="K13" s="66"/>
      <c r="L13" s="67"/>
    </row>
    <row r="14" spans="2:12" ht="18.75" customHeight="1">
      <c r="B14" s="97">
        <v>2</v>
      </c>
      <c r="C14" s="90" t="s">
        <v>156</v>
      </c>
      <c r="D14" s="90"/>
      <c r="E14" s="90"/>
      <c r="F14" s="90"/>
      <c r="G14" s="90"/>
      <c r="H14" s="90"/>
      <c r="I14" s="90"/>
      <c r="J14" s="90"/>
      <c r="K14" s="90"/>
      <c r="L14" s="93"/>
    </row>
    <row r="15" spans="2:12" ht="18" customHeight="1">
      <c r="B15" s="96"/>
      <c r="C15" s="89" t="s">
        <v>157</v>
      </c>
      <c r="D15" s="89"/>
      <c r="E15" s="89"/>
      <c r="F15" s="89"/>
      <c r="G15" s="89"/>
      <c r="H15" s="89"/>
      <c r="I15" s="89"/>
      <c r="J15" s="89"/>
      <c r="K15" s="89"/>
      <c r="L15" s="94"/>
    </row>
    <row r="16" spans="2:12" ht="19.5" customHeight="1">
      <c r="B16" s="77">
        <v>3</v>
      </c>
      <c r="C16" s="55" t="s">
        <v>158</v>
      </c>
      <c r="D16" s="55"/>
      <c r="E16" s="55"/>
      <c r="F16" s="55"/>
      <c r="G16" s="55"/>
      <c r="H16" s="55"/>
      <c r="I16" s="55"/>
      <c r="J16" s="55"/>
      <c r="K16" s="55"/>
      <c r="L16" s="60"/>
    </row>
    <row r="17" spans="2:12" ht="19.5" customHeight="1">
      <c r="B17" s="77">
        <v>4</v>
      </c>
      <c r="C17" s="55" t="s">
        <v>159</v>
      </c>
      <c r="D17" s="55"/>
      <c r="E17" s="55"/>
      <c r="F17" s="55"/>
      <c r="G17" s="55"/>
      <c r="H17" s="55"/>
      <c r="I17" s="55"/>
      <c r="J17" s="55"/>
      <c r="K17" s="55"/>
      <c r="L17" s="60"/>
    </row>
    <row r="18" spans="2:12" ht="18" customHeight="1">
      <c r="B18" s="95">
        <v>5</v>
      </c>
      <c r="C18" s="66" t="s">
        <v>160</v>
      </c>
      <c r="D18" s="66"/>
      <c r="E18" s="66"/>
      <c r="F18" s="66"/>
      <c r="G18" s="66"/>
      <c r="H18" s="66"/>
      <c r="I18" s="85"/>
      <c r="J18" s="66"/>
      <c r="K18" s="66"/>
      <c r="L18" s="91"/>
    </row>
    <row r="19" spans="2:12" ht="18" customHeight="1">
      <c r="B19" s="96"/>
      <c r="C19" s="89" t="s">
        <v>161</v>
      </c>
      <c r="D19" s="89"/>
      <c r="E19" s="89"/>
      <c r="F19" s="89"/>
      <c r="G19" s="89"/>
      <c r="H19" s="89"/>
      <c r="I19" s="87"/>
      <c r="J19" s="89"/>
      <c r="K19" s="89"/>
      <c r="L19" s="92"/>
    </row>
    <row r="20" spans="2:12" ht="19.5" customHeight="1">
      <c r="B20" s="77">
        <v>6</v>
      </c>
      <c r="C20" s="55" t="s">
        <v>162</v>
      </c>
      <c r="D20" s="55"/>
      <c r="E20" s="55"/>
      <c r="F20" s="55"/>
      <c r="G20" s="55"/>
      <c r="H20" s="55"/>
      <c r="I20" s="55"/>
      <c r="J20" s="55"/>
      <c r="K20" s="55"/>
      <c r="L20" s="60"/>
    </row>
    <row r="21" spans="2:12" ht="21.75" customHeight="1">
      <c r="B21" s="77" t="s">
        <v>34</v>
      </c>
      <c r="C21" s="55" t="s">
        <v>504</v>
      </c>
      <c r="D21" s="65">
        <v>100000</v>
      </c>
      <c r="E21" s="55"/>
      <c r="F21" s="55"/>
      <c r="G21" s="55"/>
      <c r="H21" s="55"/>
      <c r="I21" s="65">
        <v>0</v>
      </c>
      <c r="J21" s="55"/>
      <c r="K21" s="55"/>
      <c r="L21" s="82">
        <v>0</v>
      </c>
    </row>
    <row r="22" spans="2:12" ht="20.25" customHeight="1">
      <c r="B22" s="95">
        <v>1</v>
      </c>
      <c r="C22" s="85" t="s">
        <v>163</v>
      </c>
      <c r="D22" s="66"/>
      <c r="E22" s="66"/>
      <c r="F22" s="66"/>
      <c r="G22" s="66"/>
      <c r="H22" s="66"/>
      <c r="I22" s="66"/>
      <c r="J22" s="66"/>
      <c r="K22" s="66"/>
      <c r="L22" s="91"/>
    </row>
    <row r="23" spans="2:12" ht="19.5" customHeight="1">
      <c r="B23" s="96"/>
      <c r="C23" s="87" t="s">
        <v>164</v>
      </c>
      <c r="D23" s="89"/>
      <c r="E23" s="89"/>
      <c r="F23" s="89"/>
      <c r="G23" s="89"/>
      <c r="H23" s="89"/>
      <c r="I23" s="89"/>
      <c r="J23" s="89"/>
      <c r="K23" s="89"/>
      <c r="L23" s="92"/>
    </row>
    <row r="24" spans="2:12" ht="18" customHeight="1">
      <c r="B24" s="95"/>
      <c r="C24" s="85" t="s">
        <v>165</v>
      </c>
      <c r="D24" s="66"/>
      <c r="E24" s="66"/>
      <c r="F24" s="66"/>
      <c r="G24" s="66"/>
      <c r="H24" s="66"/>
      <c r="I24" s="66"/>
      <c r="J24" s="66"/>
      <c r="K24" s="66"/>
      <c r="L24" s="91"/>
    </row>
    <row r="25" spans="2:12" ht="21.75" customHeight="1">
      <c r="B25" s="97">
        <v>2</v>
      </c>
      <c r="C25" s="1" t="s">
        <v>156</v>
      </c>
      <c r="D25" s="90"/>
      <c r="E25" s="90"/>
      <c r="F25" s="90"/>
      <c r="G25" s="90"/>
      <c r="H25" s="90"/>
      <c r="I25" s="90"/>
      <c r="J25" s="90"/>
      <c r="K25" s="90"/>
      <c r="L25" s="10"/>
    </row>
    <row r="26" spans="2:12" ht="19.5" customHeight="1">
      <c r="B26" s="96"/>
      <c r="C26" s="87" t="s">
        <v>157</v>
      </c>
      <c r="D26" s="89"/>
      <c r="E26" s="89"/>
      <c r="F26" s="89"/>
      <c r="G26" s="89"/>
      <c r="H26" s="89"/>
      <c r="I26" s="173"/>
      <c r="J26" s="89"/>
      <c r="K26" s="89"/>
      <c r="L26" s="92"/>
    </row>
    <row r="27" spans="2:12" ht="21" customHeight="1">
      <c r="B27" s="77">
        <v>3</v>
      </c>
      <c r="C27" s="55" t="s">
        <v>166</v>
      </c>
      <c r="D27" s="55"/>
      <c r="E27" s="55"/>
      <c r="F27" s="55"/>
      <c r="G27" s="55">
        <v>151294</v>
      </c>
      <c r="H27" s="55"/>
      <c r="I27" s="65">
        <v>5486722</v>
      </c>
      <c r="J27" s="55"/>
      <c r="K27" s="55"/>
      <c r="L27" s="82">
        <v>5789310</v>
      </c>
    </row>
    <row r="28" spans="2:12" ht="21.75" customHeight="1">
      <c r="B28" s="77">
        <v>4</v>
      </c>
      <c r="C28" s="55" t="s">
        <v>159</v>
      </c>
      <c r="D28" s="55"/>
      <c r="E28" s="55"/>
      <c r="F28" s="55"/>
      <c r="G28" s="55"/>
      <c r="H28" s="55"/>
      <c r="I28" s="55"/>
      <c r="J28" s="55"/>
      <c r="K28" s="55"/>
      <c r="L28" s="60"/>
    </row>
    <row r="29" spans="2:12" ht="19.5" customHeight="1">
      <c r="B29" s="77">
        <v>5</v>
      </c>
      <c r="C29" s="55" t="s">
        <v>162</v>
      </c>
      <c r="D29" s="55">
        <v>29000000</v>
      </c>
      <c r="E29" s="55"/>
      <c r="F29" s="55"/>
      <c r="G29" s="55"/>
      <c r="H29" s="55"/>
      <c r="I29" s="55"/>
      <c r="J29" s="55"/>
      <c r="K29" s="55"/>
      <c r="L29" s="60"/>
    </row>
    <row r="30" spans="2:12" ht="17.25" customHeight="1">
      <c r="B30" s="77">
        <v>6</v>
      </c>
      <c r="C30" s="55" t="s">
        <v>167</v>
      </c>
      <c r="D30" s="55"/>
      <c r="E30" s="55"/>
      <c r="F30" s="55"/>
      <c r="G30" s="55"/>
      <c r="H30" s="55"/>
      <c r="I30" s="55"/>
      <c r="J30" s="55"/>
      <c r="K30" s="55"/>
      <c r="L30" s="60"/>
    </row>
    <row r="31" spans="2:12" ht="22.5" customHeight="1" thickBot="1">
      <c r="B31" s="98" t="s">
        <v>54</v>
      </c>
      <c r="C31" s="62" t="s">
        <v>506</v>
      </c>
      <c r="D31" s="81">
        <v>29100000</v>
      </c>
      <c r="E31" s="62"/>
      <c r="F31" s="62"/>
      <c r="G31" s="62">
        <v>151294</v>
      </c>
      <c r="H31" s="62"/>
      <c r="I31" s="81">
        <f>I21+I27</f>
        <v>5486722</v>
      </c>
      <c r="J31" s="62"/>
      <c r="K31" s="62"/>
      <c r="L31" s="174">
        <v>34738016</v>
      </c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H3" sqref="H3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36" t="str">
        <f>'Kopertina '!G3</f>
        <v>   POGONI   SH P K </v>
      </c>
    </row>
    <row r="2" spans="1:8" ht="27" customHeight="1">
      <c r="A2" s="354" t="s">
        <v>135</v>
      </c>
      <c r="B2" s="354"/>
      <c r="C2" s="354"/>
      <c r="D2" s="354"/>
      <c r="E2" s="354"/>
      <c r="F2" s="354"/>
      <c r="G2" s="354"/>
      <c r="H2" s="51">
        <v>2009</v>
      </c>
    </row>
    <row r="4" ht="13.5" thickBot="1">
      <c r="C4" s="50" t="s">
        <v>187</v>
      </c>
    </row>
    <row r="5" spans="2:9" ht="42" customHeight="1" thickBot="1">
      <c r="B5" s="110" t="s">
        <v>18</v>
      </c>
      <c r="C5" s="111" t="s">
        <v>172</v>
      </c>
      <c r="D5" s="112" t="s">
        <v>173</v>
      </c>
      <c r="E5" s="112" t="s">
        <v>174</v>
      </c>
      <c r="F5" s="112" t="s">
        <v>175</v>
      </c>
      <c r="G5" s="112" t="s">
        <v>184</v>
      </c>
      <c r="H5" s="112" t="s">
        <v>176</v>
      </c>
      <c r="I5" s="113" t="s">
        <v>150</v>
      </c>
    </row>
    <row r="6" spans="2:9" ht="33.75" customHeight="1" thickBot="1">
      <c r="B6" s="105" t="s">
        <v>25</v>
      </c>
      <c r="C6" s="114" t="s">
        <v>231</v>
      </c>
      <c r="D6" s="102"/>
      <c r="E6" s="102"/>
      <c r="F6" s="102"/>
      <c r="G6" s="102"/>
      <c r="H6" s="102"/>
      <c r="I6" s="103"/>
    </row>
    <row r="7" spans="2:9" ht="31.5" customHeight="1" thickBot="1">
      <c r="B7" s="105" t="s">
        <v>109</v>
      </c>
      <c r="C7" s="114" t="s">
        <v>177</v>
      </c>
      <c r="D7" s="102"/>
      <c r="E7" s="102"/>
      <c r="F7" s="102"/>
      <c r="G7" s="102"/>
      <c r="H7" s="102"/>
      <c r="I7" s="103"/>
    </row>
    <row r="8" spans="2:9" ht="30.75" customHeight="1">
      <c r="B8" s="105" t="s">
        <v>117</v>
      </c>
      <c r="C8" s="115" t="s">
        <v>152</v>
      </c>
      <c r="D8" s="89"/>
      <c r="E8" s="89"/>
      <c r="F8" s="89"/>
      <c r="G8" s="89"/>
      <c r="H8" s="89"/>
      <c r="I8" s="94"/>
    </row>
    <row r="9" spans="2:9" ht="29.25" customHeight="1">
      <c r="B9" s="105">
        <v>1</v>
      </c>
      <c r="C9" s="104" t="s">
        <v>178</v>
      </c>
      <c r="D9" s="55"/>
      <c r="E9" s="55"/>
      <c r="F9" s="55"/>
      <c r="G9" s="55"/>
      <c r="H9" s="55"/>
      <c r="I9" s="60"/>
    </row>
    <row r="10" spans="2:9" ht="29.25" customHeight="1">
      <c r="B10" s="105">
        <v>2</v>
      </c>
      <c r="C10" s="104" t="s">
        <v>179</v>
      </c>
      <c r="D10" s="55"/>
      <c r="E10" s="55"/>
      <c r="F10" s="55"/>
      <c r="G10" s="55"/>
      <c r="H10" s="55"/>
      <c r="I10" s="60"/>
    </row>
    <row r="11" spans="2:9" ht="28.5" customHeight="1">
      <c r="B11" s="105">
        <v>3</v>
      </c>
      <c r="C11" s="104" t="s">
        <v>180</v>
      </c>
      <c r="D11" s="55"/>
      <c r="E11" s="55"/>
      <c r="F11" s="55"/>
      <c r="G11" s="55"/>
      <c r="H11" s="55"/>
      <c r="I11" s="60"/>
    </row>
    <row r="12" spans="2:9" ht="30.75" customHeight="1" thickBot="1">
      <c r="B12" s="107">
        <v>4</v>
      </c>
      <c r="C12" s="86" t="s">
        <v>181</v>
      </c>
      <c r="D12" s="66"/>
      <c r="E12" s="66"/>
      <c r="F12" s="66"/>
      <c r="G12" s="66"/>
      <c r="H12" s="66"/>
      <c r="I12" s="67"/>
    </row>
    <row r="13" spans="2:9" ht="37.5" customHeight="1" thickBot="1">
      <c r="B13" s="109" t="s">
        <v>34</v>
      </c>
      <c r="C13" s="116" t="s">
        <v>230</v>
      </c>
      <c r="D13" s="102"/>
      <c r="E13" s="102"/>
      <c r="F13" s="102"/>
      <c r="G13" s="102"/>
      <c r="H13" s="102"/>
      <c r="I13" s="103"/>
    </row>
    <row r="14" spans="2:9" ht="33" customHeight="1">
      <c r="B14" s="108">
        <v>1</v>
      </c>
      <c r="C14" s="88" t="s">
        <v>178</v>
      </c>
      <c r="D14" s="89"/>
      <c r="E14" s="89"/>
      <c r="F14" s="89"/>
      <c r="G14" s="89"/>
      <c r="H14" s="89"/>
      <c r="I14" s="94"/>
    </row>
    <row r="15" spans="2:9" ht="28.5" customHeight="1">
      <c r="B15" s="105">
        <v>2</v>
      </c>
      <c r="C15" s="104" t="s">
        <v>179</v>
      </c>
      <c r="D15" s="55"/>
      <c r="E15" s="55"/>
      <c r="F15" s="55"/>
      <c r="G15" s="55"/>
      <c r="H15" s="55"/>
      <c r="I15" s="60"/>
    </row>
    <row r="16" spans="2:9" ht="31.5" customHeight="1">
      <c r="B16" s="105">
        <v>3</v>
      </c>
      <c r="C16" s="104" t="s">
        <v>182</v>
      </c>
      <c r="D16" s="55"/>
      <c r="E16" s="55"/>
      <c r="F16" s="55"/>
      <c r="G16" s="55"/>
      <c r="H16" s="55"/>
      <c r="I16" s="60"/>
    </row>
    <row r="17" spans="2:9" ht="24.75" customHeight="1">
      <c r="B17" s="105">
        <v>4</v>
      </c>
      <c r="C17" s="104" t="s">
        <v>183</v>
      </c>
      <c r="D17" s="55"/>
      <c r="E17" s="55"/>
      <c r="F17" s="55"/>
      <c r="G17" s="55"/>
      <c r="H17" s="55"/>
      <c r="I17" s="60"/>
    </row>
    <row r="18" spans="2:9" ht="36.75" customHeight="1" thickBot="1">
      <c r="B18" s="106" t="s">
        <v>54</v>
      </c>
      <c r="C18" s="117" t="s">
        <v>229</v>
      </c>
      <c r="D18" s="62"/>
      <c r="E18" s="62"/>
      <c r="F18" s="62"/>
      <c r="G18" s="62"/>
      <c r="H18" s="62"/>
      <c r="I18" s="63"/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mini</cp:lastModifiedBy>
  <cp:lastPrinted>2011-03-27T12:31:04Z</cp:lastPrinted>
  <dcterms:created xsi:type="dcterms:W3CDTF">2008-12-07T08:59:09Z</dcterms:created>
  <dcterms:modified xsi:type="dcterms:W3CDTF">2011-06-18T23:20:14Z</dcterms:modified>
  <cp:category/>
  <cp:version/>
  <cp:contentType/>
  <cp:contentStatus/>
</cp:coreProperties>
</file>