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61" activeTab="10"/>
  </bookViews>
  <sheets>
    <sheet name="kapak" sheetId="1" r:id="rId1"/>
    <sheet name="aktivet" sheetId="2" r:id="rId2"/>
    <sheet name="pasiv" sheetId="3" r:id="rId3"/>
    <sheet name="ardh" sheetId="4" r:id="rId4"/>
    <sheet name="p fluksit" sheetId="5" r:id="rId5"/>
    <sheet name="p kapitalit" sheetId="6" r:id="rId6"/>
    <sheet name="shenime" sheetId="7" r:id="rId7"/>
    <sheet name="Firma" sheetId="8" r:id="rId8"/>
    <sheet name="V ortakeve" sheetId="9" r:id="rId9"/>
    <sheet name="V.gjykates" sheetId="10" r:id="rId10"/>
    <sheet name="Pasaporte" sheetId="11" r:id="rId11"/>
  </sheets>
  <definedNames/>
  <calcPr fullCalcOnLoad="1"/>
</workbook>
</file>

<file path=xl/sharedStrings.xml><?xml version="1.0" encoding="utf-8"?>
<sst xmlns="http://schemas.openxmlformats.org/spreadsheetml/2006/main" count="510" uniqueCount="374">
  <si>
    <t>Emertimet dhe Forma Ligjore</t>
  </si>
  <si>
    <t>NIPT-i</t>
  </si>
  <si>
    <t>Adresa e Selise</t>
  </si>
  <si>
    <t>Data e krijimit</t>
  </si>
  <si>
    <t>Veprimtaria Kryesore</t>
  </si>
  <si>
    <t>P A S Q Y R A T        F I N A N C I A R E</t>
  </si>
  <si>
    <t>Nr</t>
  </si>
  <si>
    <t xml:space="preserve">              A K T I V E T</t>
  </si>
  <si>
    <t>Shenime</t>
  </si>
  <si>
    <t>Para ardhese</t>
  </si>
  <si>
    <t>1 Aktivet monetare</t>
  </si>
  <si>
    <t>2 Derivative dhe aktive te mbajtura per tregtim</t>
  </si>
  <si>
    <t>3 Aktive te tjera financiare afatshkurta</t>
  </si>
  <si>
    <t>4  Inventari</t>
  </si>
  <si>
    <t>5  Aktive biologjike afatshkurtra</t>
  </si>
  <si>
    <t>6  Aktive afatshkurtra te mbajtura per rishitje</t>
  </si>
  <si>
    <t>7  Parapagime dhe shpenzime te shtyra</t>
  </si>
  <si>
    <t xml:space="preserve">    A T I V E T      A F A T G J A T A</t>
  </si>
  <si>
    <t>1  Investimet financiare afatgjata</t>
  </si>
  <si>
    <t>2  Aktive afatgjata materiale</t>
  </si>
  <si>
    <t>3  Aktivet biologjike afatgjata</t>
  </si>
  <si>
    <t>4  Aktivet afatgjata jo materiale</t>
  </si>
  <si>
    <t>5  Kapitali aksioner I pa paguar</t>
  </si>
  <si>
    <t>6  Aktive te tjera afatgjata</t>
  </si>
  <si>
    <t xml:space="preserve">Shenime </t>
  </si>
  <si>
    <t>1  Derivatet</t>
  </si>
  <si>
    <t xml:space="preserve">2  Huamarjet </t>
  </si>
  <si>
    <t>3  Huat dhe parapagimet</t>
  </si>
  <si>
    <t>4  Grantet dhe te ardhurat e shtyra</t>
  </si>
  <si>
    <t>5  Provozionet afatshkurtra</t>
  </si>
  <si>
    <t>1  Huat afatgjata</t>
  </si>
  <si>
    <t>2  Huamarje te tjera afatgjata</t>
  </si>
  <si>
    <t>3  Grantet dhe te ardhurat e shtyra</t>
  </si>
  <si>
    <t>4  Provizionet afatgjata</t>
  </si>
  <si>
    <t xml:space="preserve">               K A P I T A L I</t>
  </si>
  <si>
    <t>1  Aksionet e pakices (PF te konsoliduara)</t>
  </si>
  <si>
    <t>2  Kapitali aksionereve te shoq.meme (PF te kons)</t>
  </si>
  <si>
    <t>3  Kapitali aksionar</t>
  </si>
  <si>
    <t>4  Primi aksionit</t>
  </si>
  <si>
    <t>5  Njesite ose aksionet e thesarit (Negative)</t>
  </si>
  <si>
    <t>6  Rezervat statutore</t>
  </si>
  <si>
    <t>7  Rezervat ligjore</t>
  </si>
  <si>
    <t>8  Rezervat e tjera</t>
  </si>
  <si>
    <t>9  Fitimet e pa shperndara</t>
  </si>
  <si>
    <t>10 Fitimi (Humbja) e vitit financiar</t>
  </si>
  <si>
    <t xml:space="preserve">Periudha </t>
  </si>
  <si>
    <t>Periudha</t>
  </si>
  <si>
    <t xml:space="preserve">        Pershkrimi I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</si>
  <si>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</si>
  <si>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</si>
  <si>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</si>
  <si>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</si>
  <si>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</si>
  <si>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 xml:space="preserve">  Shpenzimet per sigurime shoqerore dhe shendetsore</t>
  </si>
  <si>
    <t xml:space="preserve">  Pagat e personelit</t>
  </si>
  <si>
    <t>Amortizimet dhe zhvlersimet</t>
  </si>
  <si>
    <t>Shpenzime te tjera</t>
  </si>
  <si>
    <t xml:space="preserve">             Totali I shpenzimeve ( shumat 4-7 )</t>
  </si>
  <si>
    <t>Fitimi(humbja)nga veprimtarite e kruesore (1+2+3+/-3-8)</t>
  </si>
  <si>
    <t>Te ardhurat she shpenzimet financiare nga njesite e kontrolluara</t>
  </si>
  <si>
    <t>Te ardhurat dhe shpenzimet financiare nga pjesmarjet</t>
  </si>
  <si>
    <t xml:space="preserve">Te ardhurat dhe shpenzimet financiare </t>
  </si>
  <si>
    <t>121.0 Te ardh.e shpenz. Financ. Nga inves.te tjera financ.afatgjata</t>
  </si>
  <si>
    <t>122  Te ardhurat dhe shpenzimet nga interesat</t>
  </si>
  <si>
    <t>123  Fitimet (Humbjet) nga kursi kembimit</t>
  </si>
  <si>
    <t>124  Te ardhura dhe shpenzime te tjera financiare</t>
  </si>
  <si>
    <t>Totali I te Ardhurave dhe Shpenzimeve financiare</t>
  </si>
  <si>
    <t>Fitimi ( humbja) para tatimit (9 +/- 13</t>
  </si>
  <si>
    <t>Shpenzime e tatim fitimin</t>
  </si>
  <si>
    <t>Fitimi (humbja) neto e vitit financiar ( 14 - 15)</t>
  </si>
  <si>
    <t>Elementet e pasqyrave te konsoliduara</t>
  </si>
  <si>
    <t xml:space="preserve">Peridha </t>
  </si>
  <si>
    <t>raportuese</t>
  </si>
  <si>
    <t>para Ardhese</t>
  </si>
  <si>
    <t>Fluksi monetar nga veprimtarite e shfrytezimit</t>
  </si>
  <si>
    <t>MM te paguara ndaj furnitoreve dhe punonjesve</t>
  </si>
  <si>
    <t>MM te ardhura nga veprimatrite</t>
  </si>
  <si>
    <t>Interesi I paguar</t>
  </si>
  <si>
    <t>Tatim mbi fitimin I paguar</t>
  </si>
  <si>
    <t xml:space="preserve">  MM neto nga veprimtarite e shfrytezimit</t>
  </si>
  <si>
    <t>Fluksi monetar nga veprimtarite investuese</t>
  </si>
  <si>
    <t xml:space="preserve"> Blerja e njesise se kontrolluar X minus parate e Arketuara</t>
  </si>
  <si>
    <t xml:space="preserve"> Te ardhura nga shitjet e paisjeve</t>
  </si>
  <si>
    <t xml:space="preserve"> Interes I arketuar</t>
  </si>
  <si>
    <t xml:space="preserve"> MM neto te perdorura ne veprimtarite investuese</t>
  </si>
  <si>
    <t>Fluksi monetar nga aktivitet financiare</t>
  </si>
  <si>
    <t xml:space="preserve">   Te ardhura nga emetimi I kapitalit aksioner</t>
  </si>
  <si>
    <t xml:space="preserve">   Te ardhura nga huamarja afatgjata</t>
  </si>
  <si>
    <t xml:space="preserve">   Pagesa e detyrimeve te qerase financiare</t>
  </si>
  <si>
    <t xml:space="preserve">   Dividente te paguar</t>
  </si>
  <si>
    <t xml:space="preserve">   MM neto e perdorura ne veprimatarite Financiare</t>
  </si>
  <si>
    <t>Mjetet monetare ne fillim te periudhes kontabel</t>
  </si>
  <si>
    <t>TOTALI</t>
  </si>
  <si>
    <t>Efekti I ndryshimeve ne politikat kontabel</t>
  </si>
  <si>
    <t>Pozicioni I rregulluar</t>
  </si>
  <si>
    <t>Devidentet e paguar</t>
  </si>
  <si>
    <t xml:space="preserve">  II</t>
  </si>
  <si>
    <t>Fitimi neto per periudhen kontabel</t>
  </si>
  <si>
    <t>Aksione te thesarit te riblera</t>
  </si>
  <si>
    <t xml:space="preserve">  III</t>
  </si>
  <si>
    <t>Nje pasqyre e pa Konsoliduar</t>
  </si>
  <si>
    <t>Kapitali aksioner</t>
  </si>
  <si>
    <t>Primi aksionit</t>
  </si>
  <si>
    <t>Aksione thesari</t>
  </si>
  <si>
    <t>Fitimi pashpendare</t>
  </si>
  <si>
    <t>Rezerva stat.ligjore</t>
  </si>
  <si>
    <t xml:space="preserve">   I</t>
  </si>
  <si>
    <t xml:space="preserve">   A</t>
  </si>
  <si>
    <t xml:space="preserve">   B</t>
  </si>
  <si>
    <t>Rritja rezerves kapitalit</t>
  </si>
  <si>
    <t>Emetimi  aksioneve</t>
  </si>
  <si>
    <t xml:space="preserve">   II</t>
  </si>
  <si>
    <t>Emetimi kapitali aksioner</t>
  </si>
  <si>
    <t xml:space="preserve">      AKTIVET AFATSHKURTRA</t>
  </si>
  <si>
    <t xml:space="preserve">     T O T A L I   A K T VE VE  ( I+II )</t>
  </si>
  <si>
    <t xml:space="preserve">    I</t>
  </si>
  <si>
    <t xml:space="preserve">   III</t>
  </si>
  <si>
    <t>Mjetet mnetare (MM) te arketuara nga klientet</t>
  </si>
  <si>
    <t>Rritja/renia neto e mjeteve monetare</t>
  </si>
  <si>
    <t xml:space="preserve">Pasqyra e fluksit monetar-Metoda direkte </t>
  </si>
  <si>
    <t xml:space="preserve">                                                             </t>
  </si>
  <si>
    <t xml:space="preserve">                               </t>
  </si>
  <si>
    <t xml:space="preserve">                                                              </t>
  </si>
  <si>
    <t xml:space="preserve">              (Bazuar ne klasifikimin e Shpenzimeve sipas Natyres )</t>
  </si>
  <si>
    <t>ERA  MERMER    Sh.P.K</t>
  </si>
  <si>
    <t>J64103111Q</t>
  </si>
  <si>
    <t>L 4 Ish Fusha e druve</t>
  </si>
  <si>
    <t>KORCE</t>
  </si>
  <si>
    <t>28.12.1995</t>
  </si>
  <si>
    <t>Tregeti e perpunim mermeri</t>
  </si>
  <si>
    <t xml:space="preserve">                   Pasqyrat   Financiare  te Vitit   2008</t>
  </si>
  <si>
    <t xml:space="preserve"> Blerjet e aktiveve afatgjata materiale</t>
  </si>
  <si>
    <t>S H E N I M E T     S P J E G U E SE</t>
  </si>
  <si>
    <t xml:space="preserve">                                    Pasqyrat  Financiare te vitit 2008</t>
  </si>
  <si>
    <t xml:space="preserve">                              Pasqyra e Fluksit Monetar - Metoda  direkte  2008</t>
  </si>
  <si>
    <t>Mjetet monetare ne fund te periushes kontabel</t>
  </si>
  <si>
    <t xml:space="preserve">       Pasqyra e te Ardhurave dhe Shpenzimeve   2008</t>
  </si>
  <si>
    <t xml:space="preserve">     Paqyra e Ndryshimeve ne Kapital 2008</t>
  </si>
  <si>
    <t>Pozicioni me 31 dhjetor 2007</t>
  </si>
  <si>
    <t>Pozicioni me 31 dhjetor 2008</t>
  </si>
  <si>
    <t xml:space="preserve">   DETYRIMET DHE KAPITALI</t>
  </si>
  <si>
    <t xml:space="preserve">   D E T Y R I M E T   A F A T S H K T R A</t>
  </si>
  <si>
    <t xml:space="preserve">  D E T Y R I M E T   A F A T G J A T E</t>
  </si>
  <si>
    <t xml:space="preserve">   T O T A L I    D E T Y R I M E V E  (I+II)</t>
  </si>
  <si>
    <t xml:space="preserve">   TOTALI  DETYRIMEVE DHE KAPITALIT (I+II+III)</t>
  </si>
  <si>
    <t>AKTIVET</t>
  </si>
  <si>
    <t>lek</t>
  </si>
  <si>
    <t>Totali</t>
  </si>
  <si>
    <t>Inventari</t>
  </si>
  <si>
    <t>m2</t>
  </si>
  <si>
    <t>Pllaka graniti</t>
  </si>
  <si>
    <t>Pllaka graniti punuara</t>
  </si>
  <si>
    <t>cop</t>
  </si>
  <si>
    <t>Pllaka mermeri</t>
  </si>
  <si>
    <t>Gur Mermeri</t>
  </si>
  <si>
    <t>m3</t>
  </si>
  <si>
    <t>Aktive afatgjata materiale</t>
  </si>
  <si>
    <t>Ndertesa</t>
  </si>
  <si>
    <t>Bajraktari</t>
  </si>
  <si>
    <t>Marmor Kamin</t>
  </si>
  <si>
    <t>Manalolglu</t>
  </si>
  <si>
    <t>Stone Group Al</t>
  </si>
  <si>
    <t>Gesi Mer</t>
  </si>
  <si>
    <t>Amortizimi</t>
  </si>
  <si>
    <t>Makineri</t>
  </si>
  <si>
    <t>Banka</t>
  </si>
  <si>
    <t>Puna e kryer nga njesia  per qellimet e veta dhe  e kapitalizuar</t>
  </si>
  <si>
    <t>Raiffaisen</t>
  </si>
  <si>
    <t>BKT</t>
  </si>
  <si>
    <t xml:space="preserve">     i   Banka</t>
  </si>
  <si>
    <t xml:space="preserve">     ii   Arka</t>
  </si>
  <si>
    <t>(ne zbarim te Standartit Kombetar te Kontabilitetit NR.2 dhe</t>
  </si>
  <si>
    <t>Ligjit Nr.9228 Date 29.04.2004   Per Kontabilitetin dhe Pasqyrat Financiare)</t>
  </si>
  <si>
    <t xml:space="preserve">    i  Llogari/Kerkesa te arketushme. </t>
  </si>
  <si>
    <t xml:space="preserve">    ii  Llogari/Kerkesa te tjera te arketushme. </t>
  </si>
  <si>
    <t xml:space="preserve">    iii Instrumenta te tjera borxhi</t>
  </si>
  <si>
    <t xml:space="preserve">    iv Investime te tjera financiare</t>
  </si>
  <si>
    <t xml:space="preserve">    i  Lendet e para</t>
  </si>
  <si>
    <t xml:space="preserve">    ii  Prodhim ne proces</t>
  </si>
  <si>
    <t xml:space="preserve">    iii Producte te gatshme</t>
  </si>
  <si>
    <t xml:space="preserve">   iv  Mallra per rishitje</t>
  </si>
  <si>
    <t xml:space="preserve">   v  Parapagesa per furnizime</t>
  </si>
  <si>
    <t xml:space="preserve">    i  Toka</t>
  </si>
  <si>
    <t xml:space="preserve">    ii  Ndertesa</t>
  </si>
  <si>
    <t xml:space="preserve">    iii  Makineri dhe paisje</t>
  </si>
  <si>
    <t xml:space="preserve">    iv  Aktive tjera afat gjata materiale</t>
  </si>
  <si>
    <t xml:space="preserve">   ii  Te pagushme ndaj punonjsve</t>
  </si>
  <si>
    <t xml:space="preserve">   iii  Detyrime tatimore.</t>
  </si>
  <si>
    <t xml:space="preserve">   iv  Hua te tjera</t>
  </si>
  <si>
    <t xml:space="preserve">   v   Parapagime e arketuara</t>
  </si>
  <si>
    <t xml:space="preserve">   i  Te pagushme ndaj furnitorve</t>
  </si>
  <si>
    <t xml:space="preserve">   i  Hua,bono dhe detyrime nga qeraja financiare</t>
  </si>
  <si>
    <t xml:space="preserve">   ii  Bono te konvertueshme</t>
  </si>
  <si>
    <t>Sigurimet</t>
  </si>
  <si>
    <t>TAP</t>
  </si>
  <si>
    <t>Ortaket</t>
  </si>
  <si>
    <t>Arka</t>
  </si>
  <si>
    <t>Kredi afat shkurter</t>
  </si>
  <si>
    <t>Raiffaisen Bank mbetje 31.12.2008</t>
  </si>
  <si>
    <t>Pagat gjendje 31.12.2008</t>
  </si>
  <si>
    <t>A</t>
  </si>
  <si>
    <t xml:space="preserve">Mensur  Hydi           </t>
  </si>
  <si>
    <t>Alan</t>
  </si>
  <si>
    <t>Euro 2000</t>
  </si>
  <si>
    <t>Xhengo</t>
  </si>
  <si>
    <t>Avdyl</t>
  </si>
  <si>
    <t>Rira</t>
  </si>
  <si>
    <t>Andrea Toto</t>
  </si>
  <si>
    <t>Smagina</t>
  </si>
  <si>
    <t>TVSH</t>
  </si>
  <si>
    <t>DETYRIMET</t>
  </si>
  <si>
    <t>Tjera,lehtesi tatimore</t>
  </si>
  <si>
    <t>Deri me</t>
  </si>
  <si>
    <t>Data e mbylljes</t>
  </si>
  <si>
    <t>Data e depozitimit</t>
  </si>
  <si>
    <t>Miratuar nga</t>
  </si>
  <si>
    <t>OSSH</t>
  </si>
  <si>
    <t>Vodafon</t>
  </si>
  <si>
    <t>Periudha  nga   01.01.2008</t>
  </si>
  <si>
    <t>31.12.2008</t>
  </si>
  <si>
    <t>Aktivet monetare</t>
  </si>
  <si>
    <t>Llogari/ Kerkesa te arketushme.</t>
  </si>
  <si>
    <t>Llogari/Kerkesa te tjera te arketushme</t>
  </si>
  <si>
    <t>Tatim Fitimi paguar teper viti 2008</t>
  </si>
  <si>
    <t>Mallra per rishitje</t>
  </si>
  <si>
    <t>Produkt i gatshem</t>
  </si>
  <si>
    <t>Te pagushme ndaj furnitoreve</t>
  </si>
  <si>
    <t>Hua dhe parapagimet</t>
  </si>
  <si>
    <t>Te pagushme ndaj punonjesve</t>
  </si>
  <si>
    <t>Hua te tjera</t>
  </si>
  <si>
    <t>Viti</t>
  </si>
  <si>
    <t>TOTALI AKTIVEVE AFATSHKURTRA</t>
  </si>
  <si>
    <t>TOTALI AKTIVEVE AFATGJATA</t>
  </si>
  <si>
    <t xml:space="preserve">   i  Huat dhe obligacionet afatshkurtra</t>
  </si>
  <si>
    <t xml:space="preserve">   ii  Kthimet/ripagesat e huava afatgjata</t>
  </si>
  <si>
    <t>Totali 2</t>
  </si>
  <si>
    <t>Totali 3</t>
  </si>
  <si>
    <t>TOTALI DETYRIMEVE AFATGJATA</t>
  </si>
  <si>
    <t>TOTALI DETYRIMEVE  AFATSHKURTRA</t>
  </si>
  <si>
    <t xml:space="preserve"> Aktive te tjera financiare afatshkurta</t>
  </si>
  <si>
    <t>Huamarrjet</t>
  </si>
  <si>
    <t>Detyrime tatimore</t>
  </si>
  <si>
    <t xml:space="preserve">  VITI  2008 </t>
  </si>
  <si>
    <t>B</t>
  </si>
  <si>
    <t>Referenc</t>
  </si>
  <si>
    <t>Nr llog</t>
  </si>
  <si>
    <t>701-705</t>
  </si>
  <si>
    <t>601-608</t>
  </si>
  <si>
    <t>641-648</t>
  </si>
  <si>
    <t>61-63</t>
  </si>
  <si>
    <t>68x</t>
  </si>
  <si>
    <t>Dhenia e shenimeve shpjeguese ne kete pjese eshte pjese e detyrueshme sipas S K K 2</t>
  </si>
  <si>
    <t xml:space="preserve"> </t>
  </si>
  <si>
    <t>Kuadri ligjor : Ligjit 9228 dt 29.04.04 "Per Kontabilitetin dhe Pasqyrat Financiare"</t>
  </si>
  <si>
    <t>Parimet dhe karakteristikat cilesore te perdorura per hartimin e P.F : (SKK 1;37-69)</t>
  </si>
  <si>
    <t>d) KUPTUSHMERIA e Pasqyrave Financiare eshte realizuar ne masen e plote per te</t>
  </si>
  <si>
    <t>qene te qarta dhe te kuptueshme per perdorues te jashtem qe kane njohuri te pergjithshme te</t>
  </si>
  <si>
    <t>mjaftueshme ne fushen e kontabilitetit</t>
  </si>
  <si>
    <t>e) MATERIALITETI eshte vleresuar nga na jone dhe ne baze te tij Pasqyrat Financiare</t>
  </si>
  <si>
    <t>jane haruar vetem per zera materiale.</t>
  </si>
  <si>
    <t xml:space="preserve">e) BESUSHMERIA per hartimin e Pasqyrave Financiare eshte siguruar pasi nuk ka </t>
  </si>
  <si>
    <t>gabime materiale duke zbatuar parimet e mee meposhtme</t>
  </si>
  <si>
    <t xml:space="preserve"> Parimin E paraqitjes me besnikeri</t>
  </si>
  <si>
    <t>Parimin e perparesise se permbajtjes ekonomike mbi formen ligjore</t>
  </si>
  <si>
    <t>Parimin e paaneshmerise pa asnje influecim te qellimshem</t>
  </si>
  <si>
    <t>Parimin e maturise pa optimizmin te tepruar pa nen  e mbivlersim te qellimshem</t>
  </si>
  <si>
    <t>Parimin e plotesise duke paraqitur nje pamje te vertete e te drejte te PF</t>
  </si>
  <si>
    <t>Parimin e qendrueshmerise per te mos ndryshuar politikat e metodat kontabel</t>
  </si>
  <si>
    <t>Parimin e Krahasueshmerise duke siguruar krahasimin midis dy periudhave</t>
  </si>
  <si>
    <t>A II  Politikat kontabel</t>
  </si>
  <si>
    <t>Per percaktimin e kostos se inventarve eshte zgjedhur metoda me koston e blerjes</t>
  </si>
  <si>
    <t>Vlersimi fillestar I nje elementi AAM qe ploteson kriteret per njohje si aktiv ne bilanc</t>
  </si>
  <si>
    <t>eshte vleresuar me kosto. (SKK 5; 11)</t>
  </si>
  <si>
    <t>Per prodhimin ose krijimin e AAM kur kjo financohet nga nje hua,kostot e huamarrjes (dhe</t>
  </si>
  <si>
    <t>interesat) eshte metoda e kapitalizmit ne koston e aktivit per periudhen e investimit. (SKK 5; 16)</t>
  </si>
  <si>
    <t>Per vlersimi I mepaseshem I AAM eshte zgjedhur modeli I kostos duke I paraqitur ne</t>
  </si>
  <si>
    <t>bilanc me kosto minus amortizimin e akumuluar. (SKK 5; 21)</t>
  </si>
  <si>
    <t>Per llogaritjen e amortizimit te AAM (SKK 5; 38) njesia jone ekonomike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</si>
  <si>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</si>
  <si>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</si>
  <si>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konkretisht:</t>
  </si>
  <si>
    <t>Per ndertesat ne menyre lineare</t>
  </si>
  <si>
    <t>Kompjutera e sisteme informacioni me 25% te vleftes se mbetur s'ka</t>
  </si>
  <si>
    <t>Te gjitha AAM te tjera me 20%te vleftes se mbetur</t>
  </si>
  <si>
    <t xml:space="preserve">    Per llogaritjen e amortizimit te AAJM (SKK 5; 59) njesia ekonomike raportuese ka</t>
  </si>
  <si>
    <t>percaktuar si metode te amortizimit metoden lineare ndersa normen e amortizimit</t>
  </si>
  <si>
    <t>Ne 2008 ka mbajtur ne llogarite e saj aktivet,pasivet dhe transaksionet ekonomike te veta sipas Standarteve</t>
  </si>
  <si>
    <t>Zhvillon aktivitetin ne fushen e tregetise dhe perpunimit te mermerit dhe graniteve.</t>
  </si>
  <si>
    <t>AKTIVET AFATSHKURTRA</t>
  </si>
  <si>
    <t>a</t>
  </si>
  <si>
    <t>b</t>
  </si>
  <si>
    <t>II</t>
  </si>
  <si>
    <t>DETYRIMET  AFATSHKURTRA</t>
  </si>
  <si>
    <t>Huat afatshkurtra</t>
  </si>
  <si>
    <t>c</t>
  </si>
  <si>
    <t>d</t>
  </si>
  <si>
    <t>DETYRIMET  AFATGJATA</t>
  </si>
  <si>
    <t>KAPITALI</t>
  </si>
  <si>
    <t>Derivate dhe aktive te mbajtura per tregetim</t>
  </si>
  <si>
    <t>Derivatet</t>
  </si>
  <si>
    <t>III</t>
  </si>
  <si>
    <t>Aksionet e pakices (PF te konsoliduara)</t>
  </si>
  <si>
    <t>Kapitali aksionerve te shoq.meme (PF te kons.)</t>
  </si>
  <si>
    <t>Njesite ose aksionit e thesarit (Negative)</t>
  </si>
  <si>
    <t>Tatim Fitimi</t>
  </si>
  <si>
    <t>I</t>
  </si>
  <si>
    <t>Tatim Fitimi paradhenie</t>
  </si>
  <si>
    <t>Tatim Fitimi rezultuar</t>
  </si>
  <si>
    <t>Lendet e para</t>
  </si>
  <si>
    <t>Prodhim ne proces</t>
  </si>
  <si>
    <t>Pa likujduar deri ne  30 dite</t>
  </si>
  <si>
    <t>Pa likujduar deri ne  60 dite</t>
  </si>
  <si>
    <t>Pa likujduar deri ne  nje vit</t>
  </si>
  <si>
    <t>Pa likujduar mbi nje vit</t>
  </si>
  <si>
    <t>Tvsh e zbbriteshme ne celje te vitit</t>
  </si>
  <si>
    <t>Tvsh e zbbriteshme ne Blerje gjate vitit</t>
  </si>
  <si>
    <t>Tvsh e pagueshme ne shitje gjate vitit</t>
  </si>
  <si>
    <t>Tvsh e zbritshme ne mbyllje te vitit</t>
  </si>
  <si>
    <t>Emri I Bankes</t>
  </si>
  <si>
    <t>Monedha</t>
  </si>
  <si>
    <t>Nr llogarise</t>
  </si>
  <si>
    <t>Vlera ne</t>
  </si>
  <si>
    <t>Kursi</t>
  </si>
  <si>
    <t>valute</t>
  </si>
  <si>
    <t>fund vitit</t>
  </si>
  <si>
    <t>leke</t>
  </si>
  <si>
    <t xml:space="preserve">                     Emertimi</t>
  </si>
  <si>
    <t xml:space="preserve">  Vlera</t>
  </si>
  <si>
    <t>ne valut</t>
  </si>
  <si>
    <t>Aktive bilogjike afatshkutra</t>
  </si>
  <si>
    <t>Aktive afatshkutra te mbajtura per rishitje</t>
  </si>
  <si>
    <t>Parapagime dhe shpenzime te shtyra</t>
  </si>
  <si>
    <t>Shpenzime te periudhave te ardhshme</t>
  </si>
  <si>
    <t xml:space="preserve">AKTIVE AFAT GJATA </t>
  </si>
  <si>
    <t>Investimet financiare afatgjata</t>
  </si>
  <si>
    <t>Analiza e posteve te amortizueshme</t>
  </si>
  <si>
    <t>Emertimi</t>
  </si>
  <si>
    <t xml:space="preserve">                Viti raportues</t>
  </si>
  <si>
    <t>Viti parardhes</t>
  </si>
  <si>
    <t>Vlera</t>
  </si>
  <si>
    <t>Vl.mbetur</t>
  </si>
  <si>
    <t>Vl  mbetur</t>
  </si>
  <si>
    <t xml:space="preserve">Toka </t>
  </si>
  <si>
    <t>AAM te tjera</t>
  </si>
  <si>
    <t>Aktive afatgjata jo materiale</t>
  </si>
  <si>
    <t>Kapitali aksioner I pa paguar</t>
  </si>
  <si>
    <t>Aktive te tjera afatgjata</t>
  </si>
  <si>
    <t>Huat afatgjata</t>
  </si>
  <si>
    <t>Hua,bono dhe detyrime nga qeraja financiare</t>
  </si>
  <si>
    <t>Bono te konvertueshme</t>
  </si>
  <si>
    <t>Huamarje te tjera afatgjata</t>
  </si>
  <si>
    <t>Provizionet afatgjata</t>
  </si>
  <si>
    <t>Shenimet qe shpjegojne zerat e ndryshem te pasqyrave financiare</t>
  </si>
  <si>
    <t>dollar</t>
  </si>
  <si>
    <t>euro</t>
  </si>
  <si>
    <t>Ne leke</t>
  </si>
  <si>
    <t>Kliente per mallra e sherbime</t>
  </si>
  <si>
    <t>Aktivet biologjike afatgjata</t>
  </si>
  <si>
    <t>Nuk ka</t>
  </si>
  <si>
    <t>Grantet dhe te ardhurat e shtyra</t>
  </si>
  <si>
    <t>Monedha leke</t>
  </si>
  <si>
    <t>Nj matjes</t>
  </si>
  <si>
    <t>Cmimi</t>
  </si>
  <si>
    <t>Sasi</t>
  </si>
  <si>
    <t>duhet te jete:</t>
  </si>
  <si>
    <t xml:space="preserve">te percaktuara ne S K K 2 e konkretisht paragrafeve 49-55 radha e dhenies te shpjegimeve </t>
  </si>
  <si>
    <t>Plotesimi i te dhenave ne kete pjese duhet te behet sipas kerkesave e struktures standarte</t>
  </si>
  <si>
    <t>a- Informacioni i pergjithshem dhe politikat kontabel.</t>
  </si>
  <si>
    <t>b- Shenime qe shpjegojne zerat e ndryshem te pasq financiare.</t>
  </si>
  <si>
    <t>c- Shenime te tjera shpjeguese.</t>
  </si>
  <si>
    <t>A    Informacioni i pergjithshem.</t>
  </si>
  <si>
    <t>Kuadri kontabel i aplikuar : Standartet Kombetare te Kontabilitetit ne Shqiperi.(SKK 2;49)</t>
  </si>
  <si>
    <t>Baza e pergatitjes se PF : Te drejtat dhe detyrimet e konstatuara.(SSK 1,35)</t>
  </si>
  <si>
    <t xml:space="preserve">a) NJESIA EKONOMIKE RAPORTUESE "                                      "shpk.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</si>
</sst>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23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4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8" xfId="0" applyFont="1" applyBorder="1" applyAlignment="1">
      <alignment/>
    </xf>
    <xf numFmtId="0" fontId="0" fillId="0" borderId="41" xfId="0" applyBorder="1" applyAlignment="1">
      <alignment/>
    </xf>
    <xf numFmtId="0" fontId="8" fillId="0" borderId="29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0" xfId="0" applyFont="1" applyAlignment="1">
      <alignment/>
    </xf>
    <xf numFmtId="0" fontId="0" fillId="0" borderId="42" xfId="0" applyBorder="1" applyAlignment="1">
      <alignment/>
    </xf>
    <xf numFmtId="0" fontId="8" fillId="0" borderId="30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3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8" fillId="0" borderId="46" xfId="0" applyFont="1" applyBorder="1" applyAlignment="1">
      <alignment/>
    </xf>
    <xf numFmtId="0" fontId="0" fillId="0" borderId="46" xfId="0" applyBorder="1" applyAlignment="1">
      <alignment/>
    </xf>
    <xf numFmtId="0" fontId="8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2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Alignment="1">
      <alignment/>
    </xf>
    <xf numFmtId="0" fontId="0" fillId="0" borderId="23" xfId="0" applyFill="1" applyBorder="1" applyAlignment="1">
      <alignment/>
    </xf>
    <xf numFmtId="0" fontId="8" fillId="0" borderId="1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8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0" fillId="0" borderId="38" xfId="0" applyFill="1" applyBorder="1" applyAlignment="1">
      <alignment/>
    </xf>
    <xf numFmtId="0" fontId="6" fillId="0" borderId="16" xfId="0" applyFont="1" applyBorder="1" applyAlignment="1">
      <alignment/>
    </xf>
    <xf numFmtId="0" fontId="0" fillId="0" borderId="34" xfId="0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3" xfId="0" applyFont="1" applyBorder="1" applyAlignment="1">
      <alignment/>
    </xf>
    <xf numFmtId="0" fontId="0" fillId="0" borderId="58" xfId="0" applyBorder="1" applyAlignment="1">
      <alignment/>
    </xf>
    <xf numFmtId="0" fontId="6" fillId="0" borderId="2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59" xfId="0" applyFont="1" applyBorder="1" applyAlignment="1">
      <alignment/>
    </xf>
    <xf numFmtId="0" fontId="0" fillId="0" borderId="60" xfId="0" applyFont="1" applyBorder="1" applyAlignment="1">
      <alignment horizontal="right"/>
    </xf>
    <xf numFmtId="0" fontId="0" fillId="0" borderId="60" xfId="0" applyFont="1" applyBorder="1" applyAlignment="1">
      <alignment/>
    </xf>
    <xf numFmtId="0" fontId="0" fillId="0" borderId="59" xfId="0" applyFont="1" applyBorder="1" applyAlignment="1">
      <alignment horizontal="right"/>
    </xf>
    <xf numFmtId="0" fontId="8" fillId="0" borderId="61" xfId="0" applyFont="1" applyBorder="1" applyAlignment="1">
      <alignment horizontal="right"/>
    </xf>
    <xf numFmtId="0" fontId="8" fillId="0" borderId="61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0" fillId="0" borderId="59" xfId="0" applyFont="1" applyBorder="1" applyAlignment="1">
      <alignment/>
    </xf>
    <xf numFmtId="0" fontId="0" fillId="0" borderId="54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52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68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1113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68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1113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68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1113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19050</xdr:rowOff>
    </xdr:from>
    <xdr:to>
      <xdr:col>26</xdr:col>
      <xdr:colOff>238125</xdr:colOff>
      <xdr:row>68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19050"/>
          <a:ext cx="8096250" cy="1113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68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1113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view="pageBreakPreview" zoomScale="60" zoomScalePageLayoutView="0" workbookViewId="0" topLeftCell="A1">
      <selection activeCell="L22" sqref="L22"/>
    </sheetView>
  </sheetViews>
  <sheetFormatPr defaultColWidth="9.140625" defaultRowHeight="12.75"/>
  <sheetData>
    <row r="1" ht="13.5" thickBot="1"/>
    <row r="2" spans="1:9" ht="27" customHeight="1">
      <c r="A2" s="5"/>
      <c r="B2" s="1"/>
      <c r="C2" s="2"/>
      <c r="D2" s="2"/>
      <c r="E2" s="2"/>
      <c r="F2" s="2"/>
      <c r="G2" s="2"/>
      <c r="H2" s="2"/>
      <c r="I2" s="3"/>
    </row>
    <row r="3" spans="1:10" ht="22.5" customHeight="1">
      <c r="A3" s="5"/>
      <c r="B3" s="4"/>
      <c r="C3" s="5" t="s">
        <v>0</v>
      </c>
      <c r="D3" s="5"/>
      <c r="E3" s="5"/>
      <c r="F3" s="78" t="s">
        <v>124</v>
      </c>
      <c r="G3" s="78"/>
      <c r="H3" s="78"/>
      <c r="I3" s="15"/>
      <c r="J3" s="5"/>
    </row>
    <row r="4" spans="1:10" ht="17.25" customHeight="1">
      <c r="A4" s="5"/>
      <c r="B4" s="4"/>
      <c r="C4" s="5" t="s">
        <v>1</v>
      </c>
      <c r="D4" s="5"/>
      <c r="E4" s="5"/>
      <c r="F4" s="78" t="s">
        <v>125</v>
      </c>
      <c r="G4" s="79"/>
      <c r="H4" s="79"/>
      <c r="I4" s="6"/>
      <c r="J4" s="5"/>
    </row>
    <row r="5" spans="1:10" ht="15.75" customHeight="1">
      <c r="A5" s="5"/>
      <c r="B5" s="4"/>
      <c r="C5" s="5" t="s">
        <v>2</v>
      </c>
      <c r="D5" s="5"/>
      <c r="E5" s="5"/>
      <c r="F5" s="78" t="s">
        <v>126</v>
      </c>
      <c r="G5" s="79"/>
      <c r="H5" s="79"/>
      <c r="I5" s="6"/>
      <c r="J5" s="5"/>
    </row>
    <row r="6" spans="1:10" ht="12.75">
      <c r="A6" s="5"/>
      <c r="B6" s="4"/>
      <c r="C6" s="5"/>
      <c r="D6" s="5"/>
      <c r="E6" s="5"/>
      <c r="F6" s="79"/>
      <c r="G6" s="79"/>
      <c r="H6" s="78" t="s">
        <v>127</v>
      </c>
      <c r="I6" s="6"/>
      <c r="J6" s="5"/>
    </row>
    <row r="7" spans="1:10" ht="12.75">
      <c r="A7" s="5"/>
      <c r="B7" s="4"/>
      <c r="C7" s="5"/>
      <c r="D7" s="5"/>
      <c r="E7" s="5"/>
      <c r="F7" s="79"/>
      <c r="G7" s="79"/>
      <c r="H7" s="79"/>
      <c r="I7" s="6"/>
      <c r="J7" s="5"/>
    </row>
    <row r="8" spans="1:10" ht="12.75">
      <c r="A8" s="5"/>
      <c r="B8" s="4"/>
      <c r="C8" s="5" t="s">
        <v>3</v>
      </c>
      <c r="D8" s="5"/>
      <c r="E8" s="5"/>
      <c r="F8" s="78" t="s">
        <v>128</v>
      </c>
      <c r="G8" s="79"/>
      <c r="H8" s="79"/>
      <c r="I8" s="6"/>
      <c r="J8" s="5"/>
    </row>
    <row r="9" spans="1:10" ht="12.75">
      <c r="A9" s="5"/>
      <c r="B9" s="4"/>
      <c r="C9" s="5"/>
      <c r="D9" s="5"/>
      <c r="E9" s="5"/>
      <c r="F9" s="78" t="s">
        <v>121</v>
      </c>
      <c r="G9" s="79"/>
      <c r="H9" s="79"/>
      <c r="I9" s="6"/>
      <c r="J9" s="5"/>
    </row>
    <row r="10" spans="1:10" ht="12.75">
      <c r="A10" s="5"/>
      <c r="B10" s="4"/>
      <c r="C10" s="5"/>
      <c r="D10" s="5"/>
      <c r="E10" s="5"/>
      <c r="F10" s="79"/>
      <c r="G10" s="79"/>
      <c r="H10" s="79"/>
      <c r="I10" s="6"/>
      <c r="J10" s="5"/>
    </row>
    <row r="11" spans="1:10" ht="12.75">
      <c r="A11" s="5"/>
      <c r="B11" s="4"/>
      <c r="C11" s="5" t="s">
        <v>4</v>
      </c>
      <c r="D11" s="5"/>
      <c r="E11" s="5"/>
      <c r="F11" s="78" t="s">
        <v>129</v>
      </c>
      <c r="G11" s="79"/>
      <c r="H11" s="79"/>
      <c r="I11" s="6"/>
      <c r="J11" s="5"/>
    </row>
    <row r="12" spans="1:10" ht="12.75">
      <c r="A12" s="5"/>
      <c r="B12" s="4"/>
      <c r="C12" s="5"/>
      <c r="D12" s="5"/>
      <c r="E12" s="5"/>
      <c r="F12" s="78" t="s">
        <v>122</v>
      </c>
      <c r="G12" s="79"/>
      <c r="H12" s="79"/>
      <c r="I12" s="6"/>
      <c r="J12" s="5"/>
    </row>
    <row r="13" spans="1:10" ht="12.75">
      <c r="A13" s="5"/>
      <c r="B13" s="4"/>
      <c r="C13" s="5"/>
      <c r="D13" s="5"/>
      <c r="E13" s="5"/>
      <c r="F13" s="76" t="s">
        <v>120</v>
      </c>
      <c r="G13" s="5"/>
      <c r="H13" s="5"/>
      <c r="I13" s="6"/>
      <c r="J13" s="5"/>
    </row>
    <row r="14" spans="1:10" ht="12.75">
      <c r="A14" s="5"/>
      <c r="B14" s="4"/>
      <c r="C14" s="5"/>
      <c r="D14" s="5"/>
      <c r="E14" s="5"/>
      <c r="F14" s="5"/>
      <c r="G14" s="5"/>
      <c r="H14" s="5"/>
      <c r="I14" s="6"/>
      <c r="J14" s="5"/>
    </row>
    <row r="15" spans="1:10" ht="24" customHeight="1">
      <c r="A15" s="5"/>
      <c r="B15" s="4"/>
      <c r="C15" s="5"/>
      <c r="D15" s="5"/>
      <c r="E15" s="5"/>
      <c r="F15" s="5"/>
      <c r="G15" s="5"/>
      <c r="H15" s="5"/>
      <c r="I15" s="6"/>
      <c r="J15" s="5"/>
    </row>
    <row r="16" spans="1:10" ht="21" customHeight="1">
      <c r="A16" s="5"/>
      <c r="B16" s="4"/>
      <c r="C16" s="5"/>
      <c r="D16" s="5"/>
      <c r="E16" s="5"/>
      <c r="F16" s="5"/>
      <c r="G16" s="5"/>
      <c r="H16" s="5"/>
      <c r="I16" s="6"/>
      <c r="J16" s="5"/>
    </row>
    <row r="17" spans="1:10" ht="12.75">
      <c r="A17" s="5"/>
      <c r="B17" s="4"/>
      <c r="C17" s="5"/>
      <c r="D17" s="5"/>
      <c r="E17" s="5"/>
      <c r="F17" s="5"/>
      <c r="G17" s="5"/>
      <c r="H17" s="5"/>
      <c r="I17" s="6"/>
      <c r="J17" s="5"/>
    </row>
    <row r="18" spans="1:10" ht="12.75">
      <c r="A18" s="5"/>
      <c r="B18" s="4"/>
      <c r="C18" s="5"/>
      <c r="D18" s="5"/>
      <c r="E18" s="5"/>
      <c r="F18" s="5"/>
      <c r="G18" s="5"/>
      <c r="H18" s="5"/>
      <c r="I18" s="6"/>
      <c r="J18" s="5"/>
    </row>
    <row r="19" spans="1:10" ht="23.25">
      <c r="A19" s="14"/>
      <c r="B19" s="4"/>
      <c r="C19" s="14" t="s">
        <v>5</v>
      </c>
      <c r="D19" s="14"/>
      <c r="E19" s="14"/>
      <c r="F19" s="14"/>
      <c r="G19" s="14"/>
      <c r="H19" s="14"/>
      <c r="I19" s="6"/>
      <c r="J19" s="5"/>
    </row>
    <row r="20" spans="1:10" ht="12.75">
      <c r="A20" s="5"/>
      <c r="B20" s="4"/>
      <c r="C20" s="5"/>
      <c r="D20" s="5"/>
      <c r="E20" s="5"/>
      <c r="F20" s="5"/>
      <c r="G20" s="5"/>
      <c r="H20" s="5"/>
      <c r="I20" s="6"/>
      <c r="J20" s="5"/>
    </row>
    <row r="21" spans="1:10" ht="12.75">
      <c r="A21" s="5"/>
      <c r="B21" s="4"/>
      <c r="C21" s="5"/>
      <c r="D21" s="5" t="s">
        <v>171</v>
      </c>
      <c r="E21" s="5"/>
      <c r="F21" s="5"/>
      <c r="G21" s="5"/>
      <c r="H21" s="5"/>
      <c r="I21" s="6"/>
      <c r="J21" s="5"/>
    </row>
    <row r="22" spans="1:10" ht="12.75">
      <c r="A22" s="5"/>
      <c r="B22" s="4"/>
      <c r="C22" s="5" t="s">
        <v>172</v>
      </c>
      <c r="D22" s="5"/>
      <c r="E22" s="5"/>
      <c r="F22" s="5"/>
      <c r="G22" s="5"/>
      <c r="H22" s="5"/>
      <c r="I22" s="6"/>
      <c r="J22" s="5"/>
    </row>
    <row r="23" spans="1:10" ht="12.75">
      <c r="A23" s="5"/>
      <c r="B23" s="4"/>
      <c r="C23" s="5"/>
      <c r="D23" s="5"/>
      <c r="E23" s="5"/>
      <c r="F23" s="5"/>
      <c r="G23" s="5"/>
      <c r="H23" s="5"/>
      <c r="I23" s="6"/>
      <c r="J23" s="5"/>
    </row>
    <row r="24" spans="1:10" ht="12.75">
      <c r="A24" s="5"/>
      <c r="B24" s="4"/>
      <c r="C24" s="5"/>
      <c r="D24" s="5"/>
      <c r="E24" s="5"/>
      <c r="F24" s="5"/>
      <c r="G24" s="5"/>
      <c r="H24" s="5"/>
      <c r="I24" s="6"/>
      <c r="J24" s="5"/>
    </row>
    <row r="25" spans="1:10" ht="20.25">
      <c r="A25" s="5"/>
      <c r="B25" s="4"/>
      <c r="C25" s="5"/>
      <c r="D25" s="7" t="s">
        <v>242</v>
      </c>
      <c r="E25" s="5"/>
      <c r="F25" s="5"/>
      <c r="G25" s="5"/>
      <c r="H25" s="5"/>
      <c r="I25" s="6"/>
      <c r="J25" s="5"/>
    </row>
    <row r="26" spans="1:10" ht="12.75">
      <c r="A26" s="5"/>
      <c r="B26" s="4"/>
      <c r="C26" s="5"/>
      <c r="D26" s="5"/>
      <c r="E26" s="5"/>
      <c r="F26" s="5"/>
      <c r="G26" s="5"/>
      <c r="H26" s="5"/>
      <c r="I26" s="6"/>
      <c r="J26" s="5"/>
    </row>
    <row r="27" spans="1:10" ht="12.75">
      <c r="A27" s="5"/>
      <c r="B27" s="4"/>
      <c r="C27" s="5"/>
      <c r="D27" s="5"/>
      <c r="E27" s="5"/>
      <c r="F27" s="5"/>
      <c r="G27" s="5"/>
      <c r="H27" s="5"/>
      <c r="I27" s="6"/>
      <c r="J27" s="5"/>
    </row>
    <row r="28" spans="1:10" ht="12.75">
      <c r="A28" s="5"/>
      <c r="B28" s="4"/>
      <c r="C28" s="5"/>
      <c r="D28" s="5"/>
      <c r="E28" s="5"/>
      <c r="F28" s="5"/>
      <c r="G28" s="5"/>
      <c r="H28" s="5"/>
      <c r="I28" s="6"/>
      <c r="J28" s="5"/>
    </row>
    <row r="29" spans="1:10" ht="12.75" customHeight="1">
      <c r="A29" s="5"/>
      <c r="B29" s="4"/>
      <c r="C29" s="5"/>
      <c r="D29" s="5"/>
      <c r="E29" s="5"/>
      <c r="F29" s="5"/>
      <c r="G29" s="5"/>
      <c r="H29" s="5"/>
      <c r="I29" s="6"/>
      <c r="J29" s="5"/>
    </row>
    <row r="30" spans="1:10" ht="12.75">
      <c r="A30" s="5"/>
      <c r="B30" s="4"/>
      <c r="C30" s="5"/>
      <c r="D30" s="5"/>
      <c r="E30" s="5"/>
      <c r="F30" s="5"/>
      <c r="G30" s="5"/>
      <c r="H30" s="5"/>
      <c r="I30" s="6"/>
      <c r="J30" s="5"/>
    </row>
    <row r="31" spans="1:10" ht="12.75">
      <c r="A31" s="5"/>
      <c r="B31" s="4"/>
      <c r="C31" s="5"/>
      <c r="D31" s="5"/>
      <c r="E31" s="5"/>
      <c r="F31" s="5"/>
      <c r="G31" s="5"/>
      <c r="H31" s="5"/>
      <c r="I31" s="6"/>
      <c r="J31" s="5"/>
    </row>
    <row r="32" spans="1:10" ht="12.75" customHeight="1">
      <c r="A32" s="5"/>
      <c r="B32" s="4"/>
      <c r="C32" s="5"/>
      <c r="D32" s="5"/>
      <c r="E32" s="5"/>
      <c r="F32" s="5"/>
      <c r="G32" s="5"/>
      <c r="H32" s="5"/>
      <c r="I32" s="6"/>
      <c r="J32" s="5"/>
    </row>
    <row r="33" spans="1:10" ht="12.75" customHeight="1">
      <c r="A33" s="5"/>
      <c r="B33" s="4"/>
      <c r="C33" s="99"/>
      <c r="D33" s="41"/>
      <c r="E33" s="41"/>
      <c r="F33" s="41"/>
      <c r="G33" s="41"/>
      <c r="H33" s="100"/>
      <c r="I33" s="6"/>
      <c r="J33" s="5"/>
    </row>
    <row r="34" spans="1:10" ht="12.75" customHeight="1">
      <c r="A34" s="5"/>
      <c r="B34" s="4"/>
      <c r="C34" s="101" t="s">
        <v>218</v>
      </c>
      <c r="D34" s="5"/>
      <c r="E34" s="5"/>
      <c r="F34" s="5" t="s">
        <v>212</v>
      </c>
      <c r="G34" s="5" t="s">
        <v>219</v>
      </c>
      <c r="H34" s="102"/>
      <c r="I34" s="6"/>
      <c r="J34" s="5"/>
    </row>
    <row r="35" spans="1:10" ht="12.75" customHeight="1">
      <c r="A35" s="5"/>
      <c r="B35" s="4"/>
      <c r="C35" s="101"/>
      <c r="D35" s="5"/>
      <c r="E35" s="5"/>
      <c r="F35" s="5"/>
      <c r="G35" s="8"/>
      <c r="H35" s="102"/>
      <c r="I35" s="6"/>
      <c r="J35" s="5"/>
    </row>
    <row r="36" spans="1:10" ht="12.75" customHeight="1">
      <c r="A36" s="5"/>
      <c r="B36" s="4"/>
      <c r="C36" s="101" t="s">
        <v>213</v>
      </c>
      <c r="D36" s="5"/>
      <c r="E36" s="5"/>
      <c r="F36" s="5"/>
      <c r="G36" s="8"/>
      <c r="H36" s="102"/>
      <c r="I36" s="6"/>
      <c r="J36" s="5"/>
    </row>
    <row r="37" spans="1:10" ht="12.75" customHeight="1">
      <c r="A37" s="5"/>
      <c r="B37" s="4"/>
      <c r="C37" s="101"/>
      <c r="D37" s="5"/>
      <c r="E37" s="5"/>
      <c r="F37" s="5"/>
      <c r="G37" s="8"/>
      <c r="H37" s="102"/>
      <c r="I37" s="6"/>
      <c r="J37" s="5"/>
    </row>
    <row r="38" spans="1:10" ht="12.75" customHeight="1">
      <c r="A38" s="5"/>
      <c r="B38" s="4"/>
      <c r="C38" s="101" t="s">
        <v>215</v>
      </c>
      <c r="D38" s="5"/>
      <c r="E38" s="5"/>
      <c r="F38" s="5"/>
      <c r="G38" s="8"/>
      <c r="H38" s="102"/>
      <c r="I38" s="6"/>
      <c r="J38" s="5"/>
    </row>
    <row r="39" spans="1:10" ht="12.75" customHeight="1">
      <c r="A39" s="5"/>
      <c r="B39" s="4"/>
      <c r="C39" s="101"/>
      <c r="D39" s="5"/>
      <c r="E39" s="5"/>
      <c r="F39" s="5"/>
      <c r="G39" s="8"/>
      <c r="H39" s="102"/>
      <c r="I39" s="6"/>
      <c r="J39" s="5"/>
    </row>
    <row r="40" spans="1:10" ht="12.75" customHeight="1">
      <c r="A40" s="5"/>
      <c r="B40" s="4"/>
      <c r="C40" s="103" t="s">
        <v>214</v>
      </c>
      <c r="D40" s="30"/>
      <c r="E40" s="30"/>
      <c r="F40" s="30"/>
      <c r="G40" s="30"/>
      <c r="H40" s="104"/>
      <c r="I40" s="6"/>
      <c r="J40" s="5"/>
    </row>
    <row r="41" spans="1:10" ht="12.75" customHeight="1">
      <c r="A41" s="5"/>
      <c r="B41" s="4"/>
      <c r="C41" s="5"/>
      <c r="D41" s="5"/>
      <c r="E41" s="5"/>
      <c r="F41" s="5"/>
      <c r="G41" s="5"/>
      <c r="H41" s="5"/>
      <c r="I41" s="6"/>
      <c r="J41" s="5"/>
    </row>
    <row r="42" spans="1:10" ht="12.75" customHeight="1">
      <c r="A42" s="5"/>
      <c r="B42" s="4"/>
      <c r="C42" s="5"/>
      <c r="D42" s="5"/>
      <c r="E42" s="5"/>
      <c r="F42" s="5"/>
      <c r="G42" s="5"/>
      <c r="H42" s="5"/>
      <c r="I42" s="6"/>
      <c r="J42" s="5"/>
    </row>
    <row r="43" spans="1:10" ht="18" customHeight="1">
      <c r="A43" s="5"/>
      <c r="B43" s="4"/>
      <c r="C43" s="5"/>
      <c r="D43" s="5"/>
      <c r="E43" s="5"/>
      <c r="F43" s="5"/>
      <c r="G43" s="5"/>
      <c r="H43" s="5"/>
      <c r="I43" s="6"/>
      <c r="J43" s="5"/>
    </row>
    <row r="44" spans="1:10" ht="12.75">
      <c r="A44" s="5"/>
      <c r="B44" s="4"/>
      <c r="C44" s="5"/>
      <c r="D44" s="5"/>
      <c r="E44" s="5"/>
      <c r="F44" s="5"/>
      <c r="G44" s="5"/>
      <c r="H44" s="8"/>
      <c r="I44" s="15"/>
      <c r="J44" s="5"/>
    </row>
    <row r="45" spans="1:9" ht="13.5" thickBot="1">
      <c r="A45" s="5"/>
      <c r="B45" s="9"/>
      <c r="C45" s="10"/>
      <c r="D45" s="10"/>
      <c r="E45" s="10"/>
      <c r="F45" s="10"/>
      <c r="G45" s="10"/>
      <c r="H45" s="10"/>
      <c r="I45" s="11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</sheetData>
  <sheetProtection/>
  <printOptions/>
  <pageMargins left="0.75" right="0.75" top="0.9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O1" sqref="O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48"/>
  <sheetViews>
    <sheetView view="pageBreakPreview" zoomScale="60" zoomScaleNormal="90" zoomScalePageLayoutView="0" workbookViewId="0" topLeftCell="A1">
      <selection activeCell="J26" sqref="J26"/>
    </sheetView>
  </sheetViews>
  <sheetFormatPr defaultColWidth="9.140625" defaultRowHeight="12.75"/>
  <cols>
    <col min="1" max="1" width="3.8515625" style="0" customWidth="1"/>
    <col min="2" max="2" width="3.7109375" style="49" customWidth="1"/>
    <col min="3" max="3" width="43.57421875" style="0" customWidth="1"/>
    <col min="5" max="5" width="11.57421875" style="0" customWidth="1"/>
    <col min="6" max="6" width="11.7109375" style="0" customWidth="1"/>
  </cols>
  <sheetData>
    <row r="3" spans="3:5" ht="20.25">
      <c r="C3" s="77" t="s">
        <v>130</v>
      </c>
      <c r="D3" s="77"/>
      <c r="E3" s="77"/>
    </row>
    <row r="4" ht="13.5" thickBot="1"/>
    <row r="5" spans="2:6" ht="15" customHeight="1">
      <c r="B5" s="51" t="s">
        <v>6</v>
      </c>
      <c r="C5" s="59" t="s">
        <v>7</v>
      </c>
      <c r="D5" s="59" t="s">
        <v>8</v>
      </c>
      <c r="E5" s="105" t="s">
        <v>230</v>
      </c>
      <c r="F5" s="106" t="s">
        <v>230</v>
      </c>
    </row>
    <row r="6" spans="2:6" ht="15" customHeight="1" thickBot="1">
      <c r="B6" s="52"/>
      <c r="C6" s="107"/>
      <c r="D6" s="108"/>
      <c r="E6" s="109">
        <v>2008</v>
      </c>
      <c r="F6" s="110">
        <v>2007</v>
      </c>
    </row>
    <row r="7" spans="2:6" ht="16.5" customHeight="1" thickBot="1">
      <c r="B7" s="52" t="s">
        <v>115</v>
      </c>
      <c r="C7" s="61" t="s">
        <v>113</v>
      </c>
      <c r="D7" s="28"/>
      <c r="E7" s="33">
        <f>E8+E11+E12+E20+E28+E29+E30</f>
        <v>32576957</v>
      </c>
      <c r="F7" s="28">
        <f>F8+F11+F12+F20+F28+F29+F30</f>
        <v>30530759</v>
      </c>
    </row>
    <row r="8" spans="2:6" ht="15.75" customHeight="1" thickBot="1">
      <c r="B8" s="56"/>
      <c r="C8" s="57" t="s">
        <v>10</v>
      </c>
      <c r="D8" s="28"/>
      <c r="E8" s="33">
        <f>E9+E10</f>
        <v>1181005</v>
      </c>
      <c r="F8" s="28">
        <f>F9+F10</f>
        <v>588060</v>
      </c>
    </row>
    <row r="9" spans="2:6" ht="12.75">
      <c r="B9" s="47"/>
      <c r="C9" s="30" t="s">
        <v>169</v>
      </c>
      <c r="D9" s="27"/>
      <c r="E9" s="30">
        <v>833968</v>
      </c>
      <c r="F9" s="27">
        <v>366445</v>
      </c>
    </row>
    <row r="10" spans="2:6" ht="13.5" thickBot="1">
      <c r="B10" s="45"/>
      <c r="C10" s="41" t="s">
        <v>170</v>
      </c>
      <c r="D10" s="40"/>
      <c r="E10" s="98">
        <v>347037</v>
      </c>
      <c r="F10" s="40">
        <v>221615</v>
      </c>
    </row>
    <row r="11" spans="2:6" ht="14.25" customHeight="1" thickBot="1">
      <c r="B11" s="56"/>
      <c r="C11" s="57" t="s">
        <v>11</v>
      </c>
      <c r="D11" s="28"/>
      <c r="E11" s="33"/>
      <c r="F11" s="28"/>
    </row>
    <row r="12" spans="2:6" ht="15" customHeight="1" thickBot="1">
      <c r="B12" s="56"/>
      <c r="C12" s="57" t="s">
        <v>12</v>
      </c>
      <c r="D12" s="28"/>
      <c r="E12" s="33">
        <f>E13+E14+E15+E16+E17+E18+E19</f>
        <v>18055941</v>
      </c>
      <c r="F12" s="28">
        <f>F13+F14+F15+F16+F17+F18+F19</f>
        <v>14715672</v>
      </c>
    </row>
    <row r="13" spans="2:6" ht="12.75">
      <c r="B13" s="47"/>
      <c r="C13" s="30" t="s">
        <v>173</v>
      </c>
      <c r="D13" s="27"/>
      <c r="E13" s="95">
        <v>8211899</v>
      </c>
      <c r="F13" s="27">
        <v>3886707</v>
      </c>
    </row>
    <row r="14" spans="2:6" ht="12.75">
      <c r="B14" s="39"/>
      <c r="C14" s="30" t="s">
        <v>174</v>
      </c>
      <c r="D14" s="21"/>
      <c r="E14" s="31">
        <v>9844042</v>
      </c>
      <c r="F14" s="21">
        <v>10828965</v>
      </c>
    </row>
    <row r="15" spans="2:6" ht="12.75">
      <c r="B15" s="47"/>
      <c r="C15" s="30" t="s">
        <v>175</v>
      </c>
      <c r="D15" s="27"/>
      <c r="E15" s="30"/>
      <c r="F15" s="27"/>
    </row>
    <row r="16" spans="2:6" ht="12.75">
      <c r="B16" s="39"/>
      <c r="C16" s="31" t="s">
        <v>176</v>
      </c>
      <c r="D16" s="21"/>
      <c r="E16" s="31"/>
      <c r="F16" s="21"/>
    </row>
    <row r="17" spans="2:6" ht="12.75">
      <c r="B17" s="39"/>
      <c r="C17" s="31"/>
      <c r="D17" s="21"/>
      <c r="E17" s="31"/>
      <c r="F17" s="21"/>
    </row>
    <row r="18" spans="2:6" ht="12.75">
      <c r="B18" s="39"/>
      <c r="C18" s="31"/>
      <c r="D18" s="21"/>
      <c r="E18" s="31"/>
      <c r="F18" s="21"/>
    </row>
    <row r="19" spans="2:6" ht="13.5" thickBot="1">
      <c r="B19" s="44"/>
      <c r="C19" s="32"/>
      <c r="D19" s="22"/>
      <c r="E19" s="32"/>
      <c r="F19" s="22"/>
    </row>
    <row r="20" spans="2:6" ht="17.25" customHeight="1" thickBot="1">
      <c r="B20" s="56"/>
      <c r="C20" s="57" t="s">
        <v>13</v>
      </c>
      <c r="D20" s="28"/>
      <c r="E20" s="33">
        <f>E21+E22+E23+E24+E25+E26+E27</f>
        <v>13340011</v>
      </c>
      <c r="F20" s="28">
        <f>F21+F22+F23+F24+F25+F26+F27</f>
        <v>15227027</v>
      </c>
    </row>
    <row r="21" spans="2:6" ht="15" customHeight="1">
      <c r="B21" s="47"/>
      <c r="C21" s="30" t="s">
        <v>177</v>
      </c>
      <c r="D21" s="27"/>
      <c r="E21" s="30"/>
      <c r="F21" s="27"/>
    </row>
    <row r="22" spans="2:6" ht="14.25" customHeight="1">
      <c r="B22" s="39"/>
      <c r="C22" s="31" t="s">
        <v>178</v>
      </c>
      <c r="D22" s="21"/>
      <c r="E22" s="31"/>
      <c r="F22" s="21">
        <v>0</v>
      </c>
    </row>
    <row r="23" spans="2:6" ht="13.5" customHeight="1">
      <c r="B23" s="39"/>
      <c r="C23" s="31" t="s">
        <v>179</v>
      </c>
      <c r="D23" s="21"/>
      <c r="E23" s="31">
        <v>1700000</v>
      </c>
      <c r="F23" s="21">
        <v>2495000</v>
      </c>
    </row>
    <row r="24" spans="2:6" ht="14.25" customHeight="1">
      <c r="B24" s="39"/>
      <c r="C24" s="31" t="s">
        <v>180</v>
      </c>
      <c r="D24" s="21"/>
      <c r="E24" s="30">
        <v>11640011</v>
      </c>
      <c r="F24" s="27">
        <v>12732027</v>
      </c>
    </row>
    <row r="25" spans="2:6" ht="14.25" customHeight="1">
      <c r="B25" s="39"/>
      <c r="C25" s="31" t="s">
        <v>181</v>
      </c>
      <c r="D25" s="21"/>
      <c r="E25" s="31"/>
      <c r="F25" s="21">
        <v>0</v>
      </c>
    </row>
    <row r="26" spans="2:6" ht="13.5" customHeight="1">
      <c r="B26" s="39"/>
      <c r="C26" s="31"/>
      <c r="D26" s="21"/>
      <c r="E26" s="31"/>
      <c r="F26" s="21">
        <v>0</v>
      </c>
    </row>
    <row r="27" spans="2:6" ht="14.25" customHeight="1">
      <c r="B27" s="47"/>
      <c r="C27" s="30"/>
      <c r="D27" s="27"/>
      <c r="E27" s="30"/>
      <c r="F27" s="27"/>
    </row>
    <row r="28" spans="2:6" ht="17.25" customHeight="1">
      <c r="B28" s="39"/>
      <c r="C28" s="35" t="s">
        <v>14</v>
      </c>
      <c r="D28" s="21"/>
      <c r="E28" s="31"/>
      <c r="F28" s="21">
        <v>0</v>
      </c>
    </row>
    <row r="29" spans="2:6" ht="15" customHeight="1">
      <c r="B29" s="39"/>
      <c r="C29" s="35" t="s">
        <v>15</v>
      </c>
      <c r="D29" s="21"/>
      <c r="E29" s="31"/>
      <c r="F29" s="21">
        <v>0</v>
      </c>
    </row>
    <row r="30" spans="2:6" ht="16.5" customHeight="1">
      <c r="B30" s="39"/>
      <c r="C30" s="35" t="s">
        <v>16</v>
      </c>
      <c r="D30" s="21"/>
      <c r="E30" s="21">
        <f>E31</f>
        <v>0</v>
      </c>
      <c r="F30" s="21">
        <f>F31</f>
        <v>0</v>
      </c>
    </row>
    <row r="31" spans="2:6" ht="15" customHeight="1" thickBot="1">
      <c r="B31" s="45"/>
      <c r="C31" s="41"/>
      <c r="D31" s="40"/>
      <c r="E31" s="98">
        <v>0</v>
      </c>
      <c r="F31" s="40">
        <v>0</v>
      </c>
    </row>
    <row r="32" spans="2:6" ht="15" customHeight="1" thickBot="1">
      <c r="B32" s="56"/>
      <c r="C32" s="57" t="s">
        <v>231</v>
      </c>
      <c r="D32" s="28"/>
      <c r="E32" s="33">
        <f>E7</f>
        <v>32576957</v>
      </c>
      <c r="F32" s="118">
        <f>F7</f>
        <v>30530759</v>
      </c>
    </row>
    <row r="33" spans="2:6" ht="18.75" customHeight="1" thickBot="1">
      <c r="B33" s="56" t="s">
        <v>111</v>
      </c>
      <c r="C33" s="60" t="s">
        <v>17</v>
      </c>
      <c r="D33" s="28"/>
      <c r="E33" s="33">
        <f>E34+E35+E40+E41+E42+E43</f>
        <v>4702510</v>
      </c>
      <c r="F33" s="28">
        <f>F34+F35+F40+F41+F42+F43</f>
        <v>3785830</v>
      </c>
    </row>
    <row r="34" spans="2:6" ht="13.5" customHeight="1">
      <c r="B34" s="47"/>
      <c r="C34" s="34" t="s">
        <v>18</v>
      </c>
      <c r="D34" s="27"/>
      <c r="E34" s="30"/>
      <c r="F34" s="27"/>
    </row>
    <row r="35" spans="2:6" ht="13.5" customHeight="1">
      <c r="B35" s="39"/>
      <c r="C35" s="35" t="s">
        <v>19</v>
      </c>
      <c r="D35" s="21"/>
      <c r="E35" s="31">
        <f>E36+E37+E38+E39</f>
        <v>3769570</v>
      </c>
      <c r="F35" s="21">
        <f>F36+F37+F38+F39</f>
        <v>3785830</v>
      </c>
    </row>
    <row r="36" spans="2:6" ht="12.75">
      <c r="B36" s="39"/>
      <c r="C36" s="31" t="s">
        <v>182</v>
      </c>
      <c r="D36" s="21"/>
      <c r="E36" s="31">
        <v>0</v>
      </c>
      <c r="F36" s="21">
        <v>0</v>
      </c>
    </row>
    <row r="37" spans="2:6" ht="12.75">
      <c r="B37" s="39"/>
      <c r="C37" s="31" t="s">
        <v>183</v>
      </c>
      <c r="D37" s="21"/>
      <c r="E37" s="31">
        <v>630970</v>
      </c>
      <c r="F37" s="21">
        <v>688360</v>
      </c>
    </row>
    <row r="38" spans="2:6" ht="12.75">
      <c r="B38" s="39"/>
      <c r="C38" s="31" t="s">
        <v>184</v>
      </c>
      <c r="D38" s="21"/>
      <c r="E38" s="31">
        <v>2697022</v>
      </c>
      <c r="F38" s="21">
        <v>2545497</v>
      </c>
    </row>
    <row r="39" spans="2:6" ht="12.75">
      <c r="B39" s="39"/>
      <c r="C39" s="31" t="s">
        <v>185</v>
      </c>
      <c r="D39" s="21"/>
      <c r="E39" s="31">
        <v>441578</v>
      </c>
      <c r="F39" s="21">
        <v>551973</v>
      </c>
    </row>
    <row r="40" spans="2:6" ht="17.25" customHeight="1">
      <c r="B40" s="39"/>
      <c r="C40" s="35" t="s">
        <v>20</v>
      </c>
      <c r="D40" s="21"/>
      <c r="E40" s="31"/>
      <c r="F40" s="21"/>
    </row>
    <row r="41" spans="2:6" ht="17.25" customHeight="1">
      <c r="B41" s="47"/>
      <c r="C41" s="34" t="s">
        <v>21</v>
      </c>
      <c r="D41" s="27"/>
      <c r="E41" s="30"/>
      <c r="F41" s="27"/>
    </row>
    <row r="42" spans="2:6" ht="14.25" customHeight="1">
      <c r="B42" s="39"/>
      <c r="C42" s="35" t="s">
        <v>22</v>
      </c>
      <c r="D42" s="21"/>
      <c r="E42" s="31"/>
      <c r="F42" s="21"/>
    </row>
    <row r="43" spans="2:6" ht="15" customHeight="1" thickBot="1">
      <c r="B43" s="45"/>
      <c r="C43" s="111" t="s">
        <v>23</v>
      </c>
      <c r="D43" s="40"/>
      <c r="E43" s="98">
        <v>932940</v>
      </c>
      <c r="F43" s="112">
        <v>0</v>
      </c>
    </row>
    <row r="44" spans="2:6" ht="15" customHeight="1" thickBot="1">
      <c r="B44" s="56"/>
      <c r="C44" s="57" t="s">
        <v>232</v>
      </c>
      <c r="D44" s="28"/>
      <c r="E44" s="114">
        <f>E33</f>
        <v>4702510</v>
      </c>
      <c r="F44" s="134">
        <f>F33</f>
        <v>3785830</v>
      </c>
    </row>
    <row r="45" spans="2:6" ht="22.5" customHeight="1" thickBot="1">
      <c r="B45" s="52"/>
      <c r="C45" s="113" t="s">
        <v>114</v>
      </c>
      <c r="D45" s="26"/>
      <c r="E45" s="10">
        <f>E33+E7</f>
        <v>37279467</v>
      </c>
      <c r="F45" s="26">
        <f>F33+F7</f>
        <v>34316589</v>
      </c>
    </row>
    <row r="48" ht="12.75">
      <c r="F48">
        <v>1</v>
      </c>
    </row>
  </sheetData>
  <sheetProtection/>
  <printOptions/>
  <pageMargins left="0.75" right="0.75" top="0.55" bottom="0.5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0"/>
  <sheetViews>
    <sheetView view="pageBreakPreview" zoomScale="60" zoomScalePageLayoutView="0" workbookViewId="0" topLeftCell="A1">
      <selection activeCell="I17" sqref="I17"/>
    </sheetView>
  </sheetViews>
  <sheetFormatPr defaultColWidth="9.140625" defaultRowHeight="12.75"/>
  <cols>
    <col min="1" max="1" width="4.00390625" style="49" customWidth="1"/>
    <col min="2" max="2" width="46.140625" style="0" customWidth="1"/>
    <col min="3" max="3" width="10.8515625" style="0" customWidth="1"/>
    <col min="4" max="4" width="13.8515625" style="0" customWidth="1"/>
    <col min="5" max="5" width="15.7109375" style="0" customWidth="1"/>
  </cols>
  <sheetData>
    <row r="1" ht="12" customHeight="1"/>
    <row r="2" ht="20.25" customHeight="1" thickBot="1">
      <c r="B2" s="13" t="s">
        <v>133</v>
      </c>
    </row>
    <row r="3" spans="1:5" ht="15.75" customHeight="1">
      <c r="A3" s="51"/>
      <c r="B3" s="51"/>
      <c r="C3" s="58"/>
      <c r="D3" s="106" t="s">
        <v>230</v>
      </c>
      <c r="E3" s="120" t="s">
        <v>230</v>
      </c>
    </row>
    <row r="4" spans="1:5" ht="20.25" customHeight="1" thickBot="1">
      <c r="A4" s="52" t="s">
        <v>6</v>
      </c>
      <c r="B4" s="119" t="s">
        <v>140</v>
      </c>
      <c r="C4" s="113" t="s">
        <v>24</v>
      </c>
      <c r="D4" s="121">
        <v>2008</v>
      </c>
      <c r="E4" s="122">
        <v>2007</v>
      </c>
    </row>
    <row r="5" spans="1:5" ht="18.75" customHeight="1" thickBot="1">
      <c r="A5" s="63" t="s">
        <v>115</v>
      </c>
      <c r="B5" s="56" t="s">
        <v>141</v>
      </c>
      <c r="C5" s="33"/>
      <c r="D5" s="28">
        <f>D6+D7+D11+D23+D24</f>
        <v>24100865</v>
      </c>
      <c r="E5" s="28">
        <f>E6+E7+E11+E23+E24</f>
        <v>23738773</v>
      </c>
    </row>
    <row r="6" spans="1:5" ht="12.75">
      <c r="A6" s="62"/>
      <c r="B6" s="47" t="s">
        <v>25</v>
      </c>
      <c r="C6" s="30"/>
      <c r="D6" s="27"/>
      <c r="E6" s="36"/>
    </row>
    <row r="7" spans="1:5" ht="12.75">
      <c r="A7" s="42"/>
      <c r="B7" s="39" t="s">
        <v>26</v>
      </c>
      <c r="C7" s="31"/>
      <c r="D7" s="21">
        <f>D8+D9</f>
        <v>1766058</v>
      </c>
      <c r="E7" s="21">
        <f>E8+E9</f>
        <v>4620000</v>
      </c>
    </row>
    <row r="8" spans="1:5" ht="12.75">
      <c r="A8" s="42"/>
      <c r="B8" s="68" t="s">
        <v>233</v>
      </c>
      <c r="C8" s="31"/>
      <c r="D8" s="21">
        <v>1766058</v>
      </c>
      <c r="E8" s="24">
        <v>4620000</v>
      </c>
    </row>
    <row r="9" spans="1:5" ht="12.75">
      <c r="A9" s="42"/>
      <c r="B9" s="68" t="s">
        <v>234</v>
      </c>
      <c r="C9" s="31"/>
      <c r="D9" s="21"/>
      <c r="E9" s="24"/>
    </row>
    <row r="10" spans="1:5" ht="12.75">
      <c r="A10" s="42"/>
      <c r="B10" s="39" t="s">
        <v>235</v>
      </c>
      <c r="C10" s="31"/>
      <c r="D10" s="21"/>
      <c r="E10" s="24"/>
    </row>
    <row r="11" spans="1:5" ht="12.75">
      <c r="A11" s="42"/>
      <c r="B11" s="39" t="s">
        <v>27</v>
      </c>
      <c r="C11" s="31"/>
      <c r="D11" s="21">
        <f>D12+D13+D14+D15+D16+D17+D18+D19+D20+D21</f>
        <v>22334807</v>
      </c>
      <c r="E11" s="21">
        <f>E12+E13+E14+E15+E16+E17+E18+E19+E20+E21</f>
        <v>19118773</v>
      </c>
    </row>
    <row r="12" spans="1:5" ht="12.75">
      <c r="A12" s="42"/>
      <c r="B12" s="21" t="s">
        <v>190</v>
      </c>
      <c r="C12" s="31"/>
      <c r="D12" s="83">
        <v>11379650</v>
      </c>
      <c r="E12" s="24">
        <v>2330183</v>
      </c>
    </row>
    <row r="13" spans="1:5" ht="12.75">
      <c r="A13" s="42"/>
      <c r="B13" s="21" t="s">
        <v>186</v>
      </c>
      <c r="C13" s="31"/>
      <c r="D13" s="21">
        <v>224516</v>
      </c>
      <c r="E13" s="24">
        <v>595345</v>
      </c>
    </row>
    <row r="14" spans="1:5" ht="12.75">
      <c r="A14" s="42"/>
      <c r="B14" s="21" t="s">
        <v>187</v>
      </c>
      <c r="C14" s="31"/>
      <c r="D14" s="21">
        <v>41800</v>
      </c>
      <c r="E14" s="24">
        <v>22384</v>
      </c>
    </row>
    <row r="15" spans="1:5" ht="12.75">
      <c r="A15" s="62"/>
      <c r="B15" s="21" t="s">
        <v>188</v>
      </c>
      <c r="C15" s="31"/>
      <c r="D15" s="83">
        <v>10688841</v>
      </c>
      <c r="E15" s="24">
        <v>16170861</v>
      </c>
    </row>
    <row r="16" spans="1:5" ht="12.75">
      <c r="A16" s="42"/>
      <c r="B16" s="21" t="s">
        <v>189</v>
      </c>
      <c r="C16" s="31"/>
      <c r="D16" s="21"/>
      <c r="E16" s="24"/>
    </row>
    <row r="17" spans="1:5" ht="12.75">
      <c r="A17" s="42"/>
      <c r="B17" s="21"/>
      <c r="C17" s="31"/>
      <c r="D17" s="21"/>
      <c r="E17" s="24"/>
    </row>
    <row r="18" spans="1:5" ht="12.75">
      <c r="A18" s="42"/>
      <c r="B18" s="21"/>
      <c r="C18" s="31"/>
      <c r="D18" s="21"/>
      <c r="E18" s="24"/>
    </row>
    <row r="19" spans="1:5" ht="12.75">
      <c r="A19" s="42"/>
      <c r="B19" s="83"/>
      <c r="C19" s="80"/>
      <c r="D19" s="83"/>
      <c r="E19" s="94"/>
    </row>
    <row r="20" spans="1:5" ht="12.75">
      <c r="A20" s="115"/>
      <c r="B20" s="83"/>
      <c r="C20" s="80"/>
      <c r="D20" s="83"/>
      <c r="E20" s="94"/>
    </row>
    <row r="21" spans="1:5" ht="12.75">
      <c r="A21" s="115"/>
      <c r="B21" s="83"/>
      <c r="C21" s="31"/>
      <c r="D21" s="21"/>
      <c r="E21" s="24"/>
    </row>
    <row r="22" spans="1:5" s="97" customFormat="1" ht="12.75">
      <c r="A22" s="115"/>
      <c r="B22" s="116" t="s">
        <v>236</v>
      </c>
      <c r="C22" s="80"/>
      <c r="D22" s="83"/>
      <c r="E22" s="94"/>
    </row>
    <row r="23" spans="1:5" ht="12.75">
      <c r="A23" s="42"/>
      <c r="B23" s="39" t="s">
        <v>28</v>
      </c>
      <c r="C23" s="31"/>
      <c r="D23" s="21"/>
      <c r="E23" s="24"/>
    </row>
    <row r="24" spans="1:5" ht="13.5" thickBot="1">
      <c r="A24" s="64"/>
      <c r="B24" s="45" t="s">
        <v>29</v>
      </c>
      <c r="C24" s="41"/>
      <c r="D24" s="40"/>
      <c r="E24" s="46"/>
    </row>
    <row r="25" spans="1:5" ht="13.5" thickBot="1">
      <c r="A25" s="63"/>
      <c r="B25" s="56" t="s">
        <v>238</v>
      </c>
      <c r="C25" s="33"/>
      <c r="D25" s="28">
        <f>D5</f>
        <v>24100865</v>
      </c>
      <c r="E25" s="28">
        <f>E5</f>
        <v>23738773</v>
      </c>
    </row>
    <row r="26" spans="1:5" ht="21" customHeight="1" thickBot="1">
      <c r="A26" s="63" t="s">
        <v>96</v>
      </c>
      <c r="B26" s="65" t="s">
        <v>142</v>
      </c>
      <c r="C26" s="33"/>
      <c r="D26" s="28">
        <f>D27+D30+D31+D32</f>
        <v>0</v>
      </c>
      <c r="E26" s="28">
        <f>E27+E30+E31+E32</f>
        <v>0</v>
      </c>
    </row>
    <row r="27" spans="1:5" ht="12.75">
      <c r="A27" s="62"/>
      <c r="B27" s="47" t="s">
        <v>30</v>
      </c>
      <c r="C27" s="30"/>
      <c r="D27" s="27">
        <f>D28+D29</f>
        <v>0</v>
      </c>
      <c r="E27" s="27">
        <f>E28+E29</f>
        <v>0</v>
      </c>
    </row>
    <row r="28" spans="1:5" ht="12.75">
      <c r="A28" s="42"/>
      <c r="B28" s="21" t="s">
        <v>191</v>
      </c>
      <c r="C28" s="31"/>
      <c r="D28" s="21"/>
      <c r="E28" s="24"/>
    </row>
    <row r="29" spans="1:5" ht="12.75">
      <c r="A29" s="42"/>
      <c r="B29" s="21" t="s">
        <v>192</v>
      </c>
      <c r="C29" s="31"/>
      <c r="D29" s="21"/>
      <c r="E29" s="24"/>
    </row>
    <row r="30" spans="1:5" ht="12.75">
      <c r="A30" s="42"/>
      <c r="B30" s="39" t="s">
        <v>31</v>
      </c>
      <c r="C30" s="31"/>
      <c r="D30" s="21"/>
      <c r="E30" s="24"/>
    </row>
    <row r="31" spans="1:5" ht="12.75">
      <c r="A31" s="42"/>
      <c r="B31" s="39" t="s">
        <v>32</v>
      </c>
      <c r="C31" s="31"/>
      <c r="D31" s="21"/>
      <c r="E31" s="24"/>
    </row>
    <row r="32" spans="1:5" ht="13.5" thickBot="1">
      <c r="A32" s="64"/>
      <c r="B32" s="45" t="s">
        <v>33</v>
      </c>
      <c r="C32" s="41"/>
      <c r="D32" s="40"/>
      <c r="E32" s="46"/>
    </row>
    <row r="33" spans="1:5" ht="13.5" thickBot="1">
      <c r="A33" s="63"/>
      <c r="B33" s="56" t="s">
        <v>237</v>
      </c>
      <c r="C33" s="33"/>
      <c r="D33" s="28"/>
      <c r="E33" s="118"/>
    </row>
    <row r="34" spans="1:5" ht="21" customHeight="1" thickBot="1">
      <c r="A34" s="53"/>
      <c r="B34" s="119" t="s">
        <v>143</v>
      </c>
      <c r="C34" s="10"/>
      <c r="D34" s="26">
        <f>D26+D5</f>
        <v>24100865</v>
      </c>
      <c r="E34" s="26">
        <f>E26+E5</f>
        <v>23738773</v>
      </c>
    </row>
    <row r="35" spans="1:5" ht="13.5" thickBot="1">
      <c r="A35" s="117"/>
      <c r="B35" s="55"/>
      <c r="C35" s="5"/>
      <c r="D35" s="55"/>
      <c r="E35" s="6"/>
    </row>
    <row r="36" spans="1:5" ht="17.25" customHeight="1" thickBot="1">
      <c r="A36" s="63" t="s">
        <v>116</v>
      </c>
      <c r="B36" s="56" t="s">
        <v>34</v>
      </c>
      <c r="C36" s="33"/>
      <c r="D36" s="28">
        <f>D37+D38+D39+D40+D41+D42+D43+D44+D45+D46</f>
        <v>13178602</v>
      </c>
      <c r="E36" s="28">
        <f>E37+E38+E39+E40+E41+E42+E43+E44+E45+E46</f>
        <v>10577816</v>
      </c>
    </row>
    <row r="37" spans="1:5" ht="15" customHeight="1">
      <c r="A37" s="62"/>
      <c r="B37" s="47" t="s">
        <v>35</v>
      </c>
      <c r="C37" s="30"/>
      <c r="D37" s="27"/>
      <c r="E37" s="36"/>
    </row>
    <row r="38" spans="1:5" ht="15" customHeight="1">
      <c r="A38" s="42"/>
      <c r="B38" s="39" t="s">
        <v>36</v>
      </c>
      <c r="C38" s="31"/>
      <c r="D38" s="83"/>
      <c r="E38" s="94"/>
    </row>
    <row r="39" spans="1:5" ht="16.5" customHeight="1">
      <c r="A39" s="42"/>
      <c r="B39" s="39" t="s">
        <v>37</v>
      </c>
      <c r="C39" s="31"/>
      <c r="D39" s="21">
        <v>100000</v>
      </c>
      <c r="E39" s="24">
        <v>100000</v>
      </c>
    </row>
    <row r="40" spans="1:5" ht="15.75" customHeight="1">
      <c r="A40" s="42"/>
      <c r="B40" s="47" t="s">
        <v>38</v>
      </c>
      <c r="C40" s="30"/>
      <c r="D40" s="27"/>
      <c r="E40" s="36">
        <v>0</v>
      </c>
    </row>
    <row r="41" spans="1:5" ht="15.75" customHeight="1">
      <c r="A41" s="42"/>
      <c r="B41" s="39" t="s">
        <v>39</v>
      </c>
      <c r="C41" s="31"/>
      <c r="D41" s="21"/>
      <c r="E41" s="24">
        <v>0</v>
      </c>
    </row>
    <row r="42" spans="1:5" ht="16.5" customHeight="1">
      <c r="A42" s="42"/>
      <c r="B42" s="39" t="s">
        <v>40</v>
      </c>
      <c r="C42" s="31"/>
      <c r="D42" s="21">
        <v>347265</v>
      </c>
      <c r="E42" s="24">
        <v>347265</v>
      </c>
    </row>
    <row r="43" spans="1:5" ht="16.5" customHeight="1">
      <c r="A43" s="42"/>
      <c r="B43" s="39" t="s">
        <v>41</v>
      </c>
      <c r="C43" s="31"/>
      <c r="D43" s="21"/>
      <c r="E43" s="24">
        <v>0</v>
      </c>
    </row>
    <row r="44" spans="1:5" ht="15.75" customHeight="1">
      <c r="A44" s="42"/>
      <c r="B44" s="39" t="s">
        <v>42</v>
      </c>
      <c r="C44" s="31"/>
      <c r="D44" s="21"/>
      <c r="E44" s="24">
        <v>0</v>
      </c>
    </row>
    <row r="45" spans="1:5" ht="17.25" customHeight="1">
      <c r="A45" s="42"/>
      <c r="B45" s="39" t="s">
        <v>43</v>
      </c>
      <c r="C45" s="31"/>
      <c r="D45" s="21">
        <v>10130551</v>
      </c>
      <c r="E45" s="24">
        <v>8443932</v>
      </c>
    </row>
    <row r="46" spans="1:5" ht="15.75" customHeight="1">
      <c r="A46" s="42"/>
      <c r="B46" s="39" t="s">
        <v>44</v>
      </c>
      <c r="C46" s="31"/>
      <c r="D46" s="21">
        <v>2600786</v>
      </c>
      <c r="E46" s="24">
        <v>1686619</v>
      </c>
    </row>
    <row r="47" spans="1:5" ht="18" customHeight="1" thickBot="1">
      <c r="A47" s="43"/>
      <c r="B47" s="44" t="s">
        <v>144</v>
      </c>
      <c r="C47" s="32"/>
      <c r="D47" s="22">
        <f>D34+D36</f>
        <v>37279467</v>
      </c>
      <c r="E47" s="22">
        <f>E34+E36</f>
        <v>34316589</v>
      </c>
    </row>
    <row r="48" spans="1:5" ht="18" customHeight="1">
      <c r="A48" s="79"/>
      <c r="B48" s="79"/>
      <c r="C48" s="5"/>
      <c r="D48" s="5"/>
      <c r="E48" s="5"/>
    </row>
    <row r="49" spans="1:5" ht="18" customHeight="1">
      <c r="A49" s="79"/>
      <c r="B49" s="79"/>
      <c r="C49" s="5"/>
      <c r="D49" s="5"/>
      <c r="E49" s="5"/>
    </row>
    <row r="50" spans="1:5" ht="18" customHeight="1">
      <c r="A50" s="79"/>
      <c r="B50" s="79"/>
      <c r="C50" s="5"/>
      <c r="D50" s="5"/>
      <c r="E50" s="5"/>
    </row>
  </sheetData>
  <sheetProtection/>
  <printOptions/>
  <pageMargins left="0.76" right="0.27" top="0.65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view="pageBreakPreview" zoomScale="60" zoomScalePageLayoutView="0" workbookViewId="0" topLeftCell="A7">
      <selection activeCell="H27" sqref="H27:K29"/>
    </sheetView>
  </sheetViews>
  <sheetFormatPr defaultColWidth="9.140625" defaultRowHeight="12.75"/>
  <cols>
    <col min="1" max="1" width="3.00390625" style="0" customWidth="1"/>
    <col min="2" max="2" width="3.8515625" style="49" customWidth="1"/>
    <col min="3" max="3" width="52.28125" style="0" customWidth="1"/>
    <col min="4" max="4" width="8.7109375" style="0" customWidth="1"/>
    <col min="5" max="5" width="11.8515625" style="0" customWidth="1"/>
    <col min="6" max="6" width="12.421875" style="0" customWidth="1"/>
  </cols>
  <sheetData>
    <row r="2" spans="3:8" ht="20.25">
      <c r="C2" s="77" t="s">
        <v>136</v>
      </c>
      <c r="D2" s="77"/>
      <c r="E2" s="77"/>
      <c r="F2" s="77"/>
      <c r="G2" s="12"/>
      <c r="H2" s="12"/>
    </row>
    <row r="3" spans="3:6" ht="20.25">
      <c r="C3" s="29" t="s">
        <v>123</v>
      </c>
      <c r="D3" s="29"/>
      <c r="E3" s="77"/>
      <c r="F3" s="77"/>
    </row>
    <row r="4" spans="3:4" ht="15" thickBot="1">
      <c r="C4" s="48"/>
      <c r="D4" s="48"/>
    </row>
    <row r="5" spans="2:6" ht="22.5" customHeight="1">
      <c r="B5" s="50" t="s">
        <v>6</v>
      </c>
      <c r="C5" s="1" t="s">
        <v>47</v>
      </c>
      <c r="D5" s="25" t="s">
        <v>244</v>
      </c>
      <c r="E5" s="69" t="s">
        <v>71</v>
      </c>
      <c r="F5" s="66" t="s">
        <v>45</v>
      </c>
    </row>
    <row r="6" spans="2:6" ht="13.5" customHeight="1" thickBot="1">
      <c r="B6" s="43"/>
      <c r="C6" s="9"/>
      <c r="D6" s="67" t="s">
        <v>245</v>
      </c>
      <c r="E6" s="70" t="s">
        <v>72</v>
      </c>
      <c r="F6" s="67" t="s">
        <v>73</v>
      </c>
    </row>
    <row r="7" spans="2:6" ht="21.75" customHeight="1">
      <c r="B7" s="50">
        <v>1</v>
      </c>
      <c r="C7" s="27" t="s">
        <v>48</v>
      </c>
      <c r="D7" s="135" t="s">
        <v>246</v>
      </c>
      <c r="E7" s="30">
        <v>30269767</v>
      </c>
      <c r="F7" s="20">
        <v>22006533</v>
      </c>
    </row>
    <row r="8" spans="2:6" ht="17.25" customHeight="1">
      <c r="B8" s="42">
        <v>2</v>
      </c>
      <c r="C8" s="21" t="s">
        <v>49</v>
      </c>
      <c r="D8" s="136"/>
      <c r="E8" s="31">
        <v>0</v>
      </c>
      <c r="F8" s="21">
        <v>167000</v>
      </c>
    </row>
    <row r="9" spans="2:6" ht="18" customHeight="1">
      <c r="B9" s="42">
        <v>3</v>
      </c>
      <c r="C9" s="21" t="s">
        <v>50</v>
      </c>
      <c r="D9" s="136"/>
      <c r="E9" s="31">
        <v>0</v>
      </c>
      <c r="F9" s="21">
        <v>0</v>
      </c>
    </row>
    <row r="10" spans="2:6" ht="18" customHeight="1">
      <c r="B10" s="42">
        <v>4</v>
      </c>
      <c r="C10" s="21" t="s">
        <v>166</v>
      </c>
      <c r="D10" s="136"/>
      <c r="E10" s="31">
        <v>932904</v>
      </c>
      <c r="F10" s="21">
        <v>0</v>
      </c>
    </row>
    <row r="11" spans="2:6" ht="17.25" customHeight="1">
      <c r="B11" s="42">
        <v>4</v>
      </c>
      <c r="C11" s="21" t="s">
        <v>51</v>
      </c>
      <c r="D11" s="136" t="s">
        <v>247</v>
      </c>
      <c r="E11" s="31">
        <v>23618790</v>
      </c>
      <c r="F11" s="21">
        <v>15091342</v>
      </c>
    </row>
    <row r="12" spans="2:6" ht="15.75" customHeight="1">
      <c r="B12" s="62">
        <v>5</v>
      </c>
      <c r="C12" s="27" t="s">
        <v>52</v>
      </c>
      <c r="D12" s="135" t="s">
        <v>248</v>
      </c>
      <c r="E12" s="30">
        <f>E13+E14</f>
        <v>1767763</v>
      </c>
      <c r="F12" s="27">
        <f>F13+F14</f>
        <v>1447730</v>
      </c>
    </row>
    <row r="13" spans="2:6" ht="15" customHeight="1">
      <c r="B13" s="42"/>
      <c r="C13" s="21" t="s">
        <v>54</v>
      </c>
      <c r="D13" s="136"/>
      <c r="E13" s="31">
        <v>1452560</v>
      </c>
      <c r="F13" s="21">
        <v>1189589</v>
      </c>
    </row>
    <row r="14" spans="2:6" ht="15.75" customHeight="1">
      <c r="B14" s="42"/>
      <c r="C14" s="21" t="s">
        <v>53</v>
      </c>
      <c r="D14" s="136"/>
      <c r="E14" s="31">
        <v>315203</v>
      </c>
      <c r="F14" s="21">
        <v>258141</v>
      </c>
    </row>
    <row r="15" spans="2:6" ht="16.5" customHeight="1">
      <c r="B15" s="42">
        <v>6</v>
      </c>
      <c r="C15" s="21" t="s">
        <v>55</v>
      </c>
      <c r="D15" s="136" t="s">
        <v>250</v>
      </c>
      <c r="E15" s="31">
        <v>753710</v>
      </c>
      <c r="F15" s="21">
        <v>847817</v>
      </c>
    </row>
    <row r="16" spans="2:8" ht="21" customHeight="1">
      <c r="B16" s="42">
        <v>7</v>
      </c>
      <c r="C16" s="21" t="s">
        <v>56</v>
      </c>
      <c r="D16" s="136" t="s">
        <v>249</v>
      </c>
      <c r="E16" s="31">
        <v>1746363</v>
      </c>
      <c r="F16" s="21">
        <v>2185503</v>
      </c>
      <c r="G16" s="90"/>
      <c r="H16" s="5"/>
    </row>
    <row r="17" spans="2:6" ht="24" customHeight="1">
      <c r="B17" s="42">
        <v>8</v>
      </c>
      <c r="C17" s="39" t="s">
        <v>57</v>
      </c>
      <c r="D17" s="39"/>
      <c r="E17" s="31">
        <f>E11+E12+E15+E16</f>
        <v>27886626</v>
      </c>
      <c r="F17" s="21">
        <f>F11+F12+F15+F16</f>
        <v>19572392</v>
      </c>
    </row>
    <row r="18" spans="2:6" ht="25.5" customHeight="1">
      <c r="B18" s="42">
        <v>9</v>
      </c>
      <c r="C18" s="39" t="s">
        <v>58</v>
      </c>
      <c r="D18" s="39"/>
      <c r="E18" s="31">
        <f>E7+E8+E9+E10-E17</f>
        <v>3316045</v>
      </c>
      <c r="F18" s="21">
        <f>F7+F8+F9-F17</f>
        <v>2601141</v>
      </c>
    </row>
    <row r="19" spans="2:6" ht="22.5" customHeight="1">
      <c r="B19" s="42">
        <v>10</v>
      </c>
      <c r="C19" s="68" t="s">
        <v>59</v>
      </c>
      <c r="D19" s="68"/>
      <c r="E19" s="31"/>
      <c r="F19" s="21"/>
    </row>
    <row r="20" spans="2:6" ht="16.5" customHeight="1">
      <c r="B20" s="62">
        <v>11</v>
      </c>
      <c r="C20" s="27" t="s">
        <v>60</v>
      </c>
      <c r="D20" s="27"/>
      <c r="E20" s="30"/>
      <c r="F20" s="27"/>
    </row>
    <row r="21" spans="2:6" ht="19.5" customHeight="1">
      <c r="B21" s="42">
        <v>12</v>
      </c>
      <c r="C21" s="21" t="s">
        <v>61</v>
      </c>
      <c r="D21" s="21"/>
      <c r="E21" s="31">
        <f>E22+E23+E24+E25</f>
        <v>-426283</v>
      </c>
      <c r="F21" s="21">
        <f>F22+F23+F24+F25</f>
        <v>-492867</v>
      </c>
    </row>
    <row r="22" spans="2:6" ht="17.25" customHeight="1">
      <c r="B22" s="42"/>
      <c r="C22" s="21" t="s">
        <v>62</v>
      </c>
      <c r="D22" s="21"/>
      <c r="E22" s="31"/>
      <c r="F22" s="21"/>
    </row>
    <row r="23" spans="2:6" ht="18" customHeight="1">
      <c r="B23" s="42"/>
      <c r="C23" s="21" t="s">
        <v>63</v>
      </c>
      <c r="D23" s="21"/>
      <c r="E23" s="31">
        <v>-426283</v>
      </c>
      <c r="F23" s="21">
        <v>-492867</v>
      </c>
    </row>
    <row r="24" spans="2:6" ht="17.25" customHeight="1">
      <c r="B24" s="42"/>
      <c r="C24" s="21" t="s">
        <v>64</v>
      </c>
      <c r="D24" s="21"/>
      <c r="E24" s="80">
        <v>0</v>
      </c>
      <c r="F24" s="21"/>
    </row>
    <row r="25" spans="2:6" ht="18.75" customHeight="1">
      <c r="B25" s="42"/>
      <c r="C25" s="21" t="s">
        <v>65</v>
      </c>
      <c r="D25" s="21"/>
      <c r="E25" s="80">
        <v>0</v>
      </c>
      <c r="F25" s="21"/>
    </row>
    <row r="26" spans="2:6" ht="24" customHeight="1">
      <c r="B26" s="42">
        <v>13</v>
      </c>
      <c r="C26" s="39" t="s">
        <v>66</v>
      </c>
      <c r="D26" s="39"/>
      <c r="E26" s="31">
        <f>E19+E20+E21</f>
        <v>-426283</v>
      </c>
      <c r="F26" s="21">
        <f>F19+F20+F21</f>
        <v>-492867</v>
      </c>
    </row>
    <row r="27" spans="2:6" ht="20.25" customHeight="1" thickBot="1">
      <c r="B27" s="43">
        <v>14</v>
      </c>
      <c r="C27" s="44" t="s">
        <v>67</v>
      </c>
      <c r="D27" s="44"/>
      <c r="E27" s="32">
        <f>E18+E26</f>
        <v>2889762</v>
      </c>
      <c r="F27" s="22">
        <f>F18+F26</f>
        <v>2108274</v>
      </c>
    </row>
    <row r="28" spans="2:6" ht="20.25" customHeight="1">
      <c r="B28" s="62">
        <v>15</v>
      </c>
      <c r="C28" s="27" t="s">
        <v>68</v>
      </c>
      <c r="D28" s="27"/>
      <c r="E28" s="30">
        <v>288976</v>
      </c>
      <c r="F28" s="27">
        <v>421655</v>
      </c>
    </row>
    <row r="29" spans="2:6" ht="25.5" customHeight="1">
      <c r="B29" s="42">
        <v>16</v>
      </c>
      <c r="C29" s="39" t="s">
        <v>69</v>
      </c>
      <c r="D29" s="39"/>
      <c r="E29" s="31">
        <f>E27-E28</f>
        <v>2600786</v>
      </c>
      <c r="F29" s="21">
        <f>F27-F28</f>
        <v>1686619</v>
      </c>
    </row>
    <row r="30" spans="2:6" ht="22.5" customHeight="1" thickBot="1">
      <c r="B30" s="43">
        <v>17</v>
      </c>
      <c r="C30" s="22" t="s">
        <v>70</v>
      </c>
      <c r="D30" s="22"/>
      <c r="E30" s="32"/>
      <c r="F30" s="22"/>
    </row>
    <row r="33" ht="12.75">
      <c r="F33">
        <v>3</v>
      </c>
    </row>
  </sheetData>
  <sheetProtection/>
  <printOptions/>
  <pageMargins left="0.25" right="0.3" top="0.59" bottom="1" header="0.5" footer="0.5"/>
  <pageSetup horizontalDpi="600" verticalDpi="600" orientation="portrait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6"/>
  <sheetViews>
    <sheetView view="pageBreakPreview" zoomScale="60" zoomScalePageLayoutView="0" workbookViewId="0" topLeftCell="A1">
      <selection activeCell="M30" sqref="M30"/>
    </sheetView>
  </sheetViews>
  <sheetFormatPr defaultColWidth="9.140625" defaultRowHeight="12.75"/>
  <cols>
    <col min="1" max="1" width="5.421875" style="0" customWidth="1"/>
    <col min="2" max="2" width="49.00390625" style="0" customWidth="1"/>
    <col min="3" max="3" width="9.8515625" style="0" customWidth="1"/>
    <col min="4" max="4" width="12.421875" style="0" customWidth="1"/>
  </cols>
  <sheetData>
    <row r="2" ht="12.75">
      <c r="B2" s="49" t="s">
        <v>134</v>
      </c>
    </row>
    <row r="3" ht="16.5" customHeight="1" thickBot="1">
      <c r="F3" s="97"/>
    </row>
    <row r="4" spans="1:6" ht="23.25" customHeight="1">
      <c r="A4" s="23" t="s">
        <v>6</v>
      </c>
      <c r="B4" s="66" t="s">
        <v>119</v>
      </c>
      <c r="C4" s="69" t="s">
        <v>46</v>
      </c>
      <c r="D4" s="66" t="s">
        <v>46</v>
      </c>
      <c r="F4" s="97"/>
    </row>
    <row r="5" spans="1:4" ht="14.25" customHeight="1" thickBot="1">
      <c r="A5" s="38"/>
      <c r="B5" s="26"/>
      <c r="C5" s="70" t="s">
        <v>72</v>
      </c>
      <c r="D5" s="67" t="s">
        <v>9</v>
      </c>
    </row>
    <row r="6" spans="1:4" ht="24" customHeight="1">
      <c r="A6" s="27"/>
      <c r="B6" s="47" t="s">
        <v>74</v>
      </c>
      <c r="C6" s="81">
        <f>C7+C8+C9+C10+C11</f>
        <v>6075005</v>
      </c>
      <c r="D6" s="20">
        <f>D7+D8+D9+D10+D11</f>
        <v>3889700</v>
      </c>
    </row>
    <row r="7" spans="1:4" ht="20.25" customHeight="1">
      <c r="A7" s="21"/>
      <c r="B7" s="71" t="s">
        <v>117</v>
      </c>
      <c r="C7" s="31">
        <v>31788504</v>
      </c>
      <c r="D7" s="21">
        <v>19843000</v>
      </c>
    </row>
    <row r="8" spans="1:4" ht="17.25" customHeight="1">
      <c r="A8" s="21"/>
      <c r="B8" s="71" t="s">
        <v>75</v>
      </c>
      <c r="C8" s="31">
        <v>-24992991</v>
      </c>
      <c r="D8" s="21">
        <v>-17938574</v>
      </c>
    </row>
    <row r="9" spans="1:4" ht="15" customHeight="1">
      <c r="A9" s="21"/>
      <c r="B9" s="71" t="s">
        <v>76</v>
      </c>
      <c r="C9" s="31"/>
      <c r="D9" s="21">
        <v>4063100</v>
      </c>
    </row>
    <row r="10" spans="1:4" ht="18.75" customHeight="1">
      <c r="A10" s="21"/>
      <c r="B10" s="71" t="s">
        <v>77</v>
      </c>
      <c r="C10" s="31">
        <v>-426283</v>
      </c>
      <c r="D10" s="21">
        <v>-1630000</v>
      </c>
    </row>
    <row r="11" spans="1:4" ht="17.25" customHeight="1">
      <c r="A11" s="21"/>
      <c r="B11" s="71" t="s">
        <v>78</v>
      </c>
      <c r="C11" s="31">
        <v>-294225</v>
      </c>
      <c r="D11" s="21">
        <v>-447826</v>
      </c>
    </row>
    <row r="12" spans="1:4" ht="21.75" customHeight="1">
      <c r="A12" s="27"/>
      <c r="B12" s="72" t="s">
        <v>79</v>
      </c>
      <c r="C12" s="30"/>
      <c r="D12" s="27"/>
    </row>
    <row r="13" spans="1:4" ht="21" customHeight="1">
      <c r="A13" s="21"/>
      <c r="B13" s="39" t="s">
        <v>80</v>
      </c>
      <c r="C13" s="31">
        <f>C14+C15+C16+C17+C18</f>
        <v>0</v>
      </c>
      <c r="D13" s="21">
        <f>D14+D15+D16+D17+D18</f>
        <v>200400</v>
      </c>
    </row>
    <row r="14" spans="1:4" ht="16.5" customHeight="1">
      <c r="A14" s="21"/>
      <c r="B14" s="21" t="s">
        <v>81</v>
      </c>
      <c r="C14" s="31"/>
      <c r="D14" s="21"/>
    </row>
    <row r="15" spans="1:4" ht="16.5" customHeight="1">
      <c r="A15" s="27"/>
      <c r="B15" s="27" t="s">
        <v>131</v>
      </c>
      <c r="C15" s="30">
        <v>0</v>
      </c>
      <c r="D15" s="27">
        <v>200400</v>
      </c>
    </row>
    <row r="16" spans="1:4" ht="16.5" customHeight="1">
      <c r="A16" s="21"/>
      <c r="B16" s="21" t="s">
        <v>82</v>
      </c>
      <c r="C16" s="31"/>
      <c r="D16" s="21"/>
    </row>
    <row r="17" spans="1:4" ht="16.5" customHeight="1">
      <c r="A17" s="21"/>
      <c r="B17" s="21" t="s">
        <v>83</v>
      </c>
      <c r="C17" s="31"/>
      <c r="D17" s="21"/>
    </row>
    <row r="18" spans="1:4" ht="18" customHeight="1">
      <c r="A18" s="21"/>
      <c r="B18" s="21" t="s">
        <v>84</v>
      </c>
      <c r="C18" s="31"/>
      <c r="D18" s="21"/>
    </row>
    <row r="19" spans="1:4" ht="17.25" customHeight="1">
      <c r="A19" s="21"/>
      <c r="B19" s="39" t="s">
        <v>85</v>
      </c>
      <c r="C19" s="31">
        <f>C20+C21+C22+C23+C24</f>
        <v>-5482000</v>
      </c>
      <c r="D19" s="21">
        <f>D20+D21+D22+D23+D24</f>
        <v>-3501900</v>
      </c>
    </row>
    <row r="20" spans="1:4" ht="16.5" customHeight="1">
      <c r="A20" s="21"/>
      <c r="B20" s="21" t="s">
        <v>86</v>
      </c>
      <c r="C20" s="80">
        <v>-5482000</v>
      </c>
      <c r="D20" s="21">
        <v>-3501900</v>
      </c>
    </row>
    <row r="21" spans="1:4" ht="18" customHeight="1">
      <c r="A21" s="27"/>
      <c r="B21" s="27" t="s">
        <v>87</v>
      </c>
      <c r="C21" s="30"/>
      <c r="D21" s="27"/>
    </row>
    <row r="22" spans="1:4" ht="18" customHeight="1">
      <c r="A22" s="21"/>
      <c r="B22" s="21" t="s">
        <v>88</v>
      </c>
      <c r="C22" s="31"/>
      <c r="D22" s="21"/>
    </row>
    <row r="23" spans="1:4" ht="18.75" customHeight="1">
      <c r="A23" s="21"/>
      <c r="B23" s="21" t="s">
        <v>89</v>
      </c>
      <c r="C23" s="31"/>
      <c r="D23" s="21"/>
    </row>
    <row r="24" spans="1:4" ht="15" customHeight="1">
      <c r="A24" s="21"/>
      <c r="B24" s="21" t="s">
        <v>90</v>
      </c>
      <c r="C24" s="31"/>
      <c r="D24" s="21"/>
    </row>
    <row r="25" spans="1:4" ht="15" customHeight="1">
      <c r="A25" s="21"/>
      <c r="B25" s="39" t="s">
        <v>118</v>
      </c>
      <c r="C25" s="31"/>
      <c r="D25" s="21"/>
    </row>
    <row r="26" spans="1:4" ht="15.75" customHeight="1">
      <c r="A26" s="21"/>
      <c r="B26" s="39" t="s">
        <v>91</v>
      </c>
      <c r="C26" s="31">
        <v>588000</v>
      </c>
      <c r="D26" s="21">
        <v>0</v>
      </c>
    </row>
    <row r="27" spans="1:4" ht="18" customHeight="1" thickBot="1">
      <c r="A27" s="22"/>
      <c r="B27" s="44" t="s">
        <v>135</v>
      </c>
      <c r="C27" s="37">
        <f>C6+C13+C19+C26</f>
        <v>1181005</v>
      </c>
      <c r="D27" s="22">
        <f>D6+D13+D19+D26</f>
        <v>588200</v>
      </c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spans="3:4" ht="12.75">
      <c r="C40" s="5"/>
      <c r="D40">
        <v>4</v>
      </c>
    </row>
    <row r="41" ht="12.75">
      <c r="C41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15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5.28125" style="0" customWidth="1"/>
    <col min="4" max="4" width="13.421875" style="0" customWidth="1"/>
    <col min="5" max="5" width="14.57421875" style="0" customWidth="1"/>
    <col min="6" max="6" width="17.8515625" style="0" customWidth="1"/>
    <col min="7" max="7" width="18.57421875" style="0" customWidth="1"/>
    <col min="8" max="8" width="11.140625" style="0" bestFit="1" customWidth="1"/>
  </cols>
  <sheetData>
    <row r="2" ht="15.75">
      <c r="C2" s="13" t="s">
        <v>137</v>
      </c>
    </row>
    <row r="3" ht="12.75">
      <c r="B3" s="54" t="s">
        <v>100</v>
      </c>
    </row>
    <row r="4" ht="13.5" thickBot="1"/>
    <row r="5" spans="1:8" ht="21" customHeight="1" thickBot="1">
      <c r="A5" s="25"/>
      <c r="B5" s="2"/>
      <c r="C5" s="51" t="s">
        <v>101</v>
      </c>
      <c r="D5" s="58" t="s">
        <v>102</v>
      </c>
      <c r="E5" s="51" t="s">
        <v>103</v>
      </c>
      <c r="F5" s="58" t="s">
        <v>105</v>
      </c>
      <c r="G5" s="51" t="s">
        <v>104</v>
      </c>
      <c r="H5" s="59" t="s">
        <v>92</v>
      </c>
    </row>
    <row r="6" spans="1:8" ht="25.5" customHeight="1">
      <c r="A6" s="85" t="s">
        <v>106</v>
      </c>
      <c r="B6" s="86" t="s">
        <v>138</v>
      </c>
      <c r="C6" s="87">
        <v>100000</v>
      </c>
      <c r="D6" s="87"/>
      <c r="E6" s="87"/>
      <c r="F6" s="87"/>
      <c r="G6" s="87"/>
      <c r="H6" s="88">
        <f>C6+D6+E6+F6+G6</f>
        <v>100000</v>
      </c>
    </row>
    <row r="7" spans="1:8" ht="17.25" customHeight="1">
      <c r="A7" s="74" t="s">
        <v>107</v>
      </c>
      <c r="B7" s="16" t="s">
        <v>93</v>
      </c>
      <c r="C7" s="16"/>
      <c r="D7" s="16"/>
      <c r="E7" s="16"/>
      <c r="F7" s="16"/>
      <c r="G7" s="16"/>
      <c r="H7" s="17">
        <f aca="true" t="shared" si="0" ref="H7:H18">C7+D7+E7+F7+G7</f>
        <v>0</v>
      </c>
    </row>
    <row r="8" spans="1:8" ht="17.25" customHeight="1">
      <c r="A8" s="73" t="s">
        <v>108</v>
      </c>
      <c r="B8" s="84" t="s">
        <v>94</v>
      </c>
      <c r="C8" s="16"/>
      <c r="D8" s="16"/>
      <c r="E8" s="16"/>
      <c r="F8" s="16"/>
      <c r="G8" s="16"/>
      <c r="H8" s="17">
        <f t="shared" si="0"/>
        <v>0</v>
      </c>
    </row>
    <row r="9" spans="1:8" ht="19.5" customHeight="1">
      <c r="A9" s="74">
        <v>1</v>
      </c>
      <c r="B9" s="16" t="s">
        <v>97</v>
      </c>
      <c r="C9" s="16">
        <v>1686619</v>
      </c>
      <c r="D9" s="16"/>
      <c r="E9" s="16"/>
      <c r="F9" s="16">
        <v>347265</v>
      </c>
      <c r="G9" s="16">
        <v>8443932</v>
      </c>
      <c r="H9" s="17">
        <f t="shared" si="0"/>
        <v>10477816</v>
      </c>
    </row>
    <row r="10" spans="1:8" ht="21" customHeight="1">
      <c r="A10" s="74">
        <v>2</v>
      </c>
      <c r="B10" s="16" t="s">
        <v>95</v>
      </c>
      <c r="C10" s="16"/>
      <c r="D10" s="16"/>
      <c r="E10" s="16"/>
      <c r="F10" s="16"/>
      <c r="G10" s="16"/>
      <c r="H10" s="17">
        <f t="shared" si="0"/>
        <v>0</v>
      </c>
    </row>
    <row r="11" spans="1:8" ht="20.25" customHeight="1">
      <c r="A11" s="74">
        <v>3</v>
      </c>
      <c r="B11" s="16" t="s">
        <v>109</v>
      </c>
      <c r="C11" s="16"/>
      <c r="D11" s="16"/>
      <c r="E11" s="16"/>
      <c r="F11" s="16"/>
      <c r="G11" s="16"/>
      <c r="H11" s="17">
        <f t="shared" si="0"/>
        <v>0</v>
      </c>
    </row>
    <row r="12" spans="1:8" ht="21" customHeight="1">
      <c r="A12" s="74">
        <v>4</v>
      </c>
      <c r="B12" s="16" t="s">
        <v>110</v>
      </c>
      <c r="C12" s="16"/>
      <c r="D12" s="16"/>
      <c r="E12" s="16"/>
      <c r="F12" s="16"/>
      <c r="G12" s="16"/>
      <c r="H12" s="17">
        <f t="shared" si="0"/>
        <v>0</v>
      </c>
    </row>
    <row r="13" spans="1:8" ht="22.5" customHeight="1">
      <c r="A13" s="73" t="s">
        <v>111</v>
      </c>
      <c r="B13" s="84" t="s">
        <v>138</v>
      </c>
      <c r="C13" s="16">
        <f>SUM(C6:C12)</f>
        <v>1786619</v>
      </c>
      <c r="D13" s="16"/>
      <c r="E13" s="16"/>
      <c r="F13" s="16">
        <f>SUM(F6:F12)</f>
        <v>347265</v>
      </c>
      <c r="G13" s="16">
        <f>SUM(G6:G12)</f>
        <v>8443932</v>
      </c>
      <c r="H13" s="17">
        <f t="shared" si="0"/>
        <v>10577816</v>
      </c>
    </row>
    <row r="14" spans="1:8" ht="22.5" customHeight="1">
      <c r="A14" s="74">
        <v>1</v>
      </c>
      <c r="B14" s="16" t="s">
        <v>97</v>
      </c>
      <c r="C14" s="16">
        <v>2600786</v>
      </c>
      <c r="D14" s="16"/>
      <c r="E14" s="16"/>
      <c r="F14" s="16"/>
      <c r="G14" s="16"/>
      <c r="H14" s="17">
        <f t="shared" si="0"/>
        <v>2600786</v>
      </c>
    </row>
    <row r="15" spans="1:8" ht="18" customHeight="1">
      <c r="A15" s="74">
        <v>2</v>
      </c>
      <c r="B15" s="16" t="s">
        <v>95</v>
      </c>
      <c r="C15" s="16"/>
      <c r="D15" s="16"/>
      <c r="E15" s="16"/>
      <c r="F15" s="16"/>
      <c r="G15" s="16"/>
      <c r="H15" s="17">
        <f t="shared" si="0"/>
        <v>0</v>
      </c>
    </row>
    <row r="16" spans="1:8" ht="19.5" customHeight="1">
      <c r="A16" s="74">
        <v>3</v>
      </c>
      <c r="B16" s="16" t="s">
        <v>112</v>
      </c>
      <c r="C16" s="16"/>
      <c r="D16" s="16"/>
      <c r="E16" s="16"/>
      <c r="F16" s="16"/>
      <c r="G16" s="16"/>
      <c r="H16" s="17">
        <f t="shared" si="0"/>
        <v>0</v>
      </c>
    </row>
    <row r="17" spans="1:8" ht="21" customHeight="1">
      <c r="A17" s="74">
        <v>4</v>
      </c>
      <c r="B17" s="16" t="s">
        <v>98</v>
      </c>
      <c r="C17" s="16"/>
      <c r="D17" s="16"/>
      <c r="E17" s="16"/>
      <c r="F17" s="16"/>
      <c r="G17" s="16"/>
      <c r="H17" s="17">
        <f t="shared" si="0"/>
        <v>0</v>
      </c>
    </row>
    <row r="18" spans="1:8" ht="20.25" customHeight="1" thickBot="1">
      <c r="A18" s="75" t="s">
        <v>99</v>
      </c>
      <c r="B18" s="89" t="s">
        <v>139</v>
      </c>
      <c r="C18" s="18">
        <f>SUM(C13:C17)</f>
        <v>4387405</v>
      </c>
      <c r="D18" s="18"/>
      <c r="E18" s="18"/>
      <c r="F18" s="18">
        <f>SUM(F13:F17)</f>
        <v>347265</v>
      </c>
      <c r="G18" s="18">
        <f>SUM(G13:G17)</f>
        <v>8443932</v>
      </c>
      <c r="H18" s="19">
        <f t="shared" si="0"/>
        <v>13178602</v>
      </c>
    </row>
  </sheetData>
  <sheetProtection/>
  <printOptions/>
  <pageMargins left="0.21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34"/>
  <sheetViews>
    <sheetView view="pageBreakPreview" zoomScale="60" zoomScalePageLayoutView="0" workbookViewId="0" topLeftCell="A199">
      <selection activeCell="N118" sqref="N118"/>
    </sheetView>
  </sheetViews>
  <sheetFormatPr defaultColWidth="9.140625" defaultRowHeight="12.75"/>
  <cols>
    <col min="1" max="1" width="1.7109375" style="0" customWidth="1"/>
    <col min="2" max="2" width="6.28125" style="82" customWidth="1"/>
    <col min="3" max="3" width="9.28125" style="82" customWidth="1"/>
    <col min="4" max="7" width="9.140625" style="82" customWidth="1"/>
    <col min="8" max="8" width="9.57421875" style="82" bestFit="1" customWidth="1"/>
    <col min="9" max="10" width="9.140625" style="82" customWidth="1"/>
    <col min="11" max="11" width="11.7109375" style="82" customWidth="1"/>
    <col min="14" max="14" width="9.28125" style="0" customWidth="1"/>
  </cols>
  <sheetData>
    <row r="1" ht="12" customHeight="1"/>
    <row r="2" spans="2:11" s="5" customFormat="1" ht="12.75"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2:11" s="5" customFormat="1" ht="12.75">
      <c r="B3" s="92"/>
      <c r="C3" s="79"/>
      <c r="D3" s="92"/>
      <c r="E3" s="79" t="s">
        <v>132</v>
      </c>
      <c r="F3" s="92"/>
      <c r="G3" s="92"/>
      <c r="H3" s="92"/>
      <c r="I3" s="92"/>
      <c r="J3" s="92"/>
      <c r="K3" s="92"/>
    </row>
    <row r="4" spans="2:11" s="5" customFormat="1" ht="12.75">
      <c r="B4" s="92"/>
      <c r="C4" s="79"/>
      <c r="D4" s="92"/>
      <c r="E4" s="92"/>
      <c r="F4" s="92"/>
      <c r="G4" s="92"/>
      <c r="H4" s="92"/>
      <c r="I4" s="92"/>
      <c r="J4" s="92"/>
      <c r="K4" s="92"/>
    </row>
    <row r="5" spans="2:11" ht="12.75">
      <c r="B5" s="150"/>
      <c r="C5" s="128"/>
      <c r="D5" s="128"/>
      <c r="E5" s="128"/>
      <c r="F5" s="128"/>
      <c r="G5" s="128"/>
      <c r="H5" s="128"/>
      <c r="I5" s="128"/>
      <c r="J5" s="128"/>
      <c r="K5" s="129"/>
    </row>
    <row r="6" spans="2:11" ht="12.75">
      <c r="B6" s="124"/>
      <c r="C6" s="150"/>
      <c r="D6" s="128"/>
      <c r="E6" s="128"/>
      <c r="F6" s="128"/>
      <c r="G6" s="128"/>
      <c r="H6" s="128"/>
      <c r="I6" s="128"/>
      <c r="J6" s="129"/>
      <c r="K6" s="125"/>
    </row>
    <row r="7" spans="2:11" ht="12.75">
      <c r="B7" s="124"/>
      <c r="C7" s="124" t="s">
        <v>251</v>
      </c>
      <c r="D7" s="92"/>
      <c r="E7" s="92"/>
      <c r="F7" s="92"/>
      <c r="G7" s="92"/>
      <c r="H7" s="92"/>
      <c r="I7" s="92"/>
      <c r="J7" s="125"/>
      <c r="K7" s="125"/>
    </row>
    <row r="8" spans="2:11" ht="12.75">
      <c r="B8" s="124"/>
      <c r="C8" s="124" t="s">
        <v>366</v>
      </c>
      <c r="D8" s="92"/>
      <c r="E8" s="92"/>
      <c r="F8" s="92"/>
      <c r="G8" s="92"/>
      <c r="H8" s="92"/>
      <c r="I8" s="92"/>
      <c r="J8" s="125"/>
      <c r="K8" s="125"/>
    </row>
    <row r="9" spans="2:11" ht="12.75">
      <c r="B9" s="124"/>
      <c r="C9" s="124" t="s">
        <v>365</v>
      </c>
      <c r="D9" s="92"/>
      <c r="E9" s="92"/>
      <c r="F9" s="92"/>
      <c r="G9" s="92"/>
      <c r="H9" s="92"/>
      <c r="I9" s="92"/>
      <c r="J9" s="125"/>
      <c r="K9" s="125"/>
    </row>
    <row r="10" spans="2:11" ht="12.75">
      <c r="B10" s="124"/>
      <c r="C10" s="124" t="s">
        <v>364</v>
      </c>
      <c r="D10" s="92"/>
      <c r="E10" s="92"/>
      <c r="F10" s="92"/>
      <c r="G10" s="92"/>
      <c r="H10" s="92"/>
      <c r="I10" s="92"/>
      <c r="J10" s="125"/>
      <c r="K10" s="125"/>
    </row>
    <row r="11" spans="2:11" ht="12.75">
      <c r="B11" s="124"/>
      <c r="C11" s="124" t="s">
        <v>367</v>
      </c>
      <c r="D11" s="92"/>
      <c r="E11" s="92"/>
      <c r="F11" s="92"/>
      <c r="G11" s="92"/>
      <c r="H11" s="92"/>
      <c r="I11" s="92"/>
      <c r="J11" s="125"/>
      <c r="K11" s="125"/>
    </row>
    <row r="12" spans="2:11" ht="12.75">
      <c r="B12" s="124"/>
      <c r="C12" s="124" t="s">
        <v>368</v>
      </c>
      <c r="D12" s="92"/>
      <c r="E12" s="92"/>
      <c r="F12" s="92"/>
      <c r="G12" s="92"/>
      <c r="H12" s="92"/>
      <c r="I12" s="92"/>
      <c r="J12" s="125"/>
      <c r="K12" s="125"/>
    </row>
    <row r="13" spans="2:11" ht="12.75">
      <c r="B13" s="124"/>
      <c r="C13" s="151" t="s">
        <v>369</v>
      </c>
      <c r="D13" s="130"/>
      <c r="E13" s="130"/>
      <c r="F13" s="130"/>
      <c r="G13" s="130"/>
      <c r="H13" s="130"/>
      <c r="I13" s="130"/>
      <c r="J13" s="127"/>
      <c r="K13" s="125"/>
    </row>
    <row r="14" spans="2:11" ht="12.75">
      <c r="B14" s="124"/>
      <c r="C14" s="92"/>
      <c r="D14" s="92"/>
      <c r="E14" s="92"/>
      <c r="F14" s="92"/>
      <c r="G14" s="92"/>
      <c r="H14" s="92"/>
      <c r="I14" s="92"/>
      <c r="J14" s="92"/>
      <c r="K14" s="125"/>
    </row>
    <row r="15" spans="2:11" ht="12.75">
      <c r="B15" s="124"/>
      <c r="C15" s="92" t="s">
        <v>252</v>
      </c>
      <c r="D15" s="79" t="s">
        <v>370</v>
      </c>
      <c r="E15" s="92"/>
      <c r="F15" s="92"/>
      <c r="G15" s="92"/>
      <c r="H15" s="92"/>
      <c r="I15" s="92"/>
      <c r="J15" s="92"/>
      <c r="K15" s="125"/>
    </row>
    <row r="16" spans="2:11" ht="12.75">
      <c r="B16" s="124"/>
      <c r="C16" s="92"/>
      <c r="D16" s="92"/>
      <c r="E16" s="92"/>
      <c r="F16" s="92"/>
      <c r="G16" s="92"/>
      <c r="H16" s="92"/>
      <c r="I16" s="92"/>
      <c r="J16" s="92"/>
      <c r="K16" s="125"/>
    </row>
    <row r="17" spans="2:11" ht="12.75">
      <c r="B17" s="124"/>
      <c r="C17" s="92">
        <v>1</v>
      </c>
      <c r="D17" s="92" t="s">
        <v>253</v>
      </c>
      <c r="E17" s="92"/>
      <c r="F17" s="92"/>
      <c r="G17" s="92"/>
      <c r="H17" s="92"/>
      <c r="I17" s="92"/>
      <c r="J17" s="92"/>
      <c r="K17" s="125"/>
    </row>
    <row r="18" spans="2:11" ht="12.75">
      <c r="B18" s="124"/>
      <c r="C18" s="92">
        <v>2</v>
      </c>
      <c r="D18" s="92" t="s">
        <v>371</v>
      </c>
      <c r="E18" s="92"/>
      <c r="F18" s="92"/>
      <c r="G18" s="92"/>
      <c r="H18" s="92"/>
      <c r="I18" s="92"/>
      <c r="J18" s="92"/>
      <c r="K18" s="125"/>
    </row>
    <row r="19" spans="2:11" ht="12.75">
      <c r="B19" s="124"/>
      <c r="C19" s="92">
        <v>3</v>
      </c>
      <c r="D19" s="92" t="s">
        <v>372</v>
      </c>
      <c r="E19" s="92"/>
      <c r="F19" s="92"/>
      <c r="G19" s="92"/>
      <c r="H19" s="92"/>
      <c r="I19" s="92"/>
      <c r="J19" s="92"/>
      <c r="K19" s="125"/>
    </row>
    <row r="20" spans="2:11" ht="12.75">
      <c r="B20" s="124"/>
      <c r="C20" s="92">
        <v>4</v>
      </c>
      <c r="D20" s="92" t="s">
        <v>254</v>
      </c>
      <c r="E20" s="92"/>
      <c r="F20" s="92"/>
      <c r="G20" s="92"/>
      <c r="H20" s="92"/>
      <c r="I20" s="92"/>
      <c r="J20" s="92"/>
      <c r="K20" s="125"/>
    </row>
    <row r="21" spans="2:11" ht="12.75">
      <c r="B21" s="124"/>
      <c r="C21" s="92"/>
      <c r="D21" s="92"/>
      <c r="E21" s="92"/>
      <c r="F21" s="92"/>
      <c r="G21" s="92"/>
      <c r="H21" s="92"/>
      <c r="I21" s="92"/>
      <c r="J21" s="92"/>
      <c r="K21" s="125"/>
    </row>
    <row r="22" spans="2:11" ht="12.75">
      <c r="B22" s="124"/>
      <c r="C22" s="92"/>
      <c r="D22" s="92" t="s">
        <v>373</v>
      </c>
      <c r="E22" s="92"/>
      <c r="F22" s="92"/>
      <c r="G22" s="92"/>
      <c r="H22" s="92"/>
      <c r="I22" s="92"/>
      <c r="J22" s="92"/>
      <c r="K22" s="125"/>
    </row>
    <row r="23" spans="2:11" ht="12.75">
      <c r="B23" s="124"/>
      <c r="C23" s="92" t="s">
        <v>287</v>
      </c>
      <c r="D23" s="92"/>
      <c r="E23" s="92"/>
      <c r="F23" s="92"/>
      <c r="G23" s="92"/>
      <c r="H23" s="92"/>
      <c r="I23" s="92"/>
      <c r="J23" s="92"/>
      <c r="K23" s="125"/>
    </row>
    <row r="24" spans="2:11" ht="12.75">
      <c r="B24" s="124"/>
      <c r="C24" s="92" t="s">
        <v>286</v>
      </c>
      <c r="D24" s="92"/>
      <c r="E24" s="92"/>
      <c r="F24" s="92"/>
      <c r="G24" s="92"/>
      <c r="H24" s="92"/>
      <c r="I24" s="92"/>
      <c r="J24" s="92"/>
      <c r="K24" s="125"/>
    </row>
    <row r="25" spans="2:11" ht="12.75">
      <c r="B25" s="124"/>
      <c r="C25" s="92"/>
      <c r="D25" s="92" t="s">
        <v>255</v>
      </c>
      <c r="E25" s="92"/>
      <c r="F25" s="92"/>
      <c r="G25" s="92"/>
      <c r="H25" s="92"/>
      <c r="I25" s="92"/>
      <c r="J25" s="92"/>
      <c r="K25" s="125"/>
    </row>
    <row r="26" spans="2:11" ht="12.75">
      <c r="B26" s="124"/>
      <c r="C26" s="92" t="s">
        <v>256</v>
      </c>
      <c r="D26" s="92"/>
      <c r="E26" s="92"/>
      <c r="F26" s="92"/>
      <c r="G26" s="92"/>
      <c r="H26" s="92"/>
      <c r="I26" s="92"/>
      <c r="J26" s="92"/>
      <c r="K26" s="125"/>
    </row>
    <row r="27" spans="2:11" ht="12.75">
      <c r="B27" s="124"/>
      <c r="C27" s="92" t="s">
        <v>257</v>
      </c>
      <c r="D27" s="92"/>
      <c r="E27" s="92"/>
      <c r="F27" s="92"/>
      <c r="G27" s="92"/>
      <c r="H27" s="92"/>
      <c r="I27" s="92"/>
      <c r="J27" s="92"/>
      <c r="K27" s="125"/>
    </row>
    <row r="28" spans="2:11" ht="12.75">
      <c r="B28" s="124"/>
      <c r="C28" s="92"/>
      <c r="D28" s="92" t="s">
        <v>258</v>
      </c>
      <c r="E28" s="92"/>
      <c r="F28" s="92"/>
      <c r="G28" s="92"/>
      <c r="H28" s="92"/>
      <c r="I28" s="92"/>
      <c r="J28" s="92"/>
      <c r="K28" s="125"/>
    </row>
    <row r="29" spans="2:11" ht="12.75">
      <c r="B29" s="124"/>
      <c r="C29" s="92" t="s">
        <v>259</v>
      </c>
      <c r="D29" s="92"/>
      <c r="E29" s="92"/>
      <c r="F29" s="92"/>
      <c r="G29" s="92"/>
      <c r="H29" s="92"/>
      <c r="I29" s="92"/>
      <c r="J29" s="92"/>
      <c r="K29" s="125"/>
    </row>
    <row r="30" spans="2:11" ht="12.75">
      <c r="B30" s="124"/>
      <c r="C30" s="92"/>
      <c r="D30" s="92" t="s">
        <v>260</v>
      </c>
      <c r="E30" s="92"/>
      <c r="F30" s="92"/>
      <c r="G30" s="92"/>
      <c r="H30" s="92"/>
      <c r="I30" s="92"/>
      <c r="J30" s="92"/>
      <c r="K30" s="125"/>
    </row>
    <row r="31" spans="2:11" ht="12.75">
      <c r="B31" s="124"/>
      <c r="C31" s="92" t="s">
        <v>261</v>
      </c>
      <c r="D31" s="92"/>
      <c r="E31" s="92"/>
      <c r="F31" s="92"/>
      <c r="G31" s="92"/>
      <c r="H31" s="92"/>
      <c r="I31" s="92"/>
      <c r="J31" s="92"/>
      <c r="K31" s="125"/>
    </row>
    <row r="32" spans="2:11" ht="12.75">
      <c r="B32" s="124"/>
      <c r="C32" s="92"/>
      <c r="D32" s="92" t="s">
        <v>262</v>
      </c>
      <c r="E32" s="92"/>
      <c r="F32" s="92"/>
      <c r="G32" s="92"/>
      <c r="H32" s="92"/>
      <c r="I32" s="92"/>
      <c r="J32" s="92"/>
      <c r="K32" s="125"/>
    </row>
    <row r="33" spans="2:11" ht="12.75">
      <c r="B33" s="124"/>
      <c r="C33" s="92"/>
      <c r="D33" s="92" t="s">
        <v>263</v>
      </c>
      <c r="E33" s="92"/>
      <c r="F33" s="92"/>
      <c r="G33" s="92"/>
      <c r="H33" s="92"/>
      <c r="I33" s="92"/>
      <c r="J33" s="92"/>
      <c r="K33" s="125"/>
    </row>
    <row r="34" spans="2:11" ht="12.75">
      <c r="B34" s="124"/>
      <c r="C34" s="92"/>
      <c r="D34" s="92" t="s">
        <v>264</v>
      </c>
      <c r="E34" s="92"/>
      <c r="F34" s="92"/>
      <c r="G34" s="92"/>
      <c r="H34" s="92"/>
      <c r="I34" s="92"/>
      <c r="J34" s="92"/>
      <c r="K34" s="125"/>
    </row>
    <row r="35" spans="2:11" ht="12.75">
      <c r="B35" s="124"/>
      <c r="C35" s="92"/>
      <c r="D35" s="92" t="s">
        <v>265</v>
      </c>
      <c r="E35" s="92"/>
      <c r="F35" s="92"/>
      <c r="G35" s="92"/>
      <c r="H35" s="92"/>
      <c r="I35" s="92"/>
      <c r="J35" s="92"/>
      <c r="K35" s="125"/>
    </row>
    <row r="36" spans="2:11" ht="12.75">
      <c r="B36" s="124"/>
      <c r="C36" s="92"/>
      <c r="D36" s="92" t="s">
        <v>266</v>
      </c>
      <c r="E36" s="92"/>
      <c r="F36" s="92"/>
      <c r="G36" s="92"/>
      <c r="H36" s="92"/>
      <c r="I36" s="92"/>
      <c r="J36" s="92"/>
      <c r="K36" s="125"/>
    </row>
    <row r="37" spans="2:11" ht="12.75">
      <c r="B37" s="124"/>
      <c r="C37" s="92"/>
      <c r="D37" s="92" t="s">
        <v>267</v>
      </c>
      <c r="E37" s="92"/>
      <c r="F37" s="92"/>
      <c r="G37" s="92"/>
      <c r="H37" s="92"/>
      <c r="I37" s="92"/>
      <c r="J37" s="92"/>
      <c r="K37" s="125"/>
    </row>
    <row r="38" spans="2:11" ht="12.75">
      <c r="B38" s="124"/>
      <c r="C38" s="92"/>
      <c r="D38" s="92" t="s">
        <v>268</v>
      </c>
      <c r="E38" s="92"/>
      <c r="F38" s="92"/>
      <c r="G38" s="92"/>
      <c r="H38" s="92"/>
      <c r="I38" s="92"/>
      <c r="J38" s="92"/>
      <c r="K38" s="125"/>
    </row>
    <row r="39" spans="2:11" ht="12.75">
      <c r="B39" s="124"/>
      <c r="C39" s="92"/>
      <c r="D39" s="92" t="s">
        <v>360</v>
      </c>
      <c r="E39" s="92"/>
      <c r="F39" s="92"/>
      <c r="G39" s="92"/>
      <c r="H39" s="92"/>
      <c r="I39" s="92"/>
      <c r="J39" s="92"/>
      <c r="K39" s="125"/>
    </row>
    <row r="40" spans="2:11" ht="12.75">
      <c r="B40" s="124"/>
      <c r="C40" s="92" t="s">
        <v>269</v>
      </c>
      <c r="D40" s="92"/>
      <c r="E40" s="92"/>
      <c r="F40" s="92"/>
      <c r="G40" s="92"/>
      <c r="H40" s="92"/>
      <c r="I40" s="92"/>
      <c r="J40" s="92"/>
      <c r="K40" s="125"/>
    </row>
    <row r="41" spans="2:11" ht="12.75">
      <c r="B41" s="124"/>
      <c r="C41" s="92"/>
      <c r="D41" s="92"/>
      <c r="E41" s="92"/>
      <c r="F41" s="92"/>
      <c r="G41" s="92"/>
      <c r="H41" s="92"/>
      <c r="I41" s="92"/>
      <c r="J41" s="92"/>
      <c r="K41" s="125"/>
    </row>
    <row r="42" spans="2:11" ht="12.75">
      <c r="B42" s="124"/>
      <c r="C42" s="92"/>
      <c r="D42" s="92" t="s">
        <v>270</v>
      </c>
      <c r="E42" s="92"/>
      <c r="F42" s="92"/>
      <c r="G42" s="92"/>
      <c r="H42" s="92"/>
      <c r="I42" s="92"/>
      <c r="J42" s="92"/>
      <c r="K42" s="125"/>
    </row>
    <row r="43" spans="2:11" ht="12.75">
      <c r="B43" s="124"/>
      <c r="C43" s="92"/>
      <c r="D43" s="92" t="s">
        <v>271</v>
      </c>
      <c r="E43" s="92"/>
      <c r="F43" s="92"/>
      <c r="G43" s="92"/>
      <c r="H43" s="92"/>
      <c r="I43" s="92"/>
      <c r="J43" s="92"/>
      <c r="K43" s="125"/>
    </row>
    <row r="44" spans="2:11" ht="12.75">
      <c r="B44" s="124"/>
      <c r="C44" s="92" t="s">
        <v>272</v>
      </c>
      <c r="D44" s="92"/>
      <c r="E44" s="92"/>
      <c r="F44" s="92"/>
      <c r="G44" s="92"/>
      <c r="H44" s="92"/>
      <c r="I44" s="92"/>
      <c r="J44" s="92"/>
      <c r="K44" s="125"/>
    </row>
    <row r="45" spans="2:11" ht="12.75">
      <c r="B45" s="124"/>
      <c r="C45" s="92"/>
      <c r="D45" s="92" t="s">
        <v>273</v>
      </c>
      <c r="E45" s="92"/>
      <c r="F45" s="92"/>
      <c r="G45" s="92"/>
      <c r="H45" s="92"/>
      <c r="I45" s="92"/>
      <c r="J45" s="92"/>
      <c r="K45" s="125"/>
    </row>
    <row r="46" spans="2:11" ht="12.75">
      <c r="B46" s="124"/>
      <c r="C46" s="92" t="s">
        <v>274</v>
      </c>
      <c r="D46" s="92"/>
      <c r="E46" s="92"/>
      <c r="F46" s="92"/>
      <c r="G46" s="92"/>
      <c r="H46" s="92"/>
      <c r="I46" s="92"/>
      <c r="J46" s="92"/>
      <c r="K46" s="125"/>
    </row>
    <row r="47" spans="2:11" ht="12.75">
      <c r="B47" s="124"/>
      <c r="C47" s="92"/>
      <c r="D47" s="92" t="s">
        <v>275</v>
      </c>
      <c r="E47" s="92"/>
      <c r="F47" s="92"/>
      <c r="G47" s="92"/>
      <c r="H47" s="92"/>
      <c r="I47" s="92"/>
      <c r="J47" s="92"/>
      <c r="K47" s="125"/>
    </row>
    <row r="48" spans="2:11" ht="12.75">
      <c r="B48" s="124"/>
      <c r="C48" s="92" t="s">
        <v>276</v>
      </c>
      <c r="D48" s="92"/>
      <c r="E48" s="92"/>
      <c r="F48" s="92"/>
      <c r="G48" s="92"/>
      <c r="H48" s="92"/>
      <c r="I48" s="92"/>
      <c r="J48" s="92"/>
      <c r="K48" s="125"/>
    </row>
    <row r="49" spans="2:11" ht="12.75">
      <c r="B49" s="124"/>
      <c r="C49" s="92"/>
      <c r="D49" s="92" t="s">
        <v>277</v>
      </c>
      <c r="E49" s="92"/>
      <c r="F49" s="92"/>
      <c r="G49" s="92"/>
      <c r="H49" s="92"/>
      <c r="I49" s="92"/>
      <c r="J49" s="92"/>
      <c r="K49" s="125"/>
    </row>
    <row r="50" spans="2:11" ht="12.75">
      <c r="B50" s="124"/>
      <c r="C50" s="92" t="s">
        <v>278</v>
      </c>
      <c r="D50" s="92"/>
      <c r="E50" s="92"/>
      <c r="F50" s="92"/>
      <c r="G50" s="92"/>
      <c r="H50" s="92"/>
      <c r="I50" s="92"/>
      <c r="J50" s="92"/>
      <c r="K50" s="125"/>
    </row>
    <row r="51" spans="2:11" ht="12.75">
      <c r="B51" s="124"/>
      <c r="C51" s="92" t="s">
        <v>279</v>
      </c>
      <c r="D51" s="92"/>
      <c r="E51" s="92"/>
      <c r="F51" s="92"/>
      <c r="G51" s="92"/>
      <c r="H51" s="92"/>
      <c r="I51" s="92"/>
      <c r="J51" s="92"/>
      <c r="K51" s="125"/>
    </row>
    <row r="52" spans="2:11" ht="12.75">
      <c r="B52" s="124"/>
      <c r="C52" s="92" t="s">
        <v>280</v>
      </c>
      <c r="D52" s="92"/>
      <c r="E52" s="92"/>
      <c r="F52" s="92"/>
      <c r="G52" s="92"/>
      <c r="H52" s="92"/>
      <c r="I52" s="92"/>
      <c r="J52" s="92"/>
      <c r="K52" s="125"/>
    </row>
    <row r="53" spans="2:11" ht="12.75">
      <c r="B53" s="124"/>
      <c r="C53" s="92"/>
      <c r="D53" s="92" t="s">
        <v>281</v>
      </c>
      <c r="E53" s="92"/>
      <c r="F53" s="92"/>
      <c r="G53" s="92"/>
      <c r="H53" s="92"/>
      <c r="I53" s="92"/>
      <c r="J53" s="92"/>
      <c r="K53" s="125"/>
    </row>
    <row r="54" spans="2:11" ht="12.75">
      <c r="B54" s="124"/>
      <c r="C54" s="92"/>
      <c r="D54" s="92" t="s">
        <v>282</v>
      </c>
      <c r="E54" s="92"/>
      <c r="F54" s="92"/>
      <c r="G54" s="92"/>
      <c r="H54" s="92"/>
      <c r="I54" s="92"/>
      <c r="J54" s="92"/>
      <c r="K54" s="125"/>
    </row>
    <row r="55" spans="2:11" ht="12.75">
      <c r="B55" s="124"/>
      <c r="C55" s="92"/>
      <c r="D55" s="92" t="s">
        <v>283</v>
      </c>
      <c r="E55" s="92"/>
      <c r="F55" s="92"/>
      <c r="G55" s="92"/>
      <c r="H55" s="92"/>
      <c r="I55" s="92"/>
      <c r="J55" s="92"/>
      <c r="K55" s="125"/>
    </row>
    <row r="56" spans="2:11" ht="12.75">
      <c r="B56" s="124"/>
      <c r="C56" s="92" t="s">
        <v>284</v>
      </c>
      <c r="D56" s="92"/>
      <c r="E56" s="92"/>
      <c r="F56" s="92"/>
      <c r="G56" s="92"/>
      <c r="H56" s="92"/>
      <c r="I56" s="92"/>
      <c r="J56" s="92"/>
      <c r="K56" s="125"/>
    </row>
    <row r="57" spans="2:11" ht="12.75">
      <c r="B57" s="124"/>
      <c r="C57" s="92" t="s">
        <v>285</v>
      </c>
      <c r="D57" s="92"/>
      <c r="E57" s="92"/>
      <c r="F57" s="92"/>
      <c r="G57" s="92"/>
      <c r="H57" s="92"/>
      <c r="I57" s="92"/>
      <c r="J57" s="92"/>
      <c r="K57" s="125"/>
    </row>
    <row r="58" spans="2:11" ht="12.75">
      <c r="B58" s="151"/>
      <c r="C58" s="130"/>
      <c r="D58" s="130"/>
      <c r="E58" s="130"/>
      <c r="F58" s="130"/>
      <c r="G58" s="130"/>
      <c r="H58" s="130"/>
      <c r="I58" s="130"/>
      <c r="J58" s="130"/>
      <c r="K58" s="127"/>
    </row>
    <row r="59" spans="2:11" ht="12.75">
      <c r="B59" s="124"/>
      <c r="C59" s="79"/>
      <c r="D59" s="92"/>
      <c r="E59" s="92"/>
      <c r="F59" s="92"/>
      <c r="G59" s="92"/>
      <c r="H59" s="92"/>
      <c r="I59" s="92"/>
      <c r="J59" s="92"/>
      <c r="K59" s="125"/>
    </row>
    <row r="60" spans="2:11" ht="12.75">
      <c r="B60" s="124"/>
      <c r="C60" s="79"/>
      <c r="D60" s="92"/>
      <c r="E60" s="92"/>
      <c r="F60" s="92"/>
      <c r="G60" s="92"/>
      <c r="H60" s="92"/>
      <c r="I60" s="92"/>
      <c r="J60" s="92"/>
      <c r="K60" s="125"/>
    </row>
    <row r="61" spans="2:11" ht="12.75">
      <c r="B61" s="124"/>
      <c r="C61" s="79" t="s">
        <v>352</v>
      </c>
      <c r="D61" s="92"/>
      <c r="E61" s="92"/>
      <c r="F61" s="92"/>
      <c r="G61" s="92"/>
      <c r="H61" s="92"/>
      <c r="I61" s="92"/>
      <c r="J61" s="92"/>
      <c r="K61" s="125"/>
    </row>
    <row r="62" spans="2:11" ht="12.75">
      <c r="B62" s="124"/>
      <c r="C62" s="79"/>
      <c r="D62" s="92"/>
      <c r="E62" s="92"/>
      <c r="F62" s="92"/>
      <c r="G62" s="92"/>
      <c r="H62" s="92"/>
      <c r="I62" s="92"/>
      <c r="J62" s="92"/>
      <c r="K62" s="125"/>
    </row>
    <row r="63" spans="2:11" ht="12.75">
      <c r="B63" s="147"/>
      <c r="C63" s="96"/>
      <c r="D63" s="79" t="s">
        <v>200</v>
      </c>
      <c r="E63" s="79" t="s">
        <v>145</v>
      </c>
      <c r="F63" s="92"/>
      <c r="G63" s="92"/>
      <c r="H63" s="92"/>
      <c r="I63" s="92"/>
      <c r="J63" s="92"/>
      <c r="K63" s="125"/>
    </row>
    <row r="64" spans="2:11" ht="12.75">
      <c r="B64" s="147"/>
      <c r="C64" s="96"/>
      <c r="D64" s="79"/>
      <c r="E64" s="79"/>
      <c r="F64" s="92"/>
      <c r="G64" s="92"/>
      <c r="H64" s="92"/>
      <c r="I64" s="92"/>
      <c r="J64" s="92"/>
      <c r="K64" s="125"/>
    </row>
    <row r="65" spans="2:11" ht="12.75">
      <c r="B65" s="147"/>
      <c r="C65" s="96"/>
      <c r="D65" s="96" t="s">
        <v>305</v>
      </c>
      <c r="E65" s="79" t="s">
        <v>288</v>
      </c>
      <c r="F65" s="92"/>
      <c r="G65" s="92"/>
      <c r="H65" s="92"/>
      <c r="I65" s="92"/>
      <c r="J65" s="92"/>
      <c r="K65" s="125"/>
    </row>
    <row r="66" spans="2:11" ht="12.75">
      <c r="B66" s="147"/>
      <c r="C66" s="96"/>
      <c r="D66" s="79"/>
      <c r="E66" s="79"/>
      <c r="F66" s="92"/>
      <c r="G66" s="92"/>
      <c r="H66" s="92"/>
      <c r="I66" s="92"/>
      <c r="J66" s="92"/>
      <c r="K66" s="125"/>
    </row>
    <row r="67" spans="2:11" ht="12.75">
      <c r="B67" s="123"/>
      <c r="C67" s="79">
        <v>1</v>
      </c>
      <c r="D67" s="79" t="s">
        <v>220</v>
      </c>
      <c r="E67" s="92"/>
      <c r="F67" s="92"/>
      <c r="G67" s="92"/>
      <c r="H67" s="92"/>
      <c r="I67" s="92">
        <v>1181005</v>
      </c>
      <c r="J67" s="92" t="s">
        <v>146</v>
      </c>
      <c r="K67" s="125"/>
    </row>
    <row r="68" spans="2:11" ht="12.75">
      <c r="B68" s="123"/>
      <c r="C68" s="79"/>
      <c r="D68" s="79" t="s">
        <v>165</v>
      </c>
      <c r="E68" s="92"/>
      <c r="F68" s="92"/>
      <c r="G68" s="92"/>
      <c r="H68" s="92"/>
      <c r="I68" s="92"/>
      <c r="J68" s="92"/>
      <c r="K68" s="125"/>
    </row>
    <row r="69" spans="2:11" ht="12.75">
      <c r="B69" s="124"/>
      <c r="C69" s="131" t="s">
        <v>6</v>
      </c>
      <c r="D69" s="131" t="s">
        <v>318</v>
      </c>
      <c r="E69" s="131" t="s">
        <v>319</v>
      </c>
      <c r="F69" s="132" t="s">
        <v>320</v>
      </c>
      <c r="G69" s="132" t="s">
        <v>321</v>
      </c>
      <c r="H69" s="132" t="s">
        <v>322</v>
      </c>
      <c r="I69" s="132" t="s">
        <v>321</v>
      </c>
      <c r="J69" s="92"/>
      <c r="K69" s="125"/>
    </row>
    <row r="70" spans="2:11" ht="12.75">
      <c r="B70" s="123"/>
      <c r="C70" s="84"/>
      <c r="D70" s="84"/>
      <c r="E70" s="131"/>
      <c r="F70" s="131"/>
      <c r="G70" s="131" t="s">
        <v>323</v>
      </c>
      <c r="H70" s="131" t="s">
        <v>324</v>
      </c>
      <c r="I70" s="131" t="s">
        <v>325</v>
      </c>
      <c r="J70" s="92"/>
      <c r="K70" s="125"/>
    </row>
    <row r="71" spans="2:11" ht="12.75">
      <c r="B71" s="124"/>
      <c r="C71" s="131">
        <v>1</v>
      </c>
      <c r="D71" s="131" t="s">
        <v>167</v>
      </c>
      <c r="E71" s="131" t="s">
        <v>353</v>
      </c>
      <c r="F71" s="131"/>
      <c r="G71" s="131">
        <v>50</v>
      </c>
      <c r="H71" s="131">
        <v>87.91</v>
      </c>
      <c r="I71" s="131">
        <v>4396</v>
      </c>
      <c r="J71" s="92"/>
      <c r="K71" s="125"/>
    </row>
    <row r="72" spans="2:11" ht="12.75">
      <c r="B72" s="124"/>
      <c r="C72" s="131">
        <v>2</v>
      </c>
      <c r="D72" s="131" t="s">
        <v>167</v>
      </c>
      <c r="E72" s="131" t="s">
        <v>354</v>
      </c>
      <c r="F72" s="131"/>
      <c r="G72" s="131">
        <v>26.7</v>
      </c>
      <c r="H72" s="131">
        <v>123.8</v>
      </c>
      <c r="I72" s="131">
        <v>3305</v>
      </c>
      <c r="J72" s="92"/>
      <c r="K72" s="125"/>
    </row>
    <row r="73" spans="2:11" ht="12.75">
      <c r="B73" s="124"/>
      <c r="C73" s="131">
        <v>3</v>
      </c>
      <c r="D73" s="131" t="s">
        <v>167</v>
      </c>
      <c r="E73" s="131" t="s">
        <v>146</v>
      </c>
      <c r="F73" s="131"/>
      <c r="G73" s="131"/>
      <c r="H73" s="131"/>
      <c r="I73" s="131">
        <v>129345</v>
      </c>
      <c r="J73" s="92"/>
      <c r="K73" s="125"/>
    </row>
    <row r="74" spans="2:11" ht="12.75">
      <c r="B74" s="124"/>
      <c r="C74" s="131">
        <v>4</v>
      </c>
      <c r="D74" s="131" t="s">
        <v>168</v>
      </c>
      <c r="E74" s="131" t="s">
        <v>146</v>
      </c>
      <c r="F74" s="131"/>
      <c r="G74" s="131"/>
      <c r="H74" s="131"/>
      <c r="I74" s="131">
        <v>696922</v>
      </c>
      <c r="J74" s="92"/>
      <c r="K74" s="125"/>
    </row>
    <row r="75" spans="2:11" ht="12.75">
      <c r="B75" s="123"/>
      <c r="C75" s="84"/>
      <c r="D75" s="84"/>
      <c r="E75" s="131"/>
      <c r="F75" s="131"/>
      <c r="G75" s="131"/>
      <c r="H75" s="131"/>
      <c r="I75" s="131">
        <f>SUM(I71:I74)</f>
        <v>833968</v>
      </c>
      <c r="J75" s="92"/>
      <c r="K75" s="125"/>
    </row>
    <row r="76" spans="2:11" ht="12.75">
      <c r="B76" s="123"/>
      <c r="C76" s="79"/>
      <c r="D76" s="79"/>
      <c r="E76" s="92"/>
      <c r="F76" s="92"/>
      <c r="G76" s="92"/>
      <c r="H76" s="92"/>
      <c r="I76" s="92"/>
      <c r="J76" s="92"/>
      <c r="K76" s="125"/>
    </row>
    <row r="77" spans="2:11" ht="12.75">
      <c r="B77" s="123"/>
      <c r="C77" s="79"/>
      <c r="D77" s="79" t="s">
        <v>196</v>
      </c>
      <c r="E77" s="92"/>
      <c r="F77" s="92"/>
      <c r="G77" s="92"/>
      <c r="H77" s="92"/>
      <c r="I77" s="92"/>
      <c r="J77" s="92"/>
      <c r="K77" s="125"/>
    </row>
    <row r="78" spans="2:11" ht="12.75">
      <c r="B78" s="123"/>
      <c r="C78" s="138" t="s">
        <v>6</v>
      </c>
      <c r="D78" s="138" t="s">
        <v>326</v>
      </c>
      <c r="E78" s="152"/>
      <c r="F78" s="153"/>
      <c r="G78" s="153" t="s">
        <v>327</v>
      </c>
      <c r="H78" s="132" t="s">
        <v>321</v>
      </c>
      <c r="I78" s="132" t="s">
        <v>321</v>
      </c>
      <c r="J78" s="92"/>
      <c r="K78" s="125"/>
    </row>
    <row r="79" spans="2:11" ht="12.75">
      <c r="B79" s="123"/>
      <c r="C79" s="138"/>
      <c r="D79" s="123"/>
      <c r="E79" s="92"/>
      <c r="F79" s="125"/>
      <c r="G79" s="153" t="s">
        <v>328</v>
      </c>
      <c r="H79" s="131" t="s">
        <v>323</v>
      </c>
      <c r="I79" s="131" t="s">
        <v>325</v>
      </c>
      <c r="J79" s="92"/>
      <c r="K79" s="125"/>
    </row>
    <row r="80" spans="2:11" ht="12.75">
      <c r="B80" s="123"/>
      <c r="C80" s="138"/>
      <c r="D80" s="146" t="s">
        <v>355</v>
      </c>
      <c r="E80" s="152"/>
      <c r="F80" s="153"/>
      <c r="G80" s="153"/>
      <c r="H80" s="131"/>
      <c r="I80" s="131">
        <v>347037</v>
      </c>
      <c r="J80" s="92"/>
      <c r="K80" s="125"/>
    </row>
    <row r="81" spans="2:11" ht="12.75">
      <c r="B81" s="123"/>
      <c r="C81" s="138"/>
      <c r="D81" s="138"/>
      <c r="E81" s="152"/>
      <c r="F81" s="153"/>
      <c r="G81" s="153"/>
      <c r="H81" s="131"/>
      <c r="I81" s="131"/>
      <c r="J81" s="92"/>
      <c r="K81" s="125"/>
    </row>
    <row r="82" spans="2:11" ht="12.75">
      <c r="B82" s="123"/>
      <c r="C82" s="79"/>
      <c r="D82" s="79"/>
      <c r="E82" s="92"/>
      <c r="F82" s="92"/>
      <c r="G82" s="92"/>
      <c r="H82" s="92"/>
      <c r="I82" s="92"/>
      <c r="J82" s="92"/>
      <c r="K82" s="125"/>
    </row>
    <row r="83" spans="2:11" ht="12.75">
      <c r="B83" s="124"/>
      <c r="C83" s="92">
        <v>2</v>
      </c>
      <c r="D83" s="79" t="s">
        <v>298</v>
      </c>
      <c r="E83" s="92"/>
      <c r="F83" s="92"/>
      <c r="G83" s="79"/>
      <c r="H83" s="92"/>
      <c r="I83" s="92"/>
      <c r="J83" s="92"/>
      <c r="K83" s="125"/>
    </row>
    <row r="84" spans="2:11" ht="12.75">
      <c r="B84" s="124"/>
      <c r="C84" s="92"/>
      <c r="D84" s="79"/>
      <c r="E84" s="92"/>
      <c r="F84" s="92"/>
      <c r="G84" s="79"/>
      <c r="H84" s="92"/>
      <c r="I84" s="79"/>
      <c r="J84" s="92"/>
      <c r="K84" s="125"/>
    </row>
    <row r="85" spans="2:11" ht="12.75">
      <c r="B85" s="123"/>
      <c r="C85" s="79">
        <v>3</v>
      </c>
      <c r="D85" s="79" t="s">
        <v>239</v>
      </c>
      <c r="E85" s="92"/>
      <c r="F85" s="92"/>
      <c r="G85" s="79"/>
      <c r="H85" s="92"/>
      <c r="I85" s="79"/>
      <c r="J85" s="92"/>
      <c r="K85" s="125"/>
    </row>
    <row r="86" spans="2:11" ht="12.75">
      <c r="B86" s="124"/>
      <c r="C86" s="92"/>
      <c r="D86" s="79"/>
      <c r="E86" s="92"/>
      <c r="F86" s="92"/>
      <c r="G86" s="79"/>
      <c r="H86" s="92"/>
      <c r="I86" s="79"/>
      <c r="J86" s="92"/>
      <c r="K86" s="125"/>
    </row>
    <row r="87" spans="2:11" ht="12.75">
      <c r="B87" s="147"/>
      <c r="C87" s="96" t="s">
        <v>289</v>
      </c>
      <c r="D87" s="79" t="s">
        <v>221</v>
      </c>
      <c r="E87" s="92"/>
      <c r="F87" s="92"/>
      <c r="G87" s="92"/>
      <c r="H87" s="92"/>
      <c r="I87" s="92">
        <v>8211899</v>
      </c>
      <c r="J87" s="92" t="s">
        <v>146</v>
      </c>
      <c r="K87" s="125"/>
    </row>
    <row r="88" spans="2:11" ht="12.75">
      <c r="B88" s="124"/>
      <c r="C88" s="92"/>
      <c r="D88" s="92" t="s">
        <v>356</v>
      </c>
      <c r="E88" s="92"/>
      <c r="F88" s="92"/>
      <c r="G88" s="154"/>
      <c r="H88" s="92"/>
      <c r="I88" s="154"/>
      <c r="J88" s="92"/>
      <c r="K88" s="125"/>
    </row>
    <row r="89" spans="2:11" ht="12.75">
      <c r="B89" s="124"/>
      <c r="C89" s="92">
        <v>1</v>
      </c>
      <c r="D89" s="92" t="s">
        <v>201</v>
      </c>
      <c r="E89" s="92"/>
      <c r="F89" s="92"/>
      <c r="G89" s="92"/>
      <c r="H89" s="92"/>
      <c r="I89" s="92">
        <v>741920</v>
      </c>
      <c r="J89" s="92" t="s">
        <v>146</v>
      </c>
      <c r="K89" s="125"/>
    </row>
    <row r="90" spans="2:11" ht="12.75">
      <c r="B90" s="124"/>
      <c r="C90" s="92">
        <v>2</v>
      </c>
      <c r="D90" s="93" t="s">
        <v>159</v>
      </c>
      <c r="E90" s="92"/>
      <c r="F90" s="92"/>
      <c r="G90" s="92"/>
      <c r="H90" s="92"/>
      <c r="I90" s="92">
        <v>815481</v>
      </c>
      <c r="J90" s="92" t="s">
        <v>146</v>
      </c>
      <c r="K90" s="125"/>
    </row>
    <row r="91" spans="2:11" ht="12.75">
      <c r="B91" s="124"/>
      <c r="C91" s="92">
        <v>3</v>
      </c>
      <c r="D91" s="93" t="s">
        <v>202</v>
      </c>
      <c r="E91" s="92"/>
      <c r="F91" s="92"/>
      <c r="G91" s="92"/>
      <c r="H91" s="92"/>
      <c r="I91" s="92">
        <v>1070298</v>
      </c>
      <c r="J91" s="92" t="s">
        <v>146</v>
      </c>
      <c r="K91" s="125"/>
    </row>
    <row r="92" spans="2:11" ht="12.75">
      <c r="B92" s="124"/>
      <c r="C92" s="92">
        <v>4</v>
      </c>
      <c r="D92" s="93" t="s">
        <v>203</v>
      </c>
      <c r="E92" s="92"/>
      <c r="F92" s="92"/>
      <c r="G92" s="93"/>
      <c r="H92" s="92"/>
      <c r="I92" s="93">
        <v>480000</v>
      </c>
      <c r="J92" s="92" t="s">
        <v>146</v>
      </c>
      <c r="K92" s="125"/>
    </row>
    <row r="93" spans="2:11" ht="12.75">
      <c r="B93" s="124"/>
      <c r="C93" s="92">
        <v>5</v>
      </c>
      <c r="D93" s="93" t="s">
        <v>204</v>
      </c>
      <c r="E93" s="92"/>
      <c r="F93" s="92"/>
      <c r="G93" s="93"/>
      <c r="H93" s="92"/>
      <c r="I93" s="93">
        <v>322200</v>
      </c>
      <c r="J93" s="92" t="s">
        <v>146</v>
      </c>
      <c r="K93" s="125"/>
    </row>
    <row r="94" spans="2:11" ht="12.75">
      <c r="B94" s="124"/>
      <c r="C94" s="92">
        <v>6</v>
      </c>
      <c r="D94" s="93" t="s">
        <v>205</v>
      </c>
      <c r="E94" s="92"/>
      <c r="F94" s="92"/>
      <c r="G94" s="93"/>
      <c r="H94" s="92"/>
      <c r="I94" s="93">
        <v>2952000</v>
      </c>
      <c r="J94" s="92" t="s">
        <v>146</v>
      </c>
      <c r="K94" s="125"/>
    </row>
    <row r="95" spans="2:11" ht="12.75">
      <c r="B95" s="124"/>
      <c r="C95" s="92">
        <v>7</v>
      </c>
      <c r="D95" s="93" t="s">
        <v>206</v>
      </c>
      <c r="E95" s="92"/>
      <c r="F95" s="92"/>
      <c r="G95" s="93"/>
      <c r="H95" s="92"/>
      <c r="I95" s="93">
        <v>228000</v>
      </c>
      <c r="J95" s="92" t="s">
        <v>146</v>
      </c>
      <c r="K95" s="125"/>
    </row>
    <row r="96" spans="2:11" ht="12.75">
      <c r="B96" s="124"/>
      <c r="C96" s="92">
        <v>8</v>
      </c>
      <c r="D96" s="93" t="s">
        <v>207</v>
      </c>
      <c r="E96" s="92"/>
      <c r="F96" s="92"/>
      <c r="G96" s="93"/>
      <c r="H96" s="92"/>
      <c r="I96" s="93">
        <v>702000</v>
      </c>
      <c r="J96" s="92" t="s">
        <v>146</v>
      </c>
      <c r="K96" s="125"/>
    </row>
    <row r="97" spans="2:11" ht="12.75">
      <c r="B97" s="124"/>
      <c r="C97" s="92">
        <v>9</v>
      </c>
      <c r="D97" s="93" t="s">
        <v>208</v>
      </c>
      <c r="E97" s="92"/>
      <c r="F97" s="92"/>
      <c r="G97" s="93"/>
      <c r="H97" s="92"/>
      <c r="I97" s="93">
        <v>900000</v>
      </c>
      <c r="J97" s="92" t="s">
        <v>146</v>
      </c>
      <c r="K97" s="125"/>
    </row>
    <row r="98" spans="2:11" ht="12.75">
      <c r="B98" s="124"/>
      <c r="C98" s="92"/>
      <c r="D98" s="91" t="s">
        <v>147</v>
      </c>
      <c r="E98" s="92"/>
      <c r="F98" s="92"/>
      <c r="G98" s="79"/>
      <c r="H98" s="92"/>
      <c r="I98" s="79">
        <f>SUM(I89:I97)</f>
        <v>8211899</v>
      </c>
      <c r="J98" s="92" t="s">
        <v>146</v>
      </c>
      <c r="K98" s="125"/>
    </row>
    <row r="99" spans="2:11" ht="12.75">
      <c r="B99" s="124"/>
      <c r="C99" s="92"/>
      <c r="D99" s="91"/>
      <c r="E99" s="92"/>
      <c r="F99" s="92"/>
      <c r="G99" s="79"/>
      <c r="H99" s="92"/>
      <c r="I99" s="79"/>
      <c r="J99" s="92"/>
      <c r="K99" s="125"/>
    </row>
    <row r="100" spans="2:11" ht="12.75">
      <c r="B100" s="147"/>
      <c r="C100" s="96" t="s">
        <v>290</v>
      </c>
      <c r="D100" s="91" t="s">
        <v>222</v>
      </c>
      <c r="E100" s="92"/>
      <c r="F100" s="92"/>
      <c r="G100" s="79"/>
      <c r="H100" s="92"/>
      <c r="I100" s="79">
        <v>9844042</v>
      </c>
      <c r="J100" s="92"/>
      <c r="K100" s="125"/>
    </row>
    <row r="101" spans="2:11" ht="12.75">
      <c r="B101" s="147"/>
      <c r="C101" s="96"/>
      <c r="D101" s="91"/>
      <c r="E101" s="92"/>
      <c r="F101" s="92"/>
      <c r="G101" s="79"/>
      <c r="H101" s="92"/>
      <c r="I101" s="79"/>
      <c r="J101" s="92"/>
      <c r="K101" s="125"/>
    </row>
    <row r="102" spans="2:11" ht="12.75">
      <c r="B102" s="147"/>
      <c r="C102" s="96"/>
      <c r="D102" s="93" t="s">
        <v>304</v>
      </c>
      <c r="E102" s="92"/>
      <c r="F102" s="92"/>
      <c r="G102" s="79"/>
      <c r="H102" s="92"/>
      <c r="I102" s="92">
        <v>5309</v>
      </c>
      <c r="J102" s="92"/>
      <c r="K102" s="125"/>
    </row>
    <row r="103" spans="2:11" ht="12.75">
      <c r="B103" s="124"/>
      <c r="C103" s="92"/>
      <c r="D103" s="93" t="s">
        <v>306</v>
      </c>
      <c r="E103" s="92"/>
      <c r="F103" s="92"/>
      <c r="G103" s="79"/>
      <c r="H103" s="92"/>
      <c r="I103" s="92">
        <v>294285</v>
      </c>
      <c r="J103" s="92" t="s">
        <v>146</v>
      </c>
      <c r="K103" s="125"/>
    </row>
    <row r="104" spans="2:11" ht="12.75">
      <c r="B104" s="124"/>
      <c r="C104" s="92"/>
      <c r="D104" s="93" t="s">
        <v>307</v>
      </c>
      <c r="E104" s="92"/>
      <c r="F104" s="92"/>
      <c r="G104" s="79"/>
      <c r="H104" s="92"/>
      <c r="I104" s="92">
        <v>288976</v>
      </c>
      <c r="J104" s="92" t="s">
        <v>146</v>
      </c>
      <c r="K104" s="125"/>
    </row>
    <row r="105" spans="2:11" ht="12.75">
      <c r="B105" s="124"/>
      <c r="C105" s="92"/>
      <c r="D105" s="92" t="s">
        <v>223</v>
      </c>
      <c r="E105" s="92"/>
      <c r="F105" s="92"/>
      <c r="G105" s="92"/>
      <c r="H105" s="92"/>
      <c r="I105" s="92">
        <v>5309</v>
      </c>
      <c r="J105" s="92" t="s">
        <v>146</v>
      </c>
      <c r="K105" s="125"/>
    </row>
    <row r="106" spans="2:11" ht="12.75">
      <c r="B106" s="124"/>
      <c r="C106" s="92"/>
      <c r="D106" s="92"/>
      <c r="E106" s="92"/>
      <c r="F106" s="92"/>
      <c r="G106" s="92"/>
      <c r="H106" s="92"/>
      <c r="I106" s="92"/>
      <c r="J106" s="92"/>
      <c r="K106" s="125"/>
    </row>
    <row r="107" spans="2:11" ht="12.75">
      <c r="B107" s="124"/>
      <c r="C107" s="92"/>
      <c r="D107" s="93" t="s">
        <v>209</v>
      </c>
      <c r="E107" s="92"/>
      <c r="F107" s="92"/>
      <c r="G107" s="92"/>
      <c r="H107" s="92"/>
      <c r="I107" s="93">
        <v>9838733</v>
      </c>
      <c r="J107" s="92"/>
      <c r="K107" s="125"/>
    </row>
    <row r="108" spans="2:11" ht="12.75">
      <c r="B108" s="124"/>
      <c r="C108" s="92"/>
      <c r="D108" s="92" t="s">
        <v>314</v>
      </c>
      <c r="E108" s="92"/>
      <c r="F108" s="92"/>
      <c r="G108" s="92"/>
      <c r="H108" s="79"/>
      <c r="I108" s="93">
        <v>10759565</v>
      </c>
      <c r="J108" s="93" t="s">
        <v>146</v>
      </c>
      <c r="K108" s="125"/>
    </row>
    <row r="109" spans="2:11" ht="12.75">
      <c r="B109" s="124"/>
      <c r="C109" s="92"/>
      <c r="D109" s="92" t="s">
        <v>315</v>
      </c>
      <c r="E109" s="92"/>
      <c r="F109" s="92"/>
      <c r="G109" s="92"/>
      <c r="H109" s="79"/>
      <c r="I109" s="93">
        <v>5109377</v>
      </c>
      <c r="J109" s="93" t="s">
        <v>146</v>
      </c>
      <c r="K109" s="125"/>
    </row>
    <row r="110" spans="2:11" ht="12.75">
      <c r="B110" s="124"/>
      <c r="C110" s="92"/>
      <c r="D110" s="92" t="s">
        <v>316</v>
      </c>
      <c r="E110" s="92"/>
      <c r="F110" s="92"/>
      <c r="G110" s="92"/>
      <c r="H110" s="79"/>
      <c r="I110" s="93">
        <v>6030209</v>
      </c>
      <c r="J110" s="93" t="s">
        <v>146</v>
      </c>
      <c r="K110" s="125"/>
    </row>
    <row r="111" spans="2:11" ht="12.75">
      <c r="B111" s="124"/>
      <c r="C111" s="92"/>
      <c r="D111" s="92" t="s">
        <v>317</v>
      </c>
      <c r="E111" s="92"/>
      <c r="F111" s="92"/>
      <c r="G111" s="92"/>
      <c r="H111" s="79"/>
      <c r="I111" s="93">
        <v>9838733</v>
      </c>
      <c r="J111" s="93" t="s">
        <v>146</v>
      </c>
      <c r="K111" s="125"/>
    </row>
    <row r="112" spans="2:11" ht="12.75">
      <c r="B112" s="124"/>
      <c r="C112" s="92"/>
      <c r="D112" s="92"/>
      <c r="E112" s="92"/>
      <c r="F112" s="92"/>
      <c r="G112" s="92"/>
      <c r="H112" s="92"/>
      <c r="I112" s="92"/>
      <c r="J112" s="92"/>
      <c r="K112" s="125"/>
    </row>
    <row r="113" spans="2:11" ht="12.75">
      <c r="B113" s="124"/>
      <c r="C113" s="92">
        <v>4</v>
      </c>
      <c r="D113" s="91" t="s">
        <v>148</v>
      </c>
      <c r="E113" s="92"/>
      <c r="F113" s="92"/>
      <c r="G113" s="92"/>
      <c r="H113" s="92"/>
      <c r="I113" s="92">
        <f>I118</f>
        <v>13340010.742</v>
      </c>
      <c r="J113" s="92"/>
      <c r="K113" s="125"/>
    </row>
    <row r="114" spans="2:11" ht="12.75">
      <c r="B114" s="124"/>
      <c r="C114" s="92"/>
      <c r="D114" s="91"/>
      <c r="E114" s="92"/>
      <c r="F114" s="92"/>
      <c r="G114" s="92"/>
      <c r="H114" s="92"/>
      <c r="I114" s="92"/>
      <c r="J114" s="92"/>
      <c r="K114" s="125"/>
    </row>
    <row r="115" spans="2:11" ht="12.75">
      <c r="B115" s="147"/>
      <c r="C115" s="96" t="s">
        <v>289</v>
      </c>
      <c r="D115" s="93" t="s">
        <v>308</v>
      </c>
      <c r="E115" s="92"/>
      <c r="F115" s="92"/>
      <c r="G115" s="92"/>
      <c r="H115" s="92"/>
      <c r="I115" s="96" t="s">
        <v>358</v>
      </c>
      <c r="J115" s="92"/>
      <c r="K115" s="125"/>
    </row>
    <row r="116" spans="2:11" ht="12.75">
      <c r="B116" s="147"/>
      <c r="C116" s="96" t="s">
        <v>290</v>
      </c>
      <c r="D116" s="93" t="s">
        <v>309</v>
      </c>
      <c r="E116" s="92"/>
      <c r="F116" s="92"/>
      <c r="G116" s="92"/>
      <c r="H116" s="92"/>
      <c r="I116" s="96" t="s">
        <v>358</v>
      </c>
      <c r="J116" s="92"/>
      <c r="K116" s="125"/>
    </row>
    <row r="117" spans="2:11" ht="12.75">
      <c r="B117" s="147"/>
      <c r="C117" s="96" t="s">
        <v>294</v>
      </c>
      <c r="D117" s="93" t="s">
        <v>225</v>
      </c>
      <c r="E117" s="92"/>
      <c r="F117" s="92"/>
      <c r="G117" s="93"/>
      <c r="H117" s="93"/>
      <c r="I117" s="96" t="s">
        <v>358</v>
      </c>
      <c r="J117" s="92"/>
      <c r="K117" s="125"/>
    </row>
    <row r="118" spans="2:11" ht="12.75">
      <c r="B118" s="124"/>
      <c r="C118" s="96" t="s">
        <v>295</v>
      </c>
      <c r="D118" s="93" t="s">
        <v>224</v>
      </c>
      <c r="E118" s="92"/>
      <c r="F118" s="92"/>
      <c r="G118" s="93"/>
      <c r="H118" s="93"/>
      <c r="I118" s="92">
        <f>I139</f>
        <v>13340010.742</v>
      </c>
      <c r="J118" s="93" t="s">
        <v>146</v>
      </c>
      <c r="K118" s="125"/>
    </row>
    <row r="119" spans="2:11" ht="12.75">
      <c r="B119" s="124"/>
      <c r="C119" s="92"/>
      <c r="D119" s="91" t="s">
        <v>224</v>
      </c>
      <c r="E119" s="92"/>
      <c r="F119" s="92"/>
      <c r="G119" s="92"/>
      <c r="H119" s="92"/>
      <c r="I119" s="92"/>
      <c r="J119" s="92"/>
      <c r="K119" s="125"/>
    </row>
    <row r="120" spans="2:11" ht="12.75">
      <c r="B120" s="147"/>
      <c r="C120" s="144" t="s">
        <v>6</v>
      </c>
      <c r="D120" s="133" t="s">
        <v>336</v>
      </c>
      <c r="E120" s="131"/>
      <c r="F120" s="131" t="s">
        <v>361</v>
      </c>
      <c r="G120" s="131" t="s">
        <v>362</v>
      </c>
      <c r="H120" s="132" t="s">
        <v>363</v>
      </c>
      <c r="I120" s="149" t="s">
        <v>339</v>
      </c>
      <c r="J120" s="131"/>
      <c r="K120" s="125"/>
    </row>
    <row r="121" spans="2:11" ht="12.75">
      <c r="B121" s="124"/>
      <c r="C121" s="131">
        <v>1</v>
      </c>
      <c r="D121" s="132" t="s">
        <v>150</v>
      </c>
      <c r="E121" s="131"/>
      <c r="F121" s="131" t="s">
        <v>149</v>
      </c>
      <c r="G121" s="131">
        <v>2508.5</v>
      </c>
      <c r="H121" s="131">
        <v>447.46</v>
      </c>
      <c r="I121" s="131">
        <f aca="true" t="shared" si="0" ref="I121:I135">G121*H121</f>
        <v>1122453.41</v>
      </c>
      <c r="J121" s="131" t="s">
        <v>146</v>
      </c>
      <c r="K121" s="125"/>
    </row>
    <row r="122" spans="2:11" ht="12.75">
      <c r="B122" s="124"/>
      <c r="C122" s="131">
        <v>2</v>
      </c>
      <c r="D122" s="132" t="s">
        <v>150</v>
      </c>
      <c r="E122" s="131"/>
      <c r="F122" s="131" t="s">
        <v>149</v>
      </c>
      <c r="G122" s="131">
        <v>2914</v>
      </c>
      <c r="H122" s="131">
        <v>234.39</v>
      </c>
      <c r="I122" s="131">
        <f t="shared" si="0"/>
        <v>683012.46</v>
      </c>
      <c r="J122" s="131" t="s">
        <v>146</v>
      </c>
      <c r="K122" s="125"/>
    </row>
    <row r="123" spans="2:11" ht="12.75">
      <c r="B123" s="124"/>
      <c r="C123" s="131">
        <v>3</v>
      </c>
      <c r="D123" s="132" t="s">
        <v>150</v>
      </c>
      <c r="E123" s="131"/>
      <c r="F123" s="131" t="s">
        <v>149</v>
      </c>
      <c r="G123" s="131">
        <v>2366.7</v>
      </c>
      <c r="H123" s="131">
        <v>462.36</v>
      </c>
      <c r="I123" s="131">
        <f t="shared" si="0"/>
        <v>1094267.412</v>
      </c>
      <c r="J123" s="131" t="s">
        <v>146</v>
      </c>
      <c r="K123" s="125"/>
    </row>
    <row r="124" spans="2:11" ht="12.75">
      <c r="B124" s="124"/>
      <c r="C124" s="131">
        <v>4</v>
      </c>
      <c r="D124" s="132" t="s">
        <v>150</v>
      </c>
      <c r="E124" s="131"/>
      <c r="F124" s="131" t="s">
        <v>149</v>
      </c>
      <c r="G124" s="132">
        <v>5195</v>
      </c>
      <c r="H124" s="132">
        <v>10.16</v>
      </c>
      <c r="I124" s="131">
        <f t="shared" si="0"/>
        <v>52781.200000000004</v>
      </c>
      <c r="J124" s="131" t="s">
        <v>146</v>
      </c>
      <c r="K124" s="125"/>
    </row>
    <row r="125" spans="2:11" ht="12.75">
      <c r="B125" s="124"/>
      <c r="C125" s="131">
        <v>5</v>
      </c>
      <c r="D125" s="132" t="s">
        <v>150</v>
      </c>
      <c r="E125" s="131"/>
      <c r="F125" s="131" t="s">
        <v>149</v>
      </c>
      <c r="G125" s="132">
        <v>1997</v>
      </c>
      <c r="H125" s="132">
        <v>543.16</v>
      </c>
      <c r="I125" s="131">
        <f t="shared" si="0"/>
        <v>1084690.52</v>
      </c>
      <c r="J125" s="131" t="s">
        <v>146</v>
      </c>
      <c r="K125" s="125"/>
    </row>
    <row r="126" spans="2:11" ht="12.75">
      <c r="B126" s="124"/>
      <c r="C126" s="131">
        <v>6</v>
      </c>
      <c r="D126" s="132" t="s">
        <v>150</v>
      </c>
      <c r="E126" s="131"/>
      <c r="F126" s="131" t="s">
        <v>149</v>
      </c>
      <c r="G126" s="132">
        <v>3030</v>
      </c>
      <c r="H126" s="132">
        <v>402.82</v>
      </c>
      <c r="I126" s="131">
        <f t="shared" si="0"/>
        <v>1220544.6</v>
      </c>
      <c r="J126" s="131" t="s">
        <v>146</v>
      </c>
      <c r="K126" s="125"/>
    </row>
    <row r="127" spans="2:11" ht="12.75">
      <c r="B127" s="124"/>
      <c r="C127" s="131">
        <v>7</v>
      </c>
      <c r="D127" s="132" t="s">
        <v>150</v>
      </c>
      <c r="E127" s="131"/>
      <c r="F127" s="131" t="s">
        <v>149</v>
      </c>
      <c r="G127" s="132">
        <v>2170</v>
      </c>
      <c r="H127" s="132">
        <v>1017.92</v>
      </c>
      <c r="I127" s="131">
        <f t="shared" si="0"/>
        <v>2208886.4</v>
      </c>
      <c r="J127" s="131" t="s">
        <v>146</v>
      </c>
      <c r="K127" s="125"/>
    </row>
    <row r="128" spans="2:11" ht="12.75">
      <c r="B128" s="124"/>
      <c r="C128" s="131">
        <v>8</v>
      </c>
      <c r="D128" s="132" t="s">
        <v>150</v>
      </c>
      <c r="E128" s="131"/>
      <c r="F128" s="131" t="s">
        <v>149</v>
      </c>
      <c r="G128" s="132">
        <v>1560</v>
      </c>
      <c r="H128" s="132">
        <v>726.4</v>
      </c>
      <c r="I128" s="131">
        <f t="shared" si="0"/>
        <v>1133184</v>
      </c>
      <c r="J128" s="131" t="s">
        <v>146</v>
      </c>
      <c r="K128" s="125"/>
    </row>
    <row r="129" spans="2:11" ht="12.75">
      <c r="B129" s="124"/>
      <c r="C129" s="131">
        <v>9</v>
      </c>
      <c r="D129" s="132" t="s">
        <v>150</v>
      </c>
      <c r="E129" s="131"/>
      <c r="F129" s="131" t="s">
        <v>149</v>
      </c>
      <c r="G129" s="132">
        <v>1400</v>
      </c>
      <c r="H129" s="132">
        <v>76.84</v>
      </c>
      <c r="I129" s="131">
        <f t="shared" si="0"/>
        <v>107576</v>
      </c>
      <c r="J129" s="131" t="s">
        <v>146</v>
      </c>
      <c r="K129" s="125"/>
    </row>
    <row r="130" spans="2:11" ht="12.75">
      <c r="B130" s="124"/>
      <c r="C130" s="131">
        <v>10</v>
      </c>
      <c r="D130" s="132" t="s">
        <v>150</v>
      </c>
      <c r="E130" s="131"/>
      <c r="F130" s="131" t="s">
        <v>149</v>
      </c>
      <c r="G130" s="132">
        <v>4600</v>
      </c>
      <c r="H130" s="132">
        <v>57</v>
      </c>
      <c r="I130" s="131">
        <f t="shared" si="0"/>
        <v>262200</v>
      </c>
      <c r="J130" s="131" t="s">
        <v>146</v>
      </c>
      <c r="K130" s="125"/>
    </row>
    <row r="131" spans="2:11" ht="12.75">
      <c r="B131" s="124"/>
      <c r="C131" s="131">
        <v>11</v>
      </c>
      <c r="D131" s="132" t="s">
        <v>150</v>
      </c>
      <c r="E131" s="131"/>
      <c r="F131" s="131" t="s">
        <v>149</v>
      </c>
      <c r="G131" s="132">
        <v>3200</v>
      </c>
      <c r="H131" s="132">
        <v>116.57</v>
      </c>
      <c r="I131" s="131">
        <f t="shared" si="0"/>
        <v>373024</v>
      </c>
      <c r="J131" s="131" t="s">
        <v>146</v>
      </c>
      <c r="K131" s="125"/>
    </row>
    <row r="132" spans="2:11" ht="12.75">
      <c r="B132" s="124"/>
      <c r="C132" s="131">
        <v>12</v>
      </c>
      <c r="D132" s="132" t="s">
        <v>151</v>
      </c>
      <c r="E132" s="131"/>
      <c r="F132" s="131" t="s">
        <v>152</v>
      </c>
      <c r="G132" s="132">
        <v>15210</v>
      </c>
      <c r="H132" s="132">
        <v>35</v>
      </c>
      <c r="I132" s="131">
        <f t="shared" si="0"/>
        <v>532350</v>
      </c>
      <c r="J132" s="131" t="s">
        <v>146</v>
      </c>
      <c r="K132" s="125"/>
    </row>
    <row r="133" spans="2:11" ht="12.75">
      <c r="B133" s="124"/>
      <c r="C133" s="131">
        <v>13</v>
      </c>
      <c r="D133" s="132" t="s">
        <v>153</v>
      </c>
      <c r="E133" s="131"/>
      <c r="F133" s="132" t="s">
        <v>149</v>
      </c>
      <c r="G133" s="132">
        <v>4010</v>
      </c>
      <c r="H133" s="132">
        <v>37.63</v>
      </c>
      <c r="I133" s="131">
        <f t="shared" si="0"/>
        <v>150896.30000000002</v>
      </c>
      <c r="J133" s="131" t="s">
        <v>146</v>
      </c>
      <c r="K133" s="125"/>
    </row>
    <row r="134" spans="2:11" ht="12.75">
      <c r="B134" s="124"/>
      <c r="C134" s="131">
        <v>14</v>
      </c>
      <c r="D134" s="132" t="s">
        <v>153</v>
      </c>
      <c r="E134" s="131"/>
      <c r="F134" s="131" t="s">
        <v>149</v>
      </c>
      <c r="G134" s="132">
        <v>5650</v>
      </c>
      <c r="H134" s="132">
        <v>44.64</v>
      </c>
      <c r="I134" s="131">
        <f t="shared" si="0"/>
        <v>252216</v>
      </c>
      <c r="J134" s="131" t="s">
        <v>146</v>
      </c>
      <c r="K134" s="125"/>
    </row>
    <row r="135" spans="2:11" ht="12.75">
      <c r="B135" s="124"/>
      <c r="C135" s="131">
        <v>15</v>
      </c>
      <c r="D135" s="132" t="s">
        <v>154</v>
      </c>
      <c r="E135" s="131"/>
      <c r="F135" s="131" t="s">
        <v>155</v>
      </c>
      <c r="G135" s="132">
        <v>6742.22</v>
      </c>
      <c r="H135" s="132">
        <v>202</v>
      </c>
      <c r="I135" s="131">
        <f t="shared" si="0"/>
        <v>1361928.44</v>
      </c>
      <c r="J135" s="131" t="s">
        <v>146</v>
      </c>
      <c r="K135" s="125"/>
    </row>
    <row r="136" spans="2:11" ht="12.75">
      <c r="B136" s="124"/>
      <c r="C136" s="131">
        <v>16</v>
      </c>
      <c r="D136" s="132" t="s">
        <v>153</v>
      </c>
      <c r="E136" s="131"/>
      <c r="F136" s="132" t="s">
        <v>149</v>
      </c>
      <c r="G136" s="132">
        <v>800</v>
      </c>
      <c r="H136" s="132">
        <v>1125</v>
      </c>
      <c r="I136" s="131">
        <f>G136*H136</f>
        <v>900000</v>
      </c>
      <c r="J136" s="131" t="s">
        <v>146</v>
      </c>
      <c r="K136" s="125"/>
    </row>
    <row r="137" spans="2:11" ht="12.75">
      <c r="B137" s="124"/>
      <c r="C137" s="131">
        <v>17</v>
      </c>
      <c r="D137" s="132" t="s">
        <v>153</v>
      </c>
      <c r="E137" s="131"/>
      <c r="F137" s="131" t="s">
        <v>149</v>
      </c>
      <c r="G137" s="132">
        <v>1000</v>
      </c>
      <c r="H137" s="132">
        <v>800</v>
      </c>
      <c r="I137" s="131">
        <f>G137*H137</f>
        <v>800000</v>
      </c>
      <c r="J137" s="131" t="s">
        <v>146</v>
      </c>
      <c r="K137" s="125"/>
    </row>
    <row r="138" spans="2:11" ht="12.75">
      <c r="B138" s="124"/>
      <c r="C138" s="131"/>
      <c r="D138" s="132"/>
      <c r="E138" s="131"/>
      <c r="F138" s="131"/>
      <c r="G138" s="132"/>
      <c r="H138" s="132"/>
      <c r="I138" s="131"/>
      <c r="J138" s="131"/>
      <c r="K138" s="125"/>
    </row>
    <row r="139" spans="2:11" ht="12.75">
      <c r="B139" s="124"/>
      <c r="C139" s="131"/>
      <c r="D139" s="132"/>
      <c r="E139" s="131"/>
      <c r="F139" s="131"/>
      <c r="G139" s="132"/>
      <c r="H139" s="132"/>
      <c r="I139" s="133">
        <f>SUM(I121:I138)</f>
        <v>13340010.742</v>
      </c>
      <c r="J139" s="131" t="s">
        <v>146</v>
      </c>
      <c r="K139" s="125"/>
    </row>
    <row r="140" spans="2:11" ht="12.75">
      <c r="B140" s="124"/>
      <c r="C140" s="92"/>
      <c r="D140" s="92"/>
      <c r="E140" s="92"/>
      <c r="F140" s="92"/>
      <c r="G140" s="92"/>
      <c r="H140" s="92"/>
      <c r="I140" s="92"/>
      <c r="J140" s="92"/>
      <c r="K140" s="125"/>
    </row>
    <row r="141" spans="2:11" ht="12.75">
      <c r="B141" s="124"/>
      <c r="C141" s="92">
        <v>5</v>
      </c>
      <c r="D141" s="91" t="s">
        <v>329</v>
      </c>
      <c r="E141" s="92"/>
      <c r="F141" s="92"/>
      <c r="G141" s="92"/>
      <c r="H141" s="92"/>
      <c r="I141" s="92" t="s">
        <v>358</v>
      </c>
      <c r="J141" s="92"/>
      <c r="K141" s="125"/>
    </row>
    <row r="142" spans="2:11" ht="12.75">
      <c r="B142" s="124"/>
      <c r="C142" s="92">
        <v>6</v>
      </c>
      <c r="D142" s="91" t="s">
        <v>330</v>
      </c>
      <c r="E142" s="92"/>
      <c r="F142" s="92"/>
      <c r="G142" s="92"/>
      <c r="H142" s="92"/>
      <c r="I142" s="92" t="s">
        <v>358</v>
      </c>
      <c r="J142" s="92"/>
      <c r="K142" s="125"/>
    </row>
    <row r="143" spans="2:11" ht="12.75">
      <c r="B143" s="124"/>
      <c r="C143" s="92">
        <v>7</v>
      </c>
      <c r="D143" s="91" t="s">
        <v>331</v>
      </c>
      <c r="E143" s="92"/>
      <c r="F143" s="92"/>
      <c r="G143" s="92"/>
      <c r="H143" s="92"/>
      <c r="I143" s="92" t="s">
        <v>358</v>
      </c>
      <c r="J143" s="92"/>
      <c r="K143" s="125"/>
    </row>
    <row r="144" spans="2:11" ht="12.75">
      <c r="B144" s="124"/>
      <c r="C144" s="92"/>
      <c r="D144" s="93" t="s">
        <v>332</v>
      </c>
      <c r="E144" s="92"/>
      <c r="F144" s="92"/>
      <c r="G144" s="92"/>
      <c r="H144" s="93"/>
      <c r="I144" s="92"/>
      <c r="J144" s="92"/>
      <c r="K144" s="125"/>
    </row>
    <row r="145" spans="2:11" ht="12.75">
      <c r="B145" s="124"/>
      <c r="C145" s="92"/>
      <c r="D145" s="92"/>
      <c r="E145" s="92"/>
      <c r="F145" s="92"/>
      <c r="G145" s="92"/>
      <c r="H145" s="92"/>
      <c r="I145" s="92"/>
      <c r="J145" s="92"/>
      <c r="K145" s="125"/>
    </row>
    <row r="146" spans="2:11" ht="12.75">
      <c r="B146" s="124"/>
      <c r="C146" s="92"/>
      <c r="D146" s="92"/>
      <c r="E146" s="92"/>
      <c r="F146" s="92"/>
      <c r="G146" s="92"/>
      <c r="H146" s="92"/>
      <c r="I146" s="92"/>
      <c r="J146" s="92"/>
      <c r="K146" s="125"/>
    </row>
    <row r="147" spans="2:11" ht="12.75">
      <c r="B147" s="148"/>
      <c r="C147" s="137" t="s">
        <v>291</v>
      </c>
      <c r="D147" s="79" t="s">
        <v>333</v>
      </c>
      <c r="E147" s="92"/>
      <c r="F147" s="92"/>
      <c r="G147" s="92"/>
      <c r="H147" s="96"/>
      <c r="I147" s="92"/>
      <c r="J147" s="92"/>
      <c r="K147" s="125"/>
    </row>
    <row r="148" spans="2:11" ht="12.75">
      <c r="B148" s="148"/>
      <c r="C148" s="137"/>
      <c r="D148" s="79"/>
      <c r="E148" s="92"/>
      <c r="F148" s="92"/>
      <c r="G148" s="92"/>
      <c r="H148" s="96"/>
      <c r="I148" s="92"/>
      <c r="J148" s="92"/>
      <c r="K148" s="125"/>
    </row>
    <row r="149" spans="2:11" ht="12.75">
      <c r="B149" s="147"/>
      <c r="C149" s="96">
        <v>1</v>
      </c>
      <c r="D149" s="79" t="s">
        <v>334</v>
      </c>
      <c r="E149" s="92"/>
      <c r="F149" s="92"/>
      <c r="G149" s="92"/>
      <c r="H149" s="96"/>
      <c r="I149" s="92" t="s">
        <v>358</v>
      </c>
      <c r="J149" s="92"/>
      <c r="K149" s="125"/>
    </row>
    <row r="150" spans="2:11" ht="12.75">
      <c r="B150" s="147"/>
      <c r="C150" s="96"/>
      <c r="D150" s="92"/>
      <c r="E150" s="92"/>
      <c r="F150" s="92"/>
      <c r="G150" s="92"/>
      <c r="H150" s="96"/>
      <c r="I150" s="92"/>
      <c r="J150" s="92"/>
      <c r="K150" s="125"/>
    </row>
    <row r="151" spans="2:11" ht="12.75">
      <c r="B151" s="147"/>
      <c r="C151" s="96">
        <v>2</v>
      </c>
      <c r="D151" s="79" t="s">
        <v>156</v>
      </c>
      <c r="E151" s="92"/>
      <c r="F151" s="92"/>
      <c r="G151" s="92"/>
      <c r="H151" s="96"/>
      <c r="I151" s="92"/>
      <c r="J151" s="92"/>
      <c r="K151" s="125"/>
    </row>
    <row r="152" spans="2:11" ht="12.75">
      <c r="B152" s="148"/>
      <c r="C152" s="137"/>
      <c r="D152" s="79"/>
      <c r="E152" s="92"/>
      <c r="F152" s="92"/>
      <c r="G152" s="92"/>
      <c r="H152" s="96"/>
      <c r="I152" s="92"/>
      <c r="J152" s="92"/>
      <c r="K152" s="125"/>
    </row>
    <row r="153" spans="2:11" ht="12.75">
      <c r="B153" s="148"/>
      <c r="C153" s="137"/>
      <c r="D153" s="92" t="s">
        <v>335</v>
      </c>
      <c r="E153" s="92"/>
      <c r="F153" s="92"/>
      <c r="G153" s="92"/>
      <c r="H153" s="96"/>
      <c r="I153" s="92"/>
      <c r="J153" s="92"/>
      <c r="K153" s="125"/>
    </row>
    <row r="154" spans="2:17" ht="12.75">
      <c r="B154" s="147"/>
      <c r="C154" s="139" t="s">
        <v>6</v>
      </c>
      <c r="D154" s="140" t="s">
        <v>336</v>
      </c>
      <c r="E154" s="146" t="s">
        <v>337</v>
      </c>
      <c r="F154" s="152"/>
      <c r="G154" s="153"/>
      <c r="H154" s="141"/>
      <c r="I154" s="152" t="s">
        <v>338</v>
      </c>
      <c r="J154" s="153"/>
      <c r="K154" s="125"/>
      <c r="M154" s="49"/>
      <c r="Q154" s="82"/>
    </row>
    <row r="155" spans="2:17" ht="12.75">
      <c r="B155" s="148"/>
      <c r="C155" s="142"/>
      <c r="D155" s="143"/>
      <c r="E155" s="131" t="s">
        <v>339</v>
      </c>
      <c r="F155" s="131" t="s">
        <v>163</v>
      </c>
      <c r="G155" s="131" t="s">
        <v>340</v>
      </c>
      <c r="H155" s="144" t="s">
        <v>339</v>
      </c>
      <c r="I155" s="131" t="s">
        <v>163</v>
      </c>
      <c r="J155" s="131" t="s">
        <v>341</v>
      </c>
      <c r="K155" s="125"/>
      <c r="M155" s="49"/>
      <c r="Q155" s="49"/>
    </row>
    <row r="156" spans="2:17" ht="12.75">
      <c r="B156" s="148"/>
      <c r="C156" s="145"/>
      <c r="D156" s="131" t="s">
        <v>342</v>
      </c>
      <c r="E156" s="131">
        <v>0</v>
      </c>
      <c r="F156" s="131"/>
      <c r="G156" s="131">
        <f>E156-F156</f>
        <v>0</v>
      </c>
      <c r="H156" s="144"/>
      <c r="I156" s="131"/>
      <c r="J156" s="131">
        <f>H156-I156</f>
        <v>0</v>
      </c>
      <c r="K156" s="125"/>
      <c r="M156" s="49"/>
      <c r="Q156" s="49"/>
    </row>
    <row r="157" spans="2:17" ht="12.75">
      <c r="B157" s="148"/>
      <c r="C157" s="145"/>
      <c r="D157" s="131" t="s">
        <v>157</v>
      </c>
      <c r="E157" s="131">
        <v>1147816</v>
      </c>
      <c r="F157" s="131">
        <v>516846</v>
      </c>
      <c r="G157" s="131">
        <f>E157-F157</f>
        <v>630970</v>
      </c>
      <c r="H157" s="144">
        <f>J157+I157</f>
        <v>1607272</v>
      </c>
      <c r="I157" s="131">
        <v>459456</v>
      </c>
      <c r="J157" s="131">
        <v>1147816</v>
      </c>
      <c r="K157" s="125"/>
      <c r="M157" s="49"/>
      <c r="Q157" s="49"/>
    </row>
    <row r="158" spans="2:11" ht="12.75">
      <c r="B158" s="148"/>
      <c r="C158" s="145"/>
      <c r="D158" s="131" t="s">
        <v>164</v>
      </c>
      <c r="E158" s="131">
        <v>4403482</v>
      </c>
      <c r="F158" s="131">
        <v>1706460</v>
      </c>
      <c r="G158" s="131">
        <f>E158-F158</f>
        <v>2697022</v>
      </c>
      <c r="H158" s="144">
        <f>J158+I158</f>
        <v>5524017</v>
      </c>
      <c r="I158" s="131">
        <v>1120535</v>
      </c>
      <c r="J158" s="131">
        <v>4403482</v>
      </c>
      <c r="K158" s="125"/>
    </row>
    <row r="159" spans="2:11" ht="12.75">
      <c r="B159" s="148"/>
      <c r="C159" s="145"/>
      <c r="D159" s="131" t="s">
        <v>343</v>
      </c>
      <c r="E159" s="131">
        <v>2035708</v>
      </c>
      <c r="F159" s="131">
        <v>1594130</v>
      </c>
      <c r="G159" s="131">
        <f>E159-F159</f>
        <v>441578</v>
      </c>
      <c r="H159" s="144">
        <f>J159+I159</f>
        <v>3519443</v>
      </c>
      <c r="I159" s="131">
        <v>1483735</v>
      </c>
      <c r="J159" s="131">
        <v>2035708</v>
      </c>
      <c r="K159" s="125"/>
    </row>
    <row r="160" spans="2:11" ht="12.75">
      <c r="B160" s="148"/>
      <c r="C160" s="145"/>
      <c r="D160" s="84"/>
      <c r="E160" s="84">
        <f aca="true" t="shared" si="1" ref="E160:J160">SUM(E156:E159)</f>
        <v>7587006</v>
      </c>
      <c r="F160" s="84">
        <f t="shared" si="1"/>
        <v>3817436</v>
      </c>
      <c r="G160" s="84">
        <f t="shared" si="1"/>
        <v>3769570</v>
      </c>
      <c r="H160" s="84">
        <f t="shared" si="1"/>
        <v>10650732</v>
      </c>
      <c r="I160" s="84">
        <f t="shared" si="1"/>
        <v>3063726</v>
      </c>
      <c r="J160" s="84">
        <f t="shared" si="1"/>
        <v>7587006</v>
      </c>
      <c r="K160" s="125"/>
    </row>
    <row r="161" spans="2:11" ht="12.75">
      <c r="B161" s="148"/>
      <c r="C161" s="137"/>
      <c r="D161" s="79"/>
      <c r="E161" s="92"/>
      <c r="F161" s="92"/>
      <c r="G161" s="92"/>
      <c r="H161" s="96"/>
      <c r="I161" s="92"/>
      <c r="J161" s="92"/>
      <c r="K161" s="125"/>
    </row>
    <row r="162" spans="2:11" ht="12.75">
      <c r="B162" s="147"/>
      <c r="C162" s="96">
        <v>3</v>
      </c>
      <c r="D162" s="79" t="s">
        <v>357</v>
      </c>
      <c r="E162" s="92"/>
      <c r="F162" s="92"/>
      <c r="G162" s="92"/>
      <c r="H162" s="96"/>
      <c r="I162" s="92"/>
      <c r="J162" s="92"/>
      <c r="K162" s="125"/>
    </row>
    <row r="163" spans="2:11" ht="12.75">
      <c r="B163" s="147"/>
      <c r="C163" s="96"/>
      <c r="D163" s="92"/>
      <c r="E163" s="92"/>
      <c r="F163" s="92"/>
      <c r="G163" s="92"/>
      <c r="H163" s="96"/>
      <c r="I163" s="92"/>
      <c r="J163" s="92"/>
      <c r="K163" s="125"/>
    </row>
    <row r="164" spans="2:11" ht="12.75">
      <c r="B164" s="147"/>
      <c r="C164" s="96">
        <v>4</v>
      </c>
      <c r="D164" s="79" t="s">
        <v>344</v>
      </c>
      <c r="E164" s="92"/>
      <c r="F164" s="92"/>
      <c r="G164" s="92"/>
      <c r="H164" s="96"/>
      <c r="I164" s="92"/>
      <c r="J164" s="92"/>
      <c r="K164" s="125"/>
    </row>
    <row r="165" spans="2:11" ht="12.75">
      <c r="B165" s="147"/>
      <c r="C165" s="96"/>
      <c r="D165" s="92"/>
      <c r="E165" s="92"/>
      <c r="F165" s="92"/>
      <c r="G165" s="92"/>
      <c r="H165" s="96"/>
      <c r="I165" s="92"/>
      <c r="J165" s="92"/>
      <c r="K165" s="125"/>
    </row>
    <row r="166" spans="2:11" ht="12.75">
      <c r="B166" s="147"/>
      <c r="C166" s="96">
        <v>5</v>
      </c>
      <c r="D166" s="79" t="s">
        <v>345</v>
      </c>
      <c r="E166" s="92"/>
      <c r="F166" s="92"/>
      <c r="G166" s="92"/>
      <c r="H166" s="96"/>
      <c r="I166" s="92"/>
      <c r="J166" s="92"/>
      <c r="K166" s="125"/>
    </row>
    <row r="167" spans="2:11" ht="12.75">
      <c r="B167" s="147"/>
      <c r="C167" s="96"/>
      <c r="D167" s="92"/>
      <c r="E167" s="92"/>
      <c r="F167" s="92"/>
      <c r="G167" s="92"/>
      <c r="H167" s="96"/>
      <c r="I167" s="92"/>
      <c r="J167" s="92"/>
      <c r="K167" s="125"/>
    </row>
    <row r="168" spans="2:11" ht="12.75">
      <c r="B168" s="147"/>
      <c r="C168" s="96">
        <v>6</v>
      </c>
      <c r="D168" s="79" t="s">
        <v>346</v>
      </c>
      <c r="E168" s="92"/>
      <c r="F168" s="92"/>
      <c r="G168" s="92"/>
      <c r="H168" s="96"/>
      <c r="I168" s="92">
        <v>930940</v>
      </c>
      <c r="J168" s="96" t="s">
        <v>146</v>
      </c>
      <c r="K168" s="125"/>
    </row>
    <row r="169" spans="2:11" ht="12.75">
      <c r="B169" s="148"/>
      <c r="C169" s="137"/>
      <c r="D169" s="79"/>
      <c r="E169" s="92"/>
      <c r="F169" s="92"/>
      <c r="G169" s="92"/>
      <c r="H169" s="96"/>
      <c r="I169" s="92"/>
      <c r="J169" s="92"/>
      <c r="K169" s="125"/>
    </row>
    <row r="170" spans="2:11" ht="12.75">
      <c r="B170" s="124"/>
      <c r="C170" s="92"/>
      <c r="D170" s="92"/>
      <c r="E170" s="92"/>
      <c r="F170" s="92"/>
      <c r="G170" s="92"/>
      <c r="H170" s="92"/>
      <c r="I170" s="92"/>
      <c r="J170" s="92"/>
      <c r="K170" s="125"/>
    </row>
    <row r="171" spans="2:11" ht="12.75">
      <c r="B171" s="124"/>
      <c r="C171" s="92"/>
      <c r="D171" s="91"/>
      <c r="E171" s="79"/>
      <c r="F171" s="79"/>
      <c r="G171" s="79"/>
      <c r="H171" s="79"/>
      <c r="I171" s="79"/>
      <c r="J171" s="92"/>
      <c r="K171" s="125"/>
    </row>
    <row r="172" spans="2:11" ht="12.75">
      <c r="B172" s="124"/>
      <c r="C172" s="92"/>
      <c r="D172" s="91"/>
      <c r="E172" s="79"/>
      <c r="F172" s="79"/>
      <c r="G172" s="79"/>
      <c r="H172" s="79"/>
      <c r="I172" s="79"/>
      <c r="J172" s="92"/>
      <c r="K172" s="125"/>
    </row>
    <row r="173" spans="2:11" ht="12.75">
      <c r="B173" s="123"/>
      <c r="C173" s="79" t="s">
        <v>243</v>
      </c>
      <c r="D173" s="91" t="s">
        <v>210</v>
      </c>
      <c r="E173" s="79"/>
      <c r="F173" s="79"/>
      <c r="G173" s="79"/>
      <c r="H173" s="79"/>
      <c r="I173" s="79"/>
      <c r="J173" s="92"/>
      <c r="K173" s="125"/>
    </row>
    <row r="174" spans="2:11" ht="12.75">
      <c r="B174" s="123"/>
      <c r="C174" s="79"/>
      <c r="D174" s="91"/>
      <c r="E174" s="79"/>
      <c r="F174" s="79"/>
      <c r="G174" s="79"/>
      <c r="H174" s="79"/>
      <c r="I174" s="79"/>
      <c r="J174" s="92"/>
      <c r="K174" s="125"/>
    </row>
    <row r="175" spans="2:11" ht="12.75">
      <c r="B175" s="124"/>
      <c r="C175" s="92"/>
      <c r="D175" s="91" t="s">
        <v>292</v>
      </c>
      <c r="E175" s="79"/>
      <c r="F175" s="79"/>
      <c r="G175" s="79"/>
      <c r="H175" s="79"/>
      <c r="I175" s="79"/>
      <c r="J175" s="92"/>
      <c r="K175" s="125"/>
    </row>
    <row r="176" spans="2:11" ht="12.75">
      <c r="B176" s="124"/>
      <c r="C176" s="92"/>
      <c r="D176" s="91"/>
      <c r="E176" s="79"/>
      <c r="F176" s="79"/>
      <c r="G176" s="79"/>
      <c r="H176" s="79"/>
      <c r="I176" s="79"/>
      <c r="J176" s="92"/>
      <c r="K176" s="125"/>
    </row>
    <row r="177" spans="2:11" ht="12.75">
      <c r="B177" s="124"/>
      <c r="C177" s="92">
        <v>1</v>
      </c>
      <c r="D177" s="91" t="s">
        <v>299</v>
      </c>
      <c r="E177" s="79"/>
      <c r="F177" s="79"/>
      <c r="G177" s="79"/>
      <c r="H177" s="79"/>
      <c r="I177" s="79"/>
      <c r="J177" s="92"/>
      <c r="K177" s="125"/>
    </row>
    <row r="178" spans="2:11" ht="12.75">
      <c r="B178" s="124"/>
      <c r="C178" s="92">
        <v>2</v>
      </c>
      <c r="D178" s="91" t="s">
        <v>240</v>
      </c>
      <c r="E178" s="79"/>
      <c r="F178" s="79"/>
      <c r="G178" s="79"/>
      <c r="H178" s="79"/>
      <c r="I178" s="79"/>
      <c r="J178" s="92"/>
      <c r="K178" s="125"/>
    </row>
    <row r="179" spans="2:11" ht="12.75">
      <c r="B179" s="124"/>
      <c r="C179" s="92"/>
      <c r="D179" s="93" t="s">
        <v>293</v>
      </c>
      <c r="E179" s="79"/>
      <c r="F179" s="79"/>
      <c r="G179" s="79"/>
      <c r="H179" s="79"/>
      <c r="I179" s="79"/>
      <c r="J179" s="92"/>
      <c r="K179" s="125"/>
    </row>
    <row r="180" spans="2:11" ht="12.75">
      <c r="B180" s="124"/>
      <c r="C180" s="92"/>
      <c r="D180" s="91" t="s">
        <v>197</v>
      </c>
      <c r="E180" s="79"/>
      <c r="F180" s="79"/>
      <c r="G180" s="79"/>
      <c r="H180" s="79"/>
      <c r="I180" s="79"/>
      <c r="J180" s="92"/>
      <c r="K180" s="125"/>
    </row>
    <row r="181" spans="2:11" ht="12.75">
      <c r="B181" s="124"/>
      <c r="C181" s="92"/>
      <c r="D181" s="93" t="s">
        <v>198</v>
      </c>
      <c r="E181" s="79"/>
      <c r="F181" s="79"/>
      <c r="G181" s="79"/>
      <c r="H181" s="79"/>
      <c r="I181" s="92">
        <v>1766058</v>
      </c>
      <c r="J181" s="92" t="s">
        <v>146</v>
      </c>
      <c r="K181" s="125"/>
    </row>
    <row r="182" spans="2:11" ht="12.75">
      <c r="B182" s="124"/>
      <c r="C182" s="92"/>
      <c r="D182" s="91"/>
      <c r="E182" s="79"/>
      <c r="F182" s="79"/>
      <c r="G182" s="79"/>
      <c r="H182" s="79"/>
      <c r="I182" s="79"/>
      <c r="J182" s="92"/>
      <c r="K182" s="125"/>
    </row>
    <row r="183" spans="2:11" ht="12.75">
      <c r="B183" s="124"/>
      <c r="C183" s="92">
        <v>3</v>
      </c>
      <c r="D183" s="79" t="s">
        <v>227</v>
      </c>
      <c r="E183" s="92"/>
      <c r="F183" s="92"/>
      <c r="G183" s="92"/>
      <c r="H183" s="92"/>
      <c r="I183" s="92"/>
      <c r="J183" s="92"/>
      <c r="K183" s="125"/>
    </row>
    <row r="184" spans="2:11" ht="12.75">
      <c r="B184" s="124"/>
      <c r="C184" s="92"/>
      <c r="D184" s="79"/>
      <c r="E184" s="92"/>
      <c r="F184" s="92"/>
      <c r="G184" s="92"/>
      <c r="H184" s="92"/>
      <c r="I184" s="92"/>
      <c r="J184" s="92"/>
      <c r="K184" s="125"/>
    </row>
    <row r="185" spans="2:11" ht="12.75">
      <c r="B185" s="124"/>
      <c r="C185" s="96" t="s">
        <v>289</v>
      </c>
      <c r="D185" s="79" t="s">
        <v>226</v>
      </c>
      <c r="E185" s="92"/>
      <c r="F185" s="92"/>
      <c r="G185" s="154"/>
      <c r="H185" s="92"/>
      <c r="I185" s="92">
        <v>11379650</v>
      </c>
      <c r="J185" s="92" t="s">
        <v>146</v>
      </c>
      <c r="K185" s="125"/>
    </row>
    <row r="186" spans="2:11" ht="12.75">
      <c r="B186" s="124"/>
      <c r="C186" s="96">
        <v>1</v>
      </c>
      <c r="D186" s="92" t="s">
        <v>158</v>
      </c>
      <c r="E186" s="92"/>
      <c r="F186" s="92"/>
      <c r="G186" s="92"/>
      <c r="H186" s="92"/>
      <c r="I186" s="92">
        <v>1865040</v>
      </c>
      <c r="J186" s="92" t="s">
        <v>146</v>
      </c>
      <c r="K186" s="125"/>
    </row>
    <row r="187" spans="2:11" ht="12.75">
      <c r="B187" s="124"/>
      <c r="C187" s="96">
        <v>2</v>
      </c>
      <c r="D187" s="93" t="s">
        <v>159</v>
      </c>
      <c r="E187" s="92"/>
      <c r="F187" s="92"/>
      <c r="G187" s="92"/>
      <c r="H187" s="92"/>
      <c r="I187" s="92">
        <v>7722955</v>
      </c>
      <c r="J187" s="92" t="s">
        <v>146</v>
      </c>
      <c r="K187" s="125"/>
    </row>
    <row r="188" spans="2:11" ht="12.75">
      <c r="B188" s="124"/>
      <c r="C188" s="96">
        <v>3</v>
      </c>
      <c r="D188" s="93" t="s">
        <v>160</v>
      </c>
      <c r="E188" s="92"/>
      <c r="F188" s="92"/>
      <c r="G188" s="92"/>
      <c r="H188" s="92"/>
      <c r="I188" s="92">
        <v>304500</v>
      </c>
      <c r="J188" s="92" t="s">
        <v>146</v>
      </c>
      <c r="K188" s="125"/>
    </row>
    <row r="189" spans="2:11" ht="12.75">
      <c r="B189" s="124"/>
      <c r="C189" s="96">
        <v>4</v>
      </c>
      <c r="D189" s="93" t="s">
        <v>161</v>
      </c>
      <c r="E189" s="92"/>
      <c r="F189" s="92"/>
      <c r="G189" s="93"/>
      <c r="H189" s="92"/>
      <c r="I189" s="93">
        <v>934120</v>
      </c>
      <c r="J189" s="92" t="s">
        <v>146</v>
      </c>
      <c r="K189" s="125"/>
    </row>
    <row r="190" spans="2:11" ht="12.75">
      <c r="B190" s="124"/>
      <c r="C190" s="96">
        <v>5</v>
      </c>
      <c r="D190" s="93" t="s">
        <v>162</v>
      </c>
      <c r="E190" s="92"/>
      <c r="F190" s="92"/>
      <c r="G190" s="93"/>
      <c r="H190" s="92"/>
      <c r="I190" s="93">
        <v>403200</v>
      </c>
      <c r="J190" s="92" t="s">
        <v>146</v>
      </c>
      <c r="K190" s="125"/>
    </row>
    <row r="191" spans="2:11" ht="12.75">
      <c r="B191" s="124"/>
      <c r="C191" s="96">
        <v>6</v>
      </c>
      <c r="D191" s="93" t="s">
        <v>216</v>
      </c>
      <c r="E191" s="92"/>
      <c r="F191" s="92"/>
      <c r="G191" s="79"/>
      <c r="H191" s="92"/>
      <c r="I191" s="92">
        <v>80640</v>
      </c>
      <c r="J191" s="92" t="s">
        <v>146</v>
      </c>
      <c r="K191" s="125"/>
    </row>
    <row r="192" spans="2:11" ht="12.75">
      <c r="B192" s="124"/>
      <c r="C192" s="96">
        <v>7</v>
      </c>
      <c r="D192" s="93" t="s">
        <v>217</v>
      </c>
      <c r="E192" s="92"/>
      <c r="F192" s="92"/>
      <c r="G192" s="79"/>
      <c r="H192" s="92"/>
      <c r="I192" s="92">
        <v>69195</v>
      </c>
      <c r="J192" s="92" t="s">
        <v>146</v>
      </c>
      <c r="K192" s="125"/>
    </row>
    <row r="193" spans="2:11" ht="12.75">
      <c r="B193" s="124"/>
      <c r="C193" s="96"/>
      <c r="D193" s="91" t="s">
        <v>147</v>
      </c>
      <c r="E193" s="92"/>
      <c r="F193" s="92"/>
      <c r="G193" s="79"/>
      <c r="H193" s="92"/>
      <c r="I193" s="79">
        <f>SUM(I186:I192)</f>
        <v>11379650</v>
      </c>
      <c r="J193" s="92"/>
      <c r="K193" s="125"/>
    </row>
    <row r="194" spans="2:11" ht="12.75">
      <c r="B194" s="124"/>
      <c r="C194" s="96"/>
      <c r="D194" s="91"/>
      <c r="E194" s="92"/>
      <c r="F194" s="92"/>
      <c r="G194" s="79"/>
      <c r="H194" s="92"/>
      <c r="I194" s="79"/>
      <c r="J194" s="92"/>
      <c r="K194" s="125"/>
    </row>
    <row r="195" spans="2:11" ht="12.75">
      <c r="B195" s="124"/>
      <c r="C195" s="96"/>
      <c r="D195" s="93" t="s">
        <v>310</v>
      </c>
      <c r="E195" s="92"/>
      <c r="F195" s="92"/>
      <c r="G195" s="79"/>
      <c r="H195" s="92"/>
      <c r="I195" s="79"/>
      <c r="J195" s="92"/>
      <c r="K195" s="125"/>
    </row>
    <row r="196" spans="2:11" ht="12.75">
      <c r="B196" s="124"/>
      <c r="C196" s="96"/>
      <c r="D196" s="93" t="s">
        <v>311</v>
      </c>
      <c r="E196" s="92"/>
      <c r="F196" s="92"/>
      <c r="G196" s="79"/>
      <c r="H196" s="92"/>
      <c r="I196" s="79"/>
      <c r="J196" s="92"/>
      <c r="K196" s="125"/>
    </row>
    <row r="197" spans="2:11" ht="12.75">
      <c r="B197" s="124"/>
      <c r="C197" s="96"/>
      <c r="D197" s="93" t="s">
        <v>312</v>
      </c>
      <c r="E197" s="92"/>
      <c r="F197" s="92"/>
      <c r="G197" s="79"/>
      <c r="H197" s="92"/>
      <c r="I197" s="79"/>
      <c r="J197" s="92"/>
      <c r="K197" s="125"/>
    </row>
    <row r="198" spans="2:11" ht="12.75">
      <c r="B198" s="124"/>
      <c r="C198" s="96"/>
      <c r="D198" s="93" t="s">
        <v>313</v>
      </c>
      <c r="E198" s="92"/>
      <c r="F198" s="92"/>
      <c r="G198" s="79"/>
      <c r="H198" s="92"/>
      <c r="I198" s="79"/>
      <c r="J198" s="92"/>
      <c r="K198" s="125"/>
    </row>
    <row r="199" spans="2:11" ht="12.75">
      <c r="B199" s="124"/>
      <c r="C199" s="96"/>
      <c r="D199" s="92"/>
      <c r="E199" s="92"/>
      <c r="F199" s="92"/>
      <c r="G199" s="92"/>
      <c r="H199" s="92"/>
      <c r="I199" s="92"/>
      <c r="J199" s="92"/>
      <c r="K199" s="125"/>
    </row>
    <row r="200" spans="2:11" ht="12.75">
      <c r="B200" s="124"/>
      <c r="C200" s="96" t="s">
        <v>290</v>
      </c>
      <c r="D200" s="91" t="s">
        <v>228</v>
      </c>
      <c r="E200" s="92"/>
      <c r="F200" s="92"/>
      <c r="G200" s="92"/>
      <c r="H200" s="92"/>
      <c r="I200" s="92">
        <v>224516</v>
      </c>
      <c r="J200" s="92" t="s">
        <v>146</v>
      </c>
      <c r="K200" s="125"/>
    </row>
    <row r="201" spans="2:11" ht="12.75">
      <c r="B201" s="124"/>
      <c r="C201" s="96">
        <v>1</v>
      </c>
      <c r="D201" s="93" t="s">
        <v>199</v>
      </c>
      <c r="E201" s="92"/>
      <c r="F201" s="92"/>
      <c r="G201" s="79"/>
      <c r="H201" s="92"/>
      <c r="I201" s="79">
        <v>224516</v>
      </c>
      <c r="J201" s="92" t="s">
        <v>146</v>
      </c>
      <c r="K201" s="125"/>
    </row>
    <row r="202" spans="2:11" ht="12.75">
      <c r="B202" s="124"/>
      <c r="C202" s="96"/>
      <c r="D202" s="92"/>
      <c r="E202" s="92"/>
      <c r="F202" s="92"/>
      <c r="G202" s="92"/>
      <c r="H202" s="92"/>
      <c r="I202" s="92"/>
      <c r="J202" s="92"/>
      <c r="K202" s="125"/>
    </row>
    <row r="203" spans="2:11" ht="12.75">
      <c r="B203" s="124"/>
      <c r="C203" s="96"/>
      <c r="D203" s="92"/>
      <c r="E203" s="92"/>
      <c r="F203" s="92"/>
      <c r="G203" s="92"/>
      <c r="H203" s="92"/>
      <c r="I203" s="92"/>
      <c r="J203" s="92"/>
      <c r="K203" s="125"/>
    </row>
    <row r="204" spans="2:11" ht="12.75">
      <c r="B204" s="124"/>
      <c r="C204" s="96" t="s">
        <v>294</v>
      </c>
      <c r="D204" s="79" t="s">
        <v>241</v>
      </c>
      <c r="E204" s="92"/>
      <c r="F204" s="92"/>
      <c r="G204" s="92"/>
      <c r="H204" s="92"/>
      <c r="I204" s="92">
        <v>41800</v>
      </c>
      <c r="J204" s="92" t="s">
        <v>146</v>
      </c>
      <c r="K204" s="125"/>
    </row>
    <row r="205" spans="2:11" ht="12.75">
      <c r="B205" s="124"/>
      <c r="C205" s="96">
        <v>1</v>
      </c>
      <c r="D205" s="93" t="s">
        <v>193</v>
      </c>
      <c r="E205" s="92"/>
      <c r="F205" s="92"/>
      <c r="G205" s="92"/>
      <c r="H205" s="92"/>
      <c r="I205" s="92">
        <v>32088</v>
      </c>
      <c r="J205" s="92" t="s">
        <v>146</v>
      </c>
      <c r="K205" s="125"/>
    </row>
    <row r="206" spans="2:11" ht="12.75">
      <c r="B206" s="124"/>
      <c r="C206" s="96">
        <v>2</v>
      </c>
      <c r="D206" s="93" t="s">
        <v>194</v>
      </c>
      <c r="E206" s="92"/>
      <c r="F206" s="92"/>
      <c r="G206" s="92"/>
      <c r="H206" s="92"/>
      <c r="I206" s="92">
        <v>9712</v>
      </c>
      <c r="J206" s="92" t="s">
        <v>146</v>
      </c>
      <c r="K206" s="125"/>
    </row>
    <row r="207" spans="2:11" ht="12.75">
      <c r="B207" s="124"/>
      <c r="C207" s="96"/>
      <c r="D207" s="92"/>
      <c r="E207" s="92"/>
      <c r="F207" s="92"/>
      <c r="G207" s="79"/>
      <c r="H207" s="92"/>
      <c r="I207" s="79">
        <f>SUM(I205:I206)</f>
        <v>41800</v>
      </c>
      <c r="J207" s="92"/>
      <c r="K207" s="125"/>
    </row>
    <row r="208" spans="2:11" ht="12.75">
      <c r="B208" s="124"/>
      <c r="C208" s="96"/>
      <c r="D208" s="92"/>
      <c r="E208" s="92"/>
      <c r="F208" s="92"/>
      <c r="G208" s="79"/>
      <c r="H208" s="92"/>
      <c r="I208" s="79"/>
      <c r="J208" s="92"/>
      <c r="K208" s="125"/>
    </row>
    <row r="209" spans="2:11" ht="12.75">
      <c r="B209" s="124"/>
      <c r="C209" s="96" t="s">
        <v>295</v>
      </c>
      <c r="D209" s="79" t="s">
        <v>229</v>
      </c>
      <c r="E209" s="92"/>
      <c r="F209" s="92"/>
      <c r="G209" s="92"/>
      <c r="H209" s="92"/>
      <c r="I209" s="93">
        <v>10688841</v>
      </c>
      <c r="J209" s="93" t="s">
        <v>146</v>
      </c>
      <c r="K209" s="125"/>
    </row>
    <row r="210" spans="2:11" ht="12.75">
      <c r="B210" s="124"/>
      <c r="C210" s="92">
        <v>1</v>
      </c>
      <c r="D210" s="92" t="s">
        <v>195</v>
      </c>
      <c r="E210" s="92"/>
      <c r="F210" s="92"/>
      <c r="G210" s="92"/>
      <c r="H210" s="92"/>
      <c r="I210" s="92">
        <v>10274569</v>
      </c>
      <c r="J210" s="92" t="s">
        <v>146</v>
      </c>
      <c r="K210" s="125"/>
    </row>
    <row r="211" spans="2:11" ht="12.75">
      <c r="B211" s="126"/>
      <c r="C211" s="93">
        <v>2</v>
      </c>
      <c r="D211" s="93" t="s">
        <v>211</v>
      </c>
      <c r="E211" s="92"/>
      <c r="F211" s="92"/>
      <c r="G211" s="93"/>
      <c r="H211" s="92"/>
      <c r="I211" s="93">
        <v>414272</v>
      </c>
      <c r="J211" s="92" t="s">
        <v>146</v>
      </c>
      <c r="K211" s="125"/>
    </row>
    <row r="212" spans="2:11" ht="12.75">
      <c r="B212" s="124"/>
      <c r="C212" s="92"/>
      <c r="D212" s="92"/>
      <c r="E212" s="92"/>
      <c r="F212" s="92"/>
      <c r="G212" s="79"/>
      <c r="H212" s="92"/>
      <c r="I212" s="79">
        <f>SUM(I210:I211)</f>
        <v>10688841</v>
      </c>
      <c r="J212" s="92" t="s">
        <v>146</v>
      </c>
      <c r="K212" s="125"/>
    </row>
    <row r="213" spans="2:11" ht="12.75">
      <c r="B213" s="124"/>
      <c r="C213" s="92"/>
      <c r="D213" s="92"/>
      <c r="E213" s="92"/>
      <c r="F213" s="92"/>
      <c r="G213" s="79"/>
      <c r="H213" s="92"/>
      <c r="I213" s="79"/>
      <c r="J213" s="92"/>
      <c r="K213" s="125"/>
    </row>
    <row r="214" spans="2:11" ht="12.75">
      <c r="B214" s="124"/>
      <c r="C214" s="92"/>
      <c r="D214" s="92"/>
      <c r="E214" s="92"/>
      <c r="F214" s="92"/>
      <c r="G214" s="79"/>
      <c r="H214" s="92"/>
      <c r="I214" s="79"/>
      <c r="J214" s="92"/>
      <c r="K214" s="125"/>
    </row>
    <row r="215" spans="2:11" ht="12.75">
      <c r="B215" s="124"/>
      <c r="C215" s="92"/>
      <c r="D215" s="92"/>
      <c r="E215" s="92"/>
      <c r="F215" s="92"/>
      <c r="G215" s="79"/>
      <c r="H215" s="92"/>
      <c r="I215" s="79"/>
      <c r="J215" s="92"/>
      <c r="K215" s="125"/>
    </row>
    <row r="216" spans="2:11" ht="12.75">
      <c r="B216" s="123"/>
      <c r="C216" s="79" t="s">
        <v>291</v>
      </c>
      <c r="D216" s="91" t="s">
        <v>296</v>
      </c>
      <c r="E216" s="92"/>
      <c r="F216" s="92"/>
      <c r="G216" s="79"/>
      <c r="H216" s="92"/>
      <c r="I216" s="79"/>
      <c r="J216" s="92"/>
      <c r="K216" s="125"/>
    </row>
    <row r="217" spans="2:11" ht="12.75">
      <c r="B217" s="123"/>
      <c r="C217" s="79"/>
      <c r="D217" s="91"/>
      <c r="E217" s="92"/>
      <c r="F217" s="92"/>
      <c r="G217" s="79"/>
      <c r="H217" s="92"/>
      <c r="I217" s="79"/>
      <c r="J217" s="92"/>
      <c r="K217" s="125"/>
    </row>
    <row r="218" spans="2:11" ht="12.75">
      <c r="B218" s="147"/>
      <c r="C218" s="96">
        <v>1</v>
      </c>
      <c r="D218" s="79" t="s">
        <v>347</v>
      </c>
      <c r="E218" s="92"/>
      <c r="F218" s="92"/>
      <c r="G218" s="92"/>
      <c r="H218" s="96"/>
      <c r="I218" s="96" t="s">
        <v>358</v>
      </c>
      <c r="J218" s="92"/>
      <c r="K218" s="125"/>
    </row>
    <row r="219" spans="2:11" ht="12.75">
      <c r="B219" s="147"/>
      <c r="C219" s="96"/>
      <c r="D219" s="92" t="s">
        <v>348</v>
      </c>
      <c r="E219" s="92"/>
      <c r="F219" s="92"/>
      <c r="G219" s="92"/>
      <c r="H219" s="96"/>
      <c r="I219" s="96"/>
      <c r="J219" s="92"/>
      <c r="K219" s="125"/>
    </row>
    <row r="220" spans="2:11" ht="12.75">
      <c r="B220" s="147"/>
      <c r="C220" s="96"/>
      <c r="D220" s="92" t="s">
        <v>349</v>
      </c>
      <c r="E220" s="92"/>
      <c r="F220" s="92"/>
      <c r="G220" s="92"/>
      <c r="H220" s="96"/>
      <c r="I220" s="96"/>
      <c r="J220" s="92"/>
      <c r="K220" s="125"/>
    </row>
    <row r="221" spans="2:11" ht="12.75">
      <c r="B221" s="147"/>
      <c r="C221" s="96">
        <v>2</v>
      </c>
      <c r="D221" s="79" t="s">
        <v>350</v>
      </c>
      <c r="E221" s="92"/>
      <c r="F221" s="92"/>
      <c r="G221" s="92"/>
      <c r="H221" s="96"/>
      <c r="I221" s="96" t="s">
        <v>358</v>
      </c>
      <c r="J221" s="92"/>
      <c r="K221" s="125"/>
    </row>
    <row r="222" spans="2:11" ht="12.75">
      <c r="B222" s="147"/>
      <c r="C222" s="96">
        <v>3</v>
      </c>
      <c r="D222" s="79" t="s">
        <v>359</v>
      </c>
      <c r="E222" s="92"/>
      <c r="F222" s="92"/>
      <c r="G222" s="92"/>
      <c r="H222" s="96"/>
      <c r="I222" s="96" t="s">
        <v>358</v>
      </c>
      <c r="J222" s="92"/>
      <c r="K222" s="125"/>
    </row>
    <row r="223" spans="2:11" ht="12.75">
      <c r="B223" s="147"/>
      <c r="C223" s="96">
        <v>4</v>
      </c>
      <c r="D223" s="79" t="s">
        <v>351</v>
      </c>
      <c r="E223" s="92"/>
      <c r="F223" s="92"/>
      <c r="G223" s="92"/>
      <c r="H223" s="96"/>
      <c r="I223" s="96" t="s">
        <v>358</v>
      </c>
      <c r="J223" s="92"/>
      <c r="K223" s="125"/>
    </row>
    <row r="224" spans="2:11" ht="12.75">
      <c r="B224" s="123"/>
      <c r="C224" s="79"/>
      <c r="D224" s="92"/>
      <c r="E224" s="92"/>
      <c r="F224" s="92"/>
      <c r="G224" s="92"/>
      <c r="H224" s="92"/>
      <c r="I224" s="92"/>
      <c r="J224" s="92"/>
      <c r="K224" s="125"/>
    </row>
    <row r="225" spans="2:11" ht="12.75">
      <c r="B225" s="123"/>
      <c r="C225" s="79"/>
      <c r="D225" s="91"/>
      <c r="E225" s="92"/>
      <c r="F225" s="92"/>
      <c r="G225" s="79"/>
      <c r="H225" s="92"/>
      <c r="I225" s="79"/>
      <c r="J225" s="92"/>
      <c r="K225" s="125"/>
    </row>
    <row r="226" spans="2:11" ht="12.75">
      <c r="B226" s="124"/>
      <c r="C226" s="92"/>
      <c r="D226" s="92"/>
      <c r="E226" s="92"/>
      <c r="F226" s="92"/>
      <c r="G226" s="79"/>
      <c r="H226" s="92"/>
      <c r="I226" s="79"/>
      <c r="J226" s="92"/>
      <c r="K226" s="125"/>
    </row>
    <row r="227" spans="2:11" ht="12.75">
      <c r="B227" s="124"/>
      <c r="C227" s="92"/>
      <c r="D227" s="92"/>
      <c r="E227" s="92"/>
      <c r="F227" s="92"/>
      <c r="G227" s="79"/>
      <c r="H227" s="92"/>
      <c r="I227" s="79"/>
      <c r="J227" s="92"/>
      <c r="K227" s="125"/>
    </row>
    <row r="228" spans="2:11" ht="12.75">
      <c r="B228" s="148"/>
      <c r="C228" s="137" t="s">
        <v>300</v>
      </c>
      <c r="D228" s="79" t="s">
        <v>297</v>
      </c>
      <c r="E228" s="79"/>
      <c r="F228" s="79"/>
      <c r="G228" s="79"/>
      <c r="H228" s="92"/>
      <c r="I228" s="79"/>
      <c r="J228" s="92"/>
      <c r="K228" s="125"/>
    </row>
    <row r="229" spans="2:11" ht="12.75">
      <c r="B229" s="148"/>
      <c r="C229" s="137"/>
      <c r="D229" s="79"/>
      <c r="E229" s="79"/>
      <c r="F229" s="79"/>
      <c r="G229" s="79"/>
      <c r="H229" s="92"/>
      <c r="I229" s="79"/>
      <c r="J229" s="92"/>
      <c r="K229" s="125"/>
    </row>
    <row r="230" spans="2:11" ht="12.75">
      <c r="B230" s="147"/>
      <c r="C230" s="96">
        <v>1</v>
      </c>
      <c r="D230" s="92" t="s">
        <v>301</v>
      </c>
      <c r="E230" s="92"/>
      <c r="F230" s="92"/>
      <c r="G230" s="92"/>
      <c r="H230" s="92"/>
      <c r="I230" s="79"/>
      <c r="J230" s="92"/>
      <c r="K230" s="125"/>
    </row>
    <row r="231" spans="2:11" ht="12.75">
      <c r="B231" s="147"/>
      <c r="C231" s="96">
        <v>2</v>
      </c>
      <c r="D231" s="93" t="s">
        <v>302</v>
      </c>
      <c r="E231" s="92"/>
      <c r="F231" s="92"/>
      <c r="G231" s="92"/>
      <c r="H231" s="92"/>
      <c r="I231" s="79"/>
      <c r="J231" s="92"/>
      <c r="K231" s="125"/>
    </row>
    <row r="232" spans="2:11" ht="12.75">
      <c r="B232" s="147"/>
      <c r="C232" s="96">
        <v>3</v>
      </c>
      <c r="D232" s="92" t="s">
        <v>101</v>
      </c>
      <c r="E232" s="92"/>
      <c r="F232" s="92"/>
      <c r="G232" s="92"/>
      <c r="H232" s="92"/>
      <c r="I232" s="92">
        <v>100000</v>
      </c>
      <c r="J232" s="92" t="s">
        <v>146</v>
      </c>
      <c r="K232" s="125"/>
    </row>
    <row r="233" spans="2:11" ht="12.75">
      <c r="B233" s="147"/>
      <c r="C233" s="96">
        <v>4</v>
      </c>
      <c r="D233" s="92" t="s">
        <v>102</v>
      </c>
      <c r="E233" s="92"/>
      <c r="F233" s="92"/>
      <c r="G233" s="92"/>
      <c r="H233" s="92"/>
      <c r="I233" s="79"/>
      <c r="J233" s="92"/>
      <c r="K233" s="125"/>
    </row>
    <row r="234" spans="2:11" ht="12.75">
      <c r="B234" s="147"/>
      <c r="C234" s="96">
        <v>5</v>
      </c>
      <c r="D234" s="92" t="s">
        <v>303</v>
      </c>
      <c r="E234" s="92"/>
      <c r="F234" s="92"/>
      <c r="G234" s="92"/>
      <c r="H234" s="92"/>
      <c r="I234" s="79"/>
      <c r="J234" s="92"/>
      <c r="K234" s="125"/>
    </row>
  </sheetData>
  <sheetProtection/>
  <printOptions/>
  <pageMargins left="0.46" right="0.56" top="0.3" bottom="0.34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H27" sqref="H26:H2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Melsi</cp:lastModifiedBy>
  <cp:lastPrinted>2009-07-28T16:36:15Z</cp:lastPrinted>
  <dcterms:created xsi:type="dcterms:W3CDTF">2009-01-28T17:50:48Z</dcterms:created>
  <dcterms:modified xsi:type="dcterms:W3CDTF">2009-07-28T16:36:52Z</dcterms:modified>
  <cp:category/>
  <cp:version/>
  <cp:contentType/>
  <cp:contentStatus/>
</cp:coreProperties>
</file>