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50" activeTab="1"/>
  </bookViews>
  <sheets>
    <sheet name="BIL" sheetId="1" r:id="rId1"/>
    <sheet name="PASH" sheetId="2" r:id="rId2"/>
  </sheets>
  <definedNames>
    <definedName name="Je263">'PASH'!$C$8</definedName>
    <definedName name="WW33">'PASH'!#REF!</definedName>
  </definedNames>
  <calcPr fullCalcOnLoad="1"/>
</workbook>
</file>

<file path=xl/sharedStrings.xml><?xml version="1.0" encoding="utf-8"?>
<sst xmlns="http://schemas.openxmlformats.org/spreadsheetml/2006/main" count="171" uniqueCount="129">
  <si>
    <t>Fitimi ( humbja) para tatimit</t>
  </si>
  <si>
    <t>Shpenzimet e tatimit mbi fitimin 10 %</t>
  </si>
  <si>
    <t>Fitimi ( humbja) neto e vitit financiar</t>
  </si>
  <si>
    <t>N.r.</t>
  </si>
  <si>
    <t>Dervativë dhe aktive financiare të mbajtura për tregtim</t>
  </si>
  <si>
    <t>Aktive të tjera financiare afatshkurtra</t>
  </si>
  <si>
    <t>Inventari</t>
  </si>
  <si>
    <t>Aktivet biologjike afatshkurtra</t>
  </si>
  <si>
    <t xml:space="preserve">Aktivet afatshkurtra të mbajtura për shitje </t>
  </si>
  <si>
    <t>B</t>
  </si>
  <si>
    <t>Toka</t>
  </si>
  <si>
    <t>Ndertesa (minus amortizimi)</t>
  </si>
  <si>
    <t>Makineri dhe paisje (minus amortizmi)</t>
  </si>
  <si>
    <t>Aktive të tjera afatgjata materiale ( me vlere kontabel)</t>
  </si>
  <si>
    <t>Kapitali aksionar i papaguar</t>
  </si>
  <si>
    <t>Aktive të tjera afatgjata (në proces)</t>
  </si>
  <si>
    <t>Dervativët</t>
  </si>
  <si>
    <t>Të ardhura të tjera nga veprimtaritë shfrytëzimit</t>
  </si>
  <si>
    <t>Ndryshimet në inventarin e p.gatshme dhe p. proces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</si>
  <si>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</si>
  <si>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</si>
  <si>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</si>
  <si>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</si>
  <si>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</si>
  <si>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</si>
  <si>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</si>
  <si>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</si>
  <si>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</si>
  <si>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</si>
  <si>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</si>
  <si>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Huamarrjet</t>
  </si>
  <si>
    <t>Huat dhe parapagimet</t>
  </si>
  <si>
    <t>Grandet dhe të ardhurat e shtyra</t>
  </si>
  <si>
    <t>Provizionet afatshkurtra</t>
  </si>
  <si>
    <t>Huat afatgjata</t>
  </si>
  <si>
    <t>I</t>
  </si>
  <si>
    <t>A</t>
  </si>
  <si>
    <t>Bono të konvertueshme</t>
  </si>
  <si>
    <t>Pjesa e fitimit neto për aksionarët e shoqërise mëmë</t>
  </si>
  <si>
    <t>Pjesa e fitimit neto për aksionarët e pakicës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</si>
  <si>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</si>
  <si>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</si>
  <si>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</si>
  <si>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</si>
  <si>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Emri i mirë</t>
  </si>
  <si>
    <t>Shpenzimet e zhvillimit</t>
  </si>
  <si>
    <t>Mjete monetare</t>
  </si>
  <si>
    <t>Shitjet neto</t>
  </si>
  <si>
    <t>Formati 1</t>
  </si>
  <si>
    <t>P Ë R SH K R I M I</t>
  </si>
  <si>
    <t>Viti Paraardhës</t>
  </si>
  <si>
    <t>Parapagimet dhe shpenzimet e shtyra</t>
  </si>
  <si>
    <t xml:space="preserve">Aktive biologjike afatgjata </t>
  </si>
  <si>
    <t>Te pagueshme ndaj furnitorëve</t>
  </si>
  <si>
    <t>Te pagueshme ndaj punonjësve</t>
  </si>
  <si>
    <t>Detyrimet tatimore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</si>
  <si>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</si>
  <si>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</si>
  <si>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</si>
  <si>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</si>
  <si>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</si>
  <si>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</si>
  <si>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Aktivet afatgjata jomateriale</t>
  </si>
  <si>
    <t>AKTIVET</t>
  </si>
  <si>
    <t>Aktivet Afatshkurtra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</si>
  <si>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</si>
  <si>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</si>
  <si>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</si>
  <si>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</si>
  <si>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Investimet financiare afatgjata</t>
  </si>
  <si>
    <t>Hua të tjera</t>
  </si>
  <si>
    <t>Parapagimet e arkëtuara</t>
  </si>
  <si>
    <t>TOTALI I PASIVEVE  AFATSHKURTRA</t>
  </si>
  <si>
    <t>Pasivet Afatgjata</t>
  </si>
  <si>
    <t>Hua , bono dhe detyrime nga qeraja financiare</t>
  </si>
  <si>
    <t>TOTALI AKTIVEVE AFATGJATA</t>
  </si>
  <si>
    <t xml:space="preserve">TOTALI AKTIVEVE </t>
  </si>
  <si>
    <t>Bonot e konvertueshme</t>
  </si>
  <si>
    <t xml:space="preserve">TOTALI I PASIVEVE </t>
  </si>
  <si>
    <t>III</t>
  </si>
  <si>
    <t>Kapitali</t>
  </si>
  <si>
    <t>Totali</t>
  </si>
  <si>
    <t>Huamarrje të tjera afatgjata</t>
  </si>
  <si>
    <t>Provizionet afatgjata</t>
  </si>
  <si>
    <t>Grandet dhe të ardhurat të shtyra</t>
  </si>
  <si>
    <t>Aksionet e pakicës (vetem per pasq.fin.të kosoliduara)</t>
  </si>
  <si>
    <t>Llogari / Kërkesa te arkëtueshme</t>
  </si>
  <si>
    <t>Llogari / Kërkesa të tjera të arkëtueshme</t>
  </si>
  <si>
    <t>Instrumente të tjera borxhi</t>
  </si>
  <si>
    <t>Investime të tjera financiare</t>
  </si>
  <si>
    <t>Zëri i Bilancit</t>
  </si>
  <si>
    <t>Viti Ushtrimor</t>
  </si>
  <si>
    <t>Viti Para - ardhës</t>
  </si>
  <si>
    <t>a)</t>
  </si>
  <si>
    <t>Derivativët</t>
  </si>
  <si>
    <t>b)</t>
  </si>
  <si>
    <t>Aktivet e mbajtura për tregtim</t>
  </si>
  <si>
    <t>Aktive afatgjata materiale</t>
  </si>
  <si>
    <t>Aktive të tjera afatgjata jomateriale</t>
  </si>
  <si>
    <t>c)</t>
  </si>
  <si>
    <t>d)</t>
  </si>
  <si>
    <t>Lëndët e para</t>
  </si>
  <si>
    <t>Prodhim në proces</t>
  </si>
  <si>
    <t>Produkte të gatshme</t>
  </si>
  <si>
    <t>Mallra per rishitje</t>
  </si>
  <si>
    <t>TOTALI I PASIVEVE DHE  KAPITALIT</t>
  </si>
  <si>
    <t>AKTIVET TOTALE  AFATSHKURTRA</t>
  </si>
  <si>
    <t>II</t>
  </si>
  <si>
    <t>Aktivet Afatgjata</t>
  </si>
  <si>
    <t>PASIVET DHE KAPITALI</t>
  </si>
  <si>
    <t>e)</t>
  </si>
  <si>
    <t>Parapagesa për furnizime</t>
  </si>
  <si>
    <t>TOTALI I PASIVEVE  AFATGJATA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</si>
  <si>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</si>
  <si>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</si>
  <si>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</si>
  <si>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</si>
  <si>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</si>
  <si>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</si>
  <si>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</si>
  <si>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</si>
  <si>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</si>
  <si>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</si>
  <si>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Pasivet Afatshkurtra</t>
  </si>
  <si>
    <t>Huat dhe obligacionet afatshkurtra</t>
  </si>
  <si>
    <t>Kthimet / ripagesat e huave afatgjata</t>
  </si>
  <si>
    <t>``   3 A  &amp;  K  ``shpk</t>
  </si>
  <si>
    <t>2.  Pasqyra e të ardhurave dhe shpenzimeve.  Program  Exsel</t>
  </si>
  <si>
    <t>Bilanci Kontabël 31.12.2011  Program  Exsel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</si>
</sst>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_);_(* \(#,##0\);_(* &quot;-&quot;??_);_(@_)"/>
    <numFmt numFmtId="167" formatCode="_-* #,##0.00_-;\-* #,##0.00_-;_-* &quot;-&quot;??_-;_-@_-"/>
    <numFmt numFmtId="168" formatCode="_(* #,##0.0_);_(* \(#,##0.0\);_(* &quot;-&quot;??_);_(@_)"/>
    <numFmt numFmtId="169" formatCode="_(* #,##0.0_);_(* \(#,##0.0\);_(* &quot;-&quot;_);_(@_)"/>
    <numFmt numFmtId="170" formatCode="0.0%"/>
    <numFmt numFmtId="171" formatCode="0.0000"/>
    <numFmt numFmtId="172" formatCode="0.000"/>
    <numFmt numFmtId="173" formatCode="_(* #,##0.00000000_);_(* \(#,##0.00000000\);_(* &quot;-&quot;??_);_(@_)"/>
    <numFmt numFmtId="174" formatCode="0.00000"/>
    <numFmt numFmtId="175" formatCode="0.0"/>
    <numFmt numFmtId="176" formatCode="_-* #,##0.0_-;\-* #,##0.0_-;_-* &quot;-&quot;??_-;_-@_-"/>
    <numFmt numFmtId="177" formatCode="_-* #,##0_-;\-* #,##0_-;_-* &quot;-&quot;??_-;_-@_-"/>
    <numFmt numFmtId="178" formatCode="_(* #,##0.0000_);_(* \(#,##0.0000\);_(* &quot;-&quot;??_);_(@_)"/>
    <numFmt numFmtId="179" formatCode="_-* #,##0.0_-;\-* #,##0.0_-;_-* &quot;-&quot;?_-;_-@_-"/>
    <numFmt numFmtId="180" formatCode="B2dd\-mmm"/>
    <numFmt numFmtId="181" formatCode="B2mmm\-yy"/>
    <numFmt numFmtId="182" formatCode="_(* #,##0.0000_);_(* \(#,##0.0000\);_(* &quot;-&quot;_);_(@_)"/>
    <numFmt numFmtId="183" formatCode="_(* #,##0.0_);_(* \(#,##0.0\);_(* &quot;-&quot;?_);_(@_)"/>
    <numFmt numFmtId="184" formatCode="0.000000"/>
    <numFmt numFmtId="185" formatCode="0.000%"/>
    <numFmt numFmtId="186" formatCode="0.00000000"/>
    <numFmt numFmtId="187" formatCode="0.0000000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0.0000%"/>
    <numFmt numFmtId="192" formatCode="#,##0.0"/>
    <numFmt numFmtId="193" formatCode="0.00000%"/>
    <numFmt numFmtId="194" formatCode="0.000000%"/>
    <numFmt numFmtId="195" formatCode="0.0000000%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_);_(* \(#,##0.0000\);_(* &quot;-&quot;????_);_(@_)"/>
    <numFmt numFmtId="202" formatCode="_(* #,##0.00000000_);_(* \(#,##0.00000000\);_(* &quot;-&quot;????????_);_(@_)"/>
    <numFmt numFmtId="203" formatCode="_(* #,##0.0000000_);_(* \(#,##0.0000000\);_(* &quot;-&quot;???????_);_(@_)"/>
    <numFmt numFmtId="204" formatCode="0.0E+00"/>
    <numFmt numFmtId="205" formatCode="0E+00"/>
    <numFmt numFmtId="206" formatCode="_(* #,##0.000000000000000000_);_(* \(#,##0.000000000000000000\);_(* &quot;-&quot;??????????????????_);_(@_)"/>
    <numFmt numFmtId="207" formatCode="0_);\(0\)"/>
    <numFmt numFmtId="208" formatCode="_(* #,##0.000_);_(* \(#,##0.000\);_(* &quot;-&quot;???_);_(@_)"/>
    <numFmt numFmtId="209" formatCode="_(* #,##0.00000_);_(* \(#,##0.00000\);_(* &quot;-&quot;?????_);_(@_)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9"/>
      <color indexed="8"/>
      <name val="Book Antiqua"/>
      <family val="1"/>
    </font>
    <font>
      <i/>
      <sz val="9"/>
      <name val="Book Antiqua"/>
      <family val="1"/>
    </font>
    <font>
      <sz val="9"/>
      <color indexed="12"/>
      <name val="Book Antiqua"/>
      <family val="1"/>
    </font>
    <font>
      <sz val="9"/>
      <color indexed="10"/>
      <name val="Book Antiqua"/>
      <family val="1"/>
    </font>
    <font>
      <i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Book Antiqua"/>
      <family val="1"/>
    </font>
    <font>
      <b/>
      <sz val="9"/>
      <color indexed="17"/>
      <name val="Book Antiqua"/>
      <family val="1"/>
    </font>
    <font>
      <sz val="8"/>
      <color indexed="8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vertical="distributed"/>
    </xf>
    <xf numFmtId="0" fontId="8" fillId="0" borderId="10" xfId="0" applyFont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distributed"/>
    </xf>
    <xf numFmtId="0" fontId="8" fillId="0" borderId="11" xfId="0" applyFont="1" applyBorder="1" applyAlignment="1">
      <alignment vertical="distributed"/>
    </xf>
    <xf numFmtId="0" fontId="8" fillId="0" borderId="12" xfId="0" applyFont="1" applyBorder="1" applyAlignment="1">
      <alignment horizontal="center"/>
    </xf>
    <xf numFmtId="43" fontId="9" fillId="0" borderId="13" xfId="42" applyFont="1" applyBorder="1" applyAlignment="1">
      <alignment/>
    </xf>
    <xf numFmtId="43" fontId="9" fillId="0" borderId="0" xfId="42" applyFont="1" applyFill="1" applyBorder="1" applyAlignment="1">
      <alignment/>
    </xf>
    <xf numFmtId="43" fontId="9" fillId="0" borderId="12" xfId="42" applyFont="1" applyBorder="1" applyAlignment="1">
      <alignment/>
    </xf>
    <xf numFmtId="0" fontId="8" fillId="0" borderId="14" xfId="0" applyFont="1" applyBorder="1" applyAlignment="1">
      <alignment horizontal="center"/>
    </xf>
    <xf numFmtId="43" fontId="9" fillId="0" borderId="15" xfId="42" applyFont="1" applyBorder="1" applyAlignment="1">
      <alignment/>
    </xf>
    <xf numFmtId="43" fontId="9" fillId="0" borderId="14" xfId="42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/>
    </xf>
    <xf numFmtId="43" fontId="9" fillId="0" borderId="17" xfId="42" applyFont="1" applyBorder="1" applyAlignment="1">
      <alignment/>
    </xf>
    <xf numFmtId="43" fontId="9" fillId="0" borderId="16" xfId="42" applyFont="1" applyBorder="1" applyAlignment="1">
      <alignment/>
    </xf>
    <xf numFmtId="0" fontId="7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3" fontId="11" fillId="0" borderId="0" xfId="42" applyFont="1" applyFill="1" applyBorder="1" applyAlignment="1">
      <alignment/>
    </xf>
    <xf numFmtId="0" fontId="7" fillId="20" borderId="16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left"/>
    </xf>
    <xf numFmtId="43" fontId="6" fillId="20" borderId="16" xfId="42" applyFont="1" applyFill="1" applyBorder="1" applyAlignment="1">
      <alignment/>
    </xf>
    <xf numFmtId="43" fontId="6" fillId="0" borderId="16" xfId="42" applyFont="1" applyBorder="1" applyAlignment="1">
      <alignment/>
    </xf>
    <xf numFmtId="0" fontId="10" fillId="20" borderId="16" xfId="0" applyFont="1" applyFill="1" applyBorder="1" applyAlignment="1">
      <alignment horizontal="center"/>
    </xf>
    <xf numFmtId="0" fontId="10" fillId="20" borderId="16" xfId="0" applyFont="1" applyFill="1" applyBorder="1" applyAlignment="1">
      <alignment/>
    </xf>
    <xf numFmtId="43" fontId="13" fillId="20" borderId="17" xfId="42" applyFont="1" applyFill="1" applyBorder="1" applyAlignment="1">
      <alignment/>
    </xf>
    <xf numFmtId="43" fontId="13" fillId="0" borderId="0" xfId="42" applyFont="1" applyFill="1" applyBorder="1" applyAlignment="1">
      <alignment/>
    </xf>
    <xf numFmtId="43" fontId="13" fillId="20" borderId="16" xfId="42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8" fillId="20" borderId="16" xfId="0" applyFont="1" applyFill="1" applyBorder="1" applyAlignment="1">
      <alignment/>
    </xf>
    <xf numFmtId="0" fontId="8" fillId="20" borderId="16" xfId="0" applyFont="1" applyFill="1" applyBorder="1" applyAlignment="1">
      <alignment horizontal="center"/>
    </xf>
    <xf numFmtId="43" fontId="9" fillId="20" borderId="17" xfId="42" applyFont="1" applyFill="1" applyBorder="1" applyAlignment="1">
      <alignment/>
    </xf>
    <xf numFmtId="43" fontId="9" fillId="20" borderId="16" xfId="42" applyFont="1" applyFill="1" applyBorder="1" applyAlignment="1">
      <alignment/>
    </xf>
    <xf numFmtId="0" fontId="7" fillId="0" borderId="16" xfId="0" applyFont="1" applyBorder="1" applyAlignment="1">
      <alignment/>
    </xf>
    <xf numFmtId="43" fontId="6" fillId="0" borderId="17" xfId="42" applyFont="1" applyBorder="1" applyAlignment="1">
      <alignment/>
    </xf>
    <xf numFmtId="43" fontId="6" fillId="0" borderId="0" xfId="42" applyFont="1" applyFill="1" applyBorder="1" applyAlignment="1">
      <alignment/>
    </xf>
    <xf numFmtId="43" fontId="8" fillId="0" borderId="17" xfId="42" applyFont="1" applyBorder="1" applyAlignment="1">
      <alignment/>
    </xf>
    <xf numFmtId="0" fontId="7" fillId="0" borderId="16" xfId="0" applyFont="1" applyBorder="1" applyAlignment="1">
      <alignment horizontal="center" vertical="distributed"/>
    </xf>
    <xf numFmtId="0" fontId="10" fillId="0" borderId="16" xfId="0" applyFont="1" applyBorder="1" applyAlignment="1">
      <alignment horizontal="left" vertical="distributed"/>
    </xf>
    <xf numFmtId="0" fontId="7" fillId="0" borderId="18" xfId="0" applyFont="1" applyBorder="1" applyAlignment="1">
      <alignment/>
    </xf>
    <xf numFmtId="43" fontId="6" fillId="0" borderId="19" xfId="42" applyFont="1" applyBorder="1" applyAlignment="1">
      <alignment/>
    </xf>
    <xf numFmtId="43" fontId="6" fillId="0" borderId="18" xfId="42" applyFont="1" applyBorder="1" applyAlignment="1">
      <alignment/>
    </xf>
    <xf numFmtId="165" fontId="7" fillId="0" borderId="0" xfId="42" applyNumberFormat="1" applyFont="1" applyBorder="1" applyAlignment="1">
      <alignment/>
    </xf>
    <xf numFmtId="165" fontId="7" fillId="0" borderId="0" xfId="42" applyNumberFormat="1" applyFont="1" applyFill="1" applyBorder="1" applyAlignment="1">
      <alignment/>
    </xf>
    <xf numFmtId="43" fontId="7" fillId="0" borderId="0" xfId="42" applyFont="1" applyBorder="1" applyAlignment="1">
      <alignment/>
    </xf>
    <xf numFmtId="43" fontId="6" fillId="0" borderId="0" xfId="42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16" xfId="0" applyFont="1" applyFill="1" applyBorder="1" applyAlignment="1">
      <alignment/>
    </xf>
    <xf numFmtId="43" fontId="8" fillId="0" borderId="16" xfId="42" applyFont="1" applyBorder="1" applyAlignment="1">
      <alignment/>
    </xf>
    <xf numFmtId="0" fontId="10" fillId="20" borderId="22" xfId="0" applyFont="1" applyFill="1" applyBorder="1" applyAlignment="1">
      <alignment horizontal="center"/>
    </xf>
    <xf numFmtId="0" fontId="8" fillId="20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 vertical="distributed"/>
    </xf>
    <xf numFmtId="43" fontId="7" fillId="0" borderId="16" xfId="42" applyFont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23" xfId="0" applyFont="1" applyFill="1" applyBorder="1" applyAlignment="1">
      <alignment/>
    </xf>
    <xf numFmtId="0" fontId="8" fillId="20" borderId="18" xfId="0" applyFont="1" applyFill="1" applyBorder="1" applyAlignment="1">
      <alignment horizontal="center"/>
    </xf>
    <xf numFmtId="43" fontId="9" fillId="20" borderId="18" xfId="42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12" xfId="0" applyFont="1" applyBorder="1" applyAlignment="1">
      <alignment/>
    </xf>
    <xf numFmtId="43" fontId="6" fillId="0" borderId="12" xfId="42" applyFont="1" applyBorder="1" applyAlignment="1">
      <alignment/>
    </xf>
    <xf numFmtId="0" fontId="8" fillId="0" borderId="22" xfId="0" applyFont="1" applyBorder="1" applyAlignment="1">
      <alignment horizontal="center" vertical="distributed"/>
    </xf>
    <xf numFmtId="0" fontId="8" fillId="20" borderId="25" xfId="0" applyFont="1" applyFill="1" applyBorder="1" applyAlignment="1">
      <alignment/>
    </xf>
    <xf numFmtId="0" fontId="8" fillId="20" borderId="26" xfId="0" applyFont="1" applyFill="1" applyBorder="1" applyAlignment="1">
      <alignment horizontal="center"/>
    </xf>
    <xf numFmtId="4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distributed"/>
    </xf>
    <xf numFmtId="43" fontId="12" fillId="0" borderId="0" xfId="42" applyFont="1" applyAlignment="1">
      <alignment/>
    </xf>
    <xf numFmtId="0" fontId="8" fillId="0" borderId="27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vertical="distributed"/>
    </xf>
    <xf numFmtId="166" fontId="7" fillId="0" borderId="16" xfId="42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distributed"/>
    </xf>
    <xf numFmtId="43" fontId="7" fillId="0" borderId="22" xfId="42" applyFont="1" applyBorder="1" applyAlignment="1">
      <alignment horizontal="center" vertical="center"/>
    </xf>
    <xf numFmtId="0" fontId="10" fillId="0" borderId="16" xfId="0" applyFont="1" applyBorder="1" applyAlignment="1">
      <alignment vertical="distributed"/>
    </xf>
    <xf numFmtId="0" fontId="7" fillId="0" borderId="22" xfId="0" applyFont="1" applyBorder="1" applyAlignment="1">
      <alignment horizontal="center" vertical="center"/>
    </xf>
    <xf numFmtId="0" fontId="8" fillId="20" borderId="22" xfId="0" applyFont="1" applyFill="1" applyBorder="1" applyAlignment="1">
      <alignment horizontal="center" vertical="center"/>
    </xf>
    <xf numFmtId="0" fontId="8" fillId="20" borderId="16" xfId="0" applyFont="1" applyFill="1" applyBorder="1" applyAlignment="1">
      <alignment vertical="distributed"/>
    </xf>
    <xf numFmtId="43" fontId="7" fillId="0" borderId="16" xfId="42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vertical="distributed"/>
    </xf>
    <xf numFmtId="43" fontId="7" fillId="0" borderId="18" xfId="42" applyFont="1" applyBorder="1" applyAlignment="1">
      <alignment horizontal="center" vertical="center"/>
    </xf>
    <xf numFmtId="0" fontId="7" fillId="0" borderId="0" xfId="0" applyFont="1" applyBorder="1" applyAlignment="1">
      <alignment vertical="distributed"/>
    </xf>
    <xf numFmtId="43" fontId="7" fillId="0" borderId="17" xfId="42" applyFont="1" applyBorder="1" applyAlignment="1">
      <alignment/>
    </xf>
    <xf numFmtId="43" fontId="8" fillId="20" borderId="26" xfId="42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0" xfId="0" applyFont="1" applyAlignment="1">
      <alignment horizontal="center"/>
    </xf>
    <xf numFmtId="43" fontId="9" fillId="0" borderId="16" xfId="42" applyFont="1" applyBorder="1" applyAlignment="1">
      <alignment/>
    </xf>
    <xf numFmtId="166" fontId="7" fillId="20" borderId="16" xfId="42" applyNumberFormat="1" applyFont="1" applyFill="1" applyBorder="1" applyAlignment="1">
      <alignment horizontal="right" vertical="center"/>
    </xf>
    <xf numFmtId="43" fontId="31" fillId="0" borderId="0" xfId="42" applyFont="1" applyFill="1" applyBorder="1" applyAlignment="1">
      <alignment/>
    </xf>
    <xf numFmtId="43" fontId="32" fillId="0" borderId="0" xfId="42" applyFont="1" applyFill="1" applyBorder="1" applyAlignment="1">
      <alignment/>
    </xf>
    <xf numFmtId="166" fontId="8" fillId="0" borderId="12" xfId="42" applyNumberFormat="1" applyFont="1" applyBorder="1" applyAlignment="1">
      <alignment horizontal="right" vertical="center"/>
    </xf>
    <xf numFmtId="166" fontId="8" fillId="0" borderId="16" xfId="42" applyNumberFormat="1" applyFont="1" applyBorder="1" applyAlignment="1">
      <alignment horizontal="right" vertical="center"/>
    </xf>
    <xf numFmtId="166" fontId="8" fillId="20" borderId="16" xfId="42" applyNumberFormat="1" applyFont="1" applyFill="1" applyBorder="1" applyAlignment="1">
      <alignment horizontal="right" vertical="center"/>
    </xf>
    <xf numFmtId="43" fontId="7" fillId="20" borderId="16" xfId="42" applyFont="1" applyFill="1" applyBorder="1" applyAlignment="1">
      <alignment horizontal="right" vertical="center"/>
    </xf>
    <xf numFmtId="43" fontId="8" fillId="20" borderId="16" xfId="42" applyFont="1" applyFill="1" applyBorder="1" applyAlignment="1">
      <alignment horizontal="right" vertical="center"/>
    </xf>
    <xf numFmtId="43" fontId="3" fillId="0" borderId="0" xfId="42" applyFont="1" applyFill="1" applyBorder="1" applyAlignment="1">
      <alignment/>
    </xf>
    <xf numFmtId="0" fontId="8" fillId="0" borderId="16" xfId="0" applyFont="1" applyBorder="1" applyAlignment="1">
      <alignment horizontal="left" vertical="distributed"/>
    </xf>
    <xf numFmtId="43" fontId="6" fillId="0" borderId="0" xfId="42" applyFont="1" applyFill="1" applyBorder="1" applyAlignment="1">
      <alignment/>
    </xf>
    <xf numFmtId="43" fontId="13" fillId="0" borderId="0" xfId="42" applyFont="1" applyFill="1" applyBorder="1" applyAlignment="1">
      <alignment/>
    </xf>
    <xf numFmtId="43" fontId="33" fillId="0" borderId="0" xfId="42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0" fontId="8" fillId="0" borderId="29" xfId="0" applyFont="1" applyBorder="1" applyAlignment="1">
      <alignment horizontal="center" vertical="distributed"/>
    </xf>
    <xf numFmtId="0" fontId="8" fillId="0" borderId="30" xfId="0" applyFont="1" applyBorder="1" applyAlignment="1">
      <alignment horizontal="center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73">
      <selection activeCell="F15" sqref="F15"/>
    </sheetView>
  </sheetViews>
  <sheetFormatPr defaultColWidth="9.140625" defaultRowHeight="12" customHeight="1"/>
  <cols>
    <col min="1" max="1" width="5.00390625" style="1" customWidth="1"/>
    <col min="2" max="2" width="45.140625" style="1" customWidth="1"/>
    <col min="3" max="3" width="20.140625" style="1" customWidth="1"/>
    <col min="4" max="4" width="20.7109375" style="1" customWidth="1"/>
    <col min="5" max="5" width="16.7109375" style="1" customWidth="1"/>
    <col min="6" max="16384" width="9.140625" style="1" customWidth="1"/>
  </cols>
  <sheetData>
    <row r="1" spans="2:5" ht="12" customHeight="1">
      <c r="B1" s="115" t="s">
        <v>126</v>
      </c>
      <c r="C1" s="3"/>
      <c r="D1" s="3"/>
      <c r="E1" s="3"/>
    </row>
    <row r="2" spans="1:4" ht="12" customHeight="1">
      <c r="A2" s="4"/>
      <c r="B2" s="5" t="s">
        <v>128</v>
      </c>
      <c r="C2" s="4"/>
      <c r="D2" s="75"/>
    </row>
    <row r="3" spans="1:5" ht="12" customHeight="1" thickBot="1">
      <c r="A3" s="4"/>
      <c r="B3" s="4"/>
      <c r="C3" s="100">
        <v>2011</v>
      </c>
      <c r="D3" s="100">
        <v>2010</v>
      </c>
      <c r="E3" s="6"/>
    </row>
    <row r="4" spans="1:5" ht="12" customHeight="1">
      <c r="A4" s="7"/>
      <c r="B4" s="116" t="s">
        <v>90</v>
      </c>
      <c r="C4" s="116" t="s">
        <v>91</v>
      </c>
      <c r="D4" s="116" t="s">
        <v>92</v>
      </c>
      <c r="E4" s="9"/>
    </row>
    <row r="5" spans="1:5" ht="12" customHeight="1" thickBot="1">
      <c r="A5" s="10"/>
      <c r="B5" s="117"/>
      <c r="C5" s="117"/>
      <c r="D5" s="117"/>
      <c r="E5" s="9"/>
    </row>
    <row r="6" spans="1:5" ht="10.5" customHeight="1">
      <c r="A6" s="11" t="s">
        <v>36</v>
      </c>
      <c r="B6" s="11" t="s">
        <v>63</v>
      </c>
      <c r="C6" s="12">
        <f>C58</f>
        <v>23842263</v>
      </c>
      <c r="D6" s="14">
        <f>D58</f>
        <v>17697406</v>
      </c>
      <c r="E6" s="13"/>
    </row>
    <row r="7" spans="1:5" ht="10.5" customHeight="1">
      <c r="A7" s="15"/>
      <c r="B7" s="15"/>
      <c r="C7" s="16"/>
      <c r="D7" s="17"/>
      <c r="E7" s="13"/>
    </row>
    <row r="8" spans="1:5" ht="10.5" customHeight="1">
      <c r="A8" s="18" t="s">
        <v>35</v>
      </c>
      <c r="B8" s="19" t="s">
        <v>64</v>
      </c>
      <c r="C8" s="20"/>
      <c r="D8" s="21"/>
      <c r="E8" s="13"/>
    </row>
    <row r="9" spans="1:5" ht="10.5" customHeight="1">
      <c r="A9" s="18"/>
      <c r="B9" s="19"/>
      <c r="C9" s="20"/>
      <c r="D9" s="21"/>
      <c r="E9" s="13"/>
    </row>
    <row r="10" spans="1:5" ht="10.5" customHeight="1">
      <c r="A10" s="18">
        <v>1</v>
      </c>
      <c r="B10" s="19" t="s">
        <v>46</v>
      </c>
      <c r="C10" s="20">
        <v>5194680</v>
      </c>
      <c r="D10" s="21">
        <v>3703575</v>
      </c>
      <c r="E10" s="104"/>
    </row>
    <row r="11" spans="1:5" ht="10.5" customHeight="1">
      <c r="A11" s="18">
        <v>2</v>
      </c>
      <c r="B11" s="19" t="s">
        <v>4</v>
      </c>
      <c r="C11" s="20">
        <f>SUM(C12,C13)</f>
        <v>0</v>
      </c>
      <c r="D11" s="21">
        <f>SUM(D12,D13)</f>
        <v>0</v>
      </c>
      <c r="E11" s="103"/>
    </row>
    <row r="12" spans="1:5" ht="10.5" customHeight="1">
      <c r="A12" s="22" t="s">
        <v>93</v>
      </c>
      <c r="B12" s="23" t="s">
        <v>94</v>
      </c>
      <c r="C12" s="40"/>
      <c r="D12" s="28"/>
      <c r="E12" s="24"/>
    </row>
    <row r="13" spans="1:5" ht="10.5" customHeight="1">
      <c r="A13" s="22" t="s">
        <v>95</v>
      </c>
      <c r="B13" s="23" t="s">
        <v>96</v>
      </c>
      <c r="C13" s="40"/>
      <c r="D13" s="28"/>
      <c r="E13" s="24"/>
    </row>
    <row r="14" spans="1:5" ht="10.5" customHeight="1">
      <c r="A14" s="25"/>
      <c r="B14" s="26" t="s">
        <v>81</v>
      </c>
      <c r="C14" s="31">
        <f>C10+C11</f>
        <v>5194680</v>
      </c>
      <c r="D14" s="33">
        <f>D10+D11</f>
        <v>3703575</v>
      </c>
      <c r="E14" s="24"/>
    </row>
    <row r="15" spans="1:5" ht="10.5" customHeight="1">
      <c r="A15" s="18">
        <v>3</v>
      </c>
      <c r="B15" s="19" t="s">
        <v>5</v>
      </c>
      <c r="C15" s="20">
        <f>SUM(C16,C17,C18,C19)</f>
        <v>4936521</v>
      </c>
      <c r="D15" s="21">
        <f>SUM(D16,D17,D18,D19)</f>
        <v>4744180</v>
      </c>
      <c r="E15" s="103"/>
    </row>
    <row r="16" spans="1:5" ht="10.5" customHeight="1">
      <c r="A16" s="22" t="s">
        <v>93</v>
      </c>
      <c r="B16" s="23" t="s">
        <v>86</v>
      </c>
      <c r="C16" s="40">
        <v>4934407</v>
      </c>
      <c r="D16" s="28">
        <v>4708793</v>
      </c>
      <c r="E16" s="103"/>
    </row>
    <row r="17" spans="1:5" ht="10.5" customHeight="1">
      <c r="A17" s="22" t="s">
        <v>95</v>
      </c>
      <c r="B17" s="23" t="s">
        <v>87</v>
      </c>
      <c r="C17" s="40">
        <v>2114</v>
      </c>
      <c r="D17" s="28">
        <v>35387</v>
      </c>
      <c r="E17" s="103"/>
    </row>
    <row r="18" spans="1:5" ht="10.5" customHeight="1">
      <c r="A18" s="22" t="s">
        <v>99</v>
      </c>
      <c r="B18" s="23" t="s">
        <v>88</v>
      </c>
      <c r="C18" s="40">
        <v>0</v>
      </c>
      <c r="D18" s="28">
        <v>0</v>
      </c>
      <c r="E18" s="103"/>
    </row>
    <row r="19" spans="1:5" ht="10.5" customHeight="1">
      <c r="A19" s="22" t="s">
        <v>100</v>
      </c>
      <c r="B19" s="23" t="s">
        <v>89</v>
      </c>
      <c r="C19" s="40">
        <v>0</v>
      </c>
      <c r="D19" s="28">
        <v>0</v>
      </c>
      <c r="E19" s="103"/>
    </row>
    <row r="20" spans="1:5" ht="10.5" customHeight="1">
      <c r="A20" s="29"/>
      <c r="B20" s="30" t="s">
        <v>81</v>
      </c>
      <c r="C20" s="31">
        <f>SUM(C16:C19)</f>
        <v>4936521</v>
      </c>
      <c r="D20" s="33">
        <f>SUM(D16:D19)</f>
        <v>4744180</v>
      </c>
      <c r="E20" s="32"/>
    </row>
    <row r="21" spans="1:5" ht="10.5" customHeight="1">
      <c r="A21" s="18">
        <v>4</v>
      </c>
      <c r="B21" s="19" t="s">
        <v>6</v>
      </c>
      <c r="C21" s="20">
        <f>SUM(C22,C23,C24,C25,C26)</f>
        <v>12708899</v>
      </c>
      <c r="D21" s="21">
        <f>SUM(D22,D23,D24,D25,D26)</f>
        <v>8016320</v>
      </c>
      <c r="E21" s="103"/>
    </row>
    <row r="22" spans="1:5" ht="10.5" customHeight="1">
      <c r="A22" s="22" t="s">
        <v>93</v>
      </c>
      <c r="B22" s="23" t="s">
        <v>101</v>
      </c>
      <c r="C22" s="40">
        <v>0</v>
      </c>
      <c r="D22" s="28">
        <v>0</v>
      </c>
      <c r="E22" s="103"/>
    </row>
    <row r="23" spans="1:5" ht="10.5" customHeight="1">
      <c r="A23" s="22" t="s">
        <v>95</v>
      </c>
      <c r="B23" s="23" t="s">
        <v>102</v>
      </c>
      <c r="C23" s="40">
        <v>0</v>
      </c>
      <c r="D23" s="28">
        <v>0</v>
      </c>
      <c r="E23" s="103"/>
    </row>
    <row r="24" spans="1:5" ht="10.5" customHeight="1">
      <c r="A24" s="22" t="s">
        <v>99</v>
      </c>
      <c r="B24" s="23" t="s">
        <v>103</v>
      </c>
      <c r="C24" s="40">
        <v>0</v>
      </c>
      <c r="D24" s="28">
        <v>0</v>
      </c>
      <c r="E24" s="103"/>
    </row>
    <row r="25" spans="1:5" ht="10.5" customHeight="1">
      <c r="A25" s="22" t="s">
        <v>100</v>
      </c>
      <c r="B25" s="23" t="s">
        <v>104</v>
      </c>
      <c r="C25" s="40">
        <v>12708899</v>
      </c>
      <c r="D25" s="28">
        <v>8016320</v>
      </c>
      <c r="E25" s="103"/>
    </row>
    <row r="26" spans="1:5" ht="10.5" customHeight="1">
      <c r="A26" s="34" t="s">
        <v>110</v>
      </c>
      <c r="B26" s="23" t="s">
        <v>111</v>
      </c>
      <c r="C26" s="40">
        <v>0</v>
      </c>
      <c r="D26" s="28">
        <v>0</v>
      </c>
      <c r="E26" s="103"/>
    </row>
    <row r="27" spans="1:5" ht="10.5" customHeight="1">
      <c r="A27" s="29"/>
      <c r="B27" s="30" t="s">
        <v>81</v>
      </c>
      <c r="C27" s="31">
        <f>SUM(C22:C26)</f>
        <v>12708899</v>
      </c>
      <c r="D27" s="33">
        <f>SUM(D22:D26)</f>
        <v>8016320</v>
      </c>
      <c r="E27" s="103"/>
    </row>
    <row r="28" spans="1:5" ht="10.5" customHeight="1">
      <c r="A28" s="18">
        <v>5</v>
      </c>
      <c r="B28" s="19" t="s">
        <v>7</v>
      </c>
      <c r="C28" s="20"/>
      <c r="D28" s="21"/>
      <c r="E28" s="103"/>
    </row>
    <row r="29" spans="1:5" ht="10.5" customHeight="1">
      <c r="A29" s="18">
        <v>6</v>
      </c>
      <c r="B29" s="19" t="s">
        <v>8</v>
      </c>
      <c r="C29" s="20"/>
      <c r="D29" s="21"/>
      <c r="E29" s="103"/>
    </row>
    <row r="30" spans="1:5" ht="10.5" customHeight="1">
      <c r="A30" s="18">
        <v>7</v>
      </c>
      <c r="B30" s="19" t="s">
        <v>51</v>
      </c>
      <c r="C30" s="20"/>
      <c r="D30" s="28"/>
      <c r="E30" s="103"/>
    </row>
    <row r="31" spans="1:5" ht="10.5" customHeight="1">
      <c r="A31" s="35"/>
      <c r="B31" s="36" t="s">
        <v>106</v>
      </c>
      <c r="C31" s="37">
        <f>SUM(C10,C11,C15,C21,C28,C29,C30)</f>
        <v>22840100</v>
      </c>
      <c r="D31" s="38">
        <f>SUM(D10,D11,D15,D21,D28,D29,D30)</f>
        <v>16464075</v>
      </c>
      <c r="E31" s="13"/>
    </row>
    <row r="32" spans="1:5" ht="10.5" customHeight="1">
      <c r="A32" s="39"/>
      <c r="B32" s="39"/>
      <c r="C32" s="40"/>
      <c r="D32" s="28"/>
      <c r="E32" s="41"/>
    </row>
    <row r="33" spans="1:5" ht="10.5" customHeight="1">
      <c r="A33" s="18" t="s">
        <v>107</v>
      </c>
      <c r="B33" s="19" t="s">
        <v>108</v>
      </c>
      <c r="C33" s="40"/>
      <c r="D33" s="28"/>
      <c r="E33" s="41"/>
    </row>
    <row r="34" spans="1:5" ht="10.5" customHeight="1">
      <c r="A34" s="39"/>
      <c r="B34" s="39"/>
      <c r="C34" s="40"/>
      <c r="D34" s="28"/>
      <c r="E34" s="41"/>
    </row>
    <row r="35" spans="1:5" ht="10.5" customHeight="1">
      <c r="A35" s="18">
        <v>1</v>
      </c>
      <c r="B35" s="19" t="s">
        <v>69</v>
      </c>
      <c r="C35" s="42">
        <f>SUM(C36,C37,C38,C39)</f>
        <v>0</v>
      </c>
      <c r="D35" s="58">
        <f>SUM(D36,D37,D38,D39)</f>
        <v>0</v>
      </c>
      <c r="E35" s="103"/>
    </row>
    <row r="36" spans="1:5" ht="10.5" customHeight="1">
      <c r="A36" s="43" t="s">
        <v>93</v>
      </c>
      <c r="B36" s="44" t="s">
        <v>65</v>
      </c>
      <c r="C36" s="40"/>
      <c r="D36" s="28"/>
      <c r="E36" s="24"/>
    </row>
    <row r="37" spans="1:5" ht="10.5" customHeight="1">
      <c r="A37" s="22" t="s">
        <v>95</v>
      </c>
      <c r="B37" s="23" t="s">
        <v>66</v>
      </c>
      <c r="C37" s="40"/>
      <c r="D37" s="28"/>
      <c r="E37" s="24"/>
    </row>
    <row r="38" spans="1:5" ht="10.5" customHeight="1">
      <c r="A38" s="22" t="s">
        <v>99</v>
      </c>
      <c r="B38" s="23" t="s">
        <v>67</v>
      </c>
      <c r="C38" s="40"/>
      <c r="D38" s="28"/>
      <c r="E38" s="24"/>
    </row>
    <row r="39" spans="1:5" ht="10.5" customHeight="1">
      <c r="A39" s="34" t="s">
        <v>100</v>
      </c>
      <c r="B39" s="23" t="s">
        <v>68</v>
      </c>
      <c r="C39" s="40"/>
      <c r="D39" s="28"/>
      <c r="E39" s="24"/>
    </row>
    <row r="40" spans="1:5" ht="10.5" customHeight="1">
      <c r="A40" s="29"/>
      <c r="B40" s="30" t="s">
        <v>81</v>
      </c>
      <c r="C40" s="31">
        <f>SUM(C36:C39)</f>
        <v>0</v>
      </c>
      <c r="D40" s="33">
        <f>SUM(D36:D39)</f>
        <v>0</v>
      </c>
      <c r="E40" s="32"/>
    </row>
    <row r="41" spans="1:5" ht="10.5" customHeight="1">
      <c r="A41" s="18">
        <v>2</v>
      </c>
      <c r="B41" s="19" t="s">
        <v>97</v>
      </c>
      <c r="C41" s="20">
        <f>SUM(C42,C43,C44,C45)</f>
        <v>1002163</v>
      </c>
      <c r="D41" s="21">
        <f>SUM(D42,D43,D44,D45)</f>
        <v>1233331</v>
      </c>
      <c r="E41" s="103"/>
    </row>
    <row r="42" spans="1:5" ht="10.5" customHeight="1">
      <c r="A42" s="43" t="s">
        <v>93</v>
      </c>
      <c r="B42" s="44" t="s">
        <v>10</v>
      </c>
      <c r="C42" s="40">
        <v>0</v>
      </c>
      <c r="D42" s="28">
        <v>0</v>
      </c>
      <c r="E42" s="103"/>
    </row>
    <row r="43" spans="1:5" ht="10.5" customHeight="1">
      <c r="A43" s="22" t="s">
        <v>95</v>
      </c>
      <c r="B43" s="23" t="s">
        <v>11</v>
      </c>
      <c r="C43" s="40">
        <v>0</v>
      </c>
      <c r="D43" s="28">
        <v>0</v>
      </c>
      <c r="E43" s="103"/>
    </row>
    <row r="44" spans="1:5" ht="10.5" customHeight="1">
      <c r="A44" s="22" t="s">
        <v>99</v>
      </c>
      <c r="B44" s="23" t="s">
        <v>12</v>
      </c>
      <c r="C44" s="97">
        <v>952334</v>
      </c>
      <c r="D44" s="63">
        <v>1190417</v>
      </c>
      <c r="E44" s="103"/>
    </row>
    <row r="45" spans="1:5" ht="10.5" customHeight="1">
      <c r="A45" s="34" t="s">
        <v>100</v>
      </c>
      <c r="B45" s="23" t="s">
        <v>13</v>
      </c>
      <c r="C45" s="97">
        <v>49829</v>
      </c>
      <c r="D45" s="63">
        <v>42914</v>
      </c>
      <c r="E45" s="103"/>
    </row>
    <row r="46" spans="1:5" ht="10.5" customHeight="1">
      <c r="A46" s="29"/>
      <c r="B46" s="30" t="s">
        <v>81</v>
      </c>
      <c r="C46" s="31">
        <f>SUM(C42:C45)</f>
        <v>1002163</v>
      </c>
      <c r="D46" s="33">
        <f>SUM(D42:D45)</f>
        <v>1233331</v>
      </c>
      <c r="E46" s="32"/>
    </row>
    <row r="47" spans="1:5" ht="10.5" customHeight="1">
      <c r="A47" s="18">
        <v>3</v>
      </c>
      <c r="B47" s="19" t="s">
        <v>52</v>
      </c>
      <c r="C47" s="42"/>
      <c r="D47" s="58"/>
      <c r="E47" s="103"/>
    </row>
    <row r="48" spans="1:5" ht="10.5" customHeight="1">
      <c r="A48" s="18">
        <v>4</v>
      </c>
      <c r="B48" s="19" t="s">
        <v>62</v>
      </c>
      <c r="C48" s="20">
        <f>SUM(C49,C50,C51)</f>
        <v>0</v>
      </c>
      <c r="D48" s="21">
        <f>SUM(D49,D50,D51)</f>
        <v>0</v>
      </c>
      <c r="E48" s="103"/>
    </row>
    <row r="49" spans="1:5" ht="10.5" customHeight="1">
      <c r="A49" s="43" t="s">
        <v>93</v>
      </c>
      <c r="B49" s="44" t="s">
        <v>44</v>
      </c>
      <c r="C49" s="40"/>
      <c r="D49" s="28"/>
      <c r="E49" s="24"/>
    </row>
    <row r="50" spans="1:5" ht="10.5" customHeight="1">
      <c r="A50" s="22" t="s">
        <v>95</v>
      </c>
      <c r="B50" s="23" t="s">
        <v>45</v>
      </c>
      <c r="C50" s="40"/>
      <c r="D50" s="28"/>
      <c r="E50" s="24"/>
    </row>
    <row r="51" spans="1:5" ht="10.5" customHeight="1">
      <c r="A51" s="22" t="s">
        <v>99</v>
      </c>
      <c r="B51" s="23" t="s">
        <v>98</v>
      </c>
      <c r="C51" s="40"/>
      <c r="D51" s="28"/>
      <c r="E51" s="24"/>
    </row>
    <row r="52" spans="1:5" ht="10.5" customHeight="1">
      <c r="A52" s="29"/>
      <c r="B52" s="30" t="s">
        <v>81</v>
      </c>
      <c r="C52" s="31">
        <f>SUM(C49:C51)</f>
        <v>0</v>
      </c>
      <c r="D52" s="33">
        <f>SUM(D49:D51)</f>
        <v>0</v>
      </c>
      <c r="E52" s="32"/>
    </row>
    <row r="53" spans="1:5" ht="10.5" customHeight="1">
      <c r="A53" s="18">
        <v>5</v>
      </c>
      <c r="B53" s="19" t="s">
        <v>14</v>
      </c>
      <c r="C53" s="20"/>
      <c r="D53" s="21"/>
      <c r="E53" s="103"/>
    </row>
    <row r="54" spans="1:5" ht="10.5" customHeight="1">
      <c r="A54" s="18">
        <v>6</v>
      </c>
      <c r="B54" s="19" t="s">
        <v>15</v>
      </c>
      <c r="C54" s="20"/>
      <c r="D54" s="21"/>
      <c r="E54" s="103"/>
    </row>
    <row r="55" spans="1:5" ht="10.5" customHeight="1">
      <c r="A55" s="39"/>
      <c r="B55" s="39"/>
      <c r="C55" s="40"/>
      <c r="D55" s="28"/>
      <c r="E55" s="41"/>
    </row>
    <row r="56" spans="1:5" ht="10.5" customHeight="1">
      <c r="A56" s="35"/>
      <c r="B56" s="36" t="s">
        <v>75</v>
      </c>
      <c r="C56" s="37">
        <f>SUM(C35,C41,C47,C48,C53,C54)</f>
        <v>1002163</v>
      </c>
      <c r="D56" s="38">
        <f>SUM(D35,D41,D47,D48,D53,D54)</f>
        <v>1233331</v>
      </c>
      <c r="E56" s="13"/>
    </row>
    <row r="57" spans="1:5" ht="10.5" customHeight="1">
      <c r="A57" s="39"/>
      <c r="B57" s="39"/>
      <c r="C57" s="40"/>
      <c r="D57" s="28"/>
      <c r="E57" s="41"/>
    </row>
    <row r="58" spans="1:5" ht="10.5" customHeight="1">
      <c r="A58" s="35"/>
      <c r="B58" s="36" t="s">
        <v>76</v>
      </c>
      <c r="C58" s="37">
        <f>SUM(C31,C56)</f>
        <v>23842263</v>
      </c>
      <c r="D58" s="38">
        <f>SUM(D31,D56)</f>
        <v>17697406</v>
      </c>
      <c r="E58" s="13"/>
    </row>
    <row r="59" spans="1:5" ht="10.5" customHeight="1" thickBot="1">
      <c r="A59" s="45"/>
      <c r="B59" s="45"/>
      <c r="C59" s="46"/>
      <c r="D59" s="47"/>
      <c r="E59" s="41"/>
    </row>
    <row r="60" spans="1:5" ht="12.75" customHeight="1" thickBot="1">
      <c r="A60" s="2"/>
      <c r="B60" s="2"/>
      <c r="C60" s="48">
        <f>C58-C114</f>
        <v>0</v>
      </c>
      <c r="D60" s="48">
        <f>D58-D114</f>
        <v>0</v>
      </c>
      <c r="E60" s="49"/>
    </row>
    <row r="61" spans="1:5" ht="12.75" customHeight="1">
      <c r="A61" s="7"/>
      <c r="B61" s="7" t="s">
        <v>90</v>
      </c>
      <c r="C61" s="116" t="str">
        <f>C4</f>
        <v>Viti Ushtrimor</v>
      </c>
      <c r="D61" s="116" t="str">
        <f>D4</f>
        <v>Viti Para - ardhës</v>
      </c>
      <c r="E61" s="9"/>
    </row>
    <row r="62" spans="1:5" ht="12.75" customHeight="1" thickBot="1">
      <c r="A62" s="10"/>
      <c r="B62" s="10"/>
      <c r="C62" s="117"/>
      <c r="D62" s="117"/>
      <c r="E62" s="9"/>
    </row>
    <row r="63" spans="1:5" ht="10.5" customHeight="1">
      <c r="A63" s="52" t="s">
        <v>9</v>
      </c>
      <c r="B63" s="11" t="s">
        <v>109</v>
      </c>
      <c r="C63" s="14">
        <f>C114</f>
        <v>23842263</v>
      </c>
      <c r="D63" s="14">
        <f>D114</f>
        <v>17697406</v>
      </c>
      <c r="E63" s="13"/>
    </row>
    <row r="64" spans="1:5" ht="10.5" customHeight="1">
      <c r="A64" s="53"/>
      <c r="B64" s="15"/>
      <c r="C64" s="17"/>
      <c r="D64" s="17"/>
      <c r="E64" s="13"/>
    </row>
    <row r="65" spans="1:5" ht="10.5" customHeight="1">
      <c r="A65" s="54" t="s">
        <v>35</v>
      </c>
      <c r="B65" s="19" t="s">
        <v>123</v>
      </c>
      <c r="C65" s="21"/>
      <c r="D65" s="21"/>
      <c r="E65" s="112"/>
    </row>
    <row r="66" spans="1:5" ht="10.5" customHeight="1">
      <c r="A66" s="54"/>
      <c r="B66" s="19"/>
      <c r="C66" s="21"/>
      <c r="D66" s="21"/>
      <c r="E66" s="112"/>
    </row>
    <row r="67" spans="1:5" ht="10.5" customHeight="1">
      <c r="A67" s="54">
        <v>1</v>
      </c>
      <c r="B67" s="19" t="s">
        <v>16</v>
      </c>
      <c r="C67" s="21"/>
      <c r="D67" s="21"/>
      <c r="E67" s="112"/>
    </row>
    <row r="68" spans="1:5" ht="10.5" customHeight="1">
      <c r="A68" s="54">
        <v>2</v>
      </c>
      <c r="B68" s="19" t="s">
        <v>30</v>
      </c>
      <c r="C68" s="21">
        <f>SUM(C69,C70,C71)</f>
        <v>0</v>
      </c>
      <c r="D68" s="21">
        <f>SUM(D69,D70,D71)</f>
        <v>0</v>
      </c>
      <c r="E68" s="112"/>
    </row>
    <row r="69" spans="1:5" ht="10.5" customHeight="1">
      <c r="A69" s="55" t="s">
        <v>93</v>
      </c>
      <c r="B69" s="23" t="s">
        <v>124</v>
      </c>
      <c r="C69" s="28"/>
      <c r="D69" s="28"/>
      <c r="E69" s="112"/>
    </row>
    <row r="70" spans="1:5" ht="10.5" customHeight="1">
      <c r="A70" s="55" t="s">
        <v>95</v>
      </c>
      <c r="B70" s="23" t="s">
        <v>125</v>
      </c>
      <c r="C70" s="28"/>
      <c r="D70" s="28"/>
      <c r="E70" s="112"/>
    </row>
    <row r="71" spans="1:5" ht="10.5" customHeight="1">
      <c r="A71" s="55" t="s">
        <v>99</v>
      </c>
      <c r="B71" s="23" t="s">
        <v>37</v>
      </c>
      <c r="C71" s="28"/>
      <c r="D71" s="28"/>
      <c r="E71" s="112"/>
    </row>
    <row r="72" spans="1:5" ht="10.5" customHeight="1">
      <c r="A72" s="56"/>
      <c r="B72" s="57" t="s">
        <v>81</v>
      </c>
      <c r="C72" s="27">
        <f>SUM(C69:C71)</f>
        <v>0</v>
      </c>
      <c r="D72" s="27">
        <f>SUM(D69:D71)</f>
        <v>0</v>
      </c>
      <c r="E72" s="112"/>
    </row>
    <row r="73" spans="1:5" ht="10.5" customHeight="1">
      <c r="A73" s="54">
        <v>3</v>
      </c>
      <c r="B73" s="19" t="s">
        <v>31</v>
      </c>
      <c r="C73" s="21">
        <f>SUM(C74,C75,C76,C77,C78)</f>
        <v>6935767</v>
      </c>
      <c r="D73" s="21">
        <f>SUM(D74,D75,D76,D77,D78)</f>
        <v>4682245</v>
      </c>
      <c r="E73" s="112"/>
    </row>
    <row r="74" spans="1:5" ht="10.5" customHeight="1">
      <c r="A74" s="22" t="s">
        <v>93</v>
      </c>
      <c r="B74" s="23" t="s">
        <v>53</v>
      </c>
      <c r="C74" s="28">
        <v>3118645</v>
      </c>
      <c r="D74" s="28">
        <v>3386921</v>
      </c>
      <c r="E74" s="112"/>
    </row>
    <row r="75" spans="1:5" ht="10.5" customHeight="1">
      <c r="A75" s="22" t="s">
        <v>95</v>
      </c>
      <c r="B75" s="23" t="s">
        <v>54</v>
      </c>
      <c r="C75" s="28">
        <v>102628</v>
      </c>
      <c r="D75" s="28">
        <v>0</v>
      </c>
      <c r="E75" s="112"/>
    </row>
    <row r="76" spans="1:5" ht="10.5" customHeight="1">
      <c r="A76" s="22" t="s">
        <v>99</v>
      </c>
      <c r="B76" s="23" t="s">
        <v>55</v>
      </c>
      <c r="C76" s="28">
        <v>464494</v>
      </c>
      <c r="D76" s="28">
        <v>95324</v>
      </c>
      <c r="E76" s="112"/>
    </row>
    <row r="77" spans="1:5" ht="10.5" customHeight="1">
      <c r="A77" s="22" t="s">
        <v>100</v>
      </c>
      <c r="B77" s="23" t="s">
        <v>70</v>
      </c>
      <c r="C77" s="28">
        <v>3250000</v>
      </c>
      <c r="D77" s="28">
        <v>1200000</v>
      </c>
      <c r="E77" s="112"/>
    </row>
    <row r="78" spans="1:5" ht="10.5" customHeight="1">
      <c r="A78" s="55" t="s">
        <v>110</v>
      </c>
      <c r="B78" s="23" t="s">
        <v>71</v>
      </c>
      <c r="C78" s="28">
        <v>0</v>
      </c>
      <c r="D78" s="28">
        <v>0</v>
      </c>
      <c r="E78" s="112"/>
    </row>
    <row r="79" spans="1:5" ht="10.5" customHeight="1">
      <c r="A79" s="59"/>
      <c r="B79" s="30" t="s">
        <v>81</v>
      </c>
      <c r="C79" s="33">
        <f>SUM(C74:C78)</f>
        <v>6935767</v>
      </c>
      <c r="D79" s="33">
        <f>SUM(D74:D78)</f>
        <v>4682245</v>
      </c>
      <c r="E79" s="113"/>
    </row>
    <row r="80" spans="1:5" ht="10.5" customHeight="1">
      <c r="A80" s="54">
        <v>4</v>
      </c>
      <c r="B80" s="19" t="s">
        <v>32</v>
      </c>
      <c r="C80" s="21">
        <v>0</v>
      </c>
      <c r="D80" s="21">
        <v>0</v>
      </c>
      <c r="E80" s="112"/>
    </row>
    <row r="81" spans="1:5" ht="10.5" customHeight="1">
      <c r="A81" s="54">
        <v>5</v>
      </c>
      <c r="B81" s="19" t="s">
        <v>33</v>
      </c>
      <c r="C81" s="21">
        <v>0</v>
      </c>
      <c r="D81" s="21">
        <v>0</v>
      </c>
      <c r="E81" s="112"/>
    </row>
    <row r="82" spans="1:5" ht="10.5" customHeight="1">
      <c r="A82" s="55"/>
      <c r="B82" s="23"/>
      <c r="C82" s="28"/>
      <c r="D82" s="28"/>
      <c r="E82" s="112"/>
    </row>
    <row r="83" spans="1:5" ht="10.5" customHeight="1">
      <c r="A83" s="60"/>
      <c r="B83" s="60" t="s">
        <v>72</v>
      </c>
      <c r="C83" s="38">
        <f>SUM(C67,C68,C73,C80,C81)</f>
        <v>6935767</v>
      </c>
      <c r="D83" s="38">
        <f>SUM(D67,D68,D73,D80,D81)</f>
        <v>4682245</v>
      </c>
      <c r="E83" s="112"/>
    </row>
    <row r="84" spans="1:5" ht="10.5" customHeight="1">
      <c r="A84" s="55"/>
      <c r="B84" s="23"/>
      <c r="C84" s="28"/>
      <c r="D84" s="28"/>
      <c r="E84" s="112"/>
    </row>
    <row r="85" spans="1:5" ht="10.5" customHeight="1">
      <c r="A85" s="54" t="s">
        <v>107</v>
      </c>
      <c r="B85" s="19" t="s">
        <v>73</v>
      </c>
      <c r="C85" s="28"/>
      <c r="D85" s="28"/>
      <c r="E85" s="112"/>
    </row>
    <row r="86" spans="1:5" ht="10.5" customHeight="1">
      <c r="A86" s="61"/>
      <c r="B86" s="39"/>
      <c r="C86" s="28"/>
      <c r="D86" s="28"/>
      <c r="E86" s="112"/>
    </row>
    <row r="87" spans="1:5" ht="10.5" customHeight="1">
      <c r="A87" s="54">
        <v>1</v>
      </c>
      <c r="B87" s="99" t="s">
        <v>34</v>
      </c>
      <c r="C87" s="21">
        <f>SUM(C88,C89)</f>
        <v>0</v>
      </c>
      <c r="D87" s="21">
        <f>SUM(D88,D89)</f>
        <v>0</v>
      </c>
      <c r="E87" s="112"/>
    </row>
    <row r="88" spans="1:5" ht="10.5" customHeight="1">
      <c r="A88" s="62" t="s">
        <v>93</v>
      </c>
      <c r="B88" s="44" t="s">
        <v>74</v>
      </c>
      <c r="C88" s="28">
        <v>0</v>
      </c>
      <c r="D88" s="28">
        <v>0</v>
      </c>
      <c r="E88" s="112"/>
    </row>
    <row r="89" spans="1:5" ht="10.5" customHeight="1">
      <c r="A89" s="55" t="s">
        <v>95</v>
      </c>
      <c r="B89" s="23" t="s">
        <v>77</v>
      </c>
      <c r="C89" s="28">
        <v>0</v>
      </c>
      <c r="D89" s="28">
        <v>0</v>
      </c>
      <c r="E89" s="112"/>
    </row>
    <row r="90" spans="1:5" ht="10.5" customHeight="1">
      <c r="A90" s="59"/>
      <c r="B90" s="30" t="s">
        <v>81</v>
      </c>
      <c r="C90" s="33">
        <f>SUM(C88:C89)</f>
        <v>0</v>
      </c>
      <c r="D90" s="33">
        <f>SUM(D88:D89)</f>
        <v>0</v>
      </c>
      <c r="E90" s="113"/>
    </row>
    <row r="91" spans="1:5" ht="10.5" customHeight="1">
      <c r="A91" s="54">
        <v>2</v>
      </c>
      <c r="B91" s="19" t="s">
        <v>82</v>
      </c>
      <c r="C91" s="21">
        <v>0</v>
      </c>
      <c r="D91" s="21">
        <v>0</v>
      </c>
      <c r="E91" s="112"/>
    </row>
    <row r="92" spans="1:5" ht="10.5" customHeight="1">
      <c r="A92" s="54">
        <v>3</v>
      </c>
      <c r="B92" s="19" t="s">
        <v>83</v>
      </c>
      <c r="C92" s="21">
        <v>0</v>
      </c>
      <c r="D92" s="21">
        <v>0</v>
      </c>
      <c r="E92" s="112"/>
    </row>
    <row r="93" spans="1:5" ht="10.5" customHeight="1">
      <c r="A93" s="54">
        <v>4</v>
      </c>
      <c r="B93" s="19" t="s">
        <v>84</v>
      </c>
      <c r="C93" s="58">
        <v>0</v>
      </c>
      <c r="D93" s="58">
        <v>0</v>
      </c>
      <c r="E93" s="112"/>
    </row>
    <row r="94" spans="1:5" ht="10.5" customHeight="1">
      <c r="A94" s="55"/>
      <c r="B94" s="23"/>
      <c r="C94" s="63"/>
      <c r="D94" s="63"/>
      <c r="E94" s="112"/>
    </row>
    <row r="95" spans="1:5" ht="10.5" customHeight="1">
      <c r="A95" s="64"/>
      <c r="B95" s="36" t="s">
        <v>112</v>
      </c>
      <c r="C95" s="38">
        <f>C90+C91+C92+C93</f>
        <v>0</v>
      </c>
      <c r="D95" s="38">
        <f>D90+D91+D92+D93</f>
        <v>0</v>
      </c>
      <c r="E95" s="112"/>
    </row>
    <row r="96" spans="1:5" ht="10.5" customHeight="1">
      <c r="A96" s="62"/>
      <c r="B96" s="44"/>
      <c r="C96" s="28"/>
      <c r="D96" s="28"/>
      <c r="E96" s="112"/>
    </row>
    <row r="97" spans="1:5" ht="10.5" customHeight="1" thickBot="1">
      <c r="A97" s="65"/>
      <c r="B97" s="66" t="s">
        <v>78</v>
      </c>
      <c r="C97" s="67">
        <f>C83+C95</f>
        <v>6935767</v>
      </c>
      <c r="D97" s="67">
        <f>D83+D95</f>
        <v>4682245</v>
      </c>
      <c r="E97" s="112"/>
    </row>
    <row r="98" spans="1:5" ht="10.5" customHeight="1" thickBot="1">
      <c r="A98" s="68"/>
      <c r="B98" s="69"/>
      <c r="C98" s="51"/>
      <c r="D98" s="51"/>
      <c r="E98" s="112"/>
    </row>
    <row r="99" spans="1:5" ht="10.5" customHeight="1">
      <c r="A99" s="52" t="s">
        <v>79</v>
      </c>
      <c r="B99" s="70" t="s">
        <v>80</v>
      </c>
      <c r="C99" s="71"/>
      <c r="D99" s="71"/>
      <c r="E99" s="112"/>
    </row>
    <row r="100" spans="1:5" ht="10.5" customHeight="1">
      <c r="A100" s="61"/>
      <c r="B100" s="39"/>
      <c r="C100" s="28"/>
      <c r="D100" s="28"/>
      <c r="E100" s="112"/>
    </row>
    <row r="101" spans="1:5" ht="10.5" customHeight="1">
      <c r="A101" s="54">
        <v>1</v>
      </c>
      <c r="B101" s="19" t="s">
        <v>85</v>
      </c>
      <c r="C101" s="101">
        <v>0</v>
      </c>
      <c r="D101" s="58">
        <v>0</v>
      </c>
      <c r="E101" s="112"/>
    </row>
    <row r="102" spans="1:5" ht="10.5" customHeight="1">
      <c r="A102" s="72">
        <v>2</v>
      </c>
      <c r="B102" s="111" t="s">
        <v>113</v>
      </c>
      <c r="C102" s="101">
        <v>0</v>
      </c>
      <c r="D102" s="58">
        <v>0</v>
      </c>
      <c r="E102" s="112"/>
    </row>
    <row r="103" spans="1:5" ht="10.5" customHeight="1">
      <c r="A103" s="54">
        <v>3</v>
      </c>
      <c r="B103" s="19" t="s">
        <v>114</v>
      </c>
      <c r="C103" s="101">
        <v>100000</v>
      </c>
      <c r="D103" s="58">
        <v>100000</v>
      </c>
      <c r="E103" s="112"/>
    </row>
    <row r="104" spans="1:5" ht="10.5" customHeight="1">
      <c r="A104" s="54">
        <v>4</v>
      </c>
      <c r="B104" s="19" t="s">
        <v>115</v>
      </c>
      <c r="C104" s="101">
        <v>0</v>
      </c>
      <c r="D104" s="58">
        <v>0</v>
      </c>
      <c r="E104" s="112"/>
    </row>
    <row r="105" spans="1:5" ht="10.5" customHeight="1">
      <c r="A105" s="54">
        <v>5</v>
      </c>
      <c r="B105" s="19" t="s">
        <v>116</v>
      </c>
      <c r="C105" s="101">
        <v>0</v>
      </c>
      <c r="D105" s="58">
        <v>0</v>
      </c>
      <c r="E105" s="112"/>
    </row>
    <row r="106" spans="1:5" ht="10.5" customHeight="1">
      <c r="A106" s="54">
        <v>6</v>
      </c>
      <c r="B106" s="19" t="s">
        <v>117</v>
      </c>
      <c r="C106" s="101">
        <v>0</v>
      </c>
      <c r="D106" s="58">
        <v>0</v>
      </c>
      <c r="E106" s="112"/>
    </row>
    <row r="107" spans="1:5" ht="10.5" customHeight="1">
      <c r="A107" s="54">
        <v>7</v>
      </c>
      <c r="B107" s="19" t="s">
        <v>118</v>
      </c>
      <c r="C107" s="101">
        <v>0</v>
      </c>
      <c r="D107" s="58">
        <v>0</v>
      </c>
      <c r="E107" s="112"/>
    </row>
    <row r="108" spans="1:5" ht="10.5" customHeight="1">
      <c r="A108" s="54">
        <v>8</v>
      </c>
      <c r="B108" s="19" t="s">
        <v>119</v>
      </c>
      <c r="C108" s="101">
        <v>12915161</v>
      </c>
      <c r="D108" s="58">
        <v>11542331</v>
      </c>
      <c r="E108" s="112"/>
    </row>
    <row r="109" spans="1:5" ht="10.5" customHeight="1">
      <c r="A109" s="54">
        <v>9</v>
      </c>
      <c r="B109" s="19" t="s">
        <v>120</v>
      </c>
      <c r="C109" s="101">
        <v>0</v>
      </c>
      <c r="D109" s="58">
        <v>0</v>
      </c>
      <c r="E109" s="112"/>
    </row>
    <row r="110" spans="1:5" ht="10.5" customHeight="1">
      <c r="A110" s="54">
        <v>10</v>
      </c>
      <c r="B110" s="19" t="s">
        <v>121</v>
      </c>
      <c r="C110" s="101">
        <v>3891335</v>
      </c>
      <c r="D110" s="58">
        <v>1372830</v>
      </c>
      <c r="E110" s="112"/>
    </row>
    <row r="111" spans="1:5" ht="10.5" customHeight="1">
      <c r="A111" s="55"/>
      <c r="B111" s="39"/>
      <c r="C111" s="28"/>
      <c r="D111" s="28"/>
      <c r="E111" s="112"/>
    </row>
    <row r="112" spans="1:5" ht="10.5" customHeight="1">
      <c r="A112" s="73"/>
      <c r="B112" s="74" t="s">
        <v>122</v>
      </c>
      <c r="C112" s="98">
        <f>SUM(C101:C111)</f>
        <v>16906496</v>
      </c>
      <c r="D112" s="98">
        <f>SUM(D101:D111)</f>
        <v>13015161</v>
      </c>
      <c r="E112" s="112"/>
    </row>
    <row r="113" spans="1:5" ht="10.5" customHeight="1">
      <c r="A113" s="55"/>
      <c r="B113" s="39"/>
      <c r="C113" s="28"/>
      <c r="D113" s="28"/>
      <c r="E113" s="112"/>
    </row>
    <row r="114" spans="1:5" ht="10.5" customHeight="1" thickBot="1">
      <c r="A114" s="65"/>
      <c r="B114" s="66" t="s">
        <v>105</v>
      </c>
      <c r="C114" s="67">
        <f>SUM(C97,C112)</f>
        <v>23842263</v>
      </c>
      <c r="D114" s="67">
        <f>SUM(D97,D112)</f>
        <v>17697406</v>
      </c>
      <c r="E114" s="114"/>
    </row>
    <row r="115" spans="1:5" ht="12" customHeight="1">
      <c r="A115" s="4"/>
      <c r="B115" s="4"/>
      <c r="C115" s="50">
        <f>C58-C114</f>
        <v>0</v>
      </c>
      <c r="D115" s="50">
        <f>D58-D114</f>
        <v>0</v>
      </c>
      <c r="E115" s="110"/>
    </row>
  </sheetData>
  <sheetProtection/>
  <mergeCells count="5">
    <mergeCell ref="C61:C62"/>
    <mergeCell ref="D61:D62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G16" sqref="G16"/>
    </sheetView>
  </sheetViews>
  <sheetFormatPr defaultColWidth="9.140625" defaultRowHeight="11.25" customHeight="1"/>
  <cols>
    <col min="1" max="1" width="4.7109375" style="1" customWidth="1"/>
    <col min="2" max="2" width="54.57421875" style="1" customWidth="1"/>
    <col min="3" max="3" width="15.28125" style="1" customWidth="1"/>
    <col min="4" max="4" width="15.140625" style="1" customWidth="1"/>
    <col min="5" max="16384" width="9.140625" style="1" customWidth="1"/>
  </cols>
  <sheetData>
    <row r="2" ht="11.25" customHeight="1">
      <c r="B2" s="1" t="str">
        <f>BIL!B1</f>
        <v>``   3 A  &amp;  K  ``shpk</v>
      </c>
    </row>
    <row r="3" spans="1:4" ht="11.25" customHeight="1">
      <c r="A3" s="76"/>
      <c r="B3" s="76" t="s">
        <v>127</v>
      </c>
      <c r="C3" s="77"/>
      <c r="D3" s="77" t="s">
        <v>48</v>
      </c>
    </row>
    <row r="4" spans="1:4" ht="11.25" customHeight="1" thickBot="1">
      <c r="A4" s="4"/>
      <c r="B4" s="4"/>
      <c r="C4" s="78"/>
      <c r="D4" s="4"/>
    </row>
    <row r="5" spans="1:4" ht="12.75" customHeight="1">
      <c r="A5" s="8" t="s">
        <v>3</v>
      </c>
      <c r="B5" s="79" t="s">
        <v>49</v>
      </c>
      <c r="C5" s="116" t="s">
        <v>91</v>
      </c>
      <c r="D5" s="119" t="s">
        <v>50</v>
      </c>
    </row>
    <row r="6" spans="1:4" ht="12.75" customHeight="1" thickBot="1">
      <c r="A6" s="80"/>
      <c r="B6" s="77"/>
      <c r="C6" s="118"/>
      <c r="D6" s="120"/>
    </row>
    <row r="7" spans="1:4" ht="12.75" customHeight="1">
      <c r="A7" s="81">
        <v>1</v>
      </c>
      <c r="B7" s="82" t="s">
        <v>47</v>
      </c>
      <c r="C7" s="105">
        <v>31467410</v>
      </c>
      <c r="D7" s="105">
        <v>24574552</v>
      </c>
    </row>
    <row r="8" spans="1:4" ht="12.75" customHeight="1">
      <c r="A8" s="83">
        <v>2</v>
      </c>
      <c r="B8" s="84" t="s">
        <v>17</v>
      </c>
      <c r="C8" s="85">
        <v>0</v>
      </c>
      <c r="D8" s="85">
        <v>0</v>
      </c>
    </row>
    <row r="9" spans="1:4" ht="12.75" customHeight="1">
      <c r="A9" s="83">
        <v>3</v>
      </c>
      <c r="B9" s="84" t="s">
        <v>18</v>
      </c>
      <c r="C9" s="106">
        <v>0</v>
      </c>
      <c r="D9" s="106">
        <v>0</v>
      </c>
    </row>
    <row r="10" spans="1:4" ht="12.75" customHeight="1">
      <c r="A10" s="83">
        <v>4</v>
      </c>
      <c r="B10" s="86" t="s">
        <v>56</v>
      </c>
      <c r="C10" s="85">
        <v>0</v>
      </c>
      <c r="D10" s="85">
        <v>0</v>
      </c>
    </row>
    <row r="11" spans="1:4" ht="12.75" customHeight="1">
      <c r="A11" s="83">
        <v>5</v>
      </c>
      <c r="B11" s="84" t="s">
        <v>57</v>
      </c>
      <c r="C11" s="85">
        <v>-24315390</v>
      </c>
      <c r="D11" s="85">
        <v>-18920880</v>
      </c>
    </row>
    <row r="12" spans="1:4" ht="12.75" customHeight="1">
      <c r="A12" s="83">
        <v>6</v>
      </c>
      <c r="B12" s="84" t="s">
        <v>58</v>
      </c>
      <c r="C12" s="85">
        <v>-702481</v>
      </c>
      <c r="D12" s="85">
        <v>-1813723</v>
      </c>
    </row>
    <row r="13" spans="1:4" ht="12.75" customHeight="1">
      <c r="A13" s="83">
        <v>7</v>
      </c>
      <c r="B13" s="84" t="s">
        <v>59</v>
      </c>
      <c r="C13" s="106">
        <f>SUM(C14,C15,C16)</f>
        <v>-1749102</v>
      </c>
      <c r="D13" s="106">
        <f>SUM(D14,D15,D16)</f>
        <v>-1875620</v>
      </c>
    </row>
    <row r="14" spans="1:4" ht="12.75" customHeight="1">
      <c r="A14" s="87" t="s">
        <v>93</v>
      </c>
      <c r="B14" s="88" t="s">
        <v>60</v>
      </c>
      <c r="C14" s="85">
        <v>-1498800</v>
      </c>
      <c r="D14" s="85">
        <v>-1632900</v>
      </c>
    </row>
    <row r="15" spans="1:4" ht="12.75" customHeight="1">
      <c r="A15" s="89" t="s">
        <v>95</v>
      </c>
      <c r="B15" s="88" t="s">
        <v>61</v>
      </c>
      <c r="C15" s="85">
        <v>-250302</v>
      </c>
      <c r="D15" s="85">
        <v>-242720</v>
      </c>
    </row>
    <row r="16" spans="1:4" ht="12.75" customHeight="1">
      <c r="A16" s="89" t="s">
        <v>99</v>
      </c>
      <c r="B16" s="88" t="s">
        <v>19</v>
      </c>
      <c r="C16" s="85">
        <v>0</v>
      </c>
      <c r="D16" s="85">
        <v>0</v>
      </c>
    </row>
    <row r="17" spans="1:4" ht="12.75" customHeight="1">
      <c r="A17" s="83">
        <v>8</v>
      </c>
      <c r="B17" s="84" t="s">
        <v>20</v>
      </c>
      <c r="C17" s="85">
        <v>-249921</v>
      </c>
      <c r="D17" s="85">
        <v>-311603</v>
      </c>
    </row>
    <row r="18" spans="1:4" ht="12.75" customHeight="1">
      <c r="A18" s="90"/>
      <c r="B18" s="91" t="s">
        <v>21</v>
      </c>
      <c r="C18" s="107">
        <f>SUM(C7,C8,C9,C10,C11,C12,C13,C17)</f>
        <v>4450516</v>
      </c>
      <c r="D18" s="107">
        <f>SUM(D7,D8,D9,D10,D11,D12,D13,D17)</f>
        <v>1652726</v>
      </c>
    </row>
    <row r="19" spans="1:4" ht="12.75" customHeight="1">
      <c r="A19" s="89"/>
      <c r="B19" s="84"/>
      <c r="C19" s="85"/>
      <c r="D19" s="85"/>
    </row>
    <row r="20" spans="1:4" ht="12.75" customHeight="1">
      <c r="A20" s="83">
        <v>1</v>
      </c>
      <c r="B20" s="84" t="s">
        <v>22</v>
      </c>
      <c r="C20" s="85"/>
      <c r="D20" s="85"/>
    </row>
    <row r="21" spans="1:4" ht="12.75" customHeight="1">
      <c r="A21" s="83">
        <v>2</v>
      </c>
      <c r="B21" s="84" t="s">
        <v>23</v>
      </c>
      <c r="C21" s="108"/>
      <c r="D21" s="102"/>
    </row>
    <row r="22" spans="1:4" ht="12.75" customHeight="1">
      <c r="A22" s="83">
        <v>3</v>
      </c>
      <c r="B22" s="84" t="s">
        <v>24</v>
      </c>
      <c r="C22" s="107">
        <f>SUM(C23,C24,C25,C26)</f>
        <v>-126811</v>
      </c>
      <c r="D22" s="107">
        <f>SUM(D23,D24,D25,D26)</f>
        <v>-127359</v>
      </c>
    </row>
    <row r="23" spans="1:4" ht="12.75" customHeight="1">
      <c r="A23" s="89" t="s">
        <v>25</v>
      </c>
      <c r="B23" s="88" t="s">
        <v>26</v>
      </c>
      <c r="C23" s="102">
        <v>0</v>
      </c>
      <c r="D23" s="102">
        <v>0</v>
      </c>
    </row>
    <row r="24" spans="1:4" ht="12.75" customHeight="1">
      <c r="A24" s="89" t="s">
        <v>27</v>
      </c>
      <c r="B24" s="88" t="s">
        <v>28</v>
      </c>
      <c r="C24" s="108">
        <v>-130226</v>
      </c>
      <c r="D24" s="108">
        <v>-130291</v>
      </c>
    </row>
    <row r="25" spans="1:4" ht="12.75" customHeight="1">
      <c r="A25" s="89" t="s">
        <v>29</v>
      </c>
      <c r="B25" s="88" t="s">
        <v>40</v>
      </c>
      <c r="C25" s="108">
        <v>0</v>
      </c>
      <c r="D25" s="108">
        <v>0</v>
      </c>
    </row>
    <row r="26" spans="1:4" ht="12.75" customHeight="1">
      <c r="A26" s="89" t="s">
        <v>41</v>
      </c>
      <c r="B26" s="88" t="s">
        <v>42</v>
      </c>
      <c r="C26" s="108">
        <v>3415</v>
      </c>
      <c r="D26" s="108">
        <v>2932</v>
      </c>
    </row>
    <row r="27" spans="1:4" ht="12.75" customHeight="1">
      <c r="A27" s="83"/>
      <c r="B27" s="84" t="s">
        <v>43</v>
      </c>
      <c r="C27" s="109">
        <f>SUM(C20,C21,C22)</f>
        <v>-126811</v>
      </c>
      <c r="D27" s="109">
        <f>SUM(D20,D21,D22)</f>
        <v>-127359</v>
      </c>
    </row>
    <row r="28" spans="1:4" ht="12.75" customHeight="1">
      <c r="A28" s="89"/>
      <c r="B28" s="84"/>
      <c r="C28" s="85"/>
      <c r="D28" s="85"/>
    </row>
    <row r="29" spans="1:4" ht="12.75" customHeight="1">
      <c r="A29" s="90"/>
      <c r="B29" s="91" t="s">
        <v>0</v>
      </c>
      <c r="C29" s="107">
        <f>C18+C27</f>
        <v>4323705</v>
      </c>
      <c r="D29" s="107">
        <f>D18+D27</f>
        <v>1525367</v>
      </c>
    </row>
    <row r="30" spans="1:4" ht="12.75" customHeight="1">
      <c r="A30" s="89"/>
      <c r="B30" s="84"/>
      <c r="C30" s="85"/>
      <c r="D30" s="85"/>
    </row>
    <row r="31" spans="1:4" ht="12.75" customHeight="1">
      <c r="A31" s="89"/>
      <c r="B31" s="84" t="s">
        <v>1</v>
      </c>
      <c r="C31" s="102">
        <f>-(C29*10%)</f>
        <v>-432370.5</v>
      </c>
      <c r="D31" s="102">
        <f>-(D29*10%)</f>
        <v>-152536.7</v>
      </c>
    </row>
    <row r="32" spans="1:4" ht="12.75" customHeight="1">
      <c r="A32" s="89"/>
      <c r="B32" s="84"/>
      <c r="C32" s="85"/>
      <c r="D32" s="85"/>
    </row>
    <row r="33" spans="1:4" ht="12.75" customHeight="1">
      <c r="A33" s="90"/>
      <c r="B33" s="91" t="s">
        <v>2</v>
      </c>
      <c r="C33" s="107">
        <f>C29+C31</f>
        <v>3891334.5</v>
      </c>
      <c r="D33" s="107">
        <f>D29+D31</f>
        <v>1372830.3</v>
      </c>
    </row>
    <row r="34" spans="1:4" ht="12.75" customHeight="1">
      <c r="A34" s="89"/>
      <c r="B34" s="84"/>
      <c r="C34" s="92"/>
      <c r="D34" s="92"/>
    </row>
    <row r="35" spans="1:4" ht="12.75" customHeight="1">
      <c r="A35" s="89"/>
      <c r="B35" s="84" t="s">
        <v>38</v>
      </c>
      <c r="C35" s="92"/>
      <c r="D35" s="92"/>
    </row>
    <row r="36" spans="1:4" ht="12.75" customHeight="1">
      <c r="A36" s="89"/>
      <c r="B36" s="84" t="s">
        <v>39</v>
      </c>
      <c r="C36" s="92"/>
      <c r="D36" s="92"/>
    </row>
    <row r="37" spans="1:4" ht="12.75" customHeight="1" thickBot="1">
      <c r="A37" s="93"/>
      <c r="B37" s="94"/>
      <c r="C37" s="95"/>
      <c r="D37" s="95"/>
    </row>
    <row r="38" spans="1:4" ht="12.75" customHeight="1">
      <c r="A38" s="2"/>
      <c r="B38" s="96"/>
      <c r="C38" s="50">
        <f>C33-BIL!C110</f>
        <v>-0.5</v>
      </c>
      <c r="D38" s="50">
        <f>D33-BIL!D110</f>
        <v>0.30000000004656613</v>
      </c>
    </row>
  </sheetData>
  <sheetProtection/>
  <mergeCells count="2">
    <mergeCell ref="C5:C6"/>
    <mergeCell ref="D5:D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KRISI</cp:lastModifiedBy>
  <cp:lastPrinted>2010-07-12T18:00:17Z</cp:lastPrinted>
  <dcterms:created xsi:type="dcterms:W3CDTF">2009-01-17T13:50:22Z</dcterms:created>
  <dcterms:modified xsi:type="dcterms:W3CDTF">2012-03-20T08:45:06Z</dcterms:modified>
  <cp:category/>
  <cp:version/>
  <cp:contentType/>
  <cp:contentStatus/>
</cp:coreProperties>
</file>