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43" activeTab="9"/>
  </bookViews>
  <sheets>
    <sheet name="Kapak Bilanc" sheetId="1" r:id="rId1"/>
    <sheet name="Aktivet 1" sheetId="2" r:id="rId2"/>
    <sheet name="Detyrimet Kapit 1" sheetId="3" r:id="rId3"/>
    <sheet name="A Ardhura Shpenzime" sheetId="4" r:id="rId4"/>
    <sheet name="Pasqyra Fluksit  monetar" sheetId="5" r:id="rId5"/>
    <sheet name="pasqyra amortizimit" sheetId="6" r:id="rId6"/>
    <sheet name="AAGJ" sheetId="7" r:id="rId7"/>
    <sheet name="ARDH" sheetId="8" r:id="rId8"/>
    <sheet name="KAPITAL" sheetId="9" r:id="rId9"/>
    <sheet name="TAT FIT" sheetId="10" r:id="rId10"/>
    <sheet name="Sheet3" sheetId="11" r:id="rId11"/>
  </sheets>
  <definedNames>
    <definedName name="_xlnm.Print_Area" localSheetId="3">'A Ardhura Shpenzime'!$A$1:$E$41</definedName>
    <definedName name="_xlnm.Print_Area" localSheetId="1">'Aktivet 1'!$A$1:$E$58</definedName>
    <definedName name="_xlnm.Print_Area" localSheetId="7">'ARDH'!$A$1:$J$30</definedName>
    <definedName name="_xlnm.Print_Area" localSheetId="2">'Detyrimet Kapit 1'!$A$1:$E$54</definedName>
    <definedName name="_xlnm.Print_Area" localSheetId="0">'Kapak Bilanc'!$A$4:$E$47</definedName>
    <definedName name="_xlnm.Print_Area" localSheetId="5">'pasqyra amortizimit'!$A$1:$K$12</definedName>
    <definedName name="_xlnm.Print_Area" localSheetId="4">'Pasqyra Fluksit  monetar'!$A$1:$D$45</definedName>
  </definedNames>
  <calcPr fullCalcOnLoad="1"/>
</workbook>
</file>

<file path=xl/sharedStrings.xml><?xml version="1.0" encoding="utf-8"?>
<sst xmlns="http://schemas.openxmlformats.org/spreadsheetml/2006/main" count="512" uniqueCount="374">
  <si>
    <t>Shenime</t>
  </si>
  <si>
    <t>I</t>
  </si>
  <si>
    <t>(i)</t>
  </si>
  <si>
    <t>(ii)</t>
  </si>
  <si>
    <t>(iii)</t>
  </si>
  <si>
    <t>(iv)</t>
  </si>
  <si>
    <t>(v)</t>
  </si>
  <si>
    <t>II</t>
  </si>
  <si>
    <t>DETYRIMET DHE KAPITALI</t>
  </si>
  <si>
    <t>III</t>
  </si>
  <si>
    <t>(Bazuar në klasifikimin e Shpenzimeve sipas Natyrës)</t>
  </si>
  <si>
    <t>Nr.</t>
  </si>
  <si>
    <t>Referencat</t>
  </si>
  <si>
    <t>Nr llog,</t>
  </si>
  <si>
    <t>Pasqyra e fluksit monetar – Metoda idirekte</t>
  </si>
  <si>
    <t>Periudha raportuese</t>
  </si>
  <si>
    <t>Periudha paraardhëse</t>
  </si>
  <si>
    <t>Nr</t>
  </si>
  <si>
    <r>
      <t xml:space="preserve">                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- Shpenzime për interesa</t>
    </r>
  </si>
  <si>
    <r>
      <t xml:space="preserve">                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- Të ardhura nga investimet</t>
    </r>
  </si>
  <si>
    <r>
      <t xml:space="preserve">                </t>
    </r>
    <r>
      <rPr>
        <b/>
        <sz val="10"/>
        <rFont val="Arial"/>
        <family val="2"/>
      </rPr>
      <t xml:space="preserve"> b</t>
    </r>
    <r>
      <rPr>
        <sz val="10"/>
        <rFont val="Arial"/>
        <family val="0"/>
      </rPr>
      <t xml:space="preserve"> - Humbje nga këmbimet valutore</t>
    </r>
  </si>
  <si>
    <r>
      <t xml:space="preserve">                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- Amortizimin</t>
    </r>
  </si>
  <si>
    <t xml:space="preserve"> Fitimi para tatimit</t>
  </si>
  <si>
    <t xml:space="preserve"> Rregullime për:</t>
  </si>
  <si>
    <t xml:space="preserve"> Fluksi monetar nga veprimtaritë e shfrytëzimit</t>
  </si>
  <si>
    <t xml:space="preserve"> Interesi i paguar</t>
  </si>
  <si>
    <t xml:space="preserve"> Tatim mbi fitimin i paguar</t>
  </si>
  <si>
    <t xml:space="preserve"> MM neto nga aktivitetet e shfrytëzimit</t>
  </si>
  <si>
    <t xml:space="preserve"> Fluksi monetar nga veprimtaritë investuese</t>
  </si>
  <si>
    <t xml:space="preserve"> Blerja e shoqërisë së kontrolluar X minus paratë e arkëtuara</t>
  </si>
  <si>
    <t xml:space="preserve"> Blerja e aktiveve afatgjata materiale</t>
  </si>
  <si>
    <t xml:space="preserve"> Të ardhura nga shitja e pajisjeve</t>
  </si>
  <si>
    <t xml:space="preserve"> Interesi i arkëtuar</t>
  </si>
  <si>
    <t xml:space="preserve"> Dividendët e arkëtuar</t>
  </si>
  <si>
    <t xml:space="preserve"> MM neto e përdorur në aktivitetet investuese</t>
  </si>
  <si>
    <t xml:space="preserve"> Fluksi monetar nga veprimtaritë financiare</t>
  </si>
  <si>
    <t xml:space="preserve"> Të ardhura nga emetimi i kapitalit aksioner</t>
  </si>
  <si>
    <t xml:space="preserve"> Të ardhura nga huamarrje afatgjata</t>
  </si>
  <si>
    <t xml:space="preserve"> Pagesat e detyrimeve të qirasë financiare</t>
  </si>
  <si>
    <t xml:space="preserve"> Dividendët e paguar</t>
  </si>
  <si>
    <t xml:space="preserve"> MM neto e përdorur në aktivitetet financiare</t>
  </si>
  <si>
    <t xml:space="preserve"> Rritja/rënia neto e mjeteve monetare</t>
  </si>
  <si>
    <t xml:space="preserve"> Mjetet monetare në fillim të periudhës kontabël</t>
  </si>
  <si>
    <t xml:space="preserve"> Mjetet monetare në fund të periudhës kontabël</t>
  </si>
  <si>
    <t xml:space="preserve"> Rritje/rënie në tepricën e kërkesave të arkëtueshme                           nga aktiviteti, si dhe kërkesave të arkëtueshme të tjera</t>
  </si>
  <si>
    <t>T o t a l i   2</t>
  </si>
  <si>
    <t>T o t a l i   3</t>
  </si>
  <si>
    <t>T o t a l i   1</t>
  </si>
  <si>
    <t xml:space="preserve"> Aktive monetare</t>
  </si>
  <si>
    <t xml:space="preserve"> Derivative dhe aktive te mbajtura për tregtim</t>
  </si>
  <si>
    <t>T o t a l I    2</t>
  </si>
  <si>
    <t xml:space="preserve"> Aktive të tjera financiare afatshkurtra</t>
  </si>
  <si>
    <t xml:space="preserve"> Instrumente të tjera borxhi</t>
  </si>
  <si>
    <t xml:space="preserve"> Investime të tjera financiare</t>
  </si>
  <si>
    <t>T o t a l I    3</t>
  </si>
  <si>
    <t xml:space="preserve"> Inventari</t>
  </si>
  <si>
    <t xml:space="preserve"> Lëndët e para</t>
  </si>
  <si>
    <t xml:space="preserve"> Prodhim në proces</t>
  </si>
  <si>
    <t xml:space="preserve"> Produkte të gatshme</t>
  </si>
  <si>
    <t xml:space="preserve"> Mallra për rishitje</t>
  </si>
  <si>
    <t xml:space="preserve"> Parapagesat për furnizime</t>
  </si>
  <si>
    <t>T o t a l i    4</t>
  </si>
  <si>
    <t xml:space="preserve"> Aktivet biologjike afatshkurtra</t>
  </si>
  <si>
    <t xml:space="preserve"> Aktivet afatshkurtra të mbajtura për shitje</t>
  </si>
  <si>
    <t xml:space="preserve"> Parapagimet dhe shpenzimet e shtyra</t>
  </si>
  <si>
    <t xml:space="preserve"> AKTIVET  AFATSHKURTËRA</t>
  </si>
  <si>
    <t xml:space="preserve"> Investimet financiare afatgjata</t>
  </si>
  <si>
    <t xml:space="preserve">  AKTIVET   AFATGJATA</t>
  </si>
  <si>
    <t xml:space="preserve"> Aksione dhe investime të tjera në pjesëmarrje</t>
  </si>
  <si>
    <t xml:space="preserve"> Aksione dhe letra të tjera me vlerë</t>
  </si>
  <si>
    <t>T o t a l i    1.</t>
  </si>
  <si>
    <t xml:space="preserve"> Aktive afatgjata materiale</t>
  </si>
  <si>
    <t xml:space="preserve"> Toka</t>
  </si>
  <si>
    <t xml:space="preserve"> Ndërtesa</t>
  </si>
  <si>
    <t xml:space="preserve"> Makineri dhe pajisje</t>
  </si>
  <si>
    <t xml:space="preserve"> Aktive të tjera afatgjata materiale (me vl.kontab.)</t>
  </si>
  <si>
    <t xml:space="preserve"> Aktivet Biologjike afatgjata</t>
  </si>
  <si>
    <t xml:space="preserve"> Aktivet afatgjata jomateriale</t>
  </si>
  <si>
    <t xml:space="preserve"> Emri i mirë</t>
  </si>
  <si>
    <t xml:space="preserve"> Shpenzimet e zhvillimit</t>
  </si>
  <si>
    <t xml:space="preserve"> Aktive të tjera afatgjata jomateriale</t>
  </si>
  <si>
    <t>T o t a l I    4</t>
  </si>
  <si>
    <t xml:space="preserve"> Kapital aksionar i papaguar</t>
  </si>
  <si>
    <t xml:space="preserve"> Aktive të tjera afatgjata</t>
  </si>
  <si>
    <t xml:space="preserve">  TOTALI I   AKTIVEVE   AFATGJATA    ( II )</t>
  </si>
  <si>
    <t>Tirane, me 15.03.2009</t>
  </si>
  <si>
    <r>
      <t xml:space="preserve">   </t>
    </r>
    <r>
      <rPr>
        <b/>
        <u val="single"/>
        <sz val="12"/>
        <rFont val="Berlin Sans FB Demi"/>
        <family val="2"/>
      </rPr>
      <t>A  K  T  I  V  E  T</t>
    </r>
  </si>
  <si>
    <t xml:space="preserve"> - Derivativet</t>
  </si>
  <si>
    <t xml:space="preserve"> - Aktivet e mbajtura për tregtim</t>
  </si>
  <si>
    <t xml:space="preserve"> Llogari / Kërkesa të arkëtueshme</t>
  </si>
  <si>
    <t xml:space="preserve"> Llogari / Kërkesa të tjera të arkëtueshme</t>
  </si>
  <si>
    <r>
      <t xml:space="preserve"> Pjesëmarrje të tjera në njësi të kontrolluara </t>
    </r>
    <r>
      <rPr>
        <i/>
        <sz val="8"/>
        <rFont val="Arial"/>
        <family val="2"/>
      </rPr>
      <t>(vetem ne PF)</t>
    </r>
  </si>
  <si>
    <t xml:space="preserve"> Llogari / Kërkesa të arkëtueshme afatgjata</t>
  </si>
  <si>
    <r>
      <t xml:space="preserve">  TOTALI I   AKTIVEVE    </t>
    </r>
    <r>
      <rPr>
        <b/>
        <sz val="12"/>
        <color indexed="17"/>
        <rFont val="Berlin Sans FB Demi"/>
        <family val="2"/>
      </rPr>
      <t>(  I  +  II  )</t>
    </r>
  </si>
  <si>
    <r>
      <t xml:space="preserve"> TOTAL  I  AKTIVEVE   AFATSHKURTRA      </t>
    </r>
    <r>
      <rPr>
        <b/>
        <sz val="10"/>
        <rFont val="Arial Rounded MT Bold"/>
        <family val="2"/>
      </rPr>
      <t>(  I  )</t>
    </r>
  </si>
  <si>
    <t xml:space="preserve"> DETYRIMET AFATSHKURTËRA</t>
  </si>
  <si>
    <t xml:space="preserve"> Derivativët</t>
  </si>
  <si>
    <t xml:space="preserve"> Huamarrjet</t>
  </si>
  <si>
    <t xml:space="preserve"> Huat dhe parapagimet</t>
  </si>
  <si>
    <t xml:space="preserve"> Grantet dhe tëardhurat e shtyra</t>
  </si>
  <si>
    <t xml:space="preserve"> Provizionet afatshkurtra</t>
  </si>
  <si>
    <t xml:space="preserve"> TOTALI I DETYR.   AFATSHKURTRA      (   I   )</t>
  </si>
  <si>
    <t xml:space="preserve"> DETYRIME   AFATGJATA</t>
  </si>
  <si>
    <t xml:space="preserve"> TOTALI  I  DETYR.  AFATGJATA   (   II   )</t>
  </si>
  <si>
    <t xml:space="preserve">  Huamarrje të tjera afatgjata</t>
  </si>
  <si>
    <t xml:space="preserve">  Huat afatgjata</t>
  </si>
  <si>
    <t xml:space="preserve">  Provizionet afatgjata</t>
  </si>
  <si>
    <t xml:space="preserve">  Grantet dhe të ardhurat e shtyra</t>
  </si>
  <si>
    <t xml:space="preserve"> TOTALI  I  DETYRIMEVE</t>
  </si>
  <si>
    <t xml:space="preserve"> Kapitali aksionar</t>
  </si>
  <si>
    <t xml:space="preserve"> Primi i aksionit</t>
  </si>
  <si>
    <t xml:space="preserve"> Rezerva statusore</t>
  </si>
  <si>
    <t xml:space="preserve"> Rezerva ligjore</t>
  </si>
  <si>
    <t xml:space="preserve"> Rezerva të tjera</t>
  </si>
  <si>
    <t xml:space="preserve"> Fitimet e pashpërndara</t>
  </si>
  <si>
    <t xml:space="preserve"> TOTALI   I   KAPITALIT    (   III   )</t>
  </si>
  <si>
    <t>TOTALI  I  DETYRIMEVE  KAPITALIT   ( I,II,III )</t>
  </si>
  <si>
    <t xml:space="preserve"> Huat dhe obligacionet afatshkurtra</t>
  </si>
  <si>
    <t xml:space="preserve"> Kthimet/ripagesat e huave afatgjata</t>
  </si>
  <si>
    <t xml:space="preserve"> Bono të konvertueshme</t>
  </si>
  <si>
    <t xml:space="preserve"> Të pagueshme ndaj furnitorëve</t>
  </si>
  <si>
    <t xml:space="preserve"> Të pagueshme ndaj punonjësve</t>
  </si>
  <si>
    <t xml:space="preserve"> Detyrime tatimore</t>
  </si>
  <si>
    <t xml:space="preserve"> Hua të tjera</t>
  </si>
  <si>
    <t xml:space="preserve"> Parapagimet e arkëtuara</t>
  </si>
  <si>
    <r>
      <t xml:space="preserve"> Aksionet e pakicës                                                                            </t>
    </r>
    <r>
      <rPr>
        <b/>
        <sz val="8"/>
        <rFont val="Berlin Sans FB"/>
        <family val="2"/>
      </rPr>
      <t>( përdoret vetëm në pasqyrat financiare të konsoliduara )</t>
    </r>
  </si>
  <si>
    <r>
      <t xml:space="preserve"> Kapitali që i përket aksionarëve të shoqërisë mëmë                      </t>
    </r>
    <r>
      <rPr>
        <b/>
        <sz val="8"/>
        <rFont val="Berlin Sans FB"/>
        <family val="2"/>
      </rPr>
      <t>(përdoret vetëm në PF të konsoliduara)</t>
    </r>
  </si>
  <si>
    <r>
      <t xml:space="preserve"> Njësitë ose aksionet e thesarit </t>
    </r>
    <r>
      <rPr>
        <b/>
        <sz val="8"/>
        <rFont val="Berlin Sans FB"/>
        <family val="2"/>
      </rPr>
      <t>(negative)</t>
    </r>
  </si>
  <si>
    <r>
      <t xml:space="preserve"> Fitimi </t>
    </r>
    <r>
      <rPr>
        <b/>
        <sz val="8"/>
        <rFont val="Berlin Sans FB"/>
        <family val="2"/>
      </rPr>
      <t>(humbja)</t>
    </r>
    <r>
      <rPr>
        <b/>
        <sz val="9"/>
        <rFont val="Berlin Sans FB"/>
        <family val="2"/>
      </rPr>
      <t xml:space="preserve"> e vitit financiar</t>
    </r>
  </si>
  <si>
    <t xml:space="preserve"> Hua, bono dhe detyrime nga qiraja financiare</t>
  </si>
  <si>
    <t xml:space="preserve"> Bonot e konvertueshme</t>
  </si>
  <si>
    <t xml:space="preserve"> K A P I T A L I</t>
  </si>
  <si>
    <t>A  -  P A S Q Y R A   E   T Ë   A R D H U R A V E   D H E   S H P E N Z I M E V E</t>
  </si>
  <si>
    <t xml:space="preserve">Viti  </t>
  </si>
  <si>
    <t>Përshkrimi   I   Elementëve</t>
  </si>
  <si>
    <t>f - 5</t>
  </si>
  <si>
    <t xml:space="preserve"> Shitjet neto</t>
  </si>
  <si>
    <t xml:space="preserve"> Të ardhura të tjera nga veprimtaritë e shfrytëzimit</t>
  </si>
  <si>
    <t xml:space="preserve"> Ndryshimet në inventarin e produkteve të gatshme dhe prodhimit në proçes</t>
  </si>
  <si>
    <t xml:space="preserve"> Materialet e konsumuara</t>
  </si>
  <si>
    <t xml:space="preserve"> Kosto e punës</t>
  </si>
  <si>
    <t xml:space="preserve"> Amortizimet dhe zhvlerësimet</t>
  </si>
  <si>
    <t xml:space="preserve"> Shpenzime të tjera</t>
  </si>
  <si>
    <t xml:space="preserve"> Të ardhurat dhe shpenzimet financiare nga njësitë e kontrolluara</t>
  </si>
  <si>
    <t xml:space="preserve"> Të ardhurat dhe shpenzimet financiare nga pjesëmarrjet</t>
  </si>
  <si>
    <t xml:space="preserve"> Të ardhurat dhe shpenzimet financiare</t>
  </si>
  <si>
    <t xml:space="preserve"> Të ardhurat dhe shpenzimet nga interesat</t>
  </si>
  <si>
    <t xml:space="preserve"> Fitimet (humbjet) nga kursi i këmbimi</t>
  </si>
  <si>
    <t xml:space="preserve"> Të ardhura dhe shpenzime të tjera financiare</t>
  </si>
  <si>
    <t xml:space="preserve"> Shpenzimet e tatimit mbi fitimin</t>
  </si>
  <si>
    <t xml:space="preserve"> Fitmi (humbja) neto e vitit financiar ( 14 - 15 )</t>
  </si>
  <si>
    <t xml:space="preserve"> Elementët e pasqyrave të konsoliduara</t>
  </si>
  <si>
    <r>
      <t xml:space="preserve"> Totali i të ardhurave dhe shpenzimeve financiare  </t>
    </r>
    <r>
      <rPr>
        <b/>
        <sz val="7"/>
        <rFont val="Berlin Sans FB"/>
        <family val="2"/>
      </rPr>
      <t>(12.1 + / - 12.2 + / -12.3 + / -12.4 )</t>
    </r>
  </si>
  <si>
    <t xml:space="preserve">  -  shpenzimet per sigurimet shoqërore dhe shëndetsore</t>
  </si>
  <si>
    <t xml:space="preserve">  -   pagat e personelit</t>
  </si>
  <si>
    <t xml:space="preserve"> Totali i shpenzimeve ( shuma   4 - 7 )</t>
  </si>
  <si>
    <t xml:space="preserve"> Fitimi apo humbja nga veprimtaria kryesore     (1 + 2 + / -3 - 8 )</t>
  </si>
  <si>
    <t xml:space="preserve"> Fitimi (humbja) para tatimit   (9 + / - 13 )</t>
  </si>
  <si>
    <t xml:space="preserve"> Rritje  /rënie në tepricën inventarit</t>
  </si>
  <si>
    <t xml:space="preserve"> Rritje / rënie në tepricën e detyrimeve, për t’u paguar nga aktiviteti</t>
  </si>
  <si>
    <t xml:space="preserve">                                            </t>
  </si>
  <si>
    <t>Bilanci kontabël</t>
  </si>
  <si>
    <t>(Të gjitha balancat janë në lekë)</t>
  </si>
  <si>
    <t xml:space="preserve">Pasqyrat Financiare </t>
  </si>
  <si>
    <t>Mbeshtetur ne Ligjin nr. 9228, dt29.04.2004 " Per Kontabilitetin dhe Pasqyrat</t>
  </si>
  <si>
    <t xml:space="preserve">  Financiaret ", te ndryshuaradhe ne Standardet Kombetare te Kontabilitetit -skk 2</t>
  </si>
  <si>
    <t>Te dhena te tjera</t>
  </si>
  <si>
    <t xml:space="preserve"> Te dhenat identifikuese</t>
  </si>
  <si>
    <t xml:space="preserve"> PERIUDHA  KONTABEL</t>
  </si>
  <si>
    <t>701, 705</t>
  </si>
  <si>
    <t>702 - 708</t>
  </si>
  <si>
    <t>601 - 608</t>
  </si>
  <si>
    <t>641 - 648</t>
  </si>
  <si>
    <t>61 - 63</t>
  </si>
  <si>
    <t>761, 661</t>
  </si>
  <si>
    <t>762, 662</t>
  </si>
  <si>
    <t>763 764 765         664 665</t>
  </si>
  <si>
    <t>767, 667</t>
  </si>
  <si>
    <t>769, 669</t>
  </si>
  <si>
    <t>768, 668</t>
  </si>
  <si>
    <t xml:space="preserve">  Të ardhurat dhe shpenzimet financiare nga investime                                                                të tjera financiare afatgjata</t>
  </si>
  <si>
    <t>Parapagime dhe shpenzime te shtyra</t>
  </si>
  <si>
    <t>NR</t>
  </si>
  <si>
    <t>EMERTIMI</t>
  </si>
  <si>
    <t>VL.FILLESTARE</t>
  </si>
  <si>
    <t>SHTESA</t>
  </si>
  <si>
    <t>PAKESIME</t>
  </si>
  <si>
    <t>TOTALI</t>
  </si>
  <si>
    <t>Koef.Amort</t>
  </si>
  <si>
    <t>Amort.Viti Ushtrimir</t>
  </si>
  <si>
    <t>Amort. Akumuluar</t>
  </si>
  <si>
    <t>Amort. Akum ne fund</t>
  </si>
  <si>
    <t>V.Mbetur A.Q</t>
  </si>
  <si>
    <r>
      <t xml:space="preserve"> PASQYRAT FINANCIARE      </t>
    </r>
    <r>
      <rPr>
        <b/>
        <i/>
        <u val="single"/>
        <sz val="10"/>
        <rFont val="Arial"/>
        <family val="2"/>
      </rPr>
      <t>Konsoliduara</t>
    </r>
  </si>
  <si>
    <r>
      <t xml:space="preserve"> MONEDHA                          </t>
    </r>
    <r>
      <rPr>
        <b/>
        <i/>
        <u val="single"/>
        <sz val="10"/>
        <rFont val="Arial"/>
        <family val="2"/>
      </rPr>
      <t xml:space="preserve"> L E K E</t>
    </r>
  </si>
  <si>
    <t>ADMINISTRATORI</t>
  </si>
  <si>
    <t xml:space="preserve"> EMRI                      "DRAGO" SHPK</t>
  </si>
  <si>
    <t>Shoqeria "DRAGO "SHPK</t>
  </si>
  <si>
    <t>HAMDI  MESI</t>
  </si>
  <si>
    <t>Shoqeria " DRAGO "SHPK</t>
  </si>
  <si>
    <t>HAMDI MESI</t>
  </si>
  <si>
    <t xml:space="preserve"> NIPTI                      K73919201E</t>
  </si>
  <si>
    <t xml:space="preserve"> ADRESA                 FUSHE-KRUJE</t>
  </si>
  <si>
    <t xml:space="preserve"> DATA E KRIJIMIT   25.09.2006</t>
  </si>
  <si>
    <t xml:space="preserve"> FUSHA VEPRIMTARISE  Roje Civile</t>
  </si>
  <si>
    <t>Viti   2 0 0 9</t>
  </si>
  <si>
    <t xml:space="preserve"> 2 0 0 9</t>
  </si>
  <si>
    <t>"DRAGO" SHPK</t>
  </si>
  <si>
    <t>MJETE TRANSPORTI</t>
  </si>
  <si>
    <t>PAISJE ZYRE</t>
  </si>
  <si>
    <t>2 0 1 0</t>
  </si>
  <si>
    <r>
      <t xml:space="preserve">Nga   </t>
    </r>
    <r>
      <rPr>
        <b/>
        <u val="single"/>
        <sz val="10"/>
        <rFont val="Arial"/>
        <family val="2"/>
      </rPr>
      <t>01.01.2010</t>
    </r>
    <r>
      <rPr>
        <b/>
        <sz val="10"/>
        <rFont val="Arial"/>
        <family val="2"/>
      </rPr>
      <t xml:space="preserve">  -   Deri   </t>
    </r>
    <r>
      <rPr>
        <b/>
        <u val="single"/>
        <sz val="10"/>
        <rFont val="Arial"/>
        <family val="2"/>
      </rPr>
      <t>31.12.2010</t>
    </r>
  </si>
  <si>
    <r>
      <t xml:space="preserve"> DATA E PLOTESIMIT TE PF   </t>
    </r>
    <r>
      <rPr>
        <b/>
        <u val="single"/>
        <sz val="10"/>
        <rFont val="Arial"/>
        <family val="2"/>
      </rPr>
      <t xml:space="preserve"> 25.</t>
    </r>
    <r>
      <rPr>
        <b/>
        <i/>
        <u val="single"/>
        <sz val="10"/>
        <rFont val="Arial"/>
        <family val="2"/>
      </rPr>
      <t>02.2011</t>
    </r>
  </si>
  <si>
    <t>Pasqyrat Financiare 2010</t>
  </si>
  <si>
    <t>Për vitin e mbyllur më 31 Dhjetor 2010</t>
  </si>
  <si>
    <t>HARTUESI</t>
  </si>
  <si>
    <t>FLUTURA MESI</t>
  </si>
  <si>
    <t>Viti   2 0 1 0</t>
  </si>
  <si>
    <t xml:space="preserve"> 2 0 1 0</t>
  </si>
  <si>
    <t xml:space="preserve">          FLUTURA MESI</t>
  </si>
  <si>
    <t xml:space="preserve">                  HARTUESI </t>
  </si>
  <si>
    <t xml:space="preserve">             FLUTURA MESI</t>
  </si>
  <si>
    <t xml:space="preserve">                 HARTUESI</t>
  </si>
  <si>
    <t xml:space="preserve">              HARTUESI</t>
  </si>
  <si>
    <t xml:space="preserve">                 HARTUESI </t>
  </si>
  <si>
    <t xml:space="preserve">              FLUTURA MESI</t>
  </si>
  <si>
    <t>PASQYRA E LLOGARITJES SE AMORTIZIMIT VITI 2010</t>
  </si>
  <si>
    <t>Aktivet Afatgjata Materiale  me vlere fillestare   2010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</si>
  <si>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</si>
  <si>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</si>
  <si>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</si>
  <si>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</si>
  <si>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</si>
  <si>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</si>
  <si>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</si>
  <si>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</si>
  <si>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</si>
  <si>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</si>
  <si>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</si>
  <si>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</si>
  <si>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</si>
  <si>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</si>
  <si>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</si>
  <si>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</si>
  <si>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</si>
  <si>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</si>
  <si>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</si>
  <si>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</si>
  <si>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</si>
  <si>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</si>
  <si>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</si>
  <si>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</si>
  <si>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</si>
  <si>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</si>
  <si>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</si>
  <si>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</si>
  <si>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</si>
  <si>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</si>
  <si>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</si>
  <si>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</si>
  <si>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</si>
  <si>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</si>
  <si>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</si>
  <si>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</si>
  <si>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</si>
  <si>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</si>
  <si>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</si>
  <si>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</si>
  <si>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</si>
  <si>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</si>
  <si>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</si>
  <si>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</si>
  <si>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</si>
  <si>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</si>
  <si>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</si>
  <si>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</si>
  <si>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</si>
  <si>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</si>
  <si>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</si>
  <si>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</si>
  <si>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</si>
  <si>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</si>
  <si>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</si>
  <si>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</si>
  <si>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</si>
  <si>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</si>
  <si>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</si>
  <si>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</si>
  <si>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</si>
  <si>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</si>
  <si>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</si>
  <si>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</si>
  <si>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</si>
  <si>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</si>
  <si>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</si>
  <si>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</si>
  <si>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</si>
  <si>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</si>
  <si>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</si>
  <si>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</si>
  <si>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</si>
  <si>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</si>
  <si>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</si>
  <si>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</si>
  <si>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</si>
  <si>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</si>
  <si>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</si>
  <si>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</si>
  <si>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</si>
  <si>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</si>
  <si>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</si>
  <si>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</si>
  <si>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</si>
  <si>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</si>
  <si>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</si>
  <si>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</si>
  <si>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</si>
  <si>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</si>
  <si>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</si>
  <si>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</si>
  <si>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</si>
  <si>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</si>
  <si>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</si>
  <si>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</si>
  <si>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</si>
  <si>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</si>
  <si>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</si>
  <si>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</si>
  <si>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</si>
  <si>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</si>
  <si>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</si>
  <si>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</si>
  <si>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</si>
  <si>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</si>
  <si>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</si>
  <si>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</si>
  <si>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</si>
  <si>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</si>
  <si>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PASQYRA E NDRYSHIMEVE NE KAPITAL</t>
  </si>
  <si>
    <t>Kapital I rregjistruar</t>
  </si>
  <si>
    <t>Primi I aksionit</t>
  </si>
  <si>
    <t>Rezerva ligjore statut</t>
  </si>
  <si>
    <t>Fitimi I pashperndare</t>
  </si>
  <si>
    <t>Totali</t>
  </si>
  <si>
    <t>Pozicioni me 31 dhjetor 2009</t>
  </si>
  <si>
    <t>Fitimi neto per periudhen kontabel</t>
  </si>
  <si>
    <t>Dividentet e paguar</t>
  </si>
  <si>
    <t>Emetim I kapitalit aksionar</t>
  </si>
  <si>
    <t>Rritje e rezerves se kapitalit</t>
  </si>
  <si>
    <t>Aksione te thesarit te riblera</t>
  </si>
  <si>
    <t>Pozicioni me 31 Dhjetor 2010</t>
  </si>
  <si>
    <t>SHPENZIMET E TATIMIT MBI FITIMIN</t>
  </si>
  <si>
    <t>Shpenzimet e tatimit mbi fitimin per ushtrimin kontabel 2010 dhe 2009 ja ne si vijon:</t>
  </si>
  <si>
    <t>Ushtrimi I mbyllur 31 dhjetor 2010</t>
  </si>
  <si>
    <t>Ushtrimi I mbyllur 31 dhjetor 2009</t>
  </si>
  <si>
    <t xml:space="preserve">fitimi neto para tatimit </t>
  </si>
  <si>
    <t>Amortizime tej normave fiskale</t>
  </si>
  <si>
    <t>Shpenzime pritje e dhurime tej kufirit tatimor</t>
  </si>
  <si>
    <t>Gjoba, penalitete, demshperblime</t>
  </si>
  <si>
    <t>Provizione qe nuk njihen</t>
  </si>
  <si>
    <t>Shpenzime pa dok.ose jo te rregullta</t>
  </si>
  <si>
    <t>Te tjera</t>
  </si>
  <si>
    <t>PJESA E HUMBJES SE MBARTUR</t>
  </si>
  <si>
    <t>IV</t>
  </si>
  <si>
    <t>FITIMI(HUMBJA ) TATIMORE</t>
  </si>
  <si>
    <t>V</t>
  </si>
  <si>
    <t>SHPENZIME TATIMI MBI FITIMIN 10%</t>
  </si>
  <si>
    <t>VI</t>
  </si>
  <si>
    <t>FITIMI NETO I USHTRIMIT</t>
  </si>
  <si>
    <t>Shoqeria DRAGO</t>
  </si>
  <si>
    <t>NIPTI  K73919201E</t>
  </si>
  <si>
    <t>SHOQERIA  DRAGO</t>
  </si>
  <si>
    <t>NIPT K73919201E</t>
  </si>
  <si>
    <t>Shoqeria " DRAGO" SHPK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</si>
</sst>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L_e_k_-;\-* #,##0.00_L_e_k_-;_-* &quot;-&quot;??_L_e_k_-;_-@_-"/>
  </numFmts>
  <fonts count="9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sz val="10"/>
      <name val="Arial Rounded MT Bold"/>
      <family val="2"/>
    </font>
    <font>
      <i/>
      <sz val="10"/>
      <name val="Arial"/>
      <family val="2"/>
    </font>
    <font>
      <sz val="8"/>
      <name val="Times New Roman"/>
      <family val="1"/>
    </font>
    <font>
      <sz val="12"/>
      <name val="Britannic Bold"/>
      <family val="2"/>
    </font>
    <font>
      <b/>
      <sz val="10"/>
      <name val="Baskerville Old Face"/>
      <family val="1"/>
    </font>
    <font>
      <b/>
      <sz val="8"/>
      <name val="Baskerville Old Face"/>
      <family val="1"/>
    </font>
    <font>
      <b/>
      <sz val="8"/>
      <name val="Berlin Sans FB"/>
      <family val="2"/>
    </font>
    <font>
      <b/>
      <sz val="9"/>
      <name val="Baskerville Old Face"/>
      <family val="1"/>
    </font>
    <font>
      <sz val="9"/>
      <name val="Copperplate Gothic Bold"/>
      <family val="2"/>
    </font>
    <font>
      <b/>
      <sz val="6"/>
      <name val="Franklin Gothic Demi"/>
      <family val="2"/>
    </font>
    <font>
      <b/>
      <u val="single"/>
      <sz val="12"/>
      <name val="Berlin Sans FB Demi"/>
      <family val="2"/>
    </font>
    <font>
      <b/>
      <sz val="9"/>
      <name val="Berlin Sans FB"/>
      <family val="2"/>
    </font>
    <font>
      <sz val="10"/>
      <color indexed="12"/>
      <name val="Arial Rounded MT Bold"/>
      <family val="2"/>
    </font>
    <font>
      <b/>
      <sz val="12"/>
      <color indexed="17"/>
      <name val="Berlin Sans FB Demi"/>
      <family val="2"/>
    </font>
    <font>
      <i/>
      <sz val="8"/>
      <name val="Arial"/>
      <family val="2"/>
    </font>
    <font>
      <b/>
      <u val="single"/>
      <sz val="10"/>
      <name val="Berlin Sans FB Demi"/>
      <family val="2"/>
    </font>
    <font>
      <b/>
      <sz val="7"/>
      <name val="Bradley Hand ITC"/>
      <family val="4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7"/>
      <name val="Berlin Sans FB"/>
      <family val="2"/>
    </font>
    <font>
      <sz val="11"/>
      <name val="Bernard MT Condensed"/>
      <family val="1"/>
    </font>
    <font>
      <b/>
      <sz val="8"/>
      <name val="Lucida Calligraphy"/>
      <family val="4"/>
    </font>
    <font>
      <u val="single"/>
      <sz val="11"/>
      <name val="Bernard MT Condensed"/>
      <family val="1"/>
    </font>
    <font>
      <b/>
      <sz val="7"/>
      <name val="Arial Rounded MT Bold"/>
      <family val="2"/>
    </font>
    <font>
      <i/>
      <sz val="9"/>
      <name val="Arial"/>
      <family val="2"/>
    </font>
    <font>
      <b/>
      <sz val="18"/>
      <color indexed="63"/>
      <name val="Helvetica"/>
      <family val="0"/>
    </font>
    <font>
      <sz val="11"/>
      <name val="Century Gothic"/>
      <family val="2"/>
    </font>
    <font>
      <b/>
      <sz val="8"/>
      <name val="Century Gothic"/>
      <family val="2"/>
    </font>
    <font>
      <b/>
      <sz val="8"/>
      <color indexed="63"/>
      <name val="Helvetica"/>
      <family val="0"/>
    </font>
    <font>
      <b/>
      <sz val="16"/>
      <color indexed="63"/>
      <name val="Helvetica"/>
      <family val="0"/>
    </font>
    <font>
      <sz val="20"/>
      <name val="Bodoni MT Black"/>
      <family val="1"/>
    </font>
    <font>
      <b/>
      <sz val="36"/>
      <color indexed="63"/>
      <name val="Bodoni MT Black"/>
      <family val="1"/>
    </font>
    <font>
      <b/>
      <sz val="10"/>
      <color indexed="63"/>
      <name val="Helvetica"/>
      <family val="0"/>
    </font>
    <font>
      <u val="single"/>
      <sz val="14"/>
      <name val="Arial Rounded MT Bold"/>
      <family val="2"/>
    </font>
    <font>
      <sz val="14"/>
      <name val="Arial Rounded MT Bold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color indexed="63"/>
      <name val="Helvetica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Bradley Hand ITC"/>
      <family val="4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color indexed="63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medium"/>
      <right style="hair"/>
      <top style="hair"/>
      <bottom style="medium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6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/>
    </xf>
    <xf numFmtId="0" fontId="2" fillId="34" borderId="15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28" xfId="0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34" borderId="21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5" fillId="35" borderId="33" xfId="0" applyFont="1" applyFill="1" applyBorder="1" applyAlignment="1">
      <alignment/>
    </xf>
    <xf numFmtId="0" fontId="19" fillId="34" borderId="32" xfId="0" applyFont="1" applyFill="1" applyBorder="1" applyAlignment="1">
      <alignment/>
    </xf>
    <xf numFmtId="0" fontId="12" fillId="0" borderId="1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6" fillId="34" borderId="3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/>
    </xf>
    <xf numFmtId="0" fontId="17" fillId="36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/>
    </xf>
    <xf numFmtId="0" fontId="2" fillId="34" borderId="4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right"/>
    </xf>
    <xf numFmtId="0" fontId="5" fillId="0" borderId="45" xfId="0" applyFont="1" applyBorder="1" applyAlignment="1">
      <alignment horizontal="left" vertical="center"/>
    </xf>
    <xf numFmtId="0" fontId="2" fillId="34" borderId="46" xfId="0" applyFont="1" applyFill="1" applyBorder="1" applyAlignment="1">
      <alignment horizontal="center"/>
    </xf>
    <xf numFmtId="0" fontId="11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9" fillId="34" borderId="50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8" fillId="0" borderId="0" xfId="0" applyFont="1" applyAlignment="1">
      <alignment/>
    </xf>
    <xf numFmtId="0" fontId="10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4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33" borderId="60" xfId="0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5" borderId="65" xfId="0" applyFill="1" applyBorder="1" applyAlignment="1">
      <alignment/>
    </xf>
    <xf numFmtId="0" fontId="0" fillId="0" borderId="66" xfId="0" applyBorder="1" applyAlignment="1">
      <alignment/>
    </xf>
    <xf numFmtId="0" fontId="0" fillId="35" borderId="64" xfId="0" applyFill="1" applyBorder="1" applyAlignment="1">
      <alignment/>
    </xf>
    <xf numFmtId="0" fontId="0" fillId="0" borderId="67" xfId="0" applyBorder="1" applyAlignment="1">
      <alignment/>
    </xf>
    <xf numFmtId="0" fontId="19" fillId="37" borderId="68" xfId="0" applyFont="1" applyFill="1" applyBorder="1" applyAlignment="1">
      <alignment/>
    </xf>
    <xf numFmtId="0" fontId="5" fillId="35" borderId="69" xfId="0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0" fillId="36" borderId="7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justify"/>
    </xf>
    <xf numFmtId="0" fontId="2" fillId="0" borderId="71" xfId="0" applyFont="1" applyBorder="1" applyAlignment="1">
      <alignment horizontal="justify"/>
    </xf>
    <xf numFmtId="0" fontId="0" fillId="0" borderId="46" xfId="0" applyBorder="1" applyAlignment="1">
      <alignment/>
    </xf>
    <xf numFmtId="9" fontId="2" fillId="0" borderId="7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76" xfId="0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0" fontId="44" fillId="0" borderId="0" xfId="0" applyFont="1" applyAlignment="1">
      <alignment/>
    </xf>
    <xf numFmtId="3" fontId="0" fillId="0" borderId="78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35" borderId="85" xfId="0" applyNumberFormat="1" applyFont="1" applyFill="1" applyBorder="1" applyAlignment="1">
      <alignment horizontal="right"/>
    </xf>
    <xf numFmtId="3" fontId="0" fillId="0" borderId="86" xfId="0" applyNumberFormat="1" applyFont="1" applyBorder="1" applyAlignment="1">
      <alignment horizontal="right"/>
    </xf>
    <xf numFmtId="3" fontId="0" fillId="0" borderId="80" xfId="0" applyNumberFormat="1" applyBorder="1" applyAlignment="1">
      <alignment/>
    </xf>
    <xf numFmtId="3" fontId="0" fillId="0" borderId="87" xfId="0" applyNumberFormat="1" applyBorder="1" applyAlignment="1">
      <alignment/>
    </xf>
    <xf numFmtId="3" fontId="2" fillId="0" borderId="80" xfId="0" applyNumberFormat="1" applyFont="1" applyBorder="1" applyAlignment="1">
      <alignment/>
    </xf>
    <xf numFmtId="3" fontId="0" fillId="36" borderId="88" xfId="0" applyNumberFormat="1" applyFill="1" applyBorder="1" applyAlignment="1">
      <alignment/>
    </xf>
    <xf numFmtId="3" fontId="0" fillId="36" borderId="89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90" xfId="0" applyNumberFormat="1" applyBorder="1" applyAlignment="1">
      <alignment/>
    </xf>
    <xf numFmtId="3" fontId="2" fillId="0" borderId="72" xfId="0" applyNumberFormat="1" applyFont="1" applyBorder="1" applyAlignment="1">
      <alignment/>
    </xf>
    <xf numFmtId="0" fontId="2" fillId="0" borderId="0" xfId="0" applyFont="1" applyAlignment="1">
      <alignment/>
    </xf>
    <xf numFmtId="0" fontId="46" fillId="0" borderId="73" xfId="0" applyFont="1" applyBorder="1" applyAlignment="1">
      <alignment/>
    </xf>
    <xf numFmtId="0" fontId="47" fillId="0" borderId="75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75" xfId="0" applyFont="1" applyBorder="1" applyAlignment="1">
      <alignment/>
    </xf>
    <xf numFmtId="0" fontId="48" fillId="0" borderId="75" xfId="0" applyFont="1" applyBorder="1" applyAlignment="1">
      <alignment horizontal="right"/>
    </xf>
    <xf numFmtId="0" fontId="46" fillId="0" borderId="23" xfId="0" applyFont="1" applyBorder="1" applyAlignment="1">
      <alignment/>
    </xf>
    <xf numFmtId="3" fontId="2" fillId="0" borderId="76" xfId="0" applyNumberFormat="1" applyFont="1" applyBorder="1" applyAlignment="1">
      <alignment horizontal="right"/>
    </xf>
    <xf numFmtId="3" fontId="46" fillId="33" borderId="91" xfId="0" applyNumberFormat="1" applyFont="1" applyFill="1" applyBorder="1" applyAlignment="1">
      <alignment horizontal="right"/>
    </xf>
    <xf numFmtId="3" fontId="45" fillId="35" borderId="92" xfId="0" applyNumberFormat="1" applyFont="1" applyFill="1" applyBorder="1" applyAlignment="1">
      <alignment horizontal="right"/>
    </xf>
    <xf numFmtId="3" fontId="45" fillId="33" borderId="93" xfId="0" applyNumberFormat="1" applyFont="1" applyFill="1" applyBorder="1" applyAlignment="1">
      <alignment horizontal="right"/>
    </xf>
    <xf numFmtId="3" fontId="2" fillId="0" borderId="80" xfId="0" applyNumberFormat="1" applyFont="1" applyBorder="1" applyAlignment="1">
      <alignment horizontal="right"/>
    </xf>
    <xf numFmtId="3" fontId="45" fillId="33" borderId="84" xfId="0" applyNumberFormat="1" applyFont="1" applyFill="1" applyBorder="1" applyAlignment="1">
      <alignment horizontal="right"/>
    </xf>
    <xf numFmtId="3" fontId="45" fillId="33" borderId="76" xfId="0" applyNumberFormat="1" applyFont="1" applyFill="1" applyBorder="1" applyAlignment="1">
      <alignment horizontal="right"/>
    </xf>
    <xf numFmtId="0" fontId="0" fillId="0" borderId="94" xfId="0" applyBorder="1" applyAlignment="1">
      <alignment/>
    </xf>
    <xf numFmtId="0" fontId="0" fillId="0" borderId="73" xfId="0" applyFont="1" applyBorder="1" applyAlignment="1">
      <alignment/>
    </xf>
    <xf numFmtId="3" fontId="0" fillId="0" borderId="73" xfId="0" applyNumberFormat="1" applyBorder="1" applyAlignment="1">
      <alignment/>
    </xf>
    <xf numFmtId="0" fontId="3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44" xfId="0" applyFont="1" applyBorder="1" applyAlignment="1">
      <alignment horizontal="right"/>
    </xf>
    <xf numFmtId="0" fontId="0" fillId="0" borderId="45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7" xfId="0" applyBorder="1" applyAlignment="1">
      <alignment/>
    </xf>
    <xf numFmtId="0" fontId="3" fillId="0" borderId="72" xfId="0" applyFont="1" applyBorder="1" applyAlignment="1">
      <alignment/>
    </xf>
    <xf numFmtId="3" fontId="0" fillId="0" borderId="72" xfId="0" applyNumberFormat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34" borderId="98" xfId="0" applyFont="1" applyFill="1" applyBorder="1" applyAlignment="1">
      <alignment horizontal="center" vertical="center"/>
    </xf>
    <xf numFmtId="0" fontId="6" fillId="34" borderId="99" xfId="0" applyFont="1" applyFill="1" applyBorder="1" applyAlignment="1">
      <alignment horizontal="center" vertical="center"/>
    </xf>
    <xf numFmtId="0" fontId="39" fillId="34" borderId="100" xfId="0" applyFont="1" applyFill="1" applyBorder="1" applyAlignment="1">
      <alignment horizontal="center" vertical="center"/>
    </xf>
    <xf numFmtId="0" fontId="40" fillId="34" borderId="10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3" fontId="0" fillId="0" borderId="73" xfId="44" applyNumberFormat="1" applyBorder="1" applyAlignment="1">
      <alignment/>
    </xf>
    <xf numFmtId="0" fontId="0" fillId="0" borderId="102" xfId="0" applyFont="1" applyBorder="1" applyAlignment="1">
      <alignment vertical="center"/>
    </xf>
    <xf numFmtId="0" fontId="7" fillId="0" borderId="103" xfId="0" applyFont="1" applyBorder="1" applyAlignment="1">
      <alignment vertical="center"/>
    </xf>
    <xf numFmtId="0" fontId="7" fillId="0" borderId="103" xfId="0" applyFont="1" applyBorder="1" applyAlignment="1">
      <alignment horizontal="center" vertical="center"/>
    </xf>
    <xf numFmtId="3" fontId="7" fillId="0" borderId="103" xfId="44" applyNumberFormat="1" applyFont="1" applyBorder="1" applyAlignment="1">
      <alignment vertical="center"/>
    </xf>
    <xf numFmtId="3" fontId="7" fillId="0" borderId="104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2" fontId="2" fillId="0" borderId="105" xfId="56" applyNumberFormat="1" applyFont="1" applyBorder="1" applyAlignment="1">
      <alignment horizontal="center" wrapText="1"/>
      <protection/>
    </xf>
    <xf numFmtId="2" fontId="2" fillId="0" borderId="106" xfId="56" applyNumberFormat="1" applyFont="1" applyBorder="1" applyAlignment="1">
      <alignment horizontal="center" wrapText="1"/>
      <protection/>
    </xf>
    <xf numFmtId="2" fontId="2" fillId="0" borderId="107" xfId="56" applyNumberFormat="1" applyFont="1" applyBorder="1" applyAlignment="1">
      <alignment horizontal="center" wrapText="1"/>
      <protection/>
    </xf>
    <xf numFmtId="0" fontId="2" fillId="0" borderId="73" xfId="56" applyFont="1" applyBorder="1" applyAlignment="1">
      <alignment horizontal="center"/>
      <protection/>
    </xf>
    <xf numFmtId="2" fontId="71" fillId="0" borderId="0" xfId="56" applyNumberFormat="1" applyFont="1" applyBorder="1" applyAlignment="1">
      <alignment horizontal="center" wrapText="1"/>
      <protection/>
    </xf>
    <xf numFmtId="2" fontId="71" fillId="0" borderId="108" xfId="56" applyNumberFormat="1" applyFont="1" applyBorder="1" applyAlignment="1">
      <alignment horizontal="center" wrapText="1"/>
      <protection/>
    </xf>
    <xf numFmtId="2" fontId="71" fillId="0" borderId="108" xfId="56" applyNumberFormat="1" applyFont="1" applyBorder="1" applyAlignment="1">
      <alignment horizontal="center" wrapText="1"/>
      <protection/>
    </xf>
    <xf numFmtId="0" fontId="72" fillId="0" borderId="75" xfId="56" applyFont="1" applyBorder="1" applyAlignment="1">
      <alignment horizontal="center" vertical="center" wrapText="1"/>
      <protection/>
    </xf>
    <xf numFmtId="0" fontId="2" fillId="0" borderId="98" xfId="56" applyFont="1" applyBorder="1" applyAlignment="1">
      <alignment horizontal="center"/>
      <protection/>
    </xf>
    <xf numFmtId="0" fontId="2" fillId="0" borderId="109" xfId="56" applyFont="1" applyBorder="1" applyAlignment="1">
      <alignment horizontal="left" wrapText="1"/>
      <protection/>
    </xf>
    <xf numFmtId="0" fontId="2" fillId="0" borderId="45" xfId="56" applyFont="1" applyBorder="1" applyAlignment="1">
      <alignment horizontal="left" wrapText="1"/>
      <protection/>
    </xf>
    <xf numFmtId="0" fontId="2" fillId="0" borderId="45" xfId="56" applyFont="1" applyBorder="1" applyAlignment="1">
      <alignment horizontal="left" wrapText="1"/>
      <protection/>
    </xf>
    <xf numFmtId="3" fontId="2" fillId="0" borderId="45" xfId="56" applyNumberFormat="1" applyFont="1" applyBorder="1" applyAlignment="1">
      <alignment horizontal="left"/>
      <protection/>
    </xf>
    <xf numFmtId="0" fontId="2" fillId="0" borderId="71" xfId="56" applyFont="1" applyBorder="1" applyAlignment="1">
      <alignment horizontal="left"/>
      <protection/>
    </xf>
    <xf numFmtId="0" fontId="0" fillId="0" borderId="94" xfId="56" applyFont="1" applyBorder="1" applyAlignment="1">
      <alignment horizontal="center"/>
      <protection/>
    </xf>
    <xf numFmtId="0" fontId="0" fillId="0" borderId="106" xfId="56" applyFont="1" applyBorder="1" applyAlignment="1">
      <alignment horizontal="left" wrapText="1"/>
      <protection/>
    </xf>
    <xf numFmtId="0" fontId="0" fillId="0" borderId="107" xfId="56" applyFont="1" applyBorder="1" applyAlignment="1">
      <alignment horizontal="left" wrapText="1"/>
      <protection/>
    </xf>
    <xf numFmtId="0" fontId="0" fillId="0" borderId="107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/>
      <protection/>
    </xf>
    <xf numFmtId="0" fontId="2" fillId="0" borderId="90" xfId="56" applyFont="1" applyBorder="1" applyAlignment="1">
      <alignment horizontal="left"/>
      <protection/>
    </xf>
    <xf numFmtId="0" fontId="0" fillId="0" borderId="110" xfId="56" applyFont="1" applyBorder="1" applyAlignment="1">
      <alignment horizontal="center"/>
      <protection/>
    </xf>
    <xf numFmtId="3" fontId="2" fillId="0" borderId="10" xfId="56" applyNumberFormat="1" applyFont="1" applyBorder="1" applyAlignment="1">
      <alignment horizontal="left"/>
      <protection/>
    </xf>
    <xf numFmtId="0" fontId="7" fillId="0" borderId="107" xfId="56" applyFont="1" applyBorder="1" applyAlignment="1">
      <alignment horizontal="left" wrapText="1"/>
      <protection/>
    </xf>
    <xf numFmtId="0" fontId="2" fillId="0" borderId="46" xfId="56" applyFont="1" applyBorder="1" applyAlignment="1">
      <alignment horizontal="center"/>
      <protection/>
    </xf>
    <xf numFmtId="0" fontId="2" fillId="0" borderId="106" xfId="56" applyFont="1" applyBorder="1" applyAlignment="1">
      <alignment horizontal="left" wrapText="1"/>
      <protection/>
    </xf>
    <xf numFmtId="0" fontId="2" fillId="0" borderId="107" xfId="56" applyFont="1" applyBorder="1" applyAlignment="1">
      <alignment horizontal="left" wrapText="1"/>
      <protection/>
    </xf>
    <xf numFmtId="0" fontId="2" fillId="0" borderId="107" xfId="56" applyFont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111" xfId="56" applyFont="1" applyBorder="1" applyAlignment="1">
      <alignment horizontal="center"/>
      <protection/>
    </xf>
    <xf numFmtId="0" fontId="0" fillId="0" borderId="112" xfId="56" applyFont="1" applyBorder="1" applyAlignment="1">
      <alignment horizontal="left" wrapText="1"/>
      <protection/>
    </xf>
    <xf numFmtId="0" fontId="2" fillId="0" borderId="46" xfId="56" applyFont="1" applyBorder="1" applyAlignment="1">
      <alignment horizontal="center" vertical="center"/>
      <protection/>
    </xf>
    <xf numFmtId="0" fontId="2" fillId="0" borderId="110" xfId="56" applyFont="1" applyBorder="1" applyAlignment="1">
      <alignment horizontal="center" vertical="center"/>
      <protection/>
    </xf>
    <xf numFmtId="0" fontId="0" fillId="0" borderId="106" xfId="56" applyFont="1" applyBorder="1" applyAlignment="1">
      <alignment horizontal="center" wrapText="1"/>
      <protection/>
    </xf>
    <xf numFmtId="0" fontId="0" fillId="0" borderId="107" xfId="56" applyFont="1" applyBorder="1" applyAlignment="1">
      <alignment horizontal="center" wrapText="1"/>
      <protection/>
    </xf>
    <xf numFmtId="0" fontId="0" fillId="0" borderId="107" xfId="56" applyFont="1" applyBorder="1" applyAlignment="1">
      <alignment horizontal="center" wrapText="1"/>
      <protection/>
    </xf>
    <xf numFmtId="0" fontId="2" fillId="0" borderId="94" xfId="56" applyFont="1" applyBorder="1" applyAlignment="1">
      <alignment horizontal="center"/>
      <protection/>
    </xf>
    <xf numFmtId="0" fontId="68" fillId="0" borderId="10" xfId="56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7" fillId="0" borderId="107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2" fillId="0" borderId="110" xfId="56" applyFont="1" applyBorder="1" applyAlignment="1">
      <alignment horizontal="center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111" xfId="56" applyFont="1" applyBorder="1" applyAlignment="1">
      <alignment horizontal="center"/>
      <protection/>
    </xf>
    <xf numFmtId="0" fontId="2" fillId="0" borderId="23" xfId="56" applyFont="1" applyBorder="1" applyAlignment="1">
      <alignment horizontal="left" wrapText="1"/>
      <protection/>
    </xf>
    <xf numFmtId="0" fontId="2" fillId="0" borderId="47" xfId="56" applyFont="1" applyBorder="1" applyAlignment="1">
      <alignment horizontal="center"/>
      <protection/>
    </xf>
    <xf numFmtId="0" fontId="2" fillId="0" borderId="72" xfId="56" applyFont="1" applyBorder="1" applyAlignment="1">
      <alignment horizontal="left" wrapText="1"/>
      <protection/>
    </xf>
    <xf numFmtId="0" fontId="2" fillId="0" borderId="72" xfId="56" applyFont="1" applyBorder="1" applyAlignment="1">
      <alignment horizontal="left" wrapText="1"/>
      <protection/>
    </xf>
    <xf numFmtId="0" fontId="2" fillId="0" borderId="113" xfId="56" applyFont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left" wrapText="1"/>
      <protection/>
    </xf>
    <xf numFmtId="0" fontId="2" fillId="0" borderId="0" xfId="56" applyFont="1" applyBorder="1" applyAlignment="1">
      <alignment horizontal="left"/>
      <protection/>
    </xf>
    <xf numFmtId="0" fontId="1" fillId="0" borderId="73" xfId="56" applyFont="1" applyBorder="1">
      <alignment/>
      <protection/>
    </xf>
    <xf numFmtId="0" fontId="71" fillId="0" borderId="114" xfId="56" applyFont="1" applyBorder="1" applyAlignment="1">
      <alignment horizontal="center" wrapText="1"/>
      <protection/>
    </xf>
    <xf numFmtId="0" fontId="71" fillId="0" borderId="115" xfId="56" applyFont="1" applyBorder="1" applyAlignment="1">
      <alignment horizontal="center" wrapText="1"/>
      <protection/>
    </xf>
    <xf numFmtId="0" fontId="71" fillId="0" borderId="116" xfId="56" applyFont="1" applyBorder="1" applyAlignment="1">
      <alignment horizontal="center" wrapText="1"/>
      <protection/>
    </xf>
    <xf numFmtId="2" fontId="71" fillId="0" borderId="73" xfId="56" applyNumberFormat="1" applyFont="1" applyBorder="1" applyAlignment="1">
      <alignment horizontal="center" wrapText="1"/>
      <protection/>
    </xf>
    <xf numFmtId="0" fontId="72" fillId="0" borderId="73" xfId="56" applyFont="1" applyBorder="1" applyAlignment="1">
      <alignment horizontal="center" vertical="center" wrapText="1"/>
      <protection/>
    </xf>
    <xf numFmtId="0" fontId="72" fillId="0" borderId="44" xfId="56" applyFont="1" applyBorder="1" applyAlignment="1">
      <alignment horizontal="center"/>
      <protection/>
    </xf>
    <xf numFmtId="0" fontId="72" fillId="0" borderId="109" xfId="56" applyFont="1" applyBorder="1" applyAlignment="1">
      <alignment horizontal="left" wrapText="1"/>
      <protection/>
    </xf>
    <xf numFmtId="0" fontId="72" fillId="0" borderId="45" xfId="56" applyFont="1" applyBorder="1" applyAlignment="1">
      <alignment horizontal="left" wrapText="1"/>
      <protection/>
    </xf>
    <xf numFmtId="0" fontId="72" fillId="0" borderId="45" xfId="56" applyFont="1" applyBorder="1" applyAlignment="1">
      <alignment horizontal="left" wrapText="1"/>
      <protection/>
    </xf>
    <xf numFmtId="0" fontId="72" fillId="0" borderId="45" xfId="56" applyFont="1" applyBorder="1" applyAlignment="1">
      <alignment horizontal="left"/>
      <protection/>
    </xf>
    <xf numFmtId="0" fontId="72" fillId="0" borderId="71" xfId="56" applyFont="1" applyBorder="1" applyAlignment="1">
      <alignment horizontal="left"/>
      <protection/>
    </xf>
    <xf numFmtId="0" fontId="1" fillId="0" borderId="46" xfId="56" applyFont="1" applyBorder="1" applyAlignment="1">
      <alignment horizontal="left"/>
      <protection/>
    </xf>
    <xf numFmtId="0" fontId="1" fillId="0" borderId="10" xfId="57" applyFont="1" applyFill="1" applyBorder="1" applyAlignment="1">
      <alignment horizontal="left" wrapText="1"/>
      <protection/>
    </xf>
    <xf numFmtId="0" fontId="1" fillId="0" borderId="10" xfId="57" applyFont="1" applyFill="1" applyBorder="1" applyAlignment="1">
      <alignment horizontal="left" wrapText="1"/>
      <protection/>
    </xf>
    <xf numFmtId="0" fontId="72" fillId="0" borderId="10" xfId="56" applyFont="1" applyBorder="1" applyAlignment="1">
      <alignment horizontal="left"/>
      <protection/>
    </xf>
    <xf numFmtId="0" fontId="72" fillId="0" borderId="90" xfId="56" applyFont="1" applyBorder="1" applyAlignment="1">
      <alignment horizontal="left"/>
      <protection/>
    </xf>
    <xf numFmtId="0" fontId="1" fillId="0" borderId="10" xfId="56" applyFont="1" applyBorder="1" applyAlignment="1">
      <alignment horizontal="left" wrapText="1"/>
      <protection/>
    </xf>
    <xf numFmtId="0" fontId="72" fillId="0" borderId="10" xfId="57" applyFont="1" applyFill="1" applyBorder="1" applyAlignment="1">
      <alignment horizontal="left" wrapText="1"/>
      <protection/>
    </xf>
    <xf numFmtId="0" fontId="72" fillId="0" borderId="46" xfId="56" applyFont="1" applyBorder="1" applyAlignment="1">
      <alignment horizontal="center"/>
      <protection/>
    </xf>
    <xf numFmtId="0" fontId="72" fillId="0" borderId="10" xfId="56" applyFont="1" applyBorder="1" applyAlignment="1">
      <alignment horizontal="left" wrapText="1"/>
      <protection/>
    </xf>
    <xf numFmtId="0" fontId="72" fillId="0" borderId="10" xfId="56" applyFont="1" applyBorder="1" applyAlignment="1">
      <alignment horizontal="left" wrapText="1"/>
      <protection/>
    </xf>
    <xf numFmtId="0" fontId="1" fillId="0" borderId="46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1" fillId="0" borderId="10" xfId="56" applyFont="1" applyBorder="1" applyAlignment="1">
      <alignment horizontal="left"/>
      <protection/>
    </xf>
    <xf numFmtId="0" fontId="72" fillId="0" borderId="90" xfId="56" applyFont="1" applyBorder="1" applyAlignment="1">
      <alignment horizontal="left" wrapText="1"/>
      <protection/>
    </xf>
    <xf numFmtId="0" fontId="1" fillId="0" borderId="46" xfId="56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left" wrapText="1"/>
      <protection/>
    </xf>
    <xf numFmtId="0" fontId="1" fillId="0" borderId="117" xfId="0" applyFont="1" applyBorder="1" applyAlignment="1">
      <alignment/>
    </xf>
    <xf numFmtId="0" fontId="7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2" fillId="0" borderId="23" xfId="56" applyFont="1" applyBorder="1" applyAlignment="1">
      <alignment horizontal="center" vertical="center" wrapText="1"/>
      <protection/>
    </xf>
    <xf numFmtId="0" fontId="72" fillId="0" borderId="34" xfId="56" applyFont="1" applyBorder="1" applyAlignment="1">
      <alignment horizontal="center" vertical="center" wrapText="1"/>
      <protection/>
    </xf>
    <xf numFmtId="0" fontId="72" fillId="0" borderId="46" xfId="56" applyFont="1" applyBorder="1">
      <alignment/>
      <protection/>
    </xf>
    <xf numFmtId="0" fontId="72" fillId="0" borderId="10" xfId="56" applyFont="1" applyBorder="1" applyAlignment="1">
      <alignment horizontal="left"/>
      <protection/>
    </xf>
    <xf numFmtId="0" fontId="1" fillId="0" borderId="46" xfId="0" applyFont="1" applyBorder="1" applyAlignment="1">
      <alignment/>
    </xf>
    <xf numFmtId="0" fontId="20" fillId="0" borderId="10" xfId="56" applyFont="1" applyBorder="1" applyAlignment="1">
      <alignment horizontal="left"/>
      <protection/>
    </xf>
    <xf numFmtId="0" fontId="1" fillId="0" borderId="46" xfId="56" applyFont="1" applyBorder="1">
      <alignment/>
      <protection/>
    </xf>
    <xf numFmtId="0" fontId="1" fillId="0" borderId="47" xfId="56" applyFont="1" applyBorder="1">
      <alignment/>
      <protection/>
    </xf>
    <xf numFmtId="0" fontId="20" fillId="0" borderId="72" xfId="56" applyFont="1" applyBorder="1" applyAlignment="1">
      <alignment horizontal="left"/>
      <protection/>
    </xf>
    <xf numFmtId="0" fontId="72" fillId="0" borderId="72" xfId="56" applyFont="1" applyBorder="1" applyAlignment="1">
      <alignment horizontal="left"/>
      <protection/>
    </xf>
    <xf numFmtId="0" fontId="1" fillId="0" borderId="72" xfId="56" applyFont="1" applyBorder="1" applyAlignment="1">
      <alignment horizontal="left"/>
      <protection/>
    </xf>
    <xf numFmtId="0" fontId="72" fillId="0" borderId="113" xfId="56" applyFont="1" applyBorder="1" applyAlignment="1">
      <alignment horizontal="left"/>
      <protection/>
    </xf>
    <xf numFmtId="0" fontId="72" fillId="0" borderId="0" xfId="56" applyFont="1" applyBorder="1" applyAlignment="1">
      <alignment horizontal="left"/>
      <protection/>
    </xf>
    <xf numFmtId="0" fontId="46" fillId="0" borderId="0" xfId="56" applyFont="1" applyBorder="1" applyAlignment="1">
      <alignment horizontal="left"/>
      <protection/>
    </xf>
    <xf numFmtId="0" fontId="2" fillId="38" borderId="44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7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38" borderId="46" xfId="0" applyFill="1" applyBorder="1" applyAlignment="1">
      <alignment/>
    </xf>
    <xf numFmtId="0" fontId="2" fillId="38" borderId="10" xfId="0" applyFont="1" applyFill="1" applyBorder="1" applyAlignment="1">
      <alignment horizontal="justify"/>
    </xf>
    <xf numFmtId="0" fontId="2" fillId="38" borderId="90" xfId="0" applyFont="1" applyFill="1" applyBorder="1" applyAlignment="1">
      <alignment horizontal="justify"/>
    </xf>
    <xf numFmtId="0" fontId="0" fillId="0" borderId="90" xfId="0" applyBorder="1" applyAlignment="1">
      <alignment/>
    </xf>
    <xf numFmtId="0" fontId="0" fillId="38" borderId="46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90" xfId="0" applyFill="1" applyBorder="1" applyAlignment="1">
      <alignment/>
    </xf>
    <xf numFmtId="0" fontId="0" fillId="0" borderId="46" xfId="0" applyFont="1" applyBorder="1" applyAlignment="1">
      <alignment/>
    </xf>
    <xf numFmtId="0" fontId="0" fillId="38" borderId="47" xfId="0" applyFont="1" applyFill="1" applyBorder="1" applyAlignment="1">
      <alignment/>
    </xf>
    <xf numFmtId="0" fontId="0" fillId="38" borderId="72" xfId="0" applyFill="1" applyBorder="1" applyAlignment="1">
      <alignment/>
    </xf>
    <xf numFmtId="0" fontId="0" fillId="38" borderId="113" xfId="0" applyFill="1" applyBorder="1" applyAlignment="1">
      <alignment/>
    </xf>
    <xf numFmtId="0" fontId="0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justify"/>
    </xf>
    <xf numFmtId="0" fontId="0" fillId="0" borderId="71" xfId="0" applyFont="1" applyBorder="1" applyAlignment="1">
      <alignment horizontal="justify"/>
    </xf>
    <xf numFmtId="0" fontId="0" fillId="39" borderId="47" xfId="0" applyFont="1" applyFill="1" applyBorder="1" applyAlignment="1">
      <alignment/>
    </xf>
    <xf numFmtId="0" fontId="0" fillId="39" borderId="72" xfId="0" applyFont="1" applyFill="1" applyBorder="1" applyAlignment="1">
      <alignment/>
    </xf>
    <xf numFmtId="3" fontId="0" fillId="39" borderId="72" xfId="0" applyNumberFormat="1" applyFill="1" applyBorder="1" applyAlignment="1">
      <alignment/>
    </xf>
    <xf numFmtId="3" fontId="0" fillId="39" borderId="113" xfId="0" applyNumberFormat="1" applyFill="1" applyBorder="1" applyAlignment="1">
      <alignment/>
    </xf>
    <xf numFmtId="0" fontId="0" fillId="0" borderId="118" xfId="0" applyBorder="1" applyAlignment="1">
      <alignment/>
    </xf>
    <xf numFmtId="0" fontId="0" fillId="0" borderId="50" xfId="0" applyBorder="1" applyAlignment="1">
      <alignment/>
    </xf>
    <xf numFmtId="3" fontId="2" fillId="0" borderId="72" xfId="56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D43" sqref="D43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4.140625" style="0" customWidth="1"/>
    <col min="4" max="4" width="38.421875" style="0" customWidth="1"/>
    <col min="5" max="5" width="8.57421875" style="0" customWidth="1"/>
  </cols>
  <sheetData>
    <row r="1" spans="1:5" ht="12.75">
      <c r="A1" s="64"/>
      <c r="B1" s="64"/>
      <c r="C1" s="64"/>
      <c r="D1" s="64"/>
      <c r="E1" s="64"/>
    </row>
    <row r="2" spans="1:5" ht="12.75">
      <c r="A2" s="64"/>
      <c r="B2" s="64"/>
      <c r="C2" s="64"/>
      <c r="D2" s="64"/>
      <c r="E2" s="64"/>
    </row>
    <row r="3" ht="13.5" thickBot="1"/>
    <row r="4" spans="1:5" ht="13.5" thickTop="1">
      <c r="A4" s="100"/>
      <c r="B4" s="101"/>
      <c r="C4" s="101"/>
      <c r="D4" s="101"/>
      <c r="E4" s="102"/>
    </row>
    <row r="5" spans="1:5" ht="12.75">
      <c r="A5" s="103"/>
      <c r="B5" s="64"/>
      <c r="C5" s="64"/>
      <c r="D5" s="64"/>
      <c r="E5" s="104"/>
    </row>
    <row r="6" spans="1:5" ht="12.75">
      <c r="A6" s="103"/>
      <c r="B6" s="64"/>
      <c r="C6" s="64"/>
      <c r="D6" s="64"/>
      <c r="E6" s="104"/>
    </row>
    <row r="7" spans="1:5" ht="45.75">
      <c r="A7" s="103"/>
      <c r="B7" s="195" t="s">
        <v>163</v>
      </c>
      <c r="C7" s="195"/>
      <c r="D7" s="195"/>
      <c r="E7" s="104"/>
    </row>
    <row r="8" spans="1:5" ht="12.75">
      <c r="A8" s="103"/>
      <c r="B8" s="64"/>
      <c r="C8" s="64"/>
      <c r="D8" s="64"/>
      <c r="E8" s="104"/>
    </row>
    <row r="9" spans="1:5" ht="26.25">
      <c r="A9" s="103"/>
      <c r="B9" s="196" t="s">
        <v>210</v>
      </c>
      <c r="C9" s="196"/>
      <c r="D9" s="196"/>
      <c r="E9" s="104"/>
    </row>
    <row r="10" spans="1:5" ht="26.25">
      <c r="A10" s="103"/>
      <c r="B10" s="105"/>
      <c r="C10" s="105"/>
      <c r="D10" s="105"/>
      <c r="E10" s="104"/>
    </row>
    <row r="11" spans="1:5" ht="13.5">
      <c r="A11" s="103"/>
      <c r="B11" s="197" t="s">
        <v>164</v>
      </c>
      <c r="C11" s="197"/>
      <c r="D11" s="197"/>
      <c r="E11" s="104"/>
    </row>
    <row r="12" spans="1:5" ht="13.5">
      <c r="A12" s="103"/>
      <c r="B12" s="197" t="s">
        <v>165</v>
      </c>
      <c r="C12" s="197"/>
      <c r="D12" s="197"/>
      <c r="E12" s="104"/>
    </row>
    <row r="13" spans="1:5" ht="12.75">
      <c r="A13" s="103"/>
      <c r="B13" s="64"/>
      <c r="C13" s="64"/>
      <c r="D13" s="64"/>
      <c r="E13" s="104"/>
    </row>
    <row r="14" spans="1:5" ht="12.75">
      <c r="A14" s="103"/>
      <c r="B14" s="64"/>
      <c r="C14" s="64"/>
      <c r="D14" s="64"/>
      <c r="E14" s="104"/>
    </row>
    <row r="15" spans="1:5" ht="12.75">
      <c r="A15" s="103"/>
      <c r="B15" s="64"/>
      <c r="C15" s="64"/>
      <c r="D15" s="64"/>
      <c r="E15" s="104"/>
    </row>
    <row r="16" spans="1:5" ht="12.75">
      <c r="A16" s="103"/>
      <c r="B16" s="64"/>
      <c r="C16" s="64"/>
      <c r="D16" s="64"/>
      <c r="E16" s="104"/>
    </row>
    <row r="17" spans="1:5" ht="12.75">
      <c r="A17" s="103"/>
      <c r="B17" s="64"/>
      <c r="C17" s="64"/>
      <c r="D17" s="64"/>
      <c r="E17" s="104"/>
    </row>
    <row r="18" spans="1:5" ht="12.75">
      <c r="A18" s="103"/>
      <c r="B18" s="64"/>
      <c r="C18" s="64"/>
      <c r="D18" s="64"/>
      <c r="E18" s="104"/>
    </row>
    <row r="19" spans="1:5" ht="12.75">
      <c r="A19" s="103"/>
      <c r="B19" s="64"/>
      <c r="C19" s="64"/>
      <c r="D19" s="64"/>
      <c r="E19" s="104"/>
    </row>
    <row r="20" spans="1:5" ht="12.75">
      <c r="A20" s="103"/>
      <c r="B20" s="64"/>
      <c r="C20" s="64"/>
      <c r="D20" s="64"/>
      <c r="E20" s="104"/>
    </row>
    <row r="21" spans="1:5" ht="12.75">
      <c r="A21" s="103"/>
      <c r="B21" s="64"/>
      <c r="C21" s="64"/>
      <c r="D21" s="64"/>
      <c r="E21" s="104"/>
    </row>
    <row r="22" spans="1:5" ht="12.75">
      <c r="A22" s="103"/>
      <c r="B22" s="64"/>
      <c r="C22" s="64"/>
      <c r="D22" s="64"/>
      <c r="E22" s="104"/>
    </row>
    <row r="23" spans="1:5" ht="12.75">
      <c r="A23" s="103"/>
      <c r="B23" s="64"/>
      <c r="C23" s="64"/>
      <c r="D23" s="64"/>
      <c r="E23" s="104"/>
    </row>
    <row r="24" spans="1:5" ht="12.75">
      <c r="A24" s="103"/>
      <c r="B24" s="64"/>
      <c r="C24" s="64"/>
      <c r="D24" s="64"/>
      <c r="E24" s="104"/>
    </row>
    <row r="25" spans="1:5" ht="12.75">
      <c r="A25" s="103"/>
      <c r="B25" s="64"/>
      <c r="C25" s="64"/>
      <c r="D25" s="64"/>
      <c r="E25" s="104"/>
    </row>
    <row r="26" spans="1:5" ht="12.75">
      <c r="A26" s="103"/>
      <c r="B26" s="64"/>
      <c r="C26" s="64"/>
      <c r="D26" s="64"/>
      <c r="E26" s="104"/>
    </row>
    <row r="27" spans="1:5" ht="12.75">
      <c r="A27" s="103"/>
      <c r="B27" s="64"/>
      <c r="C27" s="64"/>
      <c r="D27" s="64"/>
      <c r="E27" s="104"/>
    </row>
    <row r="28" spans="1:5" ht="12.75">
      <c r="A28" s="103"/>
      <c r="B28" s="64"/>
      <c r="C28" s="64"/>
      <c r="D28" s="64"/>
      <c r="E28" s="104"/>
    </row>
    <row r="29" spans="1:5" ht="12.75">
      <c r="A29" s="103"/>
      <c r="B29" s="64"/>
      <c r="C29" s="64"/>
      <c r="D29" s="64"/>
      <c r="E29" s="104"/>
    </row>
    <row r="30" spans="1:5" ht="15.75">
      <c r="A30" s="103"/>
      <c r="B30" s="166" t="s">
        <v>167</v>
      </c>
      <c r="C30" s="138"/>
      <c r="D30" s="137" t="s">
        <v>166</v>
      </c>
      <c r="E30" s="104"/>
    </row>
    <row r="31" spans="1:5" ht="15">
      <c r="A31" s="103"/>
      <c r="B31" s="167"/>
      <c r="C31" s="139"/>
      <c r="D31" s="141"/>
      <c r="E31" s="104"/>
    </row>
    <row r="32" spans="1:5" ht="15.75">
      <c r="A32" s="103"/>
      <c r="B32" s="168" t="s">
        <v>196</v>
      </c>
      <c r="C32" s="139"/>
      <c r="D32" s="140" t="s">
        <v>193</v>
      </c>
      <c r="E32" s="104"/>
    </row>
    <row r="33" spans="1:5" ht="15.75">
      <c r="A33" s="103"/>
      <c r="B33" s="169"/>
      <c r="C33" s="139"/>
      <c r="D33" s="141"/>
      <c r="E33" s="104"/>
    </row>
    <row r="34" spans="1:5" ht="15.75">
      <c r="A34" s="103"/>
      <c r="B34" s="169" t="s">
        <v>201</v>
      </c>
      <c r="C34" s="139"/>
      <c r="D34" s="140" t="s">
        <v>194</v>
      </c>
      <c r="E34" s="104"/>
    </row>
    <row r="35" spans="1:5" ht="15.75">
      <c r="A35" s="103"/>
      <c r="B35" s="169"/>
      <c r="C35" s="139"/>
      <c r="D35" s="141"/>
      <c r="E35" s="104"/>
    </row>
    <row r="36" spans="1:5" ht="15.75">
      <c r="A36" s="103"/>
      <c r="B36" s="169" t="s">
        <v>202</v>
      </c>
      <c r="C36" s="139"/>
      <c r="D36" s="141" t="s">
        <v>168</v>
      </c>
      <c r="E36" s="104"/>
    </row>
    <row r="37" spans="1:5" ht="15">
      <c r="A37" s="103"/>
      <c r="B37" s="170"/>
      <c r="C37" s="139"/>
      <c r="D37" s="141"/>
      <c r="E37" s="104"/>
    </row>
    <row r="38" spans="1:5" ht="15.75">
      <c r="A38" s="103"/>
      <c r="B38" s="169" t="s">
        <v>203</v>
      </c>
      <c r="C38" s="139"/>
      <c r="D38" s="142" t="s">
        <v>211</v>
      </c>
      <c r="E38" s="104"/>
    </row>
    <row r="39" spans="1:5" ht="15">
      <c r="A39" s="103"/>
      <c r="B39" s="167"/>
      <c r="C39" s="139"/>
      <c r="D39" s="141"/>
      <c r="E39" s="104"/>
    </row>
    <row r="40" spans="1:5" ht="15.75">
      <c r="A40" s="103"/>
      <c r="B40" s="171" t="s">
        <v>204</v>
      </c>
      <c r="C40" s="139"/>
      <c r="D40" s="143" t="s">
        <v>212</v>
      </c>
      <c r="E40" s="104"/>
    </row>
    <row r="41" spans="1:5" ht="12.75">
      <c r="A41" s="103"/>
      <c r="B41" s="64"/>
      <c r="C41" s="64"/>
      <c r="D41" s="64"/>
      <c r="E41" s="104"/>
    </row>
    <row r="42" spans="1:5" ht="12.75">
      <c r="A42" s="103"/>
      <c r="B42" s="64"/>
      <c r="C42" s="64"/>
      <c r="D42" s="64"/>
      <c r="E42" s="104"/>
    </row>
    <row r="43" spans="1:5" ht="12.75">
      <c r="A43" s="103"/>
      <c r="B43" s="64"/>
      <c r="C43" s="64"/>
      <c r="D43" s="64"/>
      <c r="E43" s="104"/>
    </row>
    <row r="44" spans="1:5" ht="12.75">
      <c r="A44" s="103"/>
      <c r="B44" s="64"/>
      <c r="C44" s="64"/>
      <c r="D44" s="64"/>
      <c r="E44" s="104"/>
    </row>
    <row r="45" spans="1:5" ht="12.75">
      <c r="A45" s="103"/>
      <c r="B45" s="64"/>
      <c r="C45" s="64"/>
      <c r="D45" s="64"/>
      <c r="E45" s="104"/>
    </row>
    <row r="46" spans="1:5" ht="12.75">
      <c r="A46" s="103"/>
      <c r="B46" s="64"/>
      <c r="C46" s="64"/>
      <c r="D46" s="64"/>
      <c r="E46" s="104"/>
    </row>
    <row r="47" spans="1:5" ht="13.5" thickBot="1">
      <c r="A47" s="106"/>
      <c r="B47" s="107"/>
      <c r="C47" s="107"/>
      <c r="D47" s="107"/>
      <c r="E47" s="108"/>
    </row>
    <row r="48" ht="13.5" thickTop="1"/>
  </sheetData>
  <sheetProtection/>
  <mergeCells count="4">
    <mergeCell ref="B7:D7"/>
    <mergeCell ref="B9:D9"/>
    <mergeCell ref="B11:D11"/>
    <mergeCell ref="B12:D12"/>
  </mergeCells>
  <printOptions horizontalCentered="1"/>
  <pageMargins left="0.3937007874015748" right="0.11811023622047245" top="0.5511811023622047" bottom="0.629921259842519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3">
      <selection activeCell="A1" sqref="A1:D29"/>
    </sheetView>
  </sheetViews>
  <sheetFormatPr defaultColWidth="9.140625" defaultRowHeight="12.75"/>
  <cols>
    <col min="1" max="1" width="6.140625" style="0" customWidth="1"/>
    <col min="2" max="2" width="38.8515625" style="0" customWidth="1"/>
    <col min="3" max="3" width="18.8515625" style="0" customWidth="1"/>
    <col min="4" max="4" width="19.7109375" style="0" customWidth="1"/>
  </cols>
  <sheetData>
    <row r="1" ht="15.75">
      <c r="A1" s="362" t="s">
        <v>199</v>
      </c>
    </row>
    <row r="2" ht="20.25">
      <c r="A2" s="99" t="s">
        <v>213</v>
      </c>
    </row>
    <row r="3" ht="13.5">
      <c r="A3" s="81" t="s">
        <v>161</v>
      </c>
    </row>
    <row r="4" ht="13.5">
      <c r="A4" s="81" t="s">
        <v>214</v>
      </c>
    </row>
    <row r="5" ht="13.5">
      <c r="A5" s="81" t="s">
        <v>162</v>
      </c>
    </row>
    <row r="7" spans="2:4" ht="12.75">
      <c r="B7" s="127" t="s">
        <v>351</v>
      </c>
      <c r="C7" s="127"/>
      <c r="D7" s="127"/>
    </row>
    <row r="8" spans="2:4" ht="12.75">
      <c r="B8" s="127"/>
      <c r="C8" s="127"/>
      <c r="D8" s="127"/>
    </row>
    <row r="9" spans="2:4" ht="12.75">
      <c r="B9" s="127" t="s">
        <v>352</v>
      </c>
      <c r="C9" s="127"/>
      <c r="D9" s="127"/>
    </row>
    <row r="11" ht="13.5" thickBot="1"/>
    <row r="12" spans="1:4" ht="51">
      <c r="A12" s="363"/>
      <c r="B12" s="190"/>
      <c r="C12" s="364" t="s">
        <v>353</v>
      </c>
      <c r="D12" s="365" t="s">
        <v>354</v>
      </c>
    </row>
    <row r="13" spans="1:4" ht="12.75">
      <c r="A13" s="357" t="s">
        <v>1</v>
      </c>
      <c r="B13" s="129" t="s">
        <v>355</v>
      </c>
      <c r="C13" s="162">
        <f>'A Ardhura Shpenzime'!D23</f>
        <v>1139039</v>
      </c>
      <c r="D13" s="163">
        <f>'A Ardhura Shpenzime'!E23</f>
        <v>24723656</v>
      </c>
    </row>
    <row r="14" spans="1:4" ht="12.75">
      <c r="A14" s="357" t="s">
        <v>7</v>
      </c>
      <c r="B14" s="1"/>
      <c r="C14" s="1"/>
      <c r="D14" s="353"/>
    </row>
    <row r="15" spans="1:4" ht="12.75">
      <c r="A15" s="135">
        <v>1</v>
      </c>
      <c r="B15" s="129" t="s">
        <v>356</v>
      </c>
      <c r="C15" s="1"/>
      <c r="D15" s="353"/>
    </row>
    <row r="16" spans="1:4" ht="12.75">
      <c r="A16" s="135">
        <v>2</v>
      </c>
      <c r="B16" s="129" t="s">
        <v>357</v>
      </c>
      <c r="C16" s="1"/>
      <c r="D16" s="353"/>
    </row>
    <row r="17" spans="1:4" ht="12.75">
      <c r="A17" s="135">
        <v>3</v>
      </c>
      <c r="B17" s="129" t="s">
        <v>358</v>
      </c>
      <c r="C17" s="1"/>
      <c r="D17" s="353"/>
    </row>
    <row r="18" spans="1:4" ht="12.75">
      <c r="A18" s="135">
        <v>4</v>
      </c>
      <c r="B18" s="129" t="s">
        <v>359</v>
      </c>
      <c r="C18" s="1"/>
      <c r="D18" s="163"/>
    </row>
    <row r="19" spans="1:4" ht="12.75">
      <c r="A19" s="135">
        <v>5</v>
      </c>
      <c r="B19" s="129" t="s">
        <v>360</v>
      </c>
      <c r="C19" s="1"/>
      <c r="D19" s="353"/>
    </row>
    <row r="20" spans="1:4" ht="12.75">
      <c r="A20" s="135">
        <v>6</v>
      </c>
      <c r="B20" s="129" t="s">
        <v>361</v>
      </c>
      <c r="C20" s="1"/>
      <c r="D20" s="163"/>
    </row>
    <row r="21" spans="1:4" ht="12.75">
      <c r="A21" s="357" t="s">
        <v>9</v>
      </c>
      <c r="B21" s="129" t="s">
        <v>362</v>
      </c>
      <c r="C21" s="1"/>
      <c r="D21" s="353"/>
    </row>
    <row r="22" spans="1:4" ht="12.75">
      <c r="A22" s="357" t="s">
        <v>363</v>
      </c>
      <c r="B22" s="129" t="s">
        <v>364</v>
      </c>
      <c r="C22" s="162">
        <f>C13</f>
        <v>1139039</v>
      </c>
      <c r="D22" s="163">
        <f>D20+D13</f>
        <v>24723656</v>
      </c>
    </row>
    <row r="23" spans="1:4" ht="12.75">
      <c r="A23" s="357" t="s">
        <v>365</v>
      </c>
      <c r="B23" s="129" t="s">
        <v>366</v>
      </c>
      <c r="C23" s="1">
        <f>C13*0.1</f>
        <v>113903.90000000001</v>
      </c>
      <c r="D23" s="353">
        <f>D22*0.1</f>
        <v>2472365.6</v>
      </c>
    </row>
    <row r="24" spans="1:4" ht="13.5" thickBot="1">
      <c r="A24" s="366" t="s">
        <v>367</v>
      </c>
      <c r="B24" s="367" t="s">
        <v>368</v>
      </c>
      <c r="C24" s="368">
        <f>C13-C23</f>
        <v>1025135.1</v>
      </c>
      <c r="D24" s="369">
        <f>D13-D23</f>
        <v>22251290.4</v>
      </c>
    </row>
    <row r="25" spans="1:4" ht="13.5" thickBot="1">
      <c r="A25" s="370"/>
      <c r="B25" s="371"/>
      <c r="C25" s="371"/>
      <c r="D25" s="371"/>
    </row>
    <row r="28" spans="3:4" ht="12.75">
      <c r="C28" s="241" t="s">
        <v>195</v>
      </c>
      <c r="D28" s="241"/>
    </row>
    <row r="29" spans="3:4" ht="12.75">
      <c r="C29" s="361" t="s">
        <v>200</v>
      </c>
      <c r="D29" s="241"/>
    </row>
  </sheetData>
  <sheetProtection/>
  <mergeCells count="2">
    <mergeCell ref="C28:D28"/>
    <mergeCell ref="C29:D29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60"/>
  <sheetViews>
    <sheetView zoomScalePageLayoutView="0" workbookViewId="0" topLeftCell="A1">
      <selection activeCell="N21" sqref="N18:N21"/>
    </sheetView>
  </sheetViews>
  <sheetFormatPr defaultColWidth="9.140625" defaultRowHeight="12.75"/>
  <cols>
    <col min="1" max="1" width="4.7109375" style="2" customWidth="1"/>
    <col min="2" max="2" width="47.57421875" style="0" customWidth="1"/>
    <col min="3" max="3" width="11.140625" style="0" customWidth="1"/>
    <col min="4" max="4" width="14.28125" style="0" customWidth="1"/>
    <col min="5" max="5" width="15.421875" style="0" customWidth="1"/>
  </cols>
  <sheetData>
    <row r="1" spans="2:7" ht="18" customHeight="1">
      <c r="B1" s="147" t="s">
        <v>197</v>
      </c>
      <c r="C1" s="77"/>
      <c r="D1" s="77"/>
      <c r="E1" s="16"/>
      <c r="G1" s="78"/>
    </row>
    <row r="2" spans="2:7" ht="18.75" customHeight="1">
      <c r="B2" s="99" t="s">
        <v>213</v>
      </c>
      <c r="C2" s="85"/>
      <c r="D2" s="85"/>
      <c r="E2" s="16"/>
      <c r="G2" s="78"/>
    </row>
    <row r="3" spans="1:7" s="18" customFormat="1" ht="11.25" customHeight="1">
      <c r="A3" s="80"/>
      <c r="B3" s="81" t="s">
        <v>161</v>
      </c>
      <c r="C3" s="82"/>
      <c r="D3" s="82"/>
      <c r="E3" s="83"/>
      <c r="G3" s="84"/>
    </row>
    <row r="4" spans="1:7" s="18" customFormat="1" ht="11.25" customHeight="1">
      <c r="A4" s="80"/>
      <c r="B4" s="81" t="s">
        <v>214</v>
      </c>
      <c r="C4" s="82"/>
      <c r="D4" s="82"/>
      <c r="E4" s="83"/>
      <c r="G4" s="84"/>
    </row>
    <row r="5" spans="1:7" s="18" customFormat="1" ht="11.25" customHeight="1">
      <c r="A5" s="80"/>
      <c r="B5" s="81" t="s">
        <v>162</v>
      </c>
      <c r="C5" s="82"/>
      <c r="D5" s="82"/>
      <c r="E5" s="83"/>
      <c r="G5" s="84"/>
    </row>
    <row r="6" ht="7.5" customHeight="1" thickBot="1">
      <c r="G6" s="79" t="s">
        <v>160</v>
      </c>
    </row>
    <row r="7" spans="1:5" ht="17.25" customHeight="1" thickBot="1">
      <c r="A7" s="88"/>
      <c r="B7" s="89" t="s">
        <v>86</v>
      </c>
      <c r="C7" s="110" t="s">
        <v>0</v>
      </c>
      <c r="D7" s="58" t="s">
        <v>217</v>
      </c>
      <c r="E7" s="59" t="s">
        <v>205</v>
      </c>
    </row>
    <row r="8" spans="1:5" ht="15.75" thickTop="1">
      <c r="A8" s="90" t="s">
        <v>1</v>
      </c>
      <c r="B8" s="19" t="s">
        <v>65</v>
      </c>
      <c r="C8" s="95"/>
      <c r="D8" s="144"/>
      <c r="E8" s="144"/>
    </row>
    <row r="9" spans="1:7" ht="13.5">
      <c r="A9" s="91">
        <v>1</v>
      </c>
      <c r="B9" s="24" t="s">
        <v>48</v>
      </c>
      <c r="C9" s="86"/>
      <c r="D9" s="145">
        <v>22831</v>
      </c>
      <c r="E9" s="145">
        <v>32048236</v>
      </c>
      <c r="G9">
        <f>D9-E9</f>
        <v>-32025405</v>
      </c>
    </row>
    <row r="10" spans="1:5" ht="13.5">
      <c r="A10" s="91">
        <v>2</v>
      </c>
      <c r="B10" s="24" t="s">
        <v>49</v>
      </c>
      <c r="C10" s="86"/>
      <c r="D10" s="145"/>
      <c r="E10" s="145"/>
    </row>
    <row r="11" spans="1:5" ht="13.5">
      <c r="A11" s="92" t="s">
        <v>2</v>
      </c>
      <c r="B11" s="26" t="s">
        <v>87</v>
      </c>
      <c r="C11" s="86"/>
      <c r="D11" s="145"/>
      <c r="E11" s="145"/>
    </row>
    <row r="12" spans="1:5" ht="13.5">
      <c r="A12" s="92" t="s">
        <v>3</v>
      </c>
      <c r="B12" s="27" t="s">
        <v>88</v>
      </c>
      <c r="C12" s="86"/>
      <c r="D12" s="145"/>
      <c r="E12" s="145"/>
    </row>
    <row r="13" spans="1:5" ht="12.75">
      <c r="A13" s="93"/>
      <c r="B13" s="25" t="s">
        <v>50</v>
      </c>
      <c r="C13" s="86"/>
      <c r="D13" s="145"/>
      <c r="E13" s="145"/>
    </row>
    <row r="14" spans="1:5" ht="13.5">
      <c r="A14" s="91">
        <v>3</v>
      </c>
      <c r="B14" s="24" t="s">
        <v>51</v>
      </c>
      <c r="C14" s="86"/>
      <c r="D14" s="145"/>
      <c r="E14" s="145"/>
    </row>
    <row r="15" spans="1:7" ht="12.75" customHeight="1">
      <c r="A15" s="92" t="s">
        <v>2</v>
      </c>
      <c r="B15" s="27" t="s">
        <v>89</v>
      </c>
      <c r="C15" s="86"/>
      <c r="D15" s="145">
        <v>738213</v>
      </c>
      <c r="E15" s="145"/>
      <c r="G15">
        <f>D15-E15</f>
        <v>738213</v>
      </c>
    </row>
    <row r="16" spans="1:5" ht="12.75" customHeight="1">
      <c r="A16" s="92" t="s">
        <v>3</v>
      </c>
      <c r="B16" s="27" t="s">
        <v>90</v>
      </c>
      <c r="C16" s="86"/>
      <c r="D16" s="145">
        <v>21096</v>
      </c>
      <c r="E16" s="145"/>
    </row>
    <row r="17" spans="1:5" ht="12.75" customHeight="1">
      <c r="A17" s="92" t="s">
        <v>4</v>
      </c>
      <c r="B17" s="27" t="s">
        <v>52</v>
      </c>
      <c r="C17" s="86"/>
      <c r="D17" s="145">
        <v>29550000</v>
      </c>
      <c r="E17" s="145"/>
    </row>
    <row r="18" spans="1:5" ht="12.75" customHeight="1">
      <c r="A18" s="92" t="s">
        <v>5</v>
      </c>
      <c r="B18" s="27" t="s">
        <v>53</v>
      </c>
      <c r="C18" s="86"/>
      <c r="D18" s="145"/>
      <c r="E18" s="145"/>
    </row>
    <row r="19" spans="1:5" ht="12.75">
      <c r="A19" s="93"/>
      <c r="B19" s="25" t="s">
        <v>54</v>
      </c>
      <c r="C19" s="86"/>
      <c r="D19" s="172">
        <f>SUM(D15:D18)</f>
        <v>30309309</v>
      </c>
      <c r="E19" s="145"/>
    </row>
    <row r="20" spans="1:5" ht="13.5">
      <c r="A20" s="91">
        <v>4</v>
      </c>
      <c r="B20" s="24" t="s">
        <v>55</v>
      </c>
      <c r="C20" s="86"/>
      <c r="D20" s="145"/>
      <c r="E20" s="145"/>
    </row>
    <row r="21" spans="1:7" ht="12.75" customHeight="1">
      <c r="A21" s="92" t="s">
        <v>2</v>
      </c>
      <c r="B21" s="27" t="s">
        <v>56</v>
      </c>
      <c r="C21" s="86"/>
      <c r="D21" s="145"/>
      <c r="E21" s="145"/>
      <c r="G21">
        <f>D21-E21</f>
        <v>0</v>
      </c>
    </row>
    <row r="22" spans="1:5" ht="12.75" customHeight="1">
      <c r="A22" s="92" t="s">
        <v>3</v>
      </c>
      <c r="B22" s="27" t="s">
        <v>57</v>
      </c>
      <c r="C22" s="86"/>
      <c r="D22" s="145"/>
      <c r="E22" s="145"/>
    </row>
    <row r="23" spans="1:5" ht="12.75" customHeight="1">
      <c r="A23" s="92" t="s">
        <v>4</v>
      </c>
      <c r="B23" s="27" t="s">
        <v>58</v>
      </c>
      <c r="C23" s="86"/>
      <c r="D23" s="145"/>
      <c r="E23" s="145"/>
    </row>
    <row r="24" spans="1:5" ht="12.75" customHeight="1">
      <c r="A24" s="92" t="s">
        <v>5</v>
      </c>
      <c r="B24" s="27" t="s">
        <v>59</v>
      </c>
      <c r="C24" s="86"/>
      <c r="D24" s="145"/>
      <c r="E24" s="145"/>
    </row>
    <row r="25" spans="1:5" ht="12.75" customHeight="1">
      <c r="A25" s="92" t="s">
        <v>6</v>
      </c>
      <c r="B25" s="27" t="s">
        <v>60</v>
      </c>
      <c r="C25" s="86"/>
      <c r="D25" s="145"/>
      <c r="E25" s="145"/>
    </row>
    <row r="26" spans="1:5" ht="12.75">
      <c r="A26" s="93"/>
      <c r="B26" s="25" t="s">
        <v>61</v>
      </c>
      <c r="C26" s="86"/>
      <c r="D26" s="145"/>
      <c r="E26" s="145"/>
    </row>
    <row r="27" spans="1:5" ht="13.5">
      <c r="A27" s="91">
        <v>5</v>
      </c>
      <c r="B27" s="24" t="s">
        <v>62</v>
      </c>
      <c r="C27" s="86"/>
      <c r="D27" s="145"/>
      <c r="E27" s="145"/>
    </row>
    <row r="28" spans="1:5" ht="13.5">
      <c r="A28" s="91">
        <v>6</v>
      </c>
      <c r="B28" s="24" t="s">
        <v>63</v>
      </c>
      <c r="C28" s="86"/>
      <c r="D28" s="145"/>
      <c r="E28" s="145"/>
    </row>
    <row r="29" spans="1:5" ht="14.25" thickBot="1">
      <c r="A29" s="91">
        <v>7</v>
      </c>
      <c r="B29" s="29" t="s">
        <v>64</v>
      </c>
      <c r="C29" s="87"/>
      <c r="D29" s="146"/>
      <c r="E29" s="146"/>
    </row>
    <row r="30" spans="1:5" ht="15.75" thickTop="1">
      <c r="A30" s="93"/>
      <c r="B30" s="28" t="s">
        <v>94</v>
      </c>
      <c r="C30" s="95"/>
      <c r="D30" s="175">
        <f>D19+D9+D26</f>
        <v>30332140</v>
      </c>
      <c r="E30" s="175">
        <f>E19+E9+E26</f>
        <v>32048236</v>
      </c>
    </row>
    <row r="31" spans="1:5" ht="9.75" customHeight="1">
      <c r="A31" s="93"/>
      <c r="B31" s="1"/>
      <c r="C31" s="86"/>
      <c r="D31" s="145"/>
      <c r="E31" s="145"/>
    </row>
    <row r="32" spans="1:5" ht="15">
      <c r="A32" s="90" t="s">
        <v>7</v>
      </c>
      <c r="B32" s="19" t="s">
        <v>67</v>
      </c>
      <c r="C32" s="86"/>
      <c r="D32" s="145"/>
      <c r="E32" s="145"/>
    </row>
    <row r="33" spans="1:5" ht="13.5">
      <c r="A33" s="92">
        <v>1</v>
      </c>
      <c r="B33" s="24" t="s">
        <v>66</v>
      </c>
      <c r="C33" s="86"/>
      <c r="D33" s="145"/>
      <c r="E33" s="145"/>
    </row>
    <row r="34" spans="1:5" ht="12.75" customHeight="1">
      <c r="A34" s="92" t="s">
        <v>2</v>
      </c>
      <c r="B34" s="27" t="s">
        <v>91</v>
      </c>
      <c r="C34" s="86"/>
      <c r="D34" s="145"/>
      <c r="E34" s="145"/>
    </row>
    <row r="35" spans="1:5" ht="12.75" customHeight="1">
      <c r="A35" s="92" t="s">
        <v>3</v>
      </c>
      <c r="B35" s="27" t="s">
        <v>68</v>
      </c>
      <c r="C35" s="86"/>
      <c r="D35" s="145"/>
      <c r="E35" s="145"/>
    </row>
    <row r="36" spans="1:5" ht="12.75" customHeight="1">
      <c r="A36" s="92" t="s">
        <v>4</v>
      </c>
      <c r="B36" s="27" t="s">
        <v>69</v>
      </c>
      <c r="C36" s="86"/>
      <c r="D36" s="145"/>
      <c r="E36" s="145"/>
    </row>
    <row r="37" spans="1:5" ht="12.75" customHeight="1">
      <c r="A37" s="92" t="s">
        <v>5</v>
      </c>
      <c r="B37" s="27" t="s">
        <v>92</v>
      </c>
      <c r="C37" s="86"/>
      <c r="D37" s="145"/>
      <c r="E37" s="145"/>
    </row>
    <row r="38" spans="1:5" ht="12.75">
      <c r="A38" s="93"/>
      <c r="B38" s="25" t="s">
        <v>70</v>
      </c>
      <c r="C38" s="86"/>
      <c r="D38" s="145"/>
      <c r="E38" s="145"/>
    </row>
    <row r="39" spans="1:5" ht="13.5">
      <c r="A39" s="92">
        <v>2</v>
      </c>
      <c r="B39" s="24" t="s">
        <v>71</v>
      </c>
      <c r="C39" s="86"/>
      <c r="D39" s="145"/>
      <c r="E39" s="145"/>
    </row>
    <row r="40" spans="1:5" ht="12.75" customHeight="1">
      <c r="A40" s="92" t="s">
        <v>2</v>
      </c>
      <c r="B40" s="27" t="s">
        <v>72</v>
      </c>
      <c r="C40" s="86"/>
      <c r="D40" s="145"/>
      <c r="E40" s="145"/>
    </row>
    <row r="41" spans="1:5" ht="12.75" customHeight="1">
      <c r="A41" s="92" t="s">
        <v>3</v>
      </c>
      <c r="B41" s="27" t="s">
        <v>73</v>
      </c>
      <c r="C41" s="86"/>
      <c r="D41" s="145"/>
      <c r="E41" s="145"/>
    </row>
    <row r="42" spans="1:5" ht="12.75" customHeight="1">
      <c r="A42" s="92" t="s">
        <v>4</v>
      </c>
      <c r="B42" s="27" t="s">
        <v>74</v>
      </c>
      <c r="C42" s="86"/>
      <c r="D42" s="145">
        <v>4400000</v>
      </c>
      <c r="E42" s="145">
        <v>4400000</v>
      </c>
    </row>
    <row r="43" spans="1:5" ht="12.75" customHeight="1">
      <c r="A43" s="92" t="s">
        <v>5</v>
      </c>
      <c r="B43" s="27" t="s">
        <v>75</v>
      </c>
      <c r="C43" s="86"/>
      <c r="D43" s="145">
        <v>216720</v>
      </c>
      <c r="E43" s="145">
        <v>216720</v>
      </c>
    </row>
    <row r="44" spans="1:5" ht="12.75">
      <c r="A44" s="93"/>
      <c r="B44" s="25" t="s">
        <v>50</v>
      </c>
      <c r="C44" s="86"/>
      <c r="D44" s="172">
        <f>D43+D42</f>
        <v>4616720</v>
      </c>
      <c r="E44" s="172">
        <f>E43+E42</f>
        <v>4616720</v>
      </c>
    </row>
    <row r="45" spans="1:5" ht="13.5">
      <c r="A45" s="92">
        <v>3</v>
      </c>
      <c r="B45" s="24" t="s">
        <v>76</v>
      </c>
      <c r="C45" s="86"/>
      <c r="D45" s="145"/>
      <c r="E45" s="145"/>
    </row>
    <row r="46" spans="1:5" ht="13.5">
      <c r="A46" s="92">
        <v>4</v>
      </c>
      <c r="B46" s="24" t="s">
        <v>77</v>
      </c>
      <c r="C46" s="86"/>
      <c r="D46" s="145"/>
      <c r="E46" s="145"/>
    </row>
    <row r="47" spans="1:5" ht="12.75" customHeight="1">
      <c r="A47" s="92" t="s">
        <v>2</v>
      </c>
      <c r="B47" s="27" t="s">
        <v>78</v>
      </c>
      <c r="C47" s="86"/>
      <c r="D47" s="145"/>
      <c r="E47" s="145"/>
    </row>
    <row r="48" spans="1:5" ht="12.75" customHeight="1">
      <c r="A48" s="92" t="s">
        <v>3</v>
      </c>
      <c r="B48" s="27" t="s">
        <v>79</v>
      </c>
      <c r="C48" s="86"/>
      <c r="D48" s="145"/>
      <c r="E48" s="145"/>
    </row>
    <row r="49" spans="1:5" ht="12.75" customHeight="1">
      <c r="A49" s="92" t="s">
        <v>4</v>
      </c>
      <c r="B49" s="27" t="s">
        <v>80</v>
      </c>
      <c r="C49" s="86"/>
      <c r="D49" s="145"/>
      <c r="E49" s="145"/>
    </row>
    <row r="50" spans="1:5" ht="12.75">
      <c r="A50" s="93"/>
      <c r="B50" s="25" t="s">
        <v>81</v>
      </c>
      <c r="C50" s="86"/>
      <c r="D50" s="145"/>
      <c r="E50" s="145"/>
    </row>
    <row r="51" spans="1:5" ht="13.5">
      <c r="A51" s="92">
        <v>5</v>
      </c>
      <c r="B51" s="24" t="s">
        <v>82</v>
      </c>
      <c r="C51" s="86"/>
      <c r="D51" s="145"/>
      <c r="E51" s="145"/>
    </row>
    <row r="52" spans="1:5" ht="13.5">
      <c r="A52" s="92">
        <v>6</v>
      </c>
      <c r="B52" s="24" t="s">
        <v>83</v>
      </c>
      <c r="C52" s="86"/>
      <c r="D52" s="145"/>
      <c r="E52" s="145"/>
    </row>
    <row r="53" spans="1:5" ht="16.5" thickBot="1">
      <c r="A53" s="93"/>
      <c r="B53" s="98" t="s">
        <v>84</v>
      </c>
      <c r="C53" s="86"/>
      <c r="D53" s="174">
        <f>D33+D39+D44+D46+D51+D52</f>
        <v>4616720</v>
      </c>
      <c r="E53" s="174">
        <f>E33+E39+E44+E46+E51+E52</f>
        <v>4616720</v>
      </c>
    </row>
    <row r="54" spans="1:5" ht="17.25" thickBot="1" thickTop="1">
      <c r="A54" s="94"/>
      <c r="B54" s="97" t="s">
        <v>93</v>
      </c>
      <c r="C54" s="96"/>
      <c r="D54" s="173">
        <f>D30+D53</f>
        <v>34948860</v>
      </c>
      <c r="E54" s="173">
        <f>E30+E53</f>
        <v>36664956</v>
      </c>
    </row>
    <row r="55" ht="6.75" customHeight="1"/>
    <row r="56" spans="2:4" ht="12.75">
      <c r="B56" s="22"/>
      <c r="C56" s="198"/>
      <c r="D56" s="198"/>
    </row>
    <row r="57" spans="1:5" ht="12.75">
      <c r="A57" s="213" t="s">
        <v>223</v>
      </c>
      <c r="B57" s="213"/>
      <c r="C57" s="200" t="s">
        <v>195</v>
      </c>
      <c r="D57" s="200"/>
      <c r="E57" s="200"/>
    </row>
    <row r="58" spans="1:5" ht="15.75" customHeight="1">
      <c r="A58" s="213" t="s">
        <v>219</v>
      </c>
      <c r="B58" s="213"/>
      <c r="C58" s="200" t="s">
        <v>198</v>
      </c>
      <c r="D58" s="200"/>
      <c r="E58" s="200"/>
    </row>
    <row r="59" spans="1:5" ht="12.75">
      <c r="A59" s="30"/>
      <c r="E59" s="23"/>
    </row>
    <row r="60" ht="12.75">
      <c r="E60" s="32"/>
    </row>
  </sheetData>
  <sheetProtection/>
  <mergeCells count="5">
    <mergeCell ref="C56:D56"/>
    <mergeCell ref="A57:B57"/>
    <mergeCell ref="A58:B58"/>
    <mergeCell ref="C57:E57"/>
    <mergeCell ref="C58:E58"/>
  </mergeCells>
  <printOptions horizontalCentered="1"/>
  <pageMargins left="0.5511811023622047" right="0.5118110236220472" top="0.1968503937007874" bottom="0.1968503937007874" header="0.1968503937007874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55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4.28125" style="0" customWidth="1"/>
    <col min="2" max="2" width="46.57421875" style="0" customWidth="1"/>
    <col min="3" max="3" width="11.00390625" style="0" customWidth="1"/>
    <col min="4" max="5" width="16.8515625" style="0" customWidth="1"/>
  </cols>
  <sheetData>
    <row r="1" spans="1:2" ht="15">
      <c r="A1" s="17"/>
      <c r="B1" s="147" t="s">
        <v>199</v>
      </c>
    </row>
    <row r="2" spans="1:2" ht="20.25">
      <c r="A2" s="17"/>
      <c r="B2" s="99" t="s">
        <v>213</v>
      </c>
    </row>
    <row r="3" spans="1:2" ht="13.5">
      <c r="A3" s="17"/>
      <c r="B3" s="81" t="s">
        <v>161</v>
      </c>
    </row>
    <row r="4" spans="1:2" ht="13.5">
      <c r="A4" s="17"/>
      <c r="B4" s="81" t="s">
        <v>214</v>
      </c>
    </row>
    <row r="5" spans="1:2" ht="13.5">
      <c r="A5" s="17"/>
      <c r="B5" s="81" t="s">
        <v>162</v>
      </c>
    </row>
    <row r="6" ht="6.75" customHeight="1" thickBot="1"/>
    <row r="7" spans="1:5" ht="23.25" customHeight="1" thickBot="1">
      <c r="A7" s="9" t="s">
        <v>17</v>
      </c>
      <c r="B7" s="31" t="s">
        <v>8</v>
      </c>
      <c r="C7" s="10"/>
      <c r="D7" s="10"/>
      <c r="E7" s="11"/>
    </row>
    <row r="8" spans="1:5" ht="9" customHeight="1" thickTop="1">
      <c r="A8" s="7"/>
      <c r="B8" s="49"/>
      <c r="C8" s="50"/>
      <c r="D8" s="50"/>
      <c r="E8" s="51"/>
    </row>
    <row r="9" spans="1:5" ht="15">
      <c r="A9" s="42" t="s">
        <v>1</v>
      </c>
      <c r="B9" s="48" t="s">
        <v>95</v>
      </c>
      <c r="C9" s="60" t="s">
        <v>0</v>
      </c>
      <c r="D9" s="60" t="s">
        <v>217</v>
      </c>
      <c r="E9" s="61" t="s">
        <v>205</v>
      </c>
    </row>
    <row r="10" spans="1:5" ht="13.5">
      <c r="A10" s="34">
        <v>1</v>
      </c>
      <c r="B10" s="36" t="s">
        <v>96</v>
      </c>
      <c r="C10" s="111"/>
      <c r="D10" s="148"/>
      <c r="E10" s="149"/>
    </row>
    <row r="11" spans="1:5" ht="13.5">
      <c r="A11" s="33">
        <v>2</v>
      </c>
      <c r="B11" s="35" t="s">
        <v>97</v>
      </c>
      <c r="C11" s="112"/>
      <c r="D11" s="150"/>
      <c r="E11" s="151"/>
    </row>
    <row r="12" spans="1:5" ht="13.5">
      <c r="A12" s="41" t="s">
        <v>2</v>
      </c>
      <c r="B12" s="12" t="s">
        <v>117</v>
      </c>
      <c r="C12" s="112"/>
      <c r="D12" s="150"/>
      <c r="E12" s="151"/>
    </row>
    <row r="13" spans="1:5" ht="13.5">
      <c r="A13" s="41" t="s">
        <v>3</v>
      </c>
      <c r="B13" s="12" t="s">
        <v>118</v>
      </c>
      <c r="C13" s="112"/>
      <c r="D13" s="150"/>
      <c r="E13" s="151"/>
    </row>
    <row r="14" spans="1:5" ht="13.5">
      <c r="A14" s="41" t="s">
        <v>4</v>
      </c>
      <c r="B14" s="12" t="s">
        <v>119</v>
      </c>
      <c r="C14" s="112"/>
      <c r="D14" s="150"/>
      <c r="E14" s="151"/>
    </row>
    <row r="15" spans="1:5" ht="12.75">
      <c r="A15" s="33"/>
      <c r="B15" s="39" t="s">
        <v>45</v>
      </c>
      <c r="C15" s="113"/>
      <c r="D15" s="150"/>
      <c r="E15" s="151"/>
    </row>
    <row r="16" spans="1:5" ht="13.5">
      <c r="A16" s="33">
        <v>3</v>
      </c>
      <c r="B16" s="35" t="s">
        <v>98</v>
      </c>
      <c r="C16" s="112"/>
      <c r="D16" s="150"/>
      <c r="E16" s="151"/>
    </row>
    <row r="17" spans="1:5" ht="13.5">
      <c r="A17" s="41" t="s">
        <v>2</v>
      </c>
      <c r="B17" s="12" t="s">
        <v>120</v>
      </c>
      <c r="C17" s="112"/>
      <c r="D17" s="150"/>
      <c r="E17" s="151"/>
    </row>
    <row r="18" spans="1:5" ht="13.5">
      <c r="A18" s="41" t="s">
        <v>3</v>
      </c>
      <c r="B18" s="12" t="s">
        <v>121</v>
      </c>
      <c r="C18" s="112"/>
      <c r="D18" s="150">
        <v>216000</v>
      </c>
      <c r="E18" s="151"/>
    </row>
    <row r="19" spans="1:5" ht="13.5">
      <c r="A19" s="41" t="s">
        <v>4</v>
      </c>
      <c r="B19" s="12" t="s">
        <v>122</v>
      </c>
      <c r="C19" s="112"/>
      <c r="D19" s="150">
        <v>139235</v>
      </c>
      <c r="E19" s="150">
        <v>3096466</v>
      </c>
    </row>
    <row r="20" spans="1:5" ht="13.5">
      <c r="A20" s="41" t="s">
        <v>5</v>
      </c>
      <c r="B20" s="12" t="s">
        <v>123</v>
      </c>
      <c r="C20" s="112"/>
      <c r="D20" s="150"/>
      <c r="E20" s="150"/>
    </row>
    <row r="21" spans="1:5" ht="13.5">
      <c r="A21" s="41" t="s">
        <v>6</v>
      </c>
      <c r="B21" s="12" t="s">
        <v>124</v>
      </c>
      <c r="C21" s="112"/>
      <c r="D21" s="150"/>
      <c r="E21" s="150"/>
    </row>
    <row r="22" spans="1:7" ht="12.75">
      <c r="A22" s="33"/>
      <c r="B22" s="39" t="s">
        <v>46</v>
      </c>
      <c r="C22" s="113"/>
      <c r="D22" s="176">
        <f>SUM(D17:D21)</f>
        <v>355235</v>
      </c>
      <c r="E22" s="176">
        <f>SUM(E17:E21)</f>
        <v>3096466</v>
      </c>
      <c r="G22">
        <f>D22-E22</f>
        <v>-2741231</v>
      </c>
    </row>
    <row r="23" spans="1:5" ht="13.5">
      <c r="A23" s="33">
        <v>4</v>
      </c>
      <c r="B23" s="35" t="s">
        <v>99</v>
      </c>
      <c r="C23" s="112"/>
      <c r="D23" s="150"/>
      <c r="E23" s="150"/>
    </row>
    <row r="24" spans="1:5" ht="13.5">
      <c r="A24" s="33">
        <v>5</v>
      </c>
      <c r="B24" s="44" t="s">
        <v>100</v>
      </c>
      <c r="C24" s="114"/>
      <c r="D24" s="152"/>
      <c r="E24" s="152"/>
    </row>
    <row r="25" spans="1:5" ht="14.25" customHeight="1">
      <c r="A25" s="8"/>
      <c r="B25" s="43" t="s">
        <v>101</v>
      </c>
      <c r="C25" s="115"/>
      <c r="D25" s="177">
        <f>D10+D11+D16+D23+D24+D22</f>
        <v>355235</v>
      </c>
      <c r="E25" s="177">
        <f>E10+E11+E16+E23+E24+E22</f>
        <v>3096466</v>
      </c>
    </row>
    <row r="26" spans="1:5" ht="9.75" customHeight="1">
      <c r="A26" s="8"/>
      <c r="B26" s="13"/>
      <c r="C26" s="116"/>
      <c r="D26" s="153"/>
      <c r="E26" s="153"/>
    </row>
    <row r="27" spans="1:5" ht="14.25" customHeight="1">
      <c r="A27" s="52" t="s">
        <v>7</v>
      </c>
      <c r="B27" s="53" t="s">
        <v>102</v>
      </c>
      <c r="C27" s="117"/>
      <c r="D27" s="145"/>
      <c r="E27" s="145"/>
    </row>
    <row r="28" spans="1:5" ht="13.5">
      <c r="A28" s="33">
        <v>1</v>
      </c>
      <c r="B28" s="36" t="s">
        <v>105</v>
      </c>
      <c r="C28" s="111"/>
      <c r="D28" s="154"/>
      <c r="E28" s="154"/>
    </row>
    <row r="29" spans="1:5" ht="13.5">
      <c r="A29" s="41" t="s">
        <v>2</v>
      </c>
      <c r="B29" s="12" t="s">
        <v>129</v>
      </c>
      <c r="C29" s="112"/>
      <c r="D29" s="150"/>
      <c r="E29" s="150"/>
    </row>
    <row r="30" spans="1:5" ht="13.5">
      <c r="A30" s="41" t="s">
        <v>3</v>
      </c>
      <c r="B30" s="12" t="s">
        <v>130</v>
      </c>
      <c r="C30" s="112"/>
      <c r="D30" s="150"/>
      <c r="E30" s="150"/>
    </row>
    <row r="31" spans="1:5" ht="12.75">
      <c r="A31" s="33"/>
      <c r="B31" s="39" t="s">
        <v>47</v>
      </c>
      <c r="C31" s="113"/>
      <c r="D31" s="150"/>
      <c r="E31" s="150"/>
    </row>
    <row r="32" spans="1:5" ht="13.5">
      <c r="A32" s="33">
        <v>2</v>
      </c>
      <c r="B32" s="35" t="s">
        <v>104</v>
      </c>
      <c r="C32" s="112"/>
      <c r="D32" s="150"/>
      <c r="E32" s="150"/>
    </row>
    <row r="33" spans="1:5" ht="13.5">
      <c r="A33" s="33">
        <v>3</v>
      </c>
      <c r="B33" s="35" t="s">
        <v>106</v>
      </c>
      <c r="C33" s="112"/>
      <c r="D33" s="150"/>
      <c r="E33" s="150"/>
    </row>
    <row r="34" spans="1:5" ht="13.5">
      <c r="A34" s="33">
        <v>4</v>
      </c>
      <c r="B34" s="44" t="s">
        <v>107</v>
      </c>
      <c r="C34" s="114"/>
      <c r="D34" s="152"/>
      <c r="E34" s="152"/>
    </row>
    <row r="35" spans="1:5" ht="15" customHeight="1">
      <c r="A35" s="14"/>
      <c r="B35" s="54" t="s">
        <v>103</v>
      </c>
      <c r="C35" s="118"/>
      <c r="D35" s="155"/>
      <c r="E35" s="155"/>
    </row>
    <row r="36" spans="1:5" ht="15.75" customHeight="1">
      <c r="A36" s="14"/>
      <c r="B36" s="55" t="s">
        <v>108</v>
      </c>
      <c r="C36" s="117"/>
      <c r="D36" s="178">
        <f>D25+D35</f>
        <v>355235</v>
      </c>
      <c r="E36" s="178">
        <f>E25+E35</f>
        <v>3096466</v>
      </c>
    </row>
    <row r="37" spans="1:5" ht="9" customHeight="1">
      <c r="A37" s="8"/>
      <c r="B37" s="47"/>
      <c r="C37" s="119"/>
      <c r="D37" s="156"/>
      <c r="E37" s="156"/>
    </row>
    <row r="38" spans="1:5" ht="15.75" customHeight="1">
      <c r="A38" s="52" t="s">
        <v>9</v>
      </c>
      <c r="B38" s="53" t="s">
        <v>131</v>
      </c>
      <c r="C38" s="117"/>
      <c r="D38" s="145"/>
      <c r="E38" s="145"/>
    </row>
    <row r="39" spans="1:5" ht="24.75">
      <c r="A39" s="40">
        <v>1</v>
      </c>
      <c r="B39" s="37" t="s">
        <v>125</v>
      </c>
      <c r="C39" s="111"/>
      <c r="D39" s="154"/>
      <c r="E39" s="154"/>
    </row>
    <row r="40" spans="1:5" ht="24.75">
      <c r="A40" s="40">
        <v>2</v>
      </c>
      <c r="B40" s="38" t="s">
        <v>126</v>
      </c>
      <c r="C40" s="112"/>
      <c r="D40" s="150"/>
      <c r="E40" s="150"/>
    </row>
    <row r="41" spans="1:5" ht="13.5">
      <c r="A41" s="33">
        <v>3</v>
      </c>
      <c r="B41" s="35" t="s">
        <v>109</v>
      </c>
      <c r="C41" s="112"/>
      <c r="D41" s="150">
        <v>4000000</v>
      </c>
      <c r="E41" s="150">
        <v>4000000</v>
      </c>
    </row>
    <row r="42" spans="1:5" ht="13.5">
      <c r="A42" s="33">
        <v>4</v>
      </c>
      <c r="B42" s="35" t="s">
        <v>110</v>
      </c>
      <c r="C42" s="112"/>
      <c r="D42" s="150"/>
      <c r="E42" s="150"/>
    </row>
    <row r="43" spans="1:5" ht="13.5">
      <c r="A43" s="33">
        <v>5</v>
      </c>
      <c r="B43" s="35" t="s">
        <v>127</v>
      </c>
      <c r="C43" s="112"/>
      <c r="D43" s="150"/>
      <c r="E43" s="150"/>
    </row>
    <row r="44" spans="1:5" ht="13.5">
      <c r="A44" s="33">
        <v>6</v>
      </c>
      <c r="B44" s="35" t="s">
        <v>111</v>
      </c>
      <c r="C44" s="112"/>
      <c r="D44" s="150"/>
      <c r="E44" s="150"/>
    </row>
    <row r="45" spans="1:5" ht="13.5">
      <c r="A45" s="33">
        <v>7</v>
      </c>
      <c r="B45" s="35" t="s">
        <v>112</v>
      </c>
      <c r="C45" s="112"/>
      <c r="D45" s="150">
        <v>568490</v>
      </c>
      <c r="E45" s="150">
        <v>317200</v>
      </c>
    </row>
    <row r="46" spans="1:5" ht="13.5">
      <c r="A46" s="33">
        <v>8</v>
      </c>
      <c r="B46" s="35" t="s">
        <v>113</v>
      </c>
      <c r="C46" s="112"/>
      <c r="D46" s="150">
        <v>29000000</v>
      </c>
      <c r="E46" s="150">
        <v>7000000</v>
      </c>
    </row>
    <row r="47" spans="1:5" ht="13.5">
      <c r="A47" s="33">
        <v>9</v>
      </c>
      <c r="B47" s="35" t="s">
        <v>114</v>
      </c>
      <c r="C47" s="112"/>
      <c r="D47" s="150"/>
      <c r="E47" s="150"/>
    </row>
    <row r="48" spans="1:5" ht="13.5">
      <c r="A48" s="33">
        <v>10</v>
      </c>
      <c r="B48" s="44" t="s">
        <v>128</v>
      </c>
      <c r="C48" s="114"/>
      <c r="D48" s="152">
        <v>1025135</v>
      </c>
      <c r="E48" s="152">
        <v>22251290</v>
      </c>
    </row>
    <row r="49" spans="1:5" ht="14.25" customHeight="1" thickBot="1">
      <c r="A49" s="14"/>
      <c r="B49" s="123" t="s">
        <v>115</v>
      </c>
      <c r="C49" s="120"/>
      <c r="D49" s="174">
        <f>SUM(D39:D48)</f>
        <v>34593625</v>
      </c>
      <c r="E49" s="174">
        <f>SUM(E39:E48)</f>
        <v>33568490</v>
      </c>
    </row>
    <row r="50" spans="1:5" ht="17.25" customHeight="1" thickBot="1" thickTop="1">
      <c r="A50" s="15"/>
      <c r="B50" s="122" t="s">
        <v>116</v>
      </c>
      <c r="C50" s="121"/>
      <c r="D50" s="173">
        <f>D25+D35+D49</f>
        <v>34948860</v>
      </c>
      <c r="E50" s="173">
        <f>E25+E35+E49</f>
        <v>36664956</v>
      </c>
    </row>
    <row r="53" spans="1:5" ht="12.75">
      <c r="A53" s="213" t="s">
        <v>222</v>
      </c>
      <c r="B53" s="213"/>
      <c r="C53" s="199" t="s">
        <v>195</v>
      </c>
      <c r="D53" s="199"/>
      <c r="E53" s="199"/>
    </row>
    <row r="54" spans="1:5" ht="18.75" customHeight="1">
      <c r="A54" s="213" t="s">
        <v>221</v>
      </c>
      <c r="B54" s="213"/>
      <c r="C54" s="199" t="s">
        <v>200</v>
      </c>
      <c r="D54" s="199"/>
      <c r="E54" s="199"/>
    </row>
    <row r="55" spans="3:5" ht="14.25">
      <c r="C55" s="211"/>
      <c r="D55" s="211"/>
      <c r="E55" s="212"/>
    </row>
  </sheetData>
  <sheetProtection/>
  <mergeCells count="4">
    <mergeCell ref="A53:B53"/>
    <mergeCell ref="C53:E53"/>
    <mergeCell ref="A54:B54"/>
    <mergeCell ref="C54:E54"/>
  </mergeCells>
  <printOptions/>
  <pageMargins left="0.3937007874015748" right="0.31496062992125984" top="0.2755905511811024" bottom="0.2755905511811024" header="0.2362204724409449" footer="0.23622047244094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49"/>
  <sheetViews>
    <sheetView zoomScalePageLayoutView="0" workbookViewId="0" topLeftCell="A1">
      <selection activeCell="A41" sqref="A41:B41"/>
    </sheetView>
  </sheetViews>
  <sheetFormatPr defaultColWidth="9.140625" defaultRowHeight="12.75"/>
  <cols>
    <col min="1" max="1" width="4.421875" style="2" customWidth="1"/>
    <col min="2" max="2" width="64.00390625" style="0" customWidth="1"/>
    <col min="3" max="3" width="9.57421875" style="0" customWidth="1"/>
    <col min="4" max="5" width="12.421875" style="0" customWidth="1"/>
  </cols>
  <sheetData>
    <row r="1" spans="1:4" ht="15">
      <c r="A1" s="17"/>
      <c r="B1" s="147" t="s">
        <v>199</v>
      </c>
      <c r="C1" s="109"/>
      <c r="D1" s="109"/>
    </row>
    <row r="2" spans="1:4" ht="20.25">
      <c r="A2" s="17"/>
      <c r="B2" s="99" t="s">
        <v>213</v>
      </c>
      <c r="C2" s="99"/>
      <c r="D2" s="99"/>
    </row>
    <row r="3" spans="2:4" ht="13.5">
      <c r="B3" s="81" t="s">
        <v>161</v>
      </c>
      <c r="C3" s="81"/>
      <c r="D3" s="81"/>
    </row>
    <row r="4" spans="2:4" ht="13.5">
      <c r="B4" s="81" t="s">
        <v>214</v>
      </c>
      <c r="C4" s="81"/>
      <c r="D4" s="81"/>
    </row>
    <row r="5" spans="2:4" ht="13.5">
      <c r="B5" s="81" t="s">
        <v>162</v>
      </c>
      <c r="C5" s="81"/>
      <c r="D5" s="81"/>
    </row>
    <row r="6" spans="2:4" ht="11.25" customHeight="1">
      <c r="B6" s="77"/>
      <c r="C6" s="77"/>
      <c r="D6" s="77"/>
    </row>
    <row r="7" spans="1:5" ht="14.25">
      <c r="A7" s="62"/>
      <c r="B7" s="201" t="s">
        <v>132</v>
      </c>
      <c r="C7" s="202"/>
      <c r="D7" s="202"/>
      <c r="E7" s="64"/>
    </row>
    <row r="8" spans="1:5" ht="5.25" customHeight="1">
      <c r="A8" s="62"/>
      <c r="B8" s="65"/>
      <c r="C8" s="65"/>
      <c r="D8" s="65"/>
      <c r="E8" s="64"/>
    </row>
    <row r="9" spans="1:5" ht="13.5">
      <c r="A9" s="62"/>
      <c r="B9" s="203" t="s">
        <v>10</v>
      </c>
      <c r="C9" s="203"/>
      <c r="D9" s="203"/>
      <c r="E9" s="64"/>
    </row>
    <row r="10" spans="1:5" ht="10.5" customHeight="1" thickBot="1">
      <c r="A10" s="62"/>
      <c r="B10" s="63"/>
      <c r="C10" s="64"/>
      <c r="D10" s="64"/>
      <c r="E10" s="64"/>
    </row>
    <row r="11" spans="1:5" ht="21.75" customHeight="1">
      <c r="A11" s="204" t="s">
        <v>11</v>
      </c>
      <c r="B11" s="206" t="s">
        <v>134</v>
      </c>
      <c r="C11" s="74" t="s">
        <v>12</v>
      </c>
      <c r="D11" s="66" t="s">
        <v>133</v>
      </c>
      <c r="E11" s="69" t="s">
        <v>133</v>
      </c>
    </row>
    <row r="12" spans="1:5" ht="21.75" customHeight="1" thickBot="1">
      <c r="A12" s="205"/>
      <c r="B12" s="207"/>
      <c r="C12" s="72" t="s">
        <v>13</v>
      </c>
      <c r="D12" s="72" t="s">
        <v>218</v>
      </c>
      <c r="E12" s="73" t="s">
        <v>206</v>
      </c>
    </row>
    <row r="13" spans="1:5" ht="16.5" customHeight="1" thickTop="1">
      <c r="A13" s="71">
        <v>1</v>
      </c>
      <c r="B13" s="57" t="s">
        <v>136</v>
      </c>
      <c r="C13" s="111" t="s">
        <v>169</v>
      </c>
      <c r="D13" s="158"/>
      <c r="E13" s="149"/>
    </row>
    <row r="14" spans="1:5" ht="16.5" customHeight="1">
      <c r="A14" s="67">
        <v>2</v>
      </c>
      <c r="B14" s="45" t="s">
        <v>137</v>
      </c>
      <c r="C14" s="112" t="s">
        <v>170</v>
      </c>
      <c r="D14" s="159">
        <v>11123212</v>
      </c>
      <c r="E14" s="159">
        <v>42262103</v>
      </c>
    </row>
    <row r="15" spans="1:5" ht="16.5" customHeight="1">
      <c r="A15" s="67">
        <v>3</v>
      </c>
      <c r="B15" s="45" t="s">
        <v>138</v>
      </c>
      <c r="C15" s="112">
        <v>71</v>
      </c>
      <c r="D15" s="157"/>
      <c r="E15" s="157"/>
    </row>
    <row r="16" spans="1:5" ht="16.5" customHeight="1">
      <c r="A16" s="67">
        <v>4</v>
      </c>
      <c r="B16" s="45" t="s">
        <v>139</v>
      </c>
      <c r="C16" s="112" t="s">
        <v>171</v>
      </c>
      <c r="D16" s="157">
        <v>5389089</v>
      </c>
      <c r="E16" s="157">
        <v>3751583</v>
      </c>
    </row>
    <row r="17" spans="1:5" ht="16.5" customHeight="1">
      <c r="A17" s="67">
        <v>5</v>
      </c>
      <c r="B17" s="45" t="s">
        <v>140</v>
      </c>
      <c r="C17" s="112" t="s">
        <v>172</v>
      </c>
      <c r="D17" s="157">
        <f>D18+D19</f>
        <v>4580575</v>
      </c>
      <c r="E17" s="157">
        <v>11990293</v>
      </c>
    </row>
    <row r="18" spans="1:5" ht="16.5" customHeight="1">
      <c r="A18" s="46"/>
      <c r="B18" s="75" t="s">
        <v>154</v>
      </c>
      <c r="C18" s="112">
        <v>641</v>
      </c>
      <c r="D18" s="157">
        <v>3925099</v>
      </c>
      <c r="E18" s="157">
        <v>10158174</v>
      </c>
    </row>
    <row r="19" spans="1:5" ht="16.5" customHeight="1">
      <c r="A19" s="46"/>
      <c r="B19" s="75" t="s">
        <v>153</v>
      </c>
      <c r="C19" s="112">
        <v>644</v>
      </c>
      <c r="D19" s="157">
        <v>655476</v>
      </c>
      <c r="E19" s="157">
        <v>1832119</v>
      </c>
    </row>
    <row r="20" spans="1:5" ht="16.5" customHeight="1">
      <c r="A20" s="67">
        <v>6</v>
      </c>
      <c r="B20" s="45" t="s">
        <v>141</v>
      </c>
      <c r="C20" s="112">
        <v>68</v>
      </c>
      <c r="D20" s="157"/>
      <c r="E20" s="157">
        <v>1154180</v>
      </c>
    </row>
    <row r="21" spans="1:5" ht="16.5" customHeight="1">
      <c r="A21" s="67">
        <v>7</v>
      </c>
      <c r="B21" s="45" t="s">
        <v>142</v>
      </c>
      <c r="C21" s="112" t="s">
        <v>173</v>
      </c>
      <c r="D21" s="157">
        <v>14509</v>
      </c>
      <c r="E21" s="157">
        <v>642391</v>
      </c>
    </row>
    <row r="22" spans="1:5" ht="16.5" customHeight="1">
      <c r="A22" s="67">
        <v>8</v>
      </c>
      <c r="B22" s="45" t="s">
        <v>155</v>
      </c>
      <c r="C22" s="112"/>
      <c r="D22" s="159">
        <f>D16+D17+D20+D21</f>
        <v>9984173</v>
      </c>
      <c r="E22" s="159">
        <f>E16+E17+E20+E21</f>
        <v>17538447</v>
      </c>
    </row>
    <row r="23" spans="1:5" ht="16.5" customHeight="1">
      <c r="A23" s="67">
        <v>9</v>
      </c>
      <c r="B23" s="45" t="s">
        <v>156</v>
      </c>
      <c r="C23" s="112"/>
      <c r="D23" s="159">
        <f>D14-D22</f>
        <v>1139039</v>
      </c>
      <c r="E23" s="159">
        <f>E14-E22</f>
        <v>24723656</v>
      </c>
    </row>
    <row r="24" spans="1:5" ht="16.5" customHeight="1">
      <c r="A24" s="67">
        <v>10</v>
      </c>
      <c r="B24" s="45" t="s">
        <v>143</v>
      </c>
      <c r="C24" s="112" t="s">
        <v>174</v>
      </c>
      <c r="D24" s="157"/>
      <c r="E24" s="157"/>
    </row>
    <row r="25" spans="1:5" ht="16.5" customHeight="1">
      <c r="A25" s="67">
        <v>11</v>
      </c>
      <c r="B25" s="45" t="s">
        <v>144</v>
      </c>
      <c r="C25" s="112" t="s">
        <v>175</v>
      </c>
      <c r="D25" s="157"/>
      <c r="E25" s="157"/>
    </row>
    <row r="26" spans="1:5" ht="16.5" customHeight="1">
      <c r="A26" s="67">
        <v>12</v>
      </c>
      <c r="B26" s="45" t="s">
        <v>145</v>
      </c>
      <c r="C26" s="112"/>
      <c r="D26" s="157"/>
      <c r="E26" s="157"/>
    </row>
    <row r="27" spans="1:5" ht="42" customHeight="1">
      <c r="A27" s="124">
        <v>12.1</v>
      </c>
      <c r="B27" s="56" t="s">
        <v>180</v>
      </c>
      <c r="C27" s="125" t="s">
        <v>176</v>
      </c>
      <c r="D27" s="157"/>
      <c r="E27" s="157"/>
    </row>
    <row r="28" spans="1:5" ht="16.5" customHeight="1">
      <c r="A28" s="67">
        <v>12.2</v>
      </c>
      <c r="B28" s="45" t="s">
        <v>146</v>
      </c>
      <c r="C28" s="112" t="s">
        <v>177</v>
      </c>
      <c r="D28" s="157"/>
      <c r="E28" s="157"/>
    </row>
    <row r="29" spans="1:5" ht="16.5" customHeight="1">
      <c r="A29" s="67">
        <v>12.3</v>
      </c>
      <c r="B29" s="45" t="s">
        <v>147</v>
      </c>
      <c r="C29" s="112" t="s">
        <v>178</v>
      </c>
      <c r="D29" s="157"/>
      <c r="E29" s="157"/>
    </row>
    <row r="30" spans="1:5" ht="16.5" customHeight="1">
      <c r="A30" s="67">
        <v>12.4</v>
      </c>
      <c r="B30" s="45" t="s">
        <v>148</v>
      </c>
      <c r="C30" s="112" t="s">
        <v>179</v>
      </c>
      <c r="D30" s="157"/>
      <c r="E30" s="157"/>
    </row>
    <row r="31" spans="1:5" ht="16.5" customHeight="1">
      <c r="A31" s="67">
        <v>13</v>
      </c>
      <c r="B31" s="45" t="s">
        <v>152</v>
      </c>
      <c r="C31" s="112"/>
      <c r="D31" s="157"/>
      <c r="E31" s="157"/>
    </row>
    <row r="32" spans="1:5" ht="16.5" customHeight="1">
      <c r="A32" s="67">
        <v>14</v>
      </c>
      <c r="B32" s="45" t="s">
        <v>157</v>
      </c>
      <c r="C32" s="112"/>
      <c r="D32" s="157">
        <f>D23+D31</f>
        <v>1139039</v>
      </c>
      <c r="E32" s="157">
        <f>E23+E31</f>
        <v>24723656</v>
      </c>
    </row>
    <row r="33" spans="1:5" ht="16.5" customHeight="1">
      <c r="A33" s="67">
        <v>15</v>
      </c>
      <c r="B33" s="45" t="s">
        <v>149</v>
      </c>
      <c r="C33" s="112">
        <v>69</v>
      </c>
      <c r="D33" s="157">
        <f>D32*0.1</f>
        <v>113903.90000000001</v>
      </c>
      <c r="E33" s="157">
        <f>E32*0.1</f>
        <v>2472365.6</v>
      </c>
    </row>
    <row r="34" spans="1:5" ht="16.5" customHeight="1">
      <c r="A34" s="67">
        <v>16</v>
      </c>
      <c r="B34" s="45" t="s">
        <v>150</v>
      </c>
      <c r="C34" s="112"/>
      <c r="D34" s="159">
        <f>D32-D33</f>
        <v>1025135.1</v>
      </c>
      <c r="E34" s="159">
        <f>E32-E33</f>
        <v>22251290.4</v>
      </c>
    </row>
    <row r="35" spans="1:5" ht="16.5" customHeight="1" thickBot="1">
      <c r="A35" s="70">
        <v>17</v>
      </c>
      <c r="B35" s="68" t="s">
        <v>151</v>
      </c>
      <c r="C35" s="126"/>
      <c r="D35" s="160"/>
      <c r="E35" s="161"/>
    </row>
    <row r="39" spans="2:5" ht="12.75">
      <c r="B39" s="22"/>
      <c r="C39" s="198"/>
      <c r="D39" s="198"/>
      <c r="E39" s="198"/>
    </row>
    <row r="40" spans="1:5" ht="12.75">
      <c r="A40" s="213" t="s">
        <v>220</v>
      </c>
      <c r="B40" s="213"/>
      <c r="C40" s="199" t="s">
        <v>195</v>
      </c>
      <c r="D40" s="199"/>
      <c r="E40" s="199"/>
    </row>
    <row r="41" spans="1:5" ht="22.5" customHeight="1">
      <c r="A41" s="213" t="s">
        <v>221</v>
      </c>
      <c r="B41" s="213"/>
      <c r="C41" s="199" t="s">
        <v>200</v>
      </c>
      <c r="D41" s="199"/>
      <c r="E41" s="199"/>
    </row>
    <row r="42" spans="2:4" ht="12.75">
      <c r="B42" s="21"/>
      <c r="C42" s="20"/>
      <c r="D42" s="20"/>
    </row>
    <row r="48" ht="12.75">
      <c r="D48" s="23" t="s">
        <v>85</v>
      </c>
    </row>
    <row r="49" ht="12.75">
      <c r="E49" s="32" t="s">
        <v>135</v>
      </c>
    </row>
  </sheetData>
  <sheetProtection/>
  <mergeCells count="9">
    <mergeCell ref="A41:B41"/>
    <mergeCell ref="C41:E41"/>
    <mergeCell ref="B7:D7"/>
    <mergeCell ref="B9:D9"/>
    <mergeCell ref="A11:A12"/>
    <mergeCell ref="B11:B12"/>
    <mergeCell ref="C39:E39"/>
    <mergeCell ref="A40:B40"/>
    <mergeCell ref="C40:E40"/>
  </mergeCells>
  <printOptions/>
  <pageMargins left="0.31496062992125984" right="0.15748031496062992" top="0.4330708661417323" bottom="0.5511811023622047" header="0.35433070866141736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4">
      <selection activeCell="F45" sqref="F45"/>
    </sheetView>
  </sheetViews>
  <sheetFormatPr defaultColWidth="9.140625" defaultRowHeight="12.75"/>
  <cols>
    <col min="1" max="1" width="4.00390625" style="0" customWidth="1"/>
    <col min="2" max="2" width="55.00390625" style="0" customWidth="1"/>
    <col min="3" max="4" width="20.7109375" style="0" customWidth="1"/>
  </cols>
  <sheetData>
    <row r="1" spans="1:2" ht="15">
      <c r="A1" s="17"/>
      <c r="B1" s="147" t="s">
        <v>199</v>
      </c>
    </row>
    <row r="2" spans="1:2" ht="20.25">
      <c r="A2" s="17"/>
      <c r="B2" s="99" t="s">
        <v>213</v>
      </c>
    </row>
    <row r="3" spans="1:2" ht="13.5">
      <c r="A3" s="17"/>
      <c r="B3" s="81" t="s">
        <v>161</v>
      </c>
    </row>
    <row r="4" spans="1:2" ht="13.5">
      <c r="A4" s="17"/>
      <c r="B4" s="81" t="s">
        <v>214</v>
      </c>
    </row>
    <row r="5" spans="1:2" ht="13.5">
      <c r="A5" s="17"/>
      <c r="B5" s="81" t="s">
        <v>162</v>
      </c>
    </row>
    <row r="6" spans="1:2" ht="7.5" customHeight="1" thickBot="1">
      <c r="A6" s="17"/>
      <c r="B6" s="18"/>
    </row>
    <row r="7" spans="1:4" ht="34.5" customHeight="1" thickBot="1">
      <c r="A7" s="3" t="s">
        <v>17</v>
      </c>
      <c r="B7" s="4" t="s">
        <v>14</v>
      </c>
      <c r="C7" s="5" t="s">
        <v>15</v>
      </c>
      <c r="D7" s="6" t="s">
        <v>16</v>
      </c>
    </row>
    <row r="8" spans="1:4" ht="18" customHeight="1" thickBot="1" thickTop="1">
      <c r="A8" s="76" t="s">
        <v>1</v>
      </c>
      <c r="B8" s="182" t="s">
        <v>24</v>
      </c>
      <c r="C8" s="183"/>
      <c r="D8" s="184"/>
    </row>
    <row r="9" spans="1:4" ht="16.5" customHeight="1">
      <c r="A9" s="189">
        <v>1</v>
      </c>
      <c r="B9" s="190" t="s">
        <v>22</v>
      </c>
      <c r="C9" s="191">
        <v>1139039</v>
      </c>
      <c r="D9" s="191">
        <v>24723656</v>
      </c>
    </row>
    <row r="10" spans="1:4" ht="16.5" customHeight="1">
      <c r="A10" s="91">
        <v>2</v>
      </c>
      <c r="B10" s="1" t="s">
        <v>23</v>
      </c>
      <c r="C10" s="162"/>
      <c r="D10" s="162"/>
    </row>
    <row r="11" spans="1:4" ht="16.5" customHeight="1">
      <c r="A11" s="135"/>
      <c r="B11" s="185" t="s">
        <v>21</v>
      </c>
      <c r="C11" s="162"/>
      <c r="D11" s="162">
        <v>1154180</v>
      </c>
    </row>
    <row r="12" spans="1:4" ht="16.5" customHeight="1">
      <c r="A12" s="135"/>
      <c r="B12" s="185" t="s">
        <v>20</v>
      </c>
      <c r="C12" s="162"/>
      <c r="D12" s="162"/>
    </row>
    <row r="13" spans="1:4" ht="16.5" customHeight="1">
      <c r="A13" s="135"/>
      <c r="B13" s="185" t="s">
        <v>19</v>
      </c>
      <c r="C13" s="162"/>
      <c r="D13" s="162"/>
    </row>
    <row r="14" spans="1:4" ht="16.5" customHeight="1">
      <c r="A14" s="135"/>
      <c r="B14" s="185" t="s">
        <v>18</v>
      </c>
      <c r="C14" s="162"/>
      <c r="D14" s="162"/>
    </row>
    <row r="15" spans="1:4" ht="24.75" customHeight="1">
      <c r="A15" s="91">
        <v>3</v>
      </c>
      <c r="B15" s="186" t="s">
        <v>44</v>
      </c>
      <c r="C15" s="162">
        <v>-30309309</v>
      </c>
      <c r="D15" s="162"/>
    </row>
    <row r="16" spans="1:4" ht="17.25" customHeight="1">
      <c r="A16" s="91">
        <v>4</v>
      </c>
      <c r="B16" s="1" t="s">
        <v>158</v>
      </c>
      <c r="C16" s="162"/>
      <c r="D16" s="162"/>
    </row>
    <row r="17" spans="1:4" ht="17.25" customHeight="1">
      <c r="A17" s="91">
        <v>5</v>
      </c>
      <c r="B17" s="1" t="s">
        <v>159</v>
      </c>
      <c r="C17" s="162">
        <v>-2741231</v>
      </c>
      <c r="D17" s="162">
        <v>1715525</v>
      </c>
    </row>
    <row r="18" spans="1:4" ht="17.25" customHeight="1">
      <c r="A18" s="91">
        <v>6</v>
      </c>
      <c r="B18" s="129" t="s">
        <v>181</v>
      </c>
      <c r="C18" s="162"/>
      <c r="D18" s="162"/>
    </row>
    <row r="19" spans="1:4" ht="17.25" customHeight="1">
      <c r="A19" s="91">
        <v>7</v>
      </c>
      <c r="B19" s="1" t="s">
        <v>25</v>
      </c>
      <c r="C19" s="162"/>
      <c r="D19" s="162"/>
    </row>
    <row r="20" spans="1:4" ht="17.25" customHeight="1">
      <c r="A20" s="91">
        <v>8</v>
      </c>
      <c r="B20" s="1" t="s">
        <v>26</v>
      </c>
      <c r="C20" s="187">
        <v>-113904</v>
      </c>
      <c r="D20" s="187">
        <v>-2472366</v>
      </c>
    </row>
    <row r="21" spans="1:4" ht="17.25" customHeight="1">
      <c r="A21" s="91">
        <v>9</v>
      </c>
      <c r="B21" s="1" t="s">
        <v>27</v>
      </c>
      <c r="C21" s="162"/>
      <c r="D21" s="162"/>
    </row>
    <row r="22" spans="1:4" ht="8.25" customHeight="1">
      <c r="A22" s="135"/>
      <c r="B22" s="1"/>
      <c r="C22" s="162"/>
      <c r="D22" s="162"/>
    </row>
    <row r="23" spans="1:4" ht="18" customHeight="1">
      <c r="A23" s="90" t="s">
        <v>7</v>
      </c>
      <c r="B23" s="188" t="s">
        <v>28</v>
      </c>
      <c r="C23" s="162"/>
      <c r="D23" s="162"/>
    </row>
    <row r="24" spans="1:4" ht="18" customHeight="1">
      <c r="A24" s="91">
        <v>1</v>
      </c>
      <c r="B24" s="1" t="s">
        <v>29</v>
      </c>
      <c r="C24" s="162"/>
      <c r="D24" s="162"/>
    </row>
    <row r="25" spans="1:4" ht="18" customHeight="1">
      <c r="A25" s="91">
        <v>2</v>
      </c>
      <c r="B25" s="1" t="s">
        <v>30</v>
      </c>
      <c r="C25" s="162"/>
      <c r="D25" s="162">
        <v>-5500000</v>
      </c>
    </row>
    <row r="26" spans="1:4" ht="18" customHeight="1">
      <c r="A26" s="91">
        <v>3</v>
      </c>
      <c r="B26" s="1" t="s">
        <v>31</v>
      </c>
      <c r="C26" s="162"/>
      <c r="D26" s="162"/>
    </row>
    <row r="27" spans="1:4" ht="18" customHeight="1">
      <c r="A27" s="91">
        <v>4</v>
      </c>
      <c r="B27" s="1" t="s">
        <v>32</v>
      </c>
      <c r="C27" s="162"/>
      <c r="D27" s="162"/>
    </row>
    <row r="28" spans="1:4" ht="18" customHeight="1">
      <c r="A28" s="91">
        <v>5</v>
      </c>
      <c r="B28" s="1" t="s">
        <v>33</v>
      </c>
      <c r="C28" s="162"/>
      <c r="D28" s="162"/>
    </row>
    <row r="29" spans="1:4" ht="18" customHeight="1">
      <c r="A29" s="91">
        <v>6</v>
      </c>
      <c r="B29" s="1" t="s">
        <v>34</v>
      </c>
      <c r="C29" s="162"/>
      <c r="D29" s="162"/>
    </row>
    <row r="30" spans="1:4" ht="9.75" customHeight="1">
      <c r="A30" s="135"/>
      <c r="B30" s="1"/>
      <c r="C30" s="162"/>
      <c r="D30" s="162"/>
    </row>
    <row r="31" spans="1:4" ht="18" customHeight="1">
      <c r="A31" s="90" t="s">
        <v>9</v>
      </c>
      <c r="B31" s="188" t="s">
        <v>35</v>
      </c>
      <c r="C31" s="162"/>
      <c r="D31" s="162"/>
    </row>
    <row r="32" spans="1:4" ht="18.75" customHeight="1">
      <c r="A32" s="91">
        <v>1</v>
      </c>
      <c r="B32" s="1" t="s">
        <v>36</v>
      </c>
      <c r="C32" s="162"/>
      <c r="D32" s="162"/>
    </row>
    <row r="33" spans="1:4" ht="18.75" customHeight="1">
      <c r="A33" s="91">
        <v>2</v>
      </c>
      <c r="B33" s="1" t="s">
        <v>37</v>
      </c>
      <c r="C33" s="162"/>
      <c r="D33" s="162"/>
    </row>
    <row r="34" spans="1:4" ht="18.75" customHeight="1">
      <c r="A34" s="91">
        <v>3</v>
      </c>
      <c r="B34" s="1" t="s">
        <v>38</v>
      </c>
      <c r="C34" s="162"/>
      <c r="D34" s="162"/>
    </row>
    <row r="35" spans="1:4" ht="18.75" customHeight="1">
      <c r="A35" s="91">
        <v>4</v>
      </c>
      <c r="B35" s="1" t="s">
        <v>39</v>
      </c>
      <c r="C35" s="162"/>
      <c r="D35" s="162"/>
    </row>
    <row r="36" spans="1:4" ht="18.75" customHeight="1">
      <c r="A36" s="91">
        <v>5</v>
      </c>
      <c r="B36" s="1" t="s">
        <v>40</v>
      </c>
      <c r="C36" s="162"/>
      <c r="D36" s="162"/>
    </row>
    <row r="37" spans="1:4" ht="7.5" customHeight="1">
      <c r="A37" s="135"/>
      <c r="B37" s="1"/>
      <c r="C37" s="162"/>
      <c r="D37" s="162"/>
    </row>
    <row r="38" spans="1:4" ht="18.75" customHeight="1">
      <c r="A38" s="135"/>
      <c r="B38" s="188" t="s">
        <v>41</v>
      </c>
      <c r="C38" s="162">
        <f>C9+C11+C15+C16+C17+C18+C20+C25</f>
        <v>-32025405</v>
      </c>
      <c r="D38" s="162">
        <f>D9+D11+D15+D16+D17+D18+D20+D25</f>
        <v>19620995</v>
      </c>
    </row>
    <row r="39" spans="1:4" ht="18.75" customHeight="1">
      <c r="A39" s="135"/>
      <c r="B39" s="188" t="s">
        <v>42</v>
      </c>
      <c r="C39" s="162">
        <f>'Aktivet 1'!E9</f>
        <v>32048236</v>
      </c>
      <c r="D39" s="162">
        <v>12427241</v>
      </c>
    </row>
    <row r="40" spans="1:4" ht="18.75" customHeight="1" thickBot="1">
      <c r="A40" s="192"/>
      <c r="B40" s="193" t="s">
        <v>43</v>
      </c>
      <c r="C40" s="194">
        <f>'Aktivet 1'!D9</f>
        <v>22831</v>
      </c>
      <c r="D40" s="194">
        <f>'Aktivet 1'!E9</f>
        <v>32048236</v>
      </c>
    </row>
    <row r="43" spans="2:4" ht="12.75">
      <c r="B43" s="22"/>
      <c r="C43" s="198"/>
      <c r="D43" s="198"/>
    </row>
    <row r="44" spans="1:5" ht="12.75">
      <c r="A44" s="213" t="s">
        <v>224</v>
      </c>
      <c r="B44" s="213"/>
      <c r="C44" s="199" t="s">
        <v>195</v>
      </c>
      <c r="D44" s="199"/>
      <c r="E44" s="199"/>
    </row>
    <row r="45" spans="1:5" ht="18" customHeight="1">
      <c r="A45" s="213" t="s">
        <v>225</v>
      </c>
      <c r="B45" s="213"/>
      <c r="C45" s="199" t="s">
        <v>200</v>
      </c>
      <c r="D45" s="199"/>
      <c r="E45" s="199"/>
    </row>
    <row r="46" spans="2:4" ht="12.75">
      <c r="B46" s="21"/>
      <c r="C46" s="20"/>
      <c r="D46" s="23"/>
    </row>
    <row r="47" ht="12.75">
      <c r="D47" s="32"/>
    </row>
  </sheetData>
  <sheetProtection/>
  <mergeCells count="5">
    <mergeCell ref="C43:D43"/>
    <mergeCell ref="A44:B44"/>
    <mergeCell ref="C44:E44"/>
    <mergeCell ref="A45:B45"/>
    <mergeCell ref="C45:E45"/>
  </mergeCells>
  <printOptions/>
  <pageMargins left="0.4330708661417323" right="0.35433070866141736" top="0.2755905511811024" bottom="0.31496062992125984" header="0.2362204724409449" footer="0.275590551181102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7.421875" style="0" customWidth="1"/>
    <col min="4" max="4" width="12.421875" style="0" customWidth="1"/>
    <col min="5" max="5" width="13.421875" style="0" customWidth="1"/>
    <col min="6" max="6" width="14.421875" style="0" customWidth="1"/>
    <col min="7" max="7" width="10.00390625" style="0" customWidth="1"/>
    <col min="8" max="8" width="12.00390625" style="0" customWidth="1"/>
    <col min="9" max="9" width="11.8515625" style="0" customWidth="1"/>
  </cols>
  <sheetData>
    <row r="1" spans="1:11" ht="18" customHeight="1">
      <c r="A1" s="165" t="s">
        <v>207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42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1" customHeight="1">
      <c r="A3" s="199" t="s">
        <v>226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ht="63.75" customHeight="1" thickBot="1"/>
    <row r="5" spans="1:14" s="127" customFormat="1" ht="39" customHeight="1">
      <c r="A5" s="131" t="s">
        <v>182</v>
      </c>
      <c r="B5" s="132" t="s">
        <v>183</v>
      </c>
      <c r="C5" s="132" t="s">
        <v>184</v>
      </c>
      <c r="D5" s="132" t="s">
        <v>185</v>
      </c>
      <c r="E5" s="132" t="s">
        <v>186</v>
      </c>
      <c r="F5" s="132" t="s">
        <v>187</v>
      </c>
      <c r="G5" s="132" t="s">
        <v>188</v>
      </c>
      <c r="H5" s="133" t="s">
        <v>190</v>
      </c>
      <c r="I5" s="133" t="s">
        <v>189</v>
      </c>
      <c r="J5" s="133" t="s">
        <v>191</v>
      </c>
      <c r="K5" s="134" t="s">
        <v>192</v>
      </c>
      <c r="L5" s="128"/>
      <c r="M5" s="128"/>
      <c r="N5" s="128"/>
    </row>
    <row r="6" spans="1:11" ht="31.5" customHeight="1">
      <c r="A6" s="135">
        <v>1</v>
      </c>
      <c r="B6" s="129" t="s">
        <v>208</v>
      </c>
      <c r="C6" s="162">
        <v>5500000</v>
      </c>
      <c r="D6" s="162"/>
      <c r="E6" s="162"/>
      <c r="F6" s="162">
        <f>C6+D6</f>
        <v>5500000</v>
      </c>
      <c r="G6" s="130">
        <v>0.2</v>
      </c>
      <c r="H6" s="162"/>
      <c r="I6" s="162">
        <v>1100000</v>
      </c>
      <c r="J6" s="162">
        <f>I6+H6</f>
        <v>1100000</v>
      </c>
      <c r="K6" s="163">
        <f>F6-J6</f>
        <v>4400000</v>
      </c>
    </row>
    <row r="7" spans="1:11" ht="31.5" customHeight="1">
      <c r="A7" s="179">
        <v>2</v>
      </c>
      <c r="B7" s="180" t="s">
        <v>209</v>
      </c>
      <c r="C7" s="181">
        <v>270900</v>
      </c>
      <c r="D7" s="181"/>
      <c r="E7" s="181"/>
      <c r="F7" s="181">
        <v>270900</v>
      </c>
      <c r="G7" s="130">
        <v>0.2</v>
      </c>
      <c r="H7" s="181"/>
      <c r="I7" s="181">
        <v>54180</v>
      </c>
      <c r="J7" s="181">
        <v>54180</v>
      </c>
      <c r="K7" s="163">
        <f>F7-J7</f>
        <v>216720</v>
      </c>
    </row>
    <row r="8" spans="1:11" s="127" customFormat="1" ht="36.75" customHeight="1" thickBot="1">
      <c r="A8" s="208" t="s">
        <v>187</v>
      </c>
      <c r="B8" s="209"/>
      <c r="C8" s="164">
        <f>C7</f>
        <v>270900</v>
      </c>
      <c r="D8" s="164">
        <f>D6</f>
        <v>0</v>
      </c>
      <c r="E8" s="164"/>
      <c r="F8" s="164">
        <f>F7+F6</f>
        <v>5770900</v>
      </c>
      <c r="G8" s="136"/>
      <c r="H8" s="164"/>
      <c r="I8" s="164">
        <f>I7+I6</f>
        <v>1154180</v>
      </c>
      <c r="J8" s="164">
        <f>J7+J6</f>
        <v>1154180</v>
      </c>
      <c r="K8" s="164">
        <f>K7+K6</f>
        <v>4616720</v>
      </c>
    </row>
    <row r="9" ht="36.75" customHeight="1"/>
    <row r="11" spans="1:9" ht="13.5" customHeight="1">
      <c r="A11" s="199" t="s">
        <v>215</v>
      </c>
      <c r="B11" s="199"/>
      <c r="C11" s="199"/>
      <c r="G11" s="199" t="s">
        <v>195</v>
      </c>
      <c r="H11" s="199"/>
      <c r="I11" s="199"/>
    </row>
    <row r="12" spans="1:9" ht="21.75" customHeight="1">
      <c r="A12" s="199" t="s">
        <v>216</v>
      </c>
      <c r="B12" s="199"/>
      <c r="C12" s="199"/>
      <c r="G12" s="199" t="s">
        <v>198</v>
      </c>
      <c r="H12" s="199"/>
      <c r="I12" s="199"/>
    </row>
    <row r="13" spans="7:9" ht="12.75">
      <c r="G13" s="211"/>
      <c r="H13" s="211"/>
      <c r="I13" s="211"/>
    </row>
  </sheetData>
  <sheetProtection/>
  <mergeCells count="6">
    <mergeCell ref="A8:B8"/>
    <mergeCell ref="A3:K3"/>
    <mergeCell ref="G11:I11"/>
    <mergeCell ref="G12:I12"/>
    <mergeCell ref="A12:C12"/>
    <mergeCell ref="A11:C11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6">
      <selection activeCell="A1" sqref="A1:G5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214" t="s">
        <v>369</v>
      </c>
    </row>
    <row r="2" ht="12.75">
      <c r="B2" s="215" t="s">
        <v>370</v>
      </c>
    </row>
    <row r="3" ht="12.75">
      <c r="B3" s="215"/>
    </row>
    <row r="4" spans="2:7" ht="15.75">
      <c r="B4" s="216" t="s">
        <v>227</v>
      </c>
      <c r="C4" s="216"/>
      <c r="D4" s="216"/>
      <c r="E4" s="216"/>
      <c r="F4" s="216"/>
      <c r="G4" s="216"/>
    </row>
    <row r="6" spans="1:7" ht="12.75">
      <c r="A6" s="217" t="s">
        <v>17</v>
      </c>
      <c r="B6" s="218" t="s">
        <v>228</v>
      </c>
      <c r="C6" s="217" t="s">
        <v>229</v>
      </c>
      <c r="D6" s="219" t="s">
        <v>230</v>
      </c>
      <c r="E6" s="217" t="s">
        <v>231</v>
      </c>
      <c r="F6" s="217" t="s">
        <v>232</v>
      </c>
      <c r="G6" s="219" t="s">
        <v>230</v>
      </c>
    </row>
    <row r="7" spans="1:7" ht="12.75">
      <c r="A7" s="220"/>
      <c r="B7" s="221"/>
      <c r="C7" s="220"/>
      <c r="D7" s="222">
        <v>40179</v>
      </c>
      <c r="E7" s="220"/>
      <c r="F7" s="220"/>
      <c r="G7" s="222">
        <v>40543</v>
      </c>
    </row>
    <row r="8" spans="1:7" ht="12.75">
      <c r="A8" s="223">
        <v>1</v>
      </c>
      <c r="B8" s="224" t="s">
        <v>233</v>
      </c>
      <c r="C8" s="223"/>
      <c r="D8" s="225"/>
      <c r="E8" s="225"/>
      <c r="F8" s="225"/>
      <c r="G8" s="225"/>
    </row>
    <row r="9" spans="1:7" ht="12.75">
      <c r="A9" s="223">
        <v>2</v>
      </c>
      <c r="B9" s="224" t="s">
        <v>234</v>
      </c>
      <c r="C9" s="223"/>
      <c r="D9" s="225"/>
      <c r="E9" s="225"/>
      <c r="F9" s="225"/>
      <c r="G9" s="225"/>
    </row>
    <row r="10" spans="1:7" ht="12.75">
      <c r="A10" s="223">
        <v>3</v>
      </c>
      <c r="B10" s="226" t="s">
        <v>235</v>
      </c>
      <c r="C10" s="223"/>
      <c r="D10" s="225"/>
      <c r="E10" s="225"/>
      <c r="F10" s="225"/>
      <c r="G10" s="225"/>
    </row>
    <row r="11" spans="1:7" ht="12.75">
      <c r="A11" s="223">
        <v>4</v>
      </c>
      <c r="B11" s="226" t="s">
        <v>236</v>
      </c>
      <c r="C11" s="223"/>
      <c r="D11" s="225">
        <v>5500000</v>
      </c>
      <c r="E11" s="225"/>
      <c r="F11" s="225"/>
      <c r="G11" s="225">
        <f>D11</f>
        <v>5500000</v>
      </c>
    </row>
    <row r="12" spans="1:7" ht="12.75">
      <c r="A12" s="223">
        <v>5</v>
      </c>
      <c r="B12" s="226" t="s">
        <v>237</v>
      </c>
      <c r="C12" s="223"/>
      <c r="D12" s="225"/>
      <c r="E12" s="227"/>
      <c r="F12" s="225"/>
      <c r="G12" s="225"/>
    </row>
    <row r="13" spans="1:7" ht="12.75">
      <c r="A13" s="223">
        <v>1</v>
      </c>
      <c r="B13" s="226" t="s">
        <v>238</v>
      </c>
      <c r="C13" s="223"/>
      <c r="D13" s="225">
        <v>270900</v>
      </c>
      <c r="E13" s="225"/>
      <c r="F13" s="225"/>
      <c r="G13" s="225">
        <f>D13</f>
        <v>270900</v>
      </c>
    </row>
    <row r="14" spans="1:7" ht="12.75">
      <c r="A14" s="223">
        <v>2</v>
      </c>
      <c r="B14" s="1"/>
      <c r="C14" s="223"/>
      <c r="D14" s="225"/>
      <c r="E14" s="225"/>
      <c r="F14" s="225"/>
      <c r="G14" s="225"/>
    </row>
    <row r="15" spans="1:7" ht="12.75">
      <c r="A15" s="223">
        <v>3</v>
      </c>
      <c r="B15" s="1"/>
      <c r="C15" s="223"/>
      <c r="D15" s="225"/>
      <c r="E15" s="225"/>
      <c r="F15" s="225"/>
      <c r="G15" s="225"/>
    </row>
    <row r="16" spans="1:7" ht="13.5" thickBot="1">
      <c r="A16" s="228">
        <v>4</v>
      </c>
      <c r="B16" s="229"/>
      <c r="C16" s="228"/>
      <c r="D16" s="230"/>
      <c r="E16" s="230"/>
      <c r="F16" s="230"/>
      <c r="G16" s="230"/>
    </row>
    <row r="17" spans="1:7" ht="13.5" thickBot="1">
      <c r="A17" s="231"/>
      <c r="B17" s="232" t="s">
        <v>239</v>
      </c>
      <c r="C17" s="233"/>
      <c r="D17" s="234">
        <f>SUM(D8:D16)</f>
        <v>5770900</v>
      </c>
      <c r="E17" s="234">
        <f>SUM(E8:E16)</f>
        <v>0</v>
      </c>
      <c r="F17" s="234">
        <f>SUM(F8:F16)</f>
        <v>0</v>
      </c>
      <c r="G17" s="235">
        <f>SUM(G8:G16)</f>
        <v>5770900</v>
      </c>
    </row>
    <row r="20" spans="2:7" ht="15.75">
      <c r="B20" s="216" t="s">
        <v>240</v>
      </c>
      <c r="C20" s="216"/>
      <c r="D20" s="216"/>
      <c r="E20" s="216"/>
      <c r="F20" s="216"/>
      <c r="G20" s="216"/>
    </row>
    <row r="22" spans="1:7" ht="12.75">
      <c r="A22" s="217" t="s">
        <v>17</v>
      </c>
      <c r="B22" s="218" t="s">
        <v>228</v>
      </c>
      <c r="C22" s="217" t="s">
        <v>229</v>
      </c>
      <c r="D22" s="219" t="s">
        <v>230</v>
      </c>
      <c r="E22" s="217" t="s">
        <v>231</v>
      </c>
      <c r="F22" s="217" t="s">
        <v>232</v>
      </c>
      <c r="G22" s="219" t="s">
        <v>230</v>
      </c>
    </row>
    <row r="23" spans="1:7" ht="12.75">
      <c r="A23" s="220"/>
      <c r="B23" s="221"/>
      <c r="C23" s="220"/>
      <c r="D23" s="222">
        <v>40179</v>
      </c>
      <c r="E23" s="220"/>
      <c r="F23" s="220"/>
      <c r="G23" s="222">
        <v>40543</v>
      </c>
    </row>
    <row r="24" spans="1:7" ht="12.75">
      <c r="A24" s="223">
        <v>1</v>
      </c>
      <c r="B24" s="224" t="s">
        <v>233</v>
      </c>
      <c r="C24" s="223"/>
      <c r="D24" s="225"/>
      <c r="E24" s="225"/>
      <c r="F24" s="225"/>
      <c r="G24" s="225"/>
    </row>
    <row r="25" spans="1:7" ht="12.75">
      <c r="A25" s="223">
        <v>2</v>
      </c>
      <c r="B25" s="224" t="s">
        <v>234</v>
      </c>
      <c r="C25" s="223"/>
      <c r="D25" s="225"/>
      <c r="E25" s="225"/>
      <c r="F25" s="225"/>
      <c r="G25" s="225"/>
    </row>
    <row r="26" spans="1:7" ht="12.75">
      <c r="A26" s="223">
        <v>3</v>
      </c>
      <c r="B26" s="226" t="s">
        <v>241</v>
      </c>
      <c r="C26" s="223"/>
      <c r="D26" s="225"/>
      <c r="E26" s="236"/>
      <c r="F26" s="225"/>
      <c r="G26" s="225"/>
    </row>
    <row r="27" spans="1:7" ht="12.75">
      <c r="A27" s="223">
        <v>4</v>
      </c>
      <c r="B27" s="226" t="s">
        <v>236</v>
      </c>
      <c r="C27" s="223"/>
      <c r="D27" s="225">
        <v>1100000</v>
      </c>
      <c r="E27" s="225"/>
      <c r="F27" s="225"/>
      <c r="G27" s="225">
        <f>D27</f>
        <v>1100000</v>
      </c>
    </row>
    <row r="28" spans="1:7" ht="12.75">
      <c r="A28" s="223">
        <v>5</v>
      </c>
      <c r="B28" s="226" t="s">
        <v>237</v>
      </c>
      <c r="C28" s="223"/>
      <c r="D28" s="225"/>
      <c r="E28" s="236"/>
      <c r="F28" s="225"/>
      <c r="G28" s="225"/>
    </row>
    <row r="29" spans="1:7" ht="12.75">
      <c r="A29" s="223">
        <v>1</v>
      </c>
      <c r="B29" s="226" t="s">
        <v>238</v>
      </c>
      <c r="C29" s="223"/>
      <c r="D29" s="225">
        <v>54180</v>
      </c>
      <c r="E29" s="225"/>
      <c r="F29" s="225"/>
      <c r="G29" s="225">
        <f>D29</f>
        <v>54180</v>
      </c>
    </row>
    <row r="30" spans="1:7" ht="12.75">
      <c r="A30" s="223">
        <v>2</v>
      </c>
      <c r="B30" s="1"/>
      <c r="C30" s="223"/>
      <c r="D30" s="225"/>
      <c r="E30" s="225"/>
      <c r="F30" s="225"/>
      <c r="G30" s="225"/>
    </row>
    <row r="31" spans="1:7" ht="12.75">
      <c r="A31" s="223">
        <v>3</v>
      </c>
      <c r="B31" s="1"/>
      <c r="C31" s="223"/>
      <c r="D31" s="225"/>
      <c r="E31" s="225"/>
      <c r="F31" s="225"/>
      <c r="G31" s="225"/>
    </row>
    <row r="32" spans="1:7" ht="13.5" thickBot="1">
      <c r="A32" s="228">
        <v>4</v>
      </c>
      <c r="B32" s="229"/>
      <c r="C32" s="228"/>
      <c r="D32" s="230"/>
      <c r="E32" s="230"/>
      <c r="F32" s="230"/>
      <c r="G32" s="230"/>
    </row>
    <row r="33" spans="1:7" ht="13.5" thickBot="1">
      <c r="A33" s="231"/>
      <c r="B33" s="232" t="s">
        <v>239</v>
      </c>
      <c r="C33" s="233"/>
      <c r="D33" s="234">
        <f>SUM(D24:D32)</f>
        <v>1154180</v>
      </c>
      <c r="E33" s="234">
        <f>SUM(E24:E32)</f>
        <v>0</v>
      </c>
      <c r="F33" s="234">
        <f>SUM(F24:F32)</f>
        <v>0</v>
      </c>
      <c r="G33" s="235">
        <f>SUM(G24:G32)</f>
        <v>1154180</v>
      </c>
    </row>
    <row r="34" ht="12.75">
      <c r="G34" s="237"/>
    </row>
    <row r="36" spans="2:7" ht="15.75">
      <c r="B36" s="216" t="s">
        <v>242</v>
      </c>
      <c r="C36" s="216"/>
      <c r="D36" s="216"/>
      <c r="E36" s="216"/>
      <c r="F36" s="216"/>
      <c r="G36" s="216"/>
    </row>
    <row r="38" spans="1:7" ht="12.75">
      <c r="A38" s="217" t="s">
        <v>17</v>
      </c>
      <c r="B38" s="218" t="s">
        <v>228</v>
      </c>
      <c r="C38" s="217" t="s">
        <v>229</v>
      </c>
      <c r="D38" s="219" t="s">
        <v>230</v>
      </c>
      <c r="E38" s="217" t="s">
        <v>231</v>
      </c>
      <c r="F38" s="217" t="s">
        <v>232</v>
      </c>
      <c r="G38" s="219" t="s">
        <v>230</v>
      </c>
    </row>
    <row r="39" spans="1:7" ht="12.75">
      <c r="A39" s="220"/>
      <c r="B39" s="221"/>
      <c r="C39" s="220"/>
      <c r="D39" s="222">
        <v>40179</v>
      </c>
      <c r="E39" s="220"/>
      <c r="F39" s="220"/>
      <c r="G39" s="222">
        <v>40543</v>
      </c>
    </row>
    <row r="40" spans="1:7" ht="12.75">
      <c r="A40" s="223">
        <v>1</v>
      </c>
      <c r="B40" s="224" t="s">
        <v>233</v>
      </c>
      <c r="C40" s="223"/>
      <c r="D40" s="225"/>
      <c r="E40" s="225"/>
      <c r="F40" s="225"/>
      <c r="G40" s="225">
        <f aca="true" t="shared" si="0" ref="G40:G48">D40+E40-F40</f>
        <v>0</v>
      </c>
    </row>
    <row r="41" spans="1:7" ht="12.75">
      <c r="A41" s="223">
        <v>2</v>
      </c>
      <c r="B41" s="226" t="s">
        <v>234</v>
      </c>
      <c r="C41" s="223"/>
      <c r="D41" s="225"/>
      <c r="E41" s="225"/>
      <c r="F41" s="225"/>
      <c r="G41" s="225">
        <f t="shared" si="0"/>
        <v>0</v>
      </c>
    </row>
    <row r="42" spans="1:7" ht="12.75">
      <c r="A42" s="223">
        <v>3</v>
      </c>
      <c r="B42" s="226" t="s">
        <v>241</v>
      </c>
      <c r="C42" s="223"/>
      <c r="D42" s="225"/>
      <c r="E42" s="237"/>
      <c r="F42" s="225"/>
      <c r="G42" s="225">
        <f t="shared" si="0"/>
        <v>0</v>
      </c>
    </row>
    <row r="43" spans="1:7" ht="12.75">
      <c r="A43" s="223">
        <v>4</v>
      </c>
      <c r="B43" s="226" t="s">
        <v>236</v>
      </c>
      <c r="C43" s="223"/>
      <c r="D43" s="225">
        <v>4400000</v>
      </c>
      <c r="E43" s="225"/>
      <c r="F43" s="225"/>
      <c r="G43" s="225">
        <f t="shared" si="0"/>
        <v>4400000</v>
      </c>
    </row>
    <row r="44" spans="1:7" ht="12.75">
      <c r="A44" s="223">
        <v>5</v>
      </c>
      <c r="B44" s="226" t="s">
        <v>237</v>
      </c>
      <c r="C44" s="223"/>
      <c r="D44" s="225"/>
      <c r="E44" s="225"/>
      <c r="F44" s="225"/>
      <c r="G44" s="225">
        <f t="shared" si="0"/>
        <v>0</v>
      </c>
    </row>
    <row r="45" spans="1:7" ht="12.75">
      <c r="A45" s="223">
        <v>1</v>
      </c>
      <c r="B45" s="226" t="s">
        <v>238</v>
      </c>
      <c r="C45" s="223"/>
      <c r="D45" s="225">
        <v>216720</v>
      </c>
      <c r="E45" s="225"/>
      <c r="F45" s="225"/>
      <c r="G45" s="225">
        <f t="shared" si="0"/>
        <v>216720</v>
      </c>
    </row>
    <row r="46" spans="1:7" ht="12.75">
      <c r="A46" s="223">
        <v>2</v>
      </c>
      <c r="B46" s="226"/>
      <c r="C46" s="223"/>
      <c r="D46" s="225"/>
      <c r="E46" s="225"/>
      <c r="F46" s="225"/>
      <c r="G46" s="225">
        <f t="shared" si="0"/>
        <v>0</v>
      </c>
    </row>
    <row r="47" spans="1:7" ht="12.75">
      <c r="A47" s="223">
        <v>3</v>
      </c>
      <c r="B47" s="1"/>
      <c r="C47" s="223"/>
      <c r="D47" s="225"/>
      <c r="E47" s="225"/>
      <c r="F47" s="225"/>
      <c r="G47" s="225">
        <f t="shared" si="0"/>
        <v>0</v>
      </c>
    </row>
    <row r="48" spans="1:7" ht="13.5" thickBot="1">
      <c r="A48" s="228">
        <v>4</v>
      </c>
      <c r="B48" s="229"/>
      <c r="C48" s="228"/>
      <c r="D48" s="230"/>
      <c r="E48" s="230"/>
      <c r="F48" s="230"/>
      <c r="G48" s="230">
        <f t="shared" si="0"/>
        <v>0</v>
      </c>
    </row>
    <row r="49" spans="1:7" ht="13.5" thickBot="1">
      <c r="A49" s="231"/>
      <c r="B49" s="232" t="s">
        <v>239</v>
      </c>
      <c r="C49" s="233"/>
      <c r="D49" s="234">
        <f>SUM(D40:D48)</f>
        <v>4616720</v>
      </c>
      <c r="E49" s="234">
        <f>SUM(E40:E48)</f>
        <v>0</v>
      </c>
      <c r="F49" s="234">
        <f>SUM(F40:F48)</f>
        <v>0</v>
      </c>
      <c r="G49" s="235">
        <f>SUM(G40:G48)</f>
        <v>4616720</v>
      </c>
    </row>
    <row r="50" spans="1:7" ht="12.75">
      <c r="A50" s="64"/>
      <c r="B50" s="64"/>
      <c r="C50" s="64"/>
      <c r="D50" s="64"/>
      <c r="E50" s="64"/>
      <c r="F50" s="238"/>
      <c r="G50" s="239"/>
    </row>
    <row r="51" spans="4:7" ht="12.75">
      <c r="D51" s="240"/>
      <c r="G51" s="240"/>
    </row>
    <row r="52" spans="4:7" ht="12.75">
      <c r="D52" s="240"/>
      <c r="G52" s="240"/>
    </row>
    <row r="53" spans="5:7" ht="15.75">
      <c r="E53" s="210" t="s">
        <v>243</v>
      </c>
      <c r="F53" s="210"/>
      <c r="G53" s="210"/>
    </row>
    <row r="54" spans="5:7" ht="12.75">
      <c r="E54" s="361" t="s">
        <v>200</v>
      </c>
      <c r="F54" s="241"/>
      <c r="G54" s="241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I98" sqref="I98"/>
    </sheetView>
  </sheetViews>
  <sheetFormatPr defaultColWidth="9.140625" defaultRowHeight="12.75"/>
  <sheetData>
    <row r="1" spans="1:10" ht="12.75">
      <c r="A1" s="211"/>
      <c r="B1" s="215" t="s">
        <v>371</v>
      </c>
      <c r="C1" s="242"/>
      <c r="D1" s="242"/>
      <c r="E1" s="211"/>
      <c r="F1" s="211"/>
      <c r="G1" s="211"/>
      <c r="H1" s="211"/>
      <c r="I1" s="211"/>
      <c r="J1" s="211"/>
    </row>
    <row r="2" spans="1:10" ht="12.75">
      <c r="A2" s="211"/>
      <c r="B2" s="215" t="s">
        <v>372</v>
      </c>
      <c r="C2" s="242"/>
      <c r="D2" s="242"/>
      <c r="E2" s="211"/>
      <c r="F2" s="211"/>
      <c r="G2" s="211"/>
      <c r="H2" s="211"/>
      <c r="I2" s="211"/>
      <c r="J2" s="211"/>
    </row>
    <row r="3" spans="1:10" ht="12.75">
      <c r="A3" s="211"/>
      <c r="B3" s="127"/>
      <c r="C3" s="211"/>
      <c r="D3" s="211"/>
      <c r="E3" s="211"/>
      <c r="F3" s="211"/>
      <c r="G3" s="211"/>
      <c r="H3" s="211"/>
      <c r="I3" s="127" t="s">
        <v>244</v>
      </c>
      <c r="J3" s="211"/>
    </row>
    <row r="4" spans="1:10" ht="12.75">
      <c r="A4" s="211"/>
      <c r="B4" s="127"/>
      <c r="C4" s="211"/>
      <c r="D4" s="211"/>
      <c r="E4" s="211"/>
      <c r="F4" s="211"/>
      <c r="G4" s="211"/>
      <c r="H4" s="211"/>
      <c r="I4" s="211"/>
      <c r="J4" s="211"/>
    </row>
    <row r="5" spans="1:10" ht="12.75">
      <c r="A5" s="139"/>
      <c r="B5" s="139"/>
      <c r="C5" s="139"/>
      <c r="D5" s="139"/>
      <c r="E5" s="139"/>
      <c r="F5" s="139"/>
      <c r="G5" s="139"/>
      <c r="H5" s="139"/>
      <c r="I5" s="243"/>
      <c r="J5" s="244" t="s">
        <v>245</v>
      </c>
    </row>
    <row r="6" spans="1:10" ht="12.75">
      <c r="A6" s="245" t="s">
        <v>246</v>
      </c>
      <c r="B6" s="246"/>
      <c r="C6" s="246"/>
      <c r="D6" s="246"/>
      <c r="E6" s="246"/>
      <c r="F6" s="246"/>
      <c r="G6" s="246"/>
      <c r="H6" s="246"/>
      <c r="I6" s="246"/>
      <c r="J6" s="247"/>
    </row>
    <row r="7" spans="1:10" ht="33" thickBot="1">
      <c r="A7" s="248"/>
      <c r="B7" s="249" t="s">
        <v>247</v>
      </c>
      <c r="C7" s="249"/>
      <c r="D7" s="249"/>
      <c r="E7" s="249"/>
      <c r="F7" s="250"/>
      <c r="G7" s="251" t="s">
        <v>248</v>
      </c>
      <c r="H7" s="251" t="s">
        <v>249</v>
      </c>
      <c r="I7" s="252" t="s">
        <v>250</v>
      </c>
      <c r="J7" s="252" t="s">
        <v>251</v>
      </c>
    </row>
    <row r="8" spans="1:10" ht="12.75">
      <c r="A8" s="253">
        <v>1</v>
      </c>
      <c r="B8" s="254" t="s">
        <v>252</v>
      </c>
      <c r="C8" s="255"/>
      <c r="D8" s="255"/>
      <c r="E8" s="255"/>
      <c r="F8" s="255"/>
      <c r="G8" s="256">
        <v>70</v>
      </c>
      <c r="H8" s="256">
        <v>11100</v>
      </c>
      <c r="I8" s="257"/>
      <c r="J8" s="258"/>
    </row>
    <row r="9" spans="1:10" ht="25.5">
      <c r="A9" s="259" t="s">
        <v>253</v>
      </c>
      <c r="B9" s="260" t="s">
        <v>254</v>
      </c>
      <c r="C9" s="260"/>
      <c r="D9" s="260"/>
      <c r="E9" s="260"/>
      <c r="F9" s="261"/>
      <c r="G9" s="262" t="s">
        <v>255</v>
      </c>
      <c r="H9" s="262">
        <v>11101</v>
      </c>
      <c r="I9" s="263"/>
      <c r="J9" s="264"/>
    </row>
    <row r="10" spans="1:10" ht="12.75">
      <c r="A10" s="265" t="s">
        <v>256</v>
      </c>
      <c r="B10" s="260" t="s">
        <v>257</v>
      </c>
      <c r="C10" s="260"/>
      <c r="D10" s="260"/>
      <c r="E10" s="260"/>
      <c r="F10" s="261"/>
      <c r="G10" s="262">
        <v>704</v>
      </c>
      <c r="H10" s="262">
        <v>11102</v>
      </c>
      <c r="I10" s="266">
        <v>11123</v>
      </c>
      <c r="J10" s="264">
        <v>42262</v>
      </c>
    </row>
    <row r="11" spans="1:10" ht="12.75">
      <c r="A11" s="265" t="s">
        <v>258</v>
      </c>
      <c r="B11" s="260" t="s">
        <v>259</v>
      </c>
      <c r="C11" s="260"/>
      <c r="D11" s="260"/>
      <c r="E11" s="260"/>
      <c r="F11" s="261"/>
      <c r="G11" s="267">
        <v>705</v>
      </c>
      <c r="H11" s="262">
        <v>11103</v>
      </c>
      <c r="I11" s="266"/>
      <c r="J11" s="264"/>
    </row>
    <row r="12" spans="1:10" ht="12.75">
      <c r="A12" s="268">
        <v>2</v>
      </c>
      <c r="B12" s="269" t="s">
        <v>260</v>
      </c>
      <c r="C12" s="269"/>
      <c r="D12" s="269"/>
      <c r="E12" s="269"/>
      <c r="F12" s="270"/>
      <c r="G12" s="271">
        <v>708</v>
      </c>
      <c r="H12" s="272">
        <v>11104</v>
      </c>
      <c r="I12" s="263"/>
      <c r="J12" s="264"/>
    </row>
    <row r="13" spans="1:10" ht="12.75">
      <c r="A13" s="273" t="s">
        <v>253</v>
      </c>
      <c r="B13" s="260" t="s">
        <v>261</v>
      </c>
      <c r="C13" s="260"/>
      <c r="D13" s="260"/>
      <c r="E13" s="260"/>
      <c r="F13" s="261"/>
      <c r="G13" s="262">
        <v>7081</v>
      </c>
      <c r="H13" s="274">
        <v>111041</v>
      </c>
      <c r="I13" s="263"/>
      <c r="J13" s="264"/>
    </row>
    <row r="14" spans="1:10" ht="12.75">
      <c r="A14" s="273" t="s">
        <v>262</v>
      </c>
      <c r="B14" s="260" t="s">
        <v>263</v>
      </c>
      <c r="C14" s="260"/>
      <c r="D14" s="260"/>
      <c r="E14" s="260"/>
      <c r="F14" s="261"/>
      <c r="G14" s="262">
        <v>7082</v>
      </c>
      <c r="H14" s="274">
        <v>111042</v>
      </c>
      <c r="I14" s="263"/>
      <c r="J14" s="264"/>
    </row>
    <row r="15" spans="1:10" ht="12.75">
      <c r="A15" s="273" t="s">
        <v>264</v>
      </c>
      <c r="B15" s="260" t="s">
        <v>265</v>
      </c>
      <c r="C15" s="260"/>
      <c r="D15" s="260"/>
      <c r="E15" s="260"/>
      <c r="F15" s="261"/>
      <c r="G15" s="262">
        <v>7083</v>
      </c>
      <c r="H15" s="274">
        <v>111043</v>
      </c>
      <c r="I15" s="263"/>
      <c r="J15" s="264"/>
    </row>
    <row r="16" spans="1:10" ht="12.75">
      <c r="A16" s="275">
        <v>3</v>
      </c>
      <c r="B16" s="269" t="s">
        <v>266</v>
      </c>
      <c r="C16" s="269"/>
      <c r="D16" s="269"/>
      <c r="E16" s="269"/>
      <c r="F16" s="270"/>
      <c r="G16" s="271">
        <v>71</v>
      </c>
      <c r="H16" s="272">
        <v>11201</v>
      </c>
      <c r="I16" s="263"/>
      <c r="J16" s="264"/>
    </row>
    <row r="17" spans="1:10" ht="12.75">
      <c r="A17" s="276"/>
      <c r="B17" s="277" t="s">
        <v>267</v>
      </c>
      <c r="C17" s="277"/>
      <c r="D17" s="277"/>
      <c r="E17" s="277"/>
      <c r="F17" s="278"/>
      <c r="G17" s="279"/>
      <c r="H17" s="262">
        <v>112011</v>
      </c>
      <c r="I17" s="263"/>
      <c r="J17" s="264"/>
    </row>
    <row r="18" spans="1:10" ht="12.75">
      <c r="A18" s="276"/>
      <c r="B18" s="277" t="s">
        <v>268</v>
      </c>
      <c r="C18" s="277"/>
      <c r="D18" s="277"/>
      <c r="E18" s="277"/>
      <c r="F18" s="278"/>
      <c r="G18" s="279"/>
      <c r="H18" s="262">
        <v>112012</v>
      </c>
      <c r="I18" s="263"/>
      <c r="J18" s="264"/>
    </row>
    <row r="19" spans="1:10" ht="12.75">
      <c r="A19" s="280">
        <v>4</v>
      </c>
      <c r="B19" s="269" t="s">
        <v>269</v>
      </c>
      <c r="C19" s="269"/>
      <c r="D19" s="269"/>
      <c r="E19" s="269"/>
      <c r="F19" s="270"/>
      <c r="G19" s="281">
        <v>72</v>
      </c>
      <c r="H19" s="282">
        <v>11300</v>
      </c>
      <c r="I19" s="263"/>
      <c r="J19" s="264"/>
    </row>
    <row r="20" spans="1:10" ht="12.75">
      <c r="A20" s="265"/>
      <c r="B20" s="283" t="s">
        <v>270</v>
      </c>
      <c r="C20" s="284"/>
      <c r="D20" s="284"/>
      <c r="E20" s="284"/>
      <c r="F20" s="284"/>
      <c r="G20" s="227"/>
      <c r="H20" s="285">
        <v>11301</v>
      </c>
      <c r="I20" s="263"/>
      <c r="J20" s="264"/>
    </row>
    <row r="21" spans="1:10" ht="12.75">
      <c r="A21" s="286">
        <v>5</v>
      </c>
      <c r="B21" s="270" t="s">
        <v>271</v>
      </c>
      <c r="C21" s="287"/>
      <c r="D21" s="287"/>
      <c r="E21" s="287"/>
      <c r="F21" s="287"/>
      <c r="G21" s="288">
        <v>73</v>
      </c>
      <c r="H21" s="288">
        <v>11400</v>
      </c>
      <c r="I21" s="263"/>
      <c r="J21" s="264"/>
    </row>
    <row r="22" spans="1:10" ht="12.75">
      <c r="A22" s="289">
        <v>6</v>
      </c>
      <c r="B22" s="270" t="s">
        <v>272</v>
      </c>
      <c r="C22" s="287"/>
      <c r="D22" s="287"/>
      <c r="E22" s="287"/>
      <c r="F22" s="287"/>
      <c r="G22" s="288">
        <v>75</v>
      </c>
      <c r="H22" s="290">
        <v>11500</v>
      </c>
      <c r="I22" s="263"/>
      <c r="J22" s="264"/>
    </row>
    <row r="23" spans="1:10" ht="12.75">
      <c r="A23" s="286">
        <v>7</v>
      </c>
      <c r="B23" s="269" t="s">
        <v>273</v>
      </c>
      <c r="C23" s="269"/>
      <c r="D23" s="269"/>
      <c r="E23" s="269"/>
      <c r="F23" s="270"/>
      <c r="G23" s="271">
        <v>77</v>
      </c>
      <c r="H23" s="271">
        <v>11600</v>
      </c>
      <c r="I23" s="263"/>
      <c r="J23" s="264"/>
    </row>
    <row r="24" spans="1:10" ht="13.5" thickBot="1">
      <c r="A24" s="291" t="s">
        <v>274</v>
      </c>
      <c r="B24" s="292" t="s">
        <v>275</v>
      </c>
      <c r="C24" s="292"/>
      <c r="D24" s="292"/>
      <c r="E24" s="292"/>
      <c r="F24" s="292"/>
      <c r="G24" s="293"/>
      <c r="H24" s="293">
        <v>11800</v>
      </c>
      <c r="I24" s="372">
        <f>I10</f>
        <v>11123</v>
      </c>
      <c r="J24" s="294">
        <f>J10</f>
        <v>42262</v>
      </c>
    </row>
    <row r="25" spans="1:10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</row>
    <row r="26" spans="1:10" ht="12.75">
      <c r="A26" s="295"/>
      <c r="B26" s="296"/>
      <c r="C26" s="296"/>
      <c r="D26" s="296"/>
      <c r="E26" s="296"/>
      <c r="F26" s="296"/>
      <c r="G26" s="296"/>
      <c r="H26" s="296"/>
      <c r="I26" s="297"/>
      <c r="J26" s="297"/>
    </row>
    <row r="27" spans="1:10" ht="12.75">
      <c r="A27" s="295"/>
      <c r="B27" s="296"/>
      <c r="C27" s="296"/>
      <c r="D27" s="296"/>
      <c r="E27" s="296"/>
      <c r="F27" s="296"/>
      <c r="G27" s="296"/>
      <c r="H27" s="296"/>
      <c r="I27" s="297"/>
      <c r="J27" s="297"/>
    </row>
    <row r="28" spans="1:10" ht="12.75">
      <c r="A28" s="295"/>
      <c r="B28" s="296"/>
      <c r="C28" s="296"/>
      <c r="D28" s="296"/>
      <c r="E28" s="296"/>
      <c r="F28" s="296"/>
      <c r="G28" s="296"/>
      <c r="H28" s="296"/>
      <c r="I28" s="297" t="s">
        <v>243</v>
      </c>
      <c r="J28" s="297"/>
    </row>
    <row r="29" spans="1:10" ht="12.75">
      <c r="A29" s="295"/>
      <c r="B29" s="296"/>
      <c r="C29" s="296"/>
      <c r="D29" s="296"/>
      <c r="E29" s="296"/>
      <c r="F29" s="296"/>
      <c r="G29" s="296"/>
      <c r="H29" s="296"/>
      <c r="I29" s="297" t="s">
        <v>200</v>
      </c>
      <c r="J29" s="297"/>
    </row>
    <row r="30" spans="1:10" ht="12.75">
      <c r="A30" s="295"/>
      <c r="B30" s="296"/>
      <c r="C30" s="296"/>
      <c r="D30" s="296"/>
      <c r="E30" s="296"/>
      <c r="F30" s="296"/>
      <c r="G30" s="296"/>
      <c r="H30" s="296"/>
      <c r="I30" s="297"/>
      <c r="J30" s="297"/>
    </row>
    <row r="31" spans="1:10" ht="12.75">
      <c r="A31" s="295"/>
      <c r="B31" s="296"/>
      <c r="C31" s="296"/>
      <c r="D31" s="296"/>
      <c r="E31" s="296"/>
      <c r="F31" s="296"/>
      <c r="G31" s="296"/>
      <c r="H31" s="296"/>
      <c r="I31" s="297"/>
      <c r="J31" s="297"/>
    </row>
    <row r="32" spans="1:10" ht="12.75">
      <c r="A32" s="295"/>
      <c r="B32" s="296"/>
      <c r="C32" s="296"/>
      <c r="D32" s="296"/>
      <c r="E32" s="296"/>
      <c r="F32" s="296"/>
      <c r="G32" s="296"/>
      <c r="H32" s="296"/>
      <c r="I32" s="297"/>
      <c r="J32" s="297"/>
    </row>
    <row r="33" spans="1:10" ht="12.75">
      <c r="A33" s="295"/>
      <c r="B33" s="296"/>
      <c r="C33" s="296"/>
      <c r="D33" s="296"/>
      <c r="E33" s="296"/>
      <c r="F33" s="296"/>
      <c r="G33" s="296"/>
      <c r="H33" s="296"/>
      <c r="I33" s="297"/>
      <c r="J33" s="297"/>
    </row>
    <row r="34" spans="1:10" ht="12.75">
      <c r="A34" s="295"/>
      <c r="B34" s="296"/>
      <c r="C34" s="296"/>
      <c r="D34" s="296"/>
      <c r="E34" s="296"/>
      <c r="F34" s="296"/>
      <c r="G34" s="296"/>
      <c r="H34" s="296"/>
      <c r="I34" s="297"/>
      <c r="J34" s="297"/>
    </row>
    <row r="35" spans="1:10" ht="12.75">
      <c r="A35" s="295"/>
      <c r="B35" s="296"/>
      <c r="C35" s="296"/>
      <c r="D35" s="296"/>
      <c r="E35" s="296"/>
      <c r="F35" s="296"/>
      <c r="G35" s="296"/>
      <c r="H35" s="296"/>
      <c r="I35" s="297"/>
      <c r="J35" s="297"/>
    </row>
    <row r="36" spans="1:10" ht="12.75">
      <c r="A36" s="295"/>
      <c r="B36" s="296"/>
      <c r="C36" s="296"/>
      <c r="D36" s="296"/>
      <c r="E36" s="296"/>
      <c r="F36" s="296"/>
      <c r="G36" s="296"/>
      <c r="H36" s="296"/>
      <c r="I36" s="297"/>
      <c r="J36" s="297"/>
    </row>
    <row r="37" spans="1:10" ht="12.75">
      <c r="A37" s="295"/>
      <c r="B37" s="296"/>
      <c r="C37" s="296"/>
      <c r="D37" s="296"/>
      <c r="E37" s="296"/>
      <c r="F37" s="296"/>
      <c r="G37" s="296"/>
      <c r="H37" s="296"/>
      <c r="I37" s="297"/>
      <c r="J37" s="297"/>
    </row>
    <row r="38" spans="1:10" ht="12.75">
      <c r="A38" s="295"/>
      <c r="B38" s="296"/>
      <c r="C38" s="296"/>
      <c r="D38" s="296"/>
      <c r="E38" s="296"/>
      <c r="F38" s="296"/>
      <c r="G38" s="296"/>
      <c r="H38" s="296"/>
      <c r="I38" s="297"/>
      <c r="J38" s="297"/>
    </row>
    <row r="39" spans="1:10" ht="12.75">
      <c r="A39" s="295"/>
      <c r="B39" s="296"/>
      <c r="C39" s="296"/>
      <c r="D39" s="296"/>
      <c r="E39" s="296"/>
      <c r="F39" s="296"/>
      <c r="G39" s="296"/>
      <c r="H39" s="296"/>
      <c r="I39" s="297"/>
      <c r="J39" s="297"/>
    </row>
    <row r="40" spans="1:10" ht="12.75">
      <c r="A40" s="295"/>
      <c r="B40" s="296"/>
      <c r="C40" s="296"/>
      <c r="D40" s="296"/>
      <c r="E40" s="296"/>
      <c r="F40" s="296"/>
      <c r="G40" s="296"/>
      <c r="H40" s="296"/>
      <c r="I40" s="297"/>
      <c r="J40" s="297"/>
    </row>
    <row r="41" spans="1:10" ht="12.75">
      <c r="A41" s="295"/>
      <c r="B41" s="296"/>
      <c r="C41" s="296"/>
      <c r="D41" s="296"/>
      <c r="E41" s="296"/>
      <c r="F41" s="296"/>
      <c r="G41" s="296"/>
      <c r="H41" s="296"/>
      <c r="I41" s="297"/>
      <c r="J41" s="297"/>
    </row>
    <row r="42" spans="1:10" ht="12.75">
      <c r="A42" s="295"/>
      <c r="B42" s="296"/>
      <c r="C42" s="296"/>
      <c r="D42" s="296"/>
      <c r="E42" s="296"/>
      <c r="F42" s="296"/>
      <c r="G42" s="296"/>
      <c r="H42" s="296"/>
      <c r="I42" s="297"/>
      <c r="J42" s="297"/>
    </row>
    <row r="43" spans="1:10" ht="12.75">
      <c r="A43" s="295"/>
      <c r="B43" s="296"/>
      <c r="C43" s="296"/>
      <c r="D43" s="296"/>
      <c r="E43" s="296"/>
      <c r="F43" s="296"/>
      <c r="G43" s="296"/>
      <c r="H43" s="296"/>
      <c r="I43" s="297"/>
      <c r="J43" s="297"/>
    </row>
    <row r="44" spans="1:10" ht="12.75">
      <c r="A44" s="295"/>
      <c r="B44" s="296"/>
      <c r="C44" s="296"/>
      <c r="D44" s="296"/>
      <c r="E44" s="296"/>
      <c r="F44" s="296"/>
      <c r="G44" s="296"/>
      <c r="H44" s="296"/>
      <c r="I44" s="297"/>
      <c r="J44" s="297"/>
    </row>
    <row r="45" spans="1:10" ht="12.75">
      <c r="A45" s="295"/>
      <c r="B45" s="296"/>
      <c r="C45" s="296"/>
      <c r="D45" s="296"/>
      <c r="E45" s="296"/>
      <c r="F45" s="296"/>
      <c r="G45" s="296"/>
      <c r="H45" s="296"/>
      <c r="I45" s="297"/>
      <c r="J45" s="297"/>
    </row>
    <row r="46" spans="1:10" ht="12.75">
      <c r="A46" s="295"/>
      <c r="B46" s="296"/>
      <c r="C46" s="296"/>
      <c r="D46" s="296"/>
      <c r="E46" s="296"/>
      <c r="F46" s="296"/>
      <c r="G46" s="296"/>
      <c r="H46" s="296"/>
      <c r="I46" s="297"/>
      <c r="J46" s="297"/>
    </row>
    <row r="47" spans="1:10" ht="12.75">
      <c r="A47" s="295"/>
      <c r="B47" s="296"/>
      <c r="C47" s="296"/>
      <c r="D47" s="296"/>
      <c r="E47" s="296"/>
      <c r="F47" s="296"/>
      <c r="G47" s="296"/>
      <c r="H47" s="296"/>
      <c r="I47" s="297"/>
      <c r="J47" s="297"/>
    </row>
    <row r="48" spans="1:10" ht="12.75">
      <c r="A48" s="295"/>
      <c r="B48" s="296"/>
      <c r="C48" s="296"/>
      <c r="D48" s="296"/>
      <c r="E48" s="296"/>
      <c r="F48" s="296"/>
      <c r="G48" s="296"/>
      <c r="H48" s="296"/>
      <c r="I48" s="297"/>
      <c r="J48" s="297"/>
    </row>
    <row r="49" spans="1:10" ht="12.75">
      <c r="A49" s="295"/>
      <c r="B49" s="296"/>
      <c r="C49" s="296"/>
      <c r="D49" s="296"/>
      <c r="E49" s="296"/>
      <c r="F49" s="296"/>
      <c r="G49" s="296"/>
      <c r="H49" s="296"/>
      <c r="I49" s="297"/>
      <c r="J49" s="297"/>
    </row>
    <row r="50" spans="1:10" ht="12.75">
      <c r="A50" s="295"/>
      <c r="B50" s="296"/>
      <c r="C50" s="296"/>
      <c r="D50" s="296"/>
      <c r="E50" s="296"/>
      <c r="F50" s="296"/>
      <c r="G50" s="296"/>
      <c r="H50" s="296"/>
      <c r="I50" s="297"/>
      <c r="J50" s="297"/>
    </row>
    <row r="51" spans="1:10" ht="12.75">
      <c r="A51" s="295"/>
      <c r="B51" s="296"/>
      <c r="C51" s="296"/>
      <c r="D51" s="296"/>
      <c r="E51" s="296"/>
      <c r="F51" s="296"/>
      <c r="G51" s="296"/>
      <c r="H51" s="296"/>
      <c r="I51" s="297"/>
      <c r="J51" s="297"/>
    </row>
    <row r="52" spans="1:10" ht="12.75">
      <c r="A52" s="211"/>
      <c r="B52" s="215" t="s">
        <v>371</v>
      </c>
      <c r="C52" s="242"/>
      <c r="D52" s="242"/>
      <c r="E52" s="211"/>
      <c r="F52" s="211"/>
      <c r="G52" s="211"/>
      <c r="H52" s="211"/>
      <c r="I52" s="211"/>
      <c r="J52" s="211"/>
    </row>
    <row r="53" spans="1:10" ht="12.75">
      <c r="A53" s="211"/>
      <c r="B53" s="215" t="s">
        <v>372</v>
      </c>
      <c r="C53" s="242"/>
      <c r="D53" s="242"/>
      <c r="E53" s="211"/>
      <c r="F53" s="211"/>
      <c r="G53" s="211"/>
      <c r="H53" s="211"/>
      <c r="I53" s="211"/>
      <c r="J53" s="211"/>
    </row>
    <row r="54" spans="1:10" ht="12.75">
      <c r="A54" s="211"/>
      <c r="B54" s="127"/>
      <c r="C54" s="211"/>
      <c r="D54" s="211"/>
      <c r="E54" s="211"/>
      <c r="F54" s="211"/>
      <c r="G54" s="211"/>
      <c r="H54" s="211"/>
      <c r="I54" s="127" t="s">
        <v>276</v>
      </c>
      <c r="J54" s="211"/>
    </row>
    <row r="55" spans="1:10" ht="12.75">
      <c r="A55" s="139"/>
      <c r="B55" s="139"/>
      <c r="C55" s="139"/>
      <c r="D55" s="139"/>
      <c r="E55" s="139"/>
      <c r="F55" s="139"/>
      <c r="G55" s="139"/>
      <c r="H55" s="139"/>
      <c r="I55" s="243"/>
      <c r="J55" s="244" t="s">
        <v>245</v>
      </c>
    </row>
    <row r="56" spans="1:10" ht="12.75">
      <c r="A56" s="245" t="s">
        <v>246</v>
      </c>
      <c r="B56" s="246"/>
      <c r="C56" s="246"/>
      <c r="D56" s="246"/>
      <c r="E56" s="246"/>
      <c r="F56" s="246"/>
      <c r="G56" s="246"/>
      <c r="H56" s="246"/>
      <c r="I56" s="246"/>
      <c r="J56" s="247"/>
    </row>
    <row r="57" spans="1:10" ht="33" thickBot="1">
      <c r="A57" s="298"/>
      <c r="B57" s="299" t="s">
        <v>277</v>
      </c>
      <c r="C57" s="300"/>
      <c r="D57" s="300"/>
      <c r="E57" s="300"/>
      <c r="F57" s="301"/>
      <c r="G57" s="302" t="s">
        <v>248</v>
      </c>
      <c r="H57" s="302" t="s">
        <v>249</v>
      </c>
      <c r="I57" s="303" t="s">
        <v>250</v>
      </c>
      <c r="J57" s="303" t="s">
        <v>251</v>
      </c>
    </row>
    <row r="58" spans="1:10" ht="12.75">
      <c r="A58" s="304">
        <v>1</v>
      </c>
      <c r="B58" s="305" t="s">
        <v>278</v>
      </c>
      <c r="C58" s="306"/>
      <c r="D58" s="306"/>
      <c r="E58" s="306"/>
      <c r="F58" s="306"/>
      <c r="G58" s="307">
        <v>60</v>
      </c>
      <c r="H58" s="307">
        <v>12100</v>
      </c>
      <c r="I58" s="308"/>
      <c r="J58" s="309"/>
    </row>
    <row r="59" spans="1:10" ht="12.75">
      <c r="A59" s="310" t="s">
        <v>279</v>
      </c>
      <c r="B59" s="311" t="s">
        <v>280</v>
      </c>
      <c r="C59" s="311" t="s">
        <v>281</v>
      </c>
      <c r="D59" s="311"/>
      <c r="E59" s="311"/>
      <c r="F59" s="311"/>
      <c r="G59" s="312" t="s">
        <v>282</v>
      </c>
      <c r="H59" s="312">
        <v>12101</v>
      </c>
      <c r="I59" s="313">
        <v>5389</v>
      </c>
      <c r="J59" s="314">
        <v>3752</v>
      </c>
    </row>
    <row r="60" spans="1:10" ht="12.75">
      <c r="A60" s="310" t="s">
        <v>256</v>
      </c>
      <c r="B60" s="311" t="s">
        <v>283</v>
      </c>
      <c r="C60" s="311" t="s">
        <v>281</v>
      </c>
      <c r="D60" s="311"/>
      <c r="E60" s="311"/>
      <c r="F60" s="311"/>
      <c r="G60" s="312"/>
      <c r="H60" s="315">
        <v>12102</v>
      </c>
      <c r="I60" s="313"/>
      <c r="J60" s="314"/>
    </row>
    <row r="61" spans="1:10" ht="12.75">
      <c r="A61" s="310" t="s">
        <v>258</v>
      </c>
      <c r="B61" s="311" t="s">
        <v>284</v>
      </c>
      <c r="C61" s="311" t="s">
        <v>281</v>
      </c>
      <c r="D61" s="311"/>
      <c r="E61" s="311"/>
      <c r="F61" s="311"/>
      <c r="G61" s="312" t="s">
        <v>285</v>
      </c>
      <c r="H61" s="312">
        <v>12103</v>
      </c>
      <c r="I61" s="313"/>
      <c r="J61" s="314"/>
    </row>
    <row r="62" spans="1:10" ht="12.75">
      <c r="A62" s="310" t="s">
        <v>286</v>
      </c>
      <c r="B62" s="316" t="s">
        <v>287</v>
      </c>
      <c r="C62" s="311" t="s">
        <v>281</v>
      </c>
      <c r="D62" s="311"/>
      <c r="E62" s="311"/>
      <c r="F62" s="311"/>
      <c r="G62" s="312"/>
      <c r="H62" s="315">
        <v>12104</v>
      </c>
      <c r="I62" s="313"/>
      <c r="J62" s="314"/>
    </row>
    <row r="63" spans="1:10" ht="12.75">
      <c r="A63" s="310" t="s">
        <v>288</v>
      </c>
      <c r="B63" s="311" t="s">
        <v>289</v>
      </c>
      <c r="C63" s="311" t="s">
        <v>281</v>
      </c>
      <c r="D63" s="311"/>
      <c r="E63" s="311"/>
      <c r="F63" s="311"/>
      <c r="G63" s="312" t="s">
        <v>290</v>
      </c>
      <c r="H63" s="315">
        <v>12105</v>
      </c>
      <c r="I63" s="313"/>
      <c r="J63" s="314"/>
    </row>
    <row r="64" spans="1:10" ht="12.75">
      <c r="A64" s="317">
        <v>2</v>
      </c>
      <c r="B64" s="318" t="s">
        <v>291</v>
      </c>
      <c r="C64" s="318"/>
      <c r="D64" s="318"/>
      <c r="E64" s="318"/>
      <c r="F64" s="318"/>
      <c r="G64" s="319">
        <v>64</v>
      </c>
      <c r="H64" s="319">
        <v>12200</v>
      </c>
      <c r="I64" s="313"/>
      <c r="J64" s="314"/>
    </row>
    <row r="65" spans="1:10" ht="12.75">
      <c r="A65" s="320" t="s">
        <v>292</v>
      </c>
      <c r="B65" s="318" t="s">
        <v>293</v>
      </c>
      <c r="C65" s="321"/>
      <c r="D65" s="321"/>
      <c r="E65" s="321"/>
      <c r="F65" s="321"/>
      <c r="G65" s="315">
        <v>641</v>
      </c>
      <c r="H65" s="315">
        <v>12201</v>
      </c>
      <c r="I65" s="313">
        <v>3925</v>
      </c>
      <c r="J65" s="314">
        <v>10158</v>
      </c>
    </row>
    <row r="66" spans="1:10" ht="12.75">
      <c r="A66" s="320" t="s">
        <v>294</v>
      </c>
      <c r="B66" s="321" t="s">
        <v>295</v>
      </c>
      <c r="C66" s="321"/>
      <c r="D66" s="321"/>
      <c r="E66" s="321"/>
      <c r="F66" s="321"/>
      <c r="G66" s="315">
        <v>644</v>
      </c>
      <c r="H66" s="315">
        <v>12202</v>
      </c>
      <c r="I66" s="313">
        <v>655</v>
      </c>
      <c r="J66" s="314">
        <v>1832</v>
      </c>
    </row>
    <row r="67" spans="1:10" ht="12.75">
      <c r="A67" s="317">
        <v>3</v>
      </c>
      <c r="B67" s="318" t="s">
        <v>296</v>
      </c>
      <c r="C67" s="318"/>
      <c r="D67" s="318"/>
      <c r="E67" s="318"/>
      <c r="F67" s="318"/>
      <c r="G67" s="319">
        <v>68</v>
      </c>
      <c r="H67" s="319">
        <v>12300</v>
      </c>
      <c r="I67" s="313"/>
      <c r="J67" s="314">
        <v>1154</v>
      </c>
    </row>
    <row r="68" spans="1:10" ht="12.75">
      <c r="A68" s="317">
        <v>4</v>
      </c>
      <c r="B68" s="318" t="s">
        <v>297</v>
      </c>
      <c r="C68" s="318"/>
      <c r="D68" s="318"/>
      <c r="E68" s="318"/>
      <c r="F68" s="318"/>
      <c r="G68" s="319">
        <v>61</v>
      </c>
      <c r="H68" s="319">
        <v>12400</v>
      </c>
      <c r="I68" s="313"/>
      <c r="J68" s="314"/>
    </row>
    <row r="69" spans="1:10" ht="12.75">
      <c r="A69" s="320" t="s">
        <v>253</v>
      </c>
      <c r="B69" s="322" t="s">
        <v>298</v>
      </c>
      <c r="C69" s="322"/>
      <c r="D69" s="322"/>
      <c r="E69" s="322"/>
      <c r="F69" s="322"/>
      <c r="G69" s="312"/>
      <c r="H69" s="312">
        <v>12401</v>
      </c>
      <c r="I69" s="313"/>
      <c r="J69" s="314">
        <v>642</v>
      </c>
    </row>
    <row r="70" spans="1:10" ht="12.75">
      <c r="A70" s="320" t="s">
        <v>262</v>
      </c>
      <c r="B70" s="322" t="s">
        <v>299</v>
      </c>
      <c r="C70" s="322"/>
      <c r="D70" s="322"/>
      <c r="E70" s="322"/>
      <c r="F70" s="322"/>
      <c r="G70" s="323">
        <v>611</v>
      </c>
      <c r="H70" s="312">
        <v>12402</v>
      </c>
      <c r="I70" s="313"/>
      <c r="J70" s="314"/>
    </row>
    <row r="71" spans="1:10" ht="12.75">
      <c r="A71" s="320" t="s">
        <v>264</v>
      </c>
      <c r="B71" s="322" t="s">
        <v>300</v>
      </c>
      <c r="C71" s="322"/>
      <c r="D71" s="322"/>
      <c r="E71" s="322"/>
      <c r="F71" s="322"/>
      <c r="G71" s="312">
        <v>613</v>
      </c>
      <c r="H71" s="312">
        <v>12403</v>
      </c>
      <c r="I71" s="313"/>
      <c r="J71" s="314"/>
    </row>
    <row r="72" spans="1:10" ht="12.75">
      <c r="A72" s="320" t="s">
        <v>301</v>
      </c>
      <c r="B72" s="322" t="s">
        <v>302</v>
      </c>
      <c r="C72" s="322"/>
      <c r="D72" s="322"/>
      <c r="E72" s="322"/>
      <c r="F72" s="322"/>
      <c r="G72" s="323">
        <v>615</v>
      </c>
      <c r="H72" s="312">
        <v>12404</v>
      </c>
      <c r="I72" s="319"/>
      <c r="J72" s="324"/>
    </row>
    <row r="73" spans="1:10" ht="12.75">
      <c r="A73" s="320" t="s">
        <v>303</v>
      </c>
      <c r="B73" s="322" t="s">
        <v>304</v>
      </c>
      <c r="C73" s="322"/>
      <c r="D73" s="322"/>
      <c r="E73" s="322"/>
      <c r="F73" s="322"/>
      <c r="G73" s="323">
        <v>616</v>
      </c>
      <c r="H73" s="312">
        <v>12405</v>
      </c>
      <c r="I73" s="313"/>
      <c r="J73" s="314"/>
    </row>
    <row r="74" spans="1:10" ht="12.75">
      <c r="A74" s="320" t="s">
        <v>305</v>
      </c>
      <c r="B74" s="322" t="s">
        <v>306</v>
      </c>
      <c r="C74" s="322"/>
      <c r="D74" s="322"/>
      <c r="E74" s="322"/>
      <c r="F74" s="322"/>
      <c r="G74" s="323">
        <v>617</v>
      </c>
      <c r="H74" s="312">
        <v>12406</v>
      </c>
      <c r="I74" s="313"/>
      <c r="J74" s="314"/>
    </row>
    <row r="75" spans="1:10" ht="12.75">
      <c r="A75" s="320" t="s">
        <v>307</v>
      </c>
      <c r="B75" s="311" t="s">
        <v>308</v>
      </c>
      <c r="C75" s="311" t="s">
        <v>281</v>
      </c>
      <c r="D75" s="311"/>
      <c r="E75" s="311"/>
      <c r="F75" s="311"/>
      <c r="G75" s="323">
        <v>618</v>
      </c>
      <c r="H75" s="312">
        <v>12407</v>
      </c>
      <c r="I75" s="313"/>
      <c r="J75" s="314"/>
    </row>
    <row r="76" spans="1:10" ht="12.75">
      <c r="A76" s="320" t="s">
        <v>309</v>
      </c>
      <c r="B76" s="311" t="s">
        <v>310</v>
      </c>
      <c r="C76" s="311"/>
      <c r="D76" s="311"/>
      <c r="E76" s="311"/>
      <c r="F76" s="311"/>
      <c r="G76" s="323">
        <v>623</v>
      </c>
      <c r="H76" s="312">
        <v>12408</v>
      </c>
      <c r="I76" s="313"/>
      <c r="J76" s="314"/>
    </row>
    <row r="77" spans="1:10" ht="12.75">
      <c r="A77" s="320" t="s">
        <v>311</v>
      </c>
      <c r="B77" s="311" t="s">
        <v>312</v>
      </c>
      <c r="C77" s="311"/>
      <c r="D77" s="311"/>
      <c r="E77" s="311"/>
      <c r="F77" s="311"/>
      <c r="G77" s="323">
        <v>624</v>
      </c>
      <c r="H77" s="312">
        <v>12409</v>
      </c>
      <c r="I77" s="313"/>
      <c r="J77" s="314"/>
    </row>
    <row r="78" spans="1:10" ht="12.75">
      <c r="A78" s="320" t="s">
        <v>313</v>
      </c>
      <c r="B78" s="311" t="s">
        <v>314</v>
      </c>
      <c r="C78" s="311"/>
      <c r="D78" s="311"/>
      <c r="E78" s="311"/>
      <c r="F78" s="311"/>
      <c r="G78" s="323">
        <v>625</v>
      </c>
      <c r="H78" s="312">
        <v>12410</v>
      </c>
      <c r="I78" s="313"/>
      <c r="J78" s="314"/>
    </row>
    <row r="79" spans="1:10" ht="12.75">
      <c r="A79" s="320" t="s">
        <v>315</v>
      </c>
      <c r="B79" s="311" t="s">
        <v>316</v>
      </c>
      <c r="C79" s="311"/>
      <c r="D79" s="311"/>
      <c r="E79" s="311"/>
      <c r="F79" s="311"/>
      <c r="G79" s="323">
        <v>626</v>
      </c>
      <c r="H79" s="312">
        <v>12411</v>
      </c>
      <c r="I79" s="313"/>
      <c r="J79" s="314"/>
    </row>
    <row r="80" spans="1:10" ht="12.75">
      <c r="A80" s="325" t="s">
        <v>317</v>
      </c>
      <c r="B80" s="311" t="s">
        <v>318</v>
      </c>
      <c r="C80" s="311"/>
      <c r="D80" s="311"/>
      <c r="E80" s="311"/>
      <c r="F80" s="311"/>
      <c r="G80" s="323">
        <v>627</v>
      </c>
      <c r="H80" s="312">
        <v>12412</v>
      </c>
      <c r="I80" s="313"/>
      <c r="J80" s="314"/>
    </row>
    <row r="81" spans="1:10" ht="12.75">
      <c r="A81" s="320"/>
      <c r="B81" s="326" t="s">
        <v>319</v>
      </c>
      <c r="C81" s="326"/>
      <c r="D81" s="326"/>
      <c r="E81" s="326"/>
      <c r="F81" s="326"/>
      <c r="G81" s="323">
        <v>6271</v>
      </c>
      <c r="H81" s="323">
        <v>124121</v>
      </c>
      <c r="I81" s="313"/>
      <c r="J81" s="314"/>
    </row>
    <row r="82" spans="1:10" ht="12.75">
      <c r="A82" s="320"/>
      <c r="B82" s="326" t="s">
        <v>320</v>
      </c>
      <c r="C82" s="326"/>
      <c r="D82" s="326"/>
      <c r="E82" s="326"/>
      <c r="F82" s="326"/>
      <c r="G82" s="323">
        <v>6272</v>
      </c>
      <c r="H82" s="323">
        <v>124122</v>
      </c>
      <c r="I82" s="313"/>
      <c r="J82" s="314"/>
    </row>
    <row r="83" spans="1:10" ht="12.75">
      <c r="A83" s="320" t="s">
        <v>321</v>
      </c>
      <c r="B83" s="311" t="s">
        <v>322</v>
      </c>
      <c r="C83" s="311"/>
      <c r="D83" s="311"/>
      <c r="E83" s="311"/>
      <c r="F83" s="311"/>
      <c r="G83" s="323">
        <v>628</v>
      </c>
      <c r="H83" s="323">
        <v>12413</v>
      </c>
      <c r="I83" s="313">
        <v>15</v>
      </c>
      <c r="J83" s="314"/>
    </row>
    <row r="84" spans="1:10" ht="12.75">
      <c r="A84" s="317">
        <v>5</v>
      </c>
      <c r="B84" s="316" t="s">
        <v>323</v>
      </c>
      <c r="C84" s="311"/>
      <c r="D84" s="311"/>
      <c r="E84" s="311"/>
      <c r="F84" s="311"/>
      <c r="G84" s="313">
        <v>63</v>
      </c>
      <c r="H84" s="313">
        <v>12500</v>
      </c>
      <c r="I84" s="313"/>
      <c r="J84" s="314"/>
    </row>
    <row r="85" spans="1:10" ht="12.75">
      <c r="A85" s="320" t="s">
        <v>253</v>
      </c>
      <c r="B85" s="311" t="s">
        <v>324</v>
      </c>
      <c r="C85" s="311"/>
      <c r="D85" s="311"/>
      <c r="E85" s="311"/>
      <c r="F85" s="311"/>
      <c r="G85" s="323">
        <v>632</v>
      </c>
      <c r="H85" s="323">
        <v>12501</v>
      </c>
      <c r="I85" s="313"/>
      <c r="J85" s="314"/>
    </row>
    <row r="86" spans="1:10" ht="12.75">
      <c r="A86" s="320" t="s">
        <v>262</v>
      </c>
      <c r="B86" s="311" t="s">
        <v>325</v>
      </c>
      <c r="C86" s="311"/>
      <c r="D86" s="311"/>
      <c r="E86" s="311"/>
      <c r="F86" s="311"/>
      <c r="G86" s="323">
        <v>633</v>
      </c>
      <c r="H86" s="323">
        <v>12502</v>
      </c>
      <c r="I86" s="313"/>
      <c r="J86" s="314"/>
    </row>
    <row r="87" spans="1:10" ht="12.75">
      <c r="A87" s="320" t="s">
        <v>264</v>
      </c>
      <c r="B87" s="311" t="s">
        <v>326</v>
      </c>
      <c r="C87" s="311"/>
      <c r="D87" s="311"/>
      <c r="E87" s="311"/>
      <c r="F87" s="311"/>
      <c r="G87" s="323">
        <v>634</v>
      </c>
      <c r="H87" s="323">
        <v>12503</v>
      </c>
      <c r="I87" s="313"/>
      <c r="J87" s="314"/>
    </row>
    <row r="88" spans="1:10" ht="12.75">
      <c r="A88" s="320" t="s">
        <v>301</v>
      </c>
      <c r="B88" s="311" t="s">
        <v>327</v>
      </c>
      <c r="C88" s="311"/>
      <c r="D88" s="311"/>
      <c r="E88" s="311"/>
      <c r="F88" s="311"/>
      <c r="G88" s="323" t="s">
        <v>328</v>
      </c>
      <c r="H88" s="323">
        <v>12504</v>
      </c>
      <c r="I88" s="313"/>
      <c r="J88" s="314"/>
    </row>
    <row r="89" spans="1:10" ht="12.75">
      <c r="A89" s="317" t="s">
        <v>329</v>
      </c>
      <c r="B89" s="318" t="s">
        <v>330</v>
      </c>
      <c r="C89" s="318"/>
      <c r="D89" s="318"/>
      <c r="E89" s="318"/>
      <c r="F89" s="318"/>
      <c r="G89" s="323"/>
      <c r="H89" s="323">
        <v>12600</v>
      </c>
      <c r="I89" s="313">
        <f>SUM(I58:I88)</f>
        <v>9984</v>
      </c>
      <c r="J89" s="313">
        <f>SUM(J58:J88)</f>
        <v>17538</v>
      </c>
    </row>
    <row r="90" spans="1:10" ht="12.75">
      <c r="A90" s="327"/>
      <c r="B90" s="328" t="s">
        <v>331</v>
      </c>
      <c r="C90" s="329"/>
      <c r="D90" s="329"/>
      <c r="E90" s="329"/>
      <c r="F90" s="329"/>
      <c r="G90" s="329"/>
      <c r="H90" s="329"/>
      <c r="I90" s="330" t="s">
        <v>250</v>
      </c>
      <c r="J90" s="331" t="s">
        <v>251</v>
      </c>
    </row>
    <row r="91" spans="1:10" ht="12.75">
      <c r="A91" s="332">
        <v>1</v>
      </c>
      <c r="B91" s="333" t="s">
        <v>332</v>
      </c>
      <c r="C91" s="333"/>
      <c r="D91" s="333"/>
      <c r="E91" s="333"/>
      <c r="F91" s="333"/>
      <c r="G91" s="313"/>
      <c r="H91" s="313">
        <v>14000</v>
      </c>
      <c r="I91" s="313"/>
      <c r="J91" s="314"/>
    </row>
    <row r="92" spans="1:10" ht="12.75">
      <c r="A92" s="332">
        <v>2</v>
      </c>
      <c r="B92" s="333" t="s">
        <v>333</v>
      </c>
      <c r="C92" s="333"/>
      <c r="D92" s="333"/>
      <c r="E92" s="333"/>
      <c r="F92" s="333"/>
      <c r="G92" s="313"/>
      <c r="H92" s="313">
        <v>15000</v>
      </c>
      <c r="I92" s="313"/>
      <c r="J92" s="314"/>
    </row>
    <row r="93" spans="1:10" ht="12.75">
      <c r="A93" s="334" t="s">
        <v>253</v>
      </c>
      <c r="B93" s="322" t="s">
        <v>334</v>
      </c>
      <c r="C93" s="322"/>
      <c r="D93" s="322"/>
      <c r="E93" s="322"/>
      <c r="F93" s="322"/>
      <c r="G93" s="313"/>
      <c r="H93" s="323">
        <v>15001</v>
      </c>
      <c r="I93" s="313"/>
      <c r="J93" s="314"/>
    </row>
    <row r="94" spans="1:10" ht="12.75">
      <c r="A94" s="334"/>
      <c r="B94" s="335" t="s">
        <v>335</v>
      </c>
      <c r="C94" s="335"/>
      <c r="D94" s="335"/>
      <c r="E94" s="335"/>
      <c r="F94" s="335"/>
      <c r="G94" s="313"/>
      <c r="H94" s="323">
        <v>150011</v>
      </c>
      <c r="I94" s="313"/>
      <c r="J94" s="314"/>
    </row>
    <row r="95" spans="1:10" ht="12.75">
      <c r="A95" s="336" t="s">
        <v>262</v>
      </c>
      <c r="B95" s="322" t="s">
        <v>336</v>
      </c>
      <c r="C95" s="322"/>
      <c r="D95" s="322"/>
      <c r="E95" s="322"/>
      <c r="F95" s="322"/>
      <c r="G95" s="313"/>
      <c r="H95" s="323">
        <v>15002</v>
      </c>
      <c r="I95" s="313"/>
      <c r="J95" s="314"/>
    </row>
    <row r="96" spans="1:10" ht="13.5" thickBot="1">
      <c r="A96" s="337"/>
      <c r="B96" s="338" t="s">
        <v>337</v>
      </c>
      <c r="C96" s="338"/>
      <c r="D96" s="338"/>
      <c r="E96" s="338"/>
      <c r="F96" s="338"/>
      <c r="G96" s="339"/>
      <c r="H96" s="340">
        <v>150021</v>
      </c>
      <c r="I96" s="339"/>
      <c r="J96" s="341"/>
    </row>
    <row r="97" spans="1:10" ht="12.75">
      <c r="A97" s="224"/>
      <c r="B97" s="224"/>
      <c r="C97" s="224"/>
      <c r="D97" s="224"/>
      <c r="E97" s="224"/>
      <c r="F97" s="224"/>
      <c r="G97" s="224"/>
      <c r="H97" s="224"/>
      <c r="I97" s="342" t="s">
        <v>243</v>
      </c>
      <c r="J97" s="342"/>
    </row>
    <row r="98" spans="1:10" ht="15.75">
      <c r="A98" s="211"/>
      <c r="B98" s="211"/>
      <c r="C98" s="211"/>
      <c r="D98" s="211"/>
      <c r="E98" s="211"/>
      <c r="F98" s="211"/>
      <c r="G98" s="211"/>
      <c r="H98" s="211"/>
      <c r="I98" s="343" t="s">
        <v>200</v>
      </c>
      <c r="J98" s="343"/>
    </row>
    <row r="99" spans="1:10" ht="15.75">
      <c r="A99" s="211"/>
      <c r="B99" s="211"/>
      <c r="C99" s="211"/>
      <c r="D99" s="211"/>
      <c r="E99" s="211"/>
      <c r="F99" s="211"/>
      <c r="G99" s="211"/>
      <c r="H99" s="211"/>
      <c r="I99" s="211"/>
      <c r="J99" s="343"/>
    </row>
    <row r="100" spans="1:10" ht="15.75">
      <c r="A100" s="211"/>
      <c r="B100" s="211"/>
      <c r="C100" s="211"/>
      <c r="D100" s="211"/>
      <c r="E100" s="211"/>
      <c r="F100" s="211"/>
      <c r="G100" s="211"/>
      <c r="H100" s="211"/>
      <c r="I100" s="211"/>
      <c r="J100" s="343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25" right="0.2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28.8515625" style="0" customWidth="1"/>
    <col min="2" max="2" width="11.28125" style="0" customWidth="1"/>
    <col min="3" max="3" width="11.421875" style="0" customWidth="1"/>
    <col min="4" max="4" width="12.421875" style="0" customWidth="1"/>
    <col min="5" max="5" width="13.57421875" style="0" customWidth="1"/>
    <col min="6" max="6" width="9.7109375" style="0" customWidth="1"/>
  </cols>
  <sheetData>
    <row r="1" ht="15">
      <c r="A1" s="147" t="s">
        <v>373</v>
      </c>
    </row>
    <row r="2" ht="20.25">
      <c r="A2" s="99" t="s">
        <v>213</v>
      </c>
    </row>
    <row r="3" ht="13.5">
      <c r="A3" s="81" t="s">
        <v>161</v>
      </c>
    </row>
    <row r="4" ht="13.5">
      <c r="A4" s="81" t="s">
        <v>214</v>
      </c>
    </row>
    <row r="5" ht="13.5">
      <c r="A5" s="81" t="s">
        <v>162</v>
      </c>
    </row>
    <row r="7" ht="13.5" thickBot="1"/>
    <row r="8" spans="1:6" ht="12.75">
      <c r="A8" s="344" t="s">
        <v>338</v>
      </c>
      <c r="B8" s="345"/>
      <c r="C8" s="345"/>
      <c r="D8" s="345"/>
      <c r="E8" s="345"/>
      <c r="F8" s="346"/>
    </row>
    <row r="9" spans="1:6" ht="12.75">
      <c r="A9" s="347"/>
      <c r="B9" s="348"/>
      <c r="C9" s="348"/>
      <c r="D9" s="348"/>
      <c r="E9" s="348"/>
      <c r="F9" s="349"/>
    </row>
    <row r="10" spans="1:6" ht="38.25">
      <c r="A10" s="350"/>
      <c r="B10" s="351" t="s">
        <v>339</v>
      </c>
      <c r="C10" s="351" t="s">
        <v>340</v>
      </c>
      <c r="D10" s="351" t="s">
        <v>341</v>
      </c>
      <c r="E10" s="351" t="s">
        <v>342</v>
      </c>
      <c r="F10" s="352" t="s">
        <v>343</v>
      </c>
    </row>
    <row r="11" spans="1:6" ht="12.75">
      <c r="A11" s="135"/>
      <c r="B11" s="1"/>
      <c r="C11" s="1"/>
      <c r="D11" s="1"/>
      <c r="E11" s="1"/>
      <c r="F11" s="353"/>
    </row>
    <row r="12" spans="1:6" ht="12.75">
      <c r="A12" s="354" t="s">
        <v>344</v>
      </c>
      <c r="B12" s="355">
        <v>4000000</v>
      </c>
      <c r="C12" s="355"/>
      <c r="D12" s="355">
        <f>7317200</f>
        <v>7317200</v>
      </c>
      <c r="E12" s="355">
        <v>22251290</v>
      </c>
      <c r="F12" s="356">
        <f>D12+B12+E12</f>
        <v>33568490</v>
      </c>
    </row>
    <row r="13" spans="1:6" ht="12.75">
      <c r="A13" s="135"/>
      <c r="B13" s="1"/>
      <c r="C13" s="1"/>
      <c r="D13" s="1"/>
      <c r="E13" s="1"/>
      <c r="F13" s="353"/>
    </row>
    <row r="14" spans="1:6" ht="12.75">
      <c r="A14" s="357" t="s">
        <v>345</v>
      </c>
      <c r="B14" s="1"/>
      <c r="C14" s="1"/>
      <c r="D14" s="1"/>
      <c r="E14" s="1">
        <v>1025135</v>
      </c>
      <c r="F14" s="353">
        <f>E14</f>
        <v>1025135</v>
      </c>
    </row>
    <row r="15" spans="1:6" ht="12.75">
      <c r="A15" s="357" t="s">
        <v>346</v>
      </c>
      <c r="B15" s="1"/>
      <c r="C15" s="1"/>
      <c r="D15" s="1"/>
      <c r="E15" s="1"/>
      <c r="F15" s="353"/>
    </row>
    <row r="16" spans="1:6" ht="12.75">
      <c r="A16" s="357" t="s">
        <v>347</v>
      </c>
      <c r="B16" s="1"/>
      <c r="C16" s="1"/>
      <c r="D16" s="1"/>
      <c r="E16" s="1"/>
      <c r="F16" s="353"/>
    </row>
    <row r="17" spans="1:6" ht="12.75">
      <c r="A17" s="357" t="s">
        <v>348</v>
      </c>
      <c r="B17" s="1"/>
      <c r="C17" s="1"/>
      <c r="D17" s="1">
        <v>22251290</v>
      </c>
      <c r="E17" s="1">
        <v>-22251290</v>
      </c>
      <c r="F17" s="353"/>
    </row>
    <row r="18" spans="1:6" ht="12.75">
      <c r="A18" s="357" t="s">
        <v>349</v>
      </c>
      <c r="B18" s="1"/>
      <c r="C18" s="1"/>
      <c r="D18" s="1"/>
      <c r="E18" s="1"/>
      <c r="F18" s="353"/>
    </row>
    <row r="19" spans="1:6" ht="12.75">
      <c r="A19" s="135"/>
      <c r="B19" s="1"/>
      <c r="C19" s="1"/>
      <c r="D19" s="1"/>
      <c r="E19" s="1"/>
      <c r="F19" s="353"/>
    </row>
    <row r="20" spans="1:6" ht="13.5" thickBot="1">
      <c r="A20" s="358" t="s">
        <v>350</v>
      </c>
      <c r="B20" s="359">
        <v>4000000</v>
      </c>
      <c r="C20" s="359"/>
      <c r="D20" s="359">
        <f>SUM(D12:D19)</f>
        <v>29568490</v>
      </c>
      <c r="E20" s="359">
        <f>SUM(E12:E19)</f>
        <v>1025135</v>
      </c>
      <c r="F20" s="360">
        <f>E20+D20+B20</f>
        <v>34593625</v>
      </c>
    </row>
    <row r="24" spans="4:6" ht="12.75">
      <c r="D24" s="361" t="s">
        <v>195</v>
      </c>
      <c r="E24" s="241"/>
      <c r="F24" s="241"/>
    </row>
    <row r="25" spans="4:6" ht="12.75">
      <c r="D25" s="361" t="s">
        <v>200</v>
      </c>
      <c r="E25" s="241"/>
      <c r="F25" s="241"/>
    </row>
  </sheetData>
  <sheetProtection/>
  <mergeCells count="4">
    <mergeCell ref="A8:F8"/>
    <mergeCell ref="A9:F9"/>
    <mergeCell ref="D24:F24"/>
    <mergeCell ref="D25:F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Bujari</dc:creator>
  <cp:keywords/>
  <dc:description/>
  <cp:lastModifiedBy>ILIRI</cp:lastModifiedBy>
  <cp:lastPrinted>2011-03-27T21:53:56Z</cp:lastPrinted>
  <dcterms:created xsi:type="dcterms:W3CDTF">2009-08-28T15:45:44Z</dcterms:created>
  <dcterms:modified xsi:type="dcterms:W3CDTF">2011-03-27T21:54:24Z</dcterms:modified>
  <cp:category/>
  <cp:version/>
  <cp:contentType/>
  <cp:contentStatus/>
</cp:coreProperties>
</file>