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29" activeTab="3"/>
  </bookViews>
  <sheets>
    <sheet name="Faqja1" sheetId="1" r:id="rId1"/>
    <sheet name="Aktivi" sheetId="2" r:id="rId2"/>
    <sheet name="Pasivi" sheetId="3" r:id="rId3"/>
    <sheet name="PASH" sheetId="4" r:id="rId4"/>
    <sheet name="Cash Flow" sheetId="5" r:id="rId5"/>
    <sheet name="kapital2010" sheetId="6" r:id="rId6"/>
    <sheet name="Kapitali" sheetId="7" r:id="rId7"/>
    <sheet name="Shenime" sheetId="8" r:id="rId8"/>
  </sheets>
  <definedNames/>
  <calcPr fullCalcOnLoad="1"/>
</workbook>
</file>

<file path=xl/sharedStrings.xml><?xml version="1.0" encoding="utf-8"?>
<sst xmlns="http://schemas.openxmlformats.org/spreadsheetml/2006/main" count="324" uniqueCount="216">
  <si>
    <t>AKTIVET</t>
  </si>
  <si>
    <t>Shenime</t>
  </si>
  <si>
    <t>I</t>
  </si>
  <si>
    <t>AKTIVET AFATSHKURTËRA</t>
  </si>
  <si>
    <t>Aktive monetare</t>
  </si>
  <si>
    <t>1.</t>
  </si>
  <si>
    <t>Derivative dhe aktive te mbajtura për tregtim</t>
  </si>
  <si>
    <t>2.</t>
  </si>
  <si>
    <t xml:space="preserve"> - Derivativet</t>
  </si>
  <si>
    <t xml:space="preserve"> - Aktivet e mbajtura për tregtim</t>
  </si>
  <si>
    <t>Totali 2</t>
  </si>
  <si>
    <t>Aktive të tjera financiare afatshkurtra</t>
  </si>
  <si>
    <t>3.</t>
  </si>
  <si>
    <t>(i)</t>
  </si>
  <si>
    <t>(ii)</t>
  </si>
  <si>
    <t>Llogari/Kërkesa të arkëtueshme</t>
  </si>
  <si>
    <t>Llogari/Kërkesa të tjera të arkëtueshme</t>
  </si>
  <si>
    <t>Instrumente të tjera borxhi</t>
  </si>
  <si>
    <t>Investime të tjera financiare</t>
  </si>
  <si>
    <t>(iii)</t>
  </si>
  <si>
    <t>(iv)</t>
  </si>
  <si>
    <t>Totali 3</t>
  </si>
  <si>
    <t>Inventari</t>
  </si>
  <si>
    <t>Lëndët e para</t>
  </si>
  <si>
    <t>Prodhim në proces</t>
  </si>
  <si>
    <t>Produkte të gatshme</t>
  </si>
  <si>
    <t>Mallra për rishitje</t>
  </si>
  <si>
    <t>Parapagesat për furnizime</t>
  </si>
  <si>
    <t>4.</t>
  </si>
  <si>
    <t>(v)</t>
  </si>
  <si>
    <t>Totali 4</t>
  </si>
  <si>
    <t>Aktivet biologjike afatshkurtra</t>
  </si>
  <si>
    <t>5.</t>
  </si>
  <si>
    <t>Aktivet afatshkurtra të mbajtura për shitje</t>
  </si>
  <si>
    <t>6.</t>
  </si>
  <si>
    <t>Parapagimet dhe shpenzimet e shtyra</t>
  </si>
  <si>
    <t>7.</t>
  </si>
  <si>
    <t>TOTALI AKTIVEVE AFATSHKURTRA (I)</t>
  </si>
  <si>
    <t>AKTIVET AFATGJATA</t>
  </si>
  <si>
    <t>II</t>
  </si>
  <si>
    <t>Investimet financiare afatgjata</t>
  </si>
  <si>
    <t>Aksione dhe investime të tjera në pjesëmarrje</t>
  </si>
  <si>
    <t>Aksione dhe letra të tjera me vlerë</t>
  </si>
  <si>
    <t>Llogari / Kërkesa të arkëtueshme afatgjata</t>
  </si>
  <si>
    <t>Totali 1</t>
  </si>
  <si>
    <t>Aktive afatgjata materiale</t>
  </si>
  <si>
    <t>Toka</t>
  </si>
  <si>
    <t>Ndërtesa</t>
  </si>
  <si>
    <t>Makineri dhe pajisje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</si>
  <si>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</si>
  <si>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</si>
  <si>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</si>
  <si>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</si>
  <si>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</si>
  <si>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</si>
  <si>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</si>
  <si>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</si>
  <si>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</si>
  <si>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</si>
  <si>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Pjesëmarrje të tjera në njësi të kontrolluara (vetëm në PF)</t>
  </si>
  <si>
    <t>DETYRIMET DHE KAPITALI</t>
  </si>
  <si>
    <t>DETYRIMET AFATSHKURTËRA</t>
  </si>
  <si>
    <t>Derivativët</t>
  </si>
  <si>
    <t>Huamarrjet</t>
  </si>
  <si>
    <t>Huat dhe obligacionet afatshkurtra</t>
  </si>
  <si>
    <t>Bono të konvertueshme</t>
  </si>
  <si>
    <r>
      <t>Kthimet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/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ripagesat e huave afatgjata</t>
    </r>
  </si>
  <si>
    <t>Huat dhe parapagimet</t>
  </si>
  <si>
    <t>Të pagueshme ndaj furnitorëve</t>
  </si>
  <si>
    <t>Hua të tjera</t>
  </si>
  <si>
    <t>Parapagimet e arkëtuara</t>
  </si>
  <si>
    <t>Grantet dhe të ardhurat e shtyra</t>
  </si>
  <si>
    <t>Provizionet afatshkurtra</t>
  </si>
  <si>
    <t>TOTALI I DETYRIMEVE AFATSHKURTRA (I)</t>
  </si>
  <si>
    <t>DETYRIME AFATGJATA</t>
  </si>
  <si>
    <t>Huat afatgjata</t>
  </si>
  <si>
    <t>Hua, bono dhe detyrime nga qiraja financiare</t>
  </si>
  <si>
    <t>Bonot e konvertueshme</t>
  </si>
  <si>
    <t>Huamarrje të tjera afatgjata</t>
  </si>
  <si>
    <t>Provizionet afatgjata</t>
  </si>
  <si>
    <t>TOTALI I DETYRIMEVE AFATGJATA (II)</t>
  </si>
  <si>
    <t>TOTALI I DETYRIMEVE</t>
  </si>
  <si>
    <t>KAPITALI</t>
  </si>
  <si>
    <t>III</t>
  </si>
  <si>
    <t>Aksionet e pakicës (përdoret vetëm në PF të konsoliduara)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</si>
  <si>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</si>
  <si>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</si>
  <si>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</si>
  <si>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</si>
  <si>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</si>
  <si>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</si>
  <si>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</si>
  <si>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</si>
  <si>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</si>
  <si>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8.</t>
  </si>
  <si>
    <t>9.</t>
  </si>
  <si>
    <t>10.</t>
  </si>
  <si>
    <t>TOTALI I KAPITALIT (III)</t>
  </si>
  <si>
    <t>TOTALI I DETYRIMEVE E KAPITALIT (I. II, III)</t>
  </si>
  <si>
    <t>A- PASQYRA E TË ARDHURAVE DHE SHPENZIMEVE</t>
  </si>
  <si>
    <t>Përshkrimi i Elementëve</t>
  </si>
  <si>
    <t>Nr.</t>
  </si>
  <si>
    <t>Referencat, Nr. Llogarie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</si>
  <si>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</si>
  <si>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</si>
  <si>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</si>
  <si>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</si>
  <si>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</si>
  <si>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 xml:space="preserve"> - pagat e personelit</t>
  </si>
  <si>
    <t xml:space="preserve"> - shpenzimet per sigurimet shoqërore dhe shëndetsore</t>
  </si>
  <si>
    <t>Amortizimet dhe zhvlerësimet</t>
  </si>
  <si>
    <t>Totali i shpenzimeve (shuma 4 - 7)</t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</si>
  <si>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</si>
  <si>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</si>
  <si>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</si>
  <si>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</si>
  <si>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11.</t>
  </si>
  <si>
    <t>12.</t>
  </si>
  <si>
    <t>13.</t>
  </si>
  <si>
    <t>14.</t>
  </si>
  <si>
    <t>15.</t>
  </si>
  <si>
    <t>16.</t>
  </si>
  <si>
    <t>12.1</t>
  </si>
  <si>
    <t>12.2</t>
  </si>
  <si>
    <t>12.3</t>
  </si>
  <si>
    <t>12.4</t>
  </si>
  <si>
    <t xml:space="preserve"> -Të ardhurat dhe shpenzimet financiare nga investime të tjera financiare afatgjata</t>
  </si>
  <si>
    <t xml:space="preserve"> -Të ardhurat dhe shpenzimet nga interesat</t>
  </si>
  <si>
    <t xml:space="preserve"> -Fitimet (humbjet) nga kursi i këmbimi</t>
  </si>
  <si>
    <t xml:space="preserve"> -Të ardhura dhe shpenzime të tjera financiare</t>
  </si>
  <si>
    <t>Totali i të ardhurave dhe shpenzimeve financiare (12.1+/-12.2+/-12.3+/-12.4)</t>
  </si>
  <si>
    <t>Fitimi (humbja) para tatimit (9+/-13)</t>
  </si>
  <si>
    <t>Elementët e pasqyrave të konsoliduara</t>
  </si>
  <si>
    <t>17.</t>
  </si>
  <si>
    <t>Pasqyra e fluksit monetar – Metoda direkte</t>
  </si>
  <si>
    <t>Fluksi monetar nga veprimtaritë e shfrytëzimit</t>
  </si>
  <si>
    <t>Mjetet monetare (MM) të arkëtuara nga klientët</t>
  </si>
  <si>
    <t>MM të paguara ndaj furnitorëve dhe punonjësve</t>
  </si>
  <si>
    <t>Interesi i paguar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</si>
  <si>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</si>
  <si>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</si>
  <si>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</si>
  <si>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</si>
  <si>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</si>
  <si>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</si>
  <si>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</si>
  <si>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MM neto të përdorura në veprimtaritë investuese</t>
  </si>
  <si>
    <t>Fluksi monetar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</si>
  <si>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</si>
  <si>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</si>
  <si>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</si>
  <si>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</si>
  <si>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</si>
  <si>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</si>
  <si>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</si>
  <si>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</si>
  <si>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Dividendët e paguar</t>
  </si>
  <si>
    <t>Aksionet e thesarit</t>
  </si>
  <si>
    <t>Rezerva statusore dhe ligjore</t>
  </si>
  <si>
    <t>Rezerva të konvertimit të monedhave të huaja</t>
  </si>
  <si>
    <t>Fitimi I Pashpërndare</t>
  </si>
  <si>
    <t>Totali</t>
  </si>
  <si>
    <t>Zotërimet e aksionerëve të pakicës</t>
  </si>
  <si>
    <t>Kapitali aksionar që i përket aksionerëve të shoqërisë mëmë</t>
  </si>
  <si>
    <t>Pozicioni më 31 dhjetor 2007</t>
  </si>
  <si>
    <t>Efekti i ndryshimeve në politikat kontabël</t>
  </si>
  <si>
    <t>Pozicioni i rregulluar</t>
  </si>
  <si>
    <t>Efektet e ndryshimit të kurseve të këmbimit gjatë konsolidimit</t>
  </si>
  <si>
    <t>Totali i të ardhurave apo i shpenzimeve, që nuk janë njohur në pasqyrën e të ardhurave dhe shpenzimeve</t>
  </si>
  <si>
    <t>Fitimi neto i vitit financiar</t>
  </si>
  <si>
    <t>Transferime në rezervën e detyrueshme statutore</t>
  </si>
  <si>
    <t>Emetim i kapitalit aksionar</t>
  </si>
  <si>
    <t>Pozicioni më 31 dhjetor 2006</t>
  </si>
  <si>
    <t>Pozicioni më 31 dhjetor 2008</t>
  </si>
  <si>
    <t>Totali i të ardhurave apo shpenzimeve, që nuk janë njohur në pasqyrën e të ardhurave dhe shpenzimeve</t>
  </si>
  <si>
    <t>Fitimi neto për periudhën kontabël</t>
  </si>
  <si>
    <t>Aksione të thesarit të riblera</t>
  </si>
  <si>
    <t>PASQYRA E NDRYSHIMEVE NË KAPITAL</t>
  </si>
  <si>
    <t>Emërtimi dhe forma ligjore</t>
  </si>
  <si>
    <t>NIPT - i</t>
  </si>
  <si>
    <t>Adresa e selisë</t>
  </si>
  <si>
    <t>Data e krijimit</t>
  </si>
  <si>
    <t>Veprimtaria kryesore</t>
  </si>
  <si>
    <t>PASQYRAT FINANCIARE</t>
  </si>
  <si>
    <t>Periudha Kontabël e Pasqyrave Financiare</t>
  </si>
  <si>
    <t>Nga</t>
  </si>
  <si>
    <t>Deri</t>
  </si>
  <si>
    <t>Data e mbylljes së Pasqyrave Financiare</t>
  </si>
  <si>
    <r>
      <t xml:space="preserve">Pasqyrat financiare jane </t>
    </r>
    <r>
      <rPr>
        <b/>
        <sz val="10"/>
        <rFont val="Arial"/>
        <family val="2"/>
      </rPr>
      <t>individuale</t>
    </r>
  </si>
  <si>
    <r>
      <t xml:space="preserve">Pasqyrat financiare janë të shprehura në </t>
    </r>
    <r>
      <rPr>
        <b/>
        <sz val="10"/>
        <rFont val="Arial"/>
        <family val="2"/>
      </rPr>
      <t>Lek</t>
    </r>
  </si>
  <si>
    <r>
      <t xml:space="preserve">Pasqyrat Financiare janë të rrumbullakosura në </t>
    </r>
    <r>
      <rPr>
        <b/>
        <sz val="10"/>
        <rFont val="Arial"/>
        <family val="2"/>
      </rPr>
      <t>1/lek</t>
    </r>
  </si>
  <si>
    <t>SHËNIMET  SHPJEGUESE</t>
  </si>
  <si>
    <t>Për Drejtimin e Njësisë Ekonomike</t>
  </si>
  <si>
    <t xml:space="preserve"> ( _________________________ )</t>
  </si>
  <si>
    <t>Nr. i Regjistrit Tregtar</t>
  </si>
  <si>
    <t>KORCE</t>
  </si>
  <si>
    <t>FAVINA</t>
  </si>
  <si>
    <t>J64104078V</t>
  </si>
  <si>
    <t>KORCE BULGAREC LUMALAS FSHATI LUMALAS.LUMALAS</t>
  </si>
  <si>
    <t xml:space="preserve">PUNIME DHEU, MURATURE,BETONI,PRODHIM </t>
  </si>
  <si>
    <t>MATERIALE NDERTIMI, NDERTIME TE NDRYSHME</t>
  </si>
  <si>
    <t>Ttatim taksa</t>
  </si>
  <si>
    <t>Shpenzime  per furnitura e nentrajtime</t>
  </si>
  <si>
    <t>Shpenzime te tjera rrjedhese</t>
  </si>
  <si>
    <t>Shpenzime te panjohura</t>
  </si>
  <si>
    <t>FITIMI PARA TATIMIT</t>
  </si>
  <si>
    <t xml:space="preserve">TATIM FITIMI </t>
  </si>
  <si>
    <t>Fitimi neto I bilancit</t>
  </si>
  <si>
    <t>Të pagueshme ndaj punonjësve per sigurime shoqerore</t>
  </si>
  <si>
    <t>Pozicioni më 31 dhjetor 2009</t>
  </si>
  <si>
    <t>Viti 2009</t>
  </si>
  <si>
    <t>Dividendët e arkëtuar 456</t>
  </si>
  <si>
    <t>Viti 2010</t>
  </si>
  <si>
    <t>Pozicioni më 31 dhjetor 2010</t>
  </si>
  <si>
    <t>MM të ardhura nga veprimtaritë(llog486)</t>
  </si>
  <si>
    <t xml:space="preserve">Detyrime tatimore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</si>
</sst>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0.5"/>
      <name val="Arial"/>
      <family val="0"/>
    </font>
    <font>
      <b/>
      <u val="single"/>
      <sz val="11"/>
      <name val="Arial"/>
      <family val="0"/>
    </font>
    <font>
      <sz val="9"/>
      <name val="Arial"/>
      <family val="0"/>
    </font>
    <font>
      <sz val="10.5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justify"/>
    </xf>
    <xf numFmtId="49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justify"/>
    </xf>
    <xf numFmtId="0" fontId="9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0" fontId="1" fillId="0" borderId="0" xfId="0" applyFont="1" applyAlignment="1">
      <alignment/>
    </xf>
    <xf numFmtId="171" fontId="0" fillId="0" borderId="1" xfId="15" applyNumberForma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:J51"/>
    </sheetView>
  </sheetViews>
  <sheetFormatPr defaultColWidth="9.140625" defaultRowHeight="12.75"/>
  <cols>
    <col min="1" max="1" width="3.57421875" style="0" customWidth="1"/>
    <col min="4" max="4" width="10.8515625" style="0" customWidth="1"/>
    <col min="5" max="5" width="14.00390625" style="0" customWidth="1"/>
    <col min="6" max="6" width="6.140625" style="0" customWidth="1"/>
    <col min="7" max="7" width="13.00390625" style="0" customWidth="1"/>
  </cols>
  <sheetData>
    <row r="1" spans="1:10" ht="12.75">
      <c r="A1" s="39"/>
      <c r="B1" s="40"/>
      <c r="C1" s="40"/>
      <c r="D1" s="40"/>
      <c r="E1" s="40"/>
      <c r="F1" s="40"/>
      <c r="G1" s="40"/>
      <c r="H1" s="40"/>
      <c r="I1" s="40"/>
      <c r="J1" s="41"/>
    </row>
    <row r="2" spans="1:10" ht="12.75">
      <c r="A2" s="42"/>
      <c r="B2" s="32"/>
      <c r="C2" s="32"/>
      <c r="D2" s="32"/>
      <c r="E2" s="32"/>
      <c r="F2" s="32"/>
      <c r="G2" s="32"/>
      <c r="H2" s="32"/>
      <c r="I2" s="32"/>
      <c r="J2" s="43"/>
    </row>
    <row r="3" spans="1:10" ht="16.5" customHeight="1">
      <c r="A3" s="42"/>
      <c r="B3" s="35" t="s">
        <v>178</v>
      </c>
      <c r="C3" s="35"/>
      <c r="D3" s="35"/>
      <c r="E3" s="34" t="s">
        <v>196</v>
      </c>
      <c r="F3" s="34"/>
      <c r="G3" s="34"/>
      <c r="H3" s="34"/>
      <c r="I3" s="34"/>
      <c r="J3" s="43"/>
    </row>
    <row r="4" spans="1:10" ht="16.5" customHeight="1">
      <c r="A4" s="42"/>
      <c r="B4" s="35" t="s">
        <v>179</v>
      </c>
      <c r="C4" s="35"/>
      <c r="D4" s="35"/>
      <c r="E4" s="34" t="s">
        <v>197</v>
      </c>
      <c r="F4" s="34"/>
      <c r="G4" s="34"/>
      <c r="H4" s="35"/>
      <c r="I4" s="35"/>
      <c r="J4" s="43"/>
    </row>
    <row r="5" spans="1:10" ht="16.5" customHeight="1">
      <c r="A5" s="42"/>
      <c r="B5" s="35" t="s">
        <v>180</v>
      </c>
      <c r="C5" s="35"/>
      <c r="D5" s="35"/>
      <c r="E5" s="34" t="s">
        <v>198</v>
      </c>
      <c r="F5" s="34"/>
      <c r="G5" s="34"/>
      <c r="H5" s="34"/>
      <c r="I5" s="34"/>
      <c r="J5" s="43"/>
    </row>
    <row r="6" spans="1:10" ht="16.5" customHeight="1">
      <c r="A6" s="42"/>
      <c r="B6" s="35"/>
      <c r="C6" s="35"/>
      <c r="D6" s="35"/>
      <c r="E6" s="35"/>
      <c r="F6" s="35"/>
      <c r="G6" s="35"/>
      <c r="H6" s="34" t="s">
        <v>195</v>
      </c>
      <c r="I6" s="34"/>
      <c r="J6" s="43"/>
    </row>
    <row r="7" spans="1:10" ht="16.5" customHeight="1">
      <c r="A7" s="42"/>
      <c r="B7" s="35" t="s">
        <v>181</v>
      </c>
      <c r="C7" s="35"/>
      <c r="D7" s="35"/>
      <c r="E7" s="37">
        <v>34792</v>
      </c>
      <c r="F7" s="34"/>
      <c r="G7" s="35"/>
      <c r="H7" s="35"/>
      <c r="I7" s="35"/>
      <c r="J7" s="43"/>
    </row>
    <row r="8" spans="1:10" ht="16.5" customHeight="1">
      <c r="A8" s="42"/>
      <c r="B8" s="35" t="s">
        <v>194</v>
      </c>
      <c r="C8" s="35"/>
      <c r="D8" s="35"/>
      <c r="E8" s="36">
        <v>10126</v>
      </c>
      <c r="F8" s="36"/>
      <c r="G8" s="35"/>
      <c r="H8" s="35"/>
      <c r="I8" s="35"/>
      <c r="J8" s="43"/>
    </row>
    <row r="9" spans="1:10" ht="16.5" customHeight="1">
      <c r="A9" s="42"/>
      <c r="B9" s="35"/>
      <c r="C9" s="35"/>
      <c r="D9" s="35"/>
      <c r="E9" s="35"/>
      <c r="F9" s="35"/>
      <c r="G9" s="35"/>
      <c r="H9" s="35"/>
      <c r="I9" s="35"/>
      <c r="J9" s="43"/>
    </row>
    <row r="10" spans="1:7" ht="16.5" customHeight="1">
      <c r="A10" s="42"/>
      <c r="B10" s="35" t="s">
        <v>182</v>
      </c>
      <c r="C10" s="35"/>
      <c r="D10" s="35"/>
      <c r="E10" s="34" t="s">
        <v>199</v>
      </c>
      <c r="F10" s="34"/>
      <c r="G10" s="34"/>
    </row>
    <row r="11" spans="1:10" ht="16.5" customHeight="1">
      <c r="A11" s="42"/>
      <c r="B11" s="35"/>
      <c r="C11" s="35"/>
      <c r="D11" s="35"/>
      <c r="E11" s="34" t="s">
        <v>200</v>
      </c>
      <c r="F11" s="34"/>
      <c r="G11" s="43"/>
      <c r="I11" s="36"/>
      <c r="J11" s="43"/>
    </row>
    <row r="12" spans="1:10" ht="16.5" customHeight="1">
      <c r="A12" s="42"/>
      <c r="B12" s="35"/>
      <c r="C12" s="35"/>
      <c r="D12" s="35"/>
      <c r="E12" s="36"/>
      <c r="F12" s="36"/>
      <c r="G12" s="36"/>
      <c r="H12" s="36"/>
      <c r="I12" s="36"/>
      <c r="J12" s="43"/>
    </row>
    <row r="13" spans="1:10" ht="12.75">
      <c r="A13" s="42"/>
      <c r="B13" s="32"/>
      <c r="C13" s="32"/>
      <c r="D13" s="32"/>
      <c r="E13" s="32"/>
      <c r="F13" s="32"/>
      <c r="G13" s="32"/>
      <c r="H13" s="32"/>
      <c r="I13" s="32"/>
      <c r="J13" s="43"/>
    </row>
    <row r="14" spans="1:10" ht="12.75">
      <c r="A14" s="42"/>
      <c r="B14" s="32"/>
      <c r="C14" s="32"/>
      <c r="D14" s="32"/>
      <c r="E14" s="32"/>
      <c r="F14" s="32"/>
      <c r="G14" s="32"/>
      <c r="H14" s="32"/>
      <c r="I14" s="32"/>
      <c r="J14" s="43"/>
    </row>
    <row r="15" spans="1:10" ht="12.75">
      <c r="A15" s="42"/>
      <c r="B15" s="32"/>
      <c r="C15" s="32"/>
      <c r="D15" s="32"/>
      <c r="E15" s="32"/>
      <c r="F15" s="32"/>
      <c r="G15" s="32"/>
      <c r="H15" s="32"/>
      <c r="I15" s="32"/>
      <c r="J15" s="43"/>
    </row>
    <row r="16" spans="1:10" ht="12.75">
      <c r="A16" s="42"/>
      <c r="B16" s="32"/>
      <c r="C16" s="32"/>
      <c r="D16" s="32"/>
      <c r="E16" s="32"/>
      <c r="F16" s="32"/>
      <c r="G16" s="32"/>
      <c r="H16" s="32"/>
      <c r="I16" s="32"/>
      <c r="J16" s="43"/>
    </row>
    <row r="17" spans="1:10" ht="12.75">
      <c r="A17" s="42"/>
      <c r="B17" s="32"/>
      <c r="C17" s="32"/>
      <c r="D17" s="32"/>
      <c r="E17" s="32"/>
      <c r="F17" s="32"/>
      <c r="G17" s="32"/>
      <c r="H17" s="32"/>
      <c r="I17" s="32"/>
      <c r="J17" s="43"/>
    </row>
    <row r="18" spans="1:10" ht="12.75">
      <c r="A18" s="42"/>
      <c r="B18" s="32"/>
      <c r="C18" s="32"/>
      <c r="D18" s="32"/>
      <c r="E18" s="32"/>
      <c r="F18" s="32"/>
      <c r="G18" s="32"/>
      <c r="H18" s="32"/>
      <c r="I18" s="32"/>
      <c r="J18" s="43"/>
    </row>
    <row r="19" spans="1:10" ht="12.75">
      <c r="A19" s="42"/>
      <c r="B19" s="32"/>
      <c r="C19" s="32"/>
      <c r="D19" s="32"/>
      <c r="E19" s="32"/>
      <c r="F19" s="32"/>
      <c r="G19" s="32"/>
      <c r="H19" s="32"/>
      <c r="I19" s="32"/>
      <c r="J19" s="43"/>
    </row>
    <row r="20" spans="1:10" ht="12.75">
      <c r="A20" s="42"/>
      <c r="B20" s="32"/>
      <c r="C20" s="32"/>
      <c r="D20" s="32"/>
      <c r="E20" s="32"/>
      <c r="F20" s="32"/>
      <c r="G20" s="32"/>
      <c r="H20" s="32"/>
      <c r="I20" s="32"/>
      <c r="J20" s="43"/>
    </row>
    <row r="21" spans="1:10" ht="12.75">
      <c r="A21" s="42"/>
      <c r="B21" s="32"/>
      <c r="C21" s="32"/>
      <c r="D21" s="32"/>
      <c r="E21" s="32"/>
      <c r="F21" s="32"/>
      <c r="G21" s="32"/>
      <c r="H21" s="32"/>
      <c r="I21" s="32"/>
      <c r="J21" s="43"/>
    </row>
    <row r="22" spans="1:10" ht="12.75">
      <c r="A22" s="42"/>
      <c r="B22" s="32"/>
      <c r="C22" s="32"/>
      <c r="D22" s="32"/>
      <c r="E22" s="32"/>
      <c r="F22" s="32"/>
      <c r="G22" s="32"/>
      <c r="H22" s="32"/>
      <c r="I22" s="32"/>
      <c r="J22" s="43"/>
    </row>
    <row r="23" spans="1:10" ht="12.75">
      <c r="A23" s="42"/>
      <c r="B23" s="32"/>
      <c r="C23" s="32"/>
      <c r="D23" s="32"/>
      <c r="E23" s="32"/>
      <c r="F23" s="32"/>
      <c r="G23" s="32"/>
      <c r="H23" s="32"/>
      <c r="I23" s="32"/>
      <c r="J23" s="43"/>
    </row>
    <row r="24" spans="1:10" ht="40.5" customHeight="1">
      <c r="A24" s="51" t="s">
        <v>183</v>
      </c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2.75">
      <c r="A25" s="42"/>
      <c r="B25" s="32"/>
      <c r="C25" s="32"/>
      <c r="D25" s="32"/>
      <c r="E25" s="32"/>
      <c r="F25" s="32"/>
      <c r="G25" s="32"/>
      <c r="H25" s="32"/>
      <c r="I25" s="32"/>
      <c r="J25" s="43"/>
    </row>
    <row r="26" spans="1:10" ht="12.75">
      <c r="A26" s="42"/>
      <c r="B26" s="32"/>
      <c r="C26" s="32"/>
      <c r="D26" s="32"/>
      <c r="E26" s="32"/>
      <c r="F26" s="32"/>
      <c r="G26" s="32"/>
      <c r="H26" s="32"/>
      <c r="I26" s="32"/>
      <c r="J26" s="43"/>
    </row>
    <row r="27" spans="1:10" ht="31.5" customHeight="1">
      <c r="A27" s="54" t="s">
        <v>212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2.75">
      <c r="A28" s="42"/>
      <c r="B28" s="32"/>
      <c r="C28" s="32"/>
      <c r="D28" s="32"/>
      <c r="E28" s="32"/>
      <c r="F28" s="32"/>
      <c r="G28" s="32"/>
      <c r="H28" s="32"/>
      <c r="I28" s="32"/>
      <c r="J28" s="43"/>
    </row>
    <row r="29" spans="1:10" ht="12.75">
      <c r="A29" s="42"/>
      <c r="B29" s="32"/>
      <c r="C29" s="32"/>
      <c r="D29" s="32"/>
      <c r="E29" s="32"/>
      <c r="F29" s="32"/>
      <c r="G29" s="32"/>
      <c r="H29" s="32"/>
      <c r="I29" s="32"/>
      <c r="J29" s="43"/>
    </row>
    <row r="30" spans="1:10" ht="12.75">
      <c r="A30" s="42"/>
      <c r="B30" s="32"/>
      <c r="C30" s="32"/>
      <c r="D30" s="32"/>
      <c r="E30" s="32"/>
      <c r="F30" s="32"/>
      <c r="G30" s="32"/>
      <c r="H30" s="32"/>
      <c r="I30" s="32"/>
      <c r="J30" s="43"/>
    </row>
    <row r="31" spans="1:10" ht="12.75">
      <c r="A31" s="42"/>
      <c r="B31" s="32"/>
      <c r="C31" s="32"/>
      <c r="D31" s="32"/>
      <c r="E31" s="32"/>
      <c r="F31" s="32"/>
      <c r="G31" s="32"/>
      <c r="H31" s="32"/>
      <c r="I31" s="32"/>
      <c r="J31" s="43"/>
    </row>
    <row r="32" spans="1:10" ht="12.75">
      <c r="A32" s="42"/>
      <c r="B32" s="32"/>
      <c r="C32" s="32"/>
      <c r="D32" s="32"/>
      <c r="E32" s="32"/>
      <c r="F32" s="32"/>
      <c r="G32" s="32"/>
      <c r="H32" s="32"/>
      <c r="I32" s="32"/>
      <c r="J32" s="43"/>
    </row>
    <row r="33" spans="1:10" ht="12.75">
      <c r="A33" s="42"/>
      <c r="B33" s="32"/>
      <c r="C33" s="32"/>
      <c r="D33" s="32"/>
      <c r="E33" s="32"/>
      <c r="F33" s="32"/>
      <c r="G33" s="32"/>
      <c r="H33" s="32"/>
      <c r="I33" s="32"/>
      <c r="J33" s="43"/>
    </row>
    <row r="34" spans="1:10" ht="12.75">
      <c r="A34" s="42"/>
      <c r="B34" s="32"/>
      <c r="C34" s="32"/>
      <c r="D34" s="32"/>
      <c r="E34" s="32"/>
      <c r="F34" s="32"/>
      <c r="G34" s="32"/>
      <c r="H34" s="32"/>
      <c r="I34" s="32"/>
      <c r="J34" s="43"/>
    </row>
    <row r="35" spans="1:10" ht="12.75">
      <c r="A35" s="42"/>
      <c r="B35" s="32"/>
      <c r="C35" s="32"/>
      <c r="D35" s="32"/>
      <c r="E35" s="32"/>
      <c r="F35" s="32"/>
      <c r="G35" s="32"/>
      <c r="H35" s="32"/>
      <c r="I35" s="32"/>
      <c r="J35" s="43"/>
    </row>
    <row r="36" spans="1:10" ht="12.75">
      <c r="A36" s="42"/>
      <c r="B36" s="32"/>
      <c r="C36" s="32"/>
      <c r="D36" s="32"/>
      <c r="E36" s="32"/>
      <c r="F36" s="32"/>
      <c r="G36" s="32"/>
      <c r="H36" s="32"/>
      <c r="I36" s="32"/>
      <c r="J36" s="43"/>
    </row>
    <row r="37" spans="1:10" ht="12.75">
      <c r="A37" s="42"/>
      <c r="B37" s="32"/>
      <c r="C37" s="32"/>
      <c r="D37" s="32"/>
      <c r="E37" s="32"/>
      <c r="F37" s="32"/>
      <c r="G37" s="32"/>
      <c r="H37" s="32"/>
      <c r="I37" s="32"/>
      <c r="J37" s="43"/>
    </row>
    <row r="38" spans="1:10" ht="12.75">
      <c r="A38" s="42"/>
      <c r="B38" s="32"/>
      <c r="C38" s="32"/>
      <c r="D38" s="32"/>
      <c r="E38" s="32"/>
      <c r="F38" s="32"/>
      <c r="G38" s="32"/>
      <c r="H38" s="32"/>
      <c r="I38" s="32"/>
      <c r="J38" s="43"/>
    </row>
    <row r="39" spans="1:10" ht="12.75">
      <c r="A39" s="42"/>
      <c r="B39" s="32"/>
      <c r="C39" s="32"/>
      <c r="D39" s="32"/>
      <c r="E39" s="32"/>
      <c r="F39" s="32"/>
      <c r="G39" s="32"/>
      <c r="H39" s="32"/>
      <c r="I39" s="32"/>
      <c r="J39" s="43"/>
    </row>
    <row r="40" spans="1:10" ht="18" customHeight="1">
      <c r="A40" s="42"/>
      <c r="B40" s="35" t="s">
        <v>184</v>
      </c>
      <c r="C40" s="35"/>
      <c r="D40" s="35"/>
      <c r="E40" s="35"/>
      <c r="F40" s="35" t="s">
        <v>185</v>
      </c>
      <c r="G40" s="37">
        <v>40179</v>
      </c>
      <c r="H40" s="32"/>
      <c r="I40" s="32"/>
      <c r="J40" s="43"/>
    </row>
    <row r="41" spans="1:10" ht="18" customHeight="1">
      <c r="A41" s="42"/>
      <c r="B41" s="35"/>
      <c r="C41" s="35"/>
      <c r="D41" s="35"/>
      <c r="E41" s="35"/>
      <c r="F41" s="35" t="s">
        <v>186</v>
      </c>
      <c r="G41" s="38">
        <v>40543</v>
      </c>
      <c r="H41" s="32"/>
      <c r="I41" s="32"/>
      <c r="J41" s="43"/>
    </row>
    <row r="42" spans="1:10" ht="24.75" customHeight="1">
      <c r="A42" s="42"/>
      <c r="B42" s="35" t="s">
        <v>187</v>
      </c>
      <c r="C42" s="35"/>
      <c r="D42" s="35"/>
      <c r="E42" s="35"/>
      <c r="F42" s="35"/>
      <c r="G42" s="38">
        <v>40543</v>
      </c>
      <c r="H42" s="32"/>
      <c r="I42" s="32"/>
      <c r="J42" s="43"/>
    </row>
    <row r="43" spans="1:10" ht="22.5" customHeight="1">
      <c r="A43" s="42"/>
      <c r="B43" s="32"/>
      <c r="C43" s="32"/>
      <c r="D43" s="32"/>
      <c r="E43" s="32"/>
      <c r="F43" s="32"/>
      <c r="G43" s="32"/>
      <c r="H43" s="32"/>
      <c r="I43" s="32"/>
      <c r="J43" s="43"/>
    </row>
    <row r="44" spans="1:10" ht="15.75" customHeight="1">
      <c r="A44" s="42"/>
      <c r="B44" s="32" t="s">
        <v>188</v>
      </c>
      <c r="C44" s="32"/>
      <c r="D44" s="32"/>
      <c r="E44" s="32"/>
      <c r="F44" s="32"/>
      <c r="G44" s="32"/>
      <c r="H44" s="32"/>
      <c r="I44" s="32"/>
      <c r="J44" s="43"/>
    </row>
    <row r="45" spans="1:10" ht="15.75" customHeight="1">
      <c r="A45" s="42"/>
      <c r="B45" s="32" t="s">
        <v>189</v>
      </c>
      <c r="C45" s="32"/>
      <c r="D45" s="32"/>
      <c r="E45" s="32"/>
      <c r="F45" s="32"/>
      <c r="G45" s="32"/>
      <c r="H45" s="32"/>
      <c r="I45" s="32"/>
      <c r="J45" s="43"/>
    </row>
    <row r="46" spans="1:10" ht="15.75" customHeight="1">
      <c r="A46" s="42"/>
      <c r="B46" s="32" t="s">
        <v>190</v>
      </c>
      <c r="C46" s="32"/>
      <c r="D46" s="32"/>
      <c r="E46" s="32"/>
      <c r="F46" s="32"/>
      <c r="G46" s="32"/>
      <c r="H46" s="32"/>
      <c r="I46" s="32"/>
      <c r="J46" s="43"/>
    </row>
    <row r="47" spans="1:10" ht="15.75" customHeight="1">
      <c r="A47" s="42"/>
      <c r="B47" s="32"/>
      <c r="C47" s="32"/>
      <c r="D47" s="32"/>
      <c r="E47" s="32"/>
      <c r="F47" s="32"/>
      <c r="G47" s="32"/>
      <c r="H47" s="32"/>
      <c r="I47" s="32"/>
      <c r="J47" s="43"/>
    </row>
    <row r="48" spans="1:10" ht="15.75" customHeight="1">
      <c r="A48" s="42"/>
      <c r="B48" s="32"/>
      <c r="C48" s="32"/>
      <c r="D48" s="32"/>
      <c r="E48" s="32"/>
      <c r="F48" s="32"/>
      <c r="G48" s="32"/>
      <c r="H48" s="32"/>
      <c r="I48" s="32"/>
      <c r="J48" s="43"/>
    </row>
    <row r="49" spans="1:10" ht="12.75">
      <c r="A49" s="42"/>
      <c r="B49" s="32"/>
      <c r="C49" s="32"/>
      <c r="D49" s="32"/>
      <c r="E49" s="32"/>
      <c r="F49" s="32"/>
      <c r="G49" s="32"/>
      <c r="H49" s="32"/>
      <c r="I49" s="32"/>
      <c r="J49" s="43"/>
    </row>
    <row r="50" spans="1:10" ht="12.75">
      <c r="A50" s="42"/>
      <c r="B50" s="32"/>
      <c r="C50" s="32"/>
      <c r="D50" s="32"/>
      <c r="E50" s="32"/>
      <c r="F50" s="32"/>
      <c r="G50" s="32"/>
      <c r="H50" s="32"/>
      <c r="I50" s="32"/>
      <c r="J50" s="43"/>
    </row>
    <row r="51" spans="1:10" ht="13.5" thickBot="1">
      <c r="A51" s="44"/>
      <c r="B51" s="45"/>
      <c r="C51" s="45"/>
      <c r="D51" s="45"/>
      <c r="E51" s="45"/>
      <c r="F51" s="45"/>
      <c r="G51" s="45"/>
      <c r="H51" s="45"/>
      <c r="I51" s="45"/>
      <c r="J51" s="46"/>
    </row>
  </sheetData>
  <mergeCells count="2">
    <mergeCell ref="A24:J24"/>
    <mergeCell ref="A27:J27"/>
  </mergeCells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55"/>
  <sheetViews>
    <sheetView workbookViewId="0" topLeftCell="A24">
      <selection activeCell="A1" sqref="A1:G52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6" width="13.57421875" style="0" customWidth="1"/>
    <col min="7" max="7" width="10.140625" style="0" bestFit="1" customWidth="1"/>
    <col min="9" max="9" width="10.00390625" style="0" bestFit="1" customWidth="1"/>
  </cols>
  <sheetData>
    <row r="4" spans="2:6" ht="21.75" customHeight="1">
      <c r="B4" s="5"/>
      <c r="C4" s="10" t="s">
        <v>0</v>
      </c>
      <c r="D4" s="7" t="s">
        <v>1</v>
      </c>
      <c r="E4" s="7" t="s">
        <v>212</v>
      </c>
      <c r="F4" s="7" t="s">
        <v>210</v>
      </c>
    </row>
    <row r="5" spans="2:6" ht="16.5" customHeight="1">
      <c r="B5" s="20" t="s">
        <v>2</v>
      </c>
      <c r="C5" s="9" t="s">
        <v>3</v>
      </c>
      <c r="D5" s="8"/>
      <c r="E5" s="11"/>
      <c r="F5" s="11"/>
    </row>
    <row r="6" spans="2:6" ht="15.75" customHeight="1">
      <c r="B6" s="21" t="s">
        <v>5</v>
      </c>
      <c r="C6" s="3" t="s">
        <v>4</v>
      </c>
      <c r="D6" s="3"/>
      <c r="E6" s="12">
        <v>8288097</v>
      </c>
      <c r="F6" s="12">
        <v>29938503</v>
      </c>
    </row>
    <row r="7" spans="2:6" ht="13.5" customHeight="1">
      <c r="B7" s="22" t="s">
        <v>7</v>
      </c>
      <c r="C7" s="6" t="s">
        <v>6</v>
      </c>
      <c r="D7" s="8"/>
      <c r="E7" s="11"/>
      <c r="F7" s="11"/>
    </row>
    <row r="8" spans="2:6" ht="13.5" customHeight="1">
      <c r="B8" s="23" t="s">
        <v>13</v>
      </c>
      <c r="C8" s="8" t="s">
        <v>8</v>
      </c>
      <c r="D8" s="8"/>
      <c r="E8" s="11"/>
      <c r="F8" s="11"/>
    </row>
    <row r="9" spans="2:6" ht="13.5" customHeight="1">
      <c r="B9" s="23" t="s">
        <v>14</v>
      </c>
      <c r="C9" s="8" t="s">
        <v>9</v>
      </c>
      <c r="D9" s="8"/>
      <c r="E9" s="11"/>
      <c r="F9" s="11"/>
    </row>
    <row r="10" spans="2:6" ht="15.75" customHeight="1">
      <c r="B10" s="23"/>
      <c r="C10" s="3" t="s">
        <v>10</v>
      </c>
      <c r="D10" s="3"/>
      <c r="E10" s="12">
        <f>E8+E9</f>
        <v>0</v>
      </c>
      <c r="F10" s="12">
        <f>F8+F9</f>
        <v>0</v>
      </c>
    </row>
    <row r="11" spans="2:8" ht="13.5" customHeight="1">
      <c r="B11" s="22" t="s">
        <v>12</v>
      </c>
      <c r="C11" s="6" t="s">
        <v>11</v>
      </c>
      <c r="D11" s="8"/>
      <c r="E11" s="11"/>
      <c r="F11" s="11"/>
      <c r="H11" s="47"/>
    </row>
    <row r="12" spans="2:6" ht="13.5" customHeight="1">
      <c r="B12" s="23" t="s">
        <v>13</v>
      </c>
      <c r="C12" s="8" t="s">
        <v>15</v>
      </c>
      <c r="D12" s="8"/>
      <c r="E12" s="11">
        <v>131790625</v>
      </c>
      <c r="F12" s="11">
        <v>113592873</v>
      </c>
    </row>
    <row r="13" spans="2:6" ht="13.5" customHeight="1">
      <c r="B13" s="23" t="s">
        <v>14</v>
      </c>
      <c r="C13" s="8" t="s">
        <v>16</v>
      </c>
      <c r="D13" s="8"/>
      <c r="E13" s="11">
        <v>2883848</v>
      </c>
      <c r="F13" s="11">
        <v>1418393</v>
      </c>
    </row>
    <row r="14" spans="2:6" ht="13.5" customHeight="1">
      <c r="B14" s="23" t="s">
        <v>19</v>
      </c>
      <c r="C14" s="8" t="s">
        <v>17</v>
      </c>
      <c r="D14" s="8"/>
      <c r="E14" s="11"/>
      <c r="F14" s="11"/>
    </row>
    <row r="15" spans="2:6" ht="13.5" customHeight="1">
      <c r="B15" s="23" t="s">
        <v>20</v>
      </c>
      <c r="C15" s="8" t="s">
        <v>18</v>
      </c>
      <c r="D15" s="8"/>
      <c r="E15" s="11">
        <v>43000000</v>
      </c>
      <c r="F15" s="11">
        <v>3400000</v>
      </c>
    </row>
    <row r="16" spans="2:6" ht="15.75" customHeight="1">
      <c r="B16" s="23"/>
      <c r="C16" s="3" t="s">
        <v>21</v>
      </c>
      <c r="D16" s="3"/>
      <c r="E16" s="12">
        <f>E12+E13+E14+E15</f>
        <v>177674473</v>
      </c>
      <c r="F16" s="12">
        <f>F12+F13+F14+F15</f>
        <v>118411266</v>
      </c>
    </row>
    <row r="17" spans="2:6" ht="13.5" customHeight="1">
      <c r="B17" s="22" t="s">
        <v>28</v>
      </c>
      <c r="C17" s="6" t="s">
        <v>22</v>
      </c>
      <c r="D17" s="8"/>
      <c r="E17" s="11"/>
      <c r="F17" s="11"/>
    </row>
    <row r="18" spans="2:6" ht="13.5" customHeight="1">
      <c r="B18" s="23" t="s">
        <v>13</v>
      </c>
      <c r="C18" s="8" t="s">
        <v>23</v>
      </c>
      <c r="D18" s="8"/>
      <c r="E18" s="11">
        <v>29303535</v>
      </c>
      <c r="F18" s="11">
        <v>2955840</v>
      </c>
    </row>
    <row r="19" spans="2:6" ht="13.5" customHeight="1">
      <c r="B19" s="23" t="s">
        <v>14</v>
      </c>
      <c r="C19" s="8" t="s">
        <v>24</v>
      </c>
      <c r="D19" s="8"/>
      <c r="E19" s="11"/>
      <c r="F19" s="11"/>
    </row>
    <row r="20" spans="2:7" ht="13.5" customHeight="1">
      <c r="B20" s="23" t="s">
        <v>19</v>
      </c>
      <c r="C20" s="8" t="s">
        <v>25</v>
      </c>
      <c r="D20" s="8"/>
      <c r="E20" s="11">
        <v>40264533</v>
      </c>
      <c r="F20" s="11">
        <v>2357896</v>
      </c>
      <c r="G20" s="47">
        <f>E20-F20</f>
        <v>37906637</v>
      </c>
    </row>
    <row r="21" spans="2:7" ht="13.5" customHeight="1">
      <c r="B21" s="23" t="s">
        <v>20</v>
      </c>
      <c r="C21" s="8" t="s">
        <v>26</v>
      </c>
      <c r="D21" s="8"/>
      <c r="E21" s="11"/>
      <c r="F21" s="11"/>
      <c r="G21">
        <v>38032287</v>
      </c>
    </row>
    <row r="22" spans="2:7" ht="13.5" customHeight="1">
      <c r="B22" s="23" t="s">
        <v>29</v>
      </c>
      <c r="C22" s="8" t="s">
        <v>27</v>
      </c>
      <c r="D22" s="8"/>
      <c r="E22" s="11"/>
      <c r="F22" s="11"/>
      <c r="G22" s="47">
        <f>G21-G20</f>
        <v>125650</v>
      </c>
    </row>
    <row r="23" spans="2:6" ht="15.75" customHeight="1">
      <c r="B23" s="23"/>
      <c r="C23" s="3" t="s">
        <v>30</v>
      </c>
      <c r="D23" s="3"/>
      <c r="E23" s="12">
        <f>E18+E19+E20+E21+E22</f>
        <v>69568068</v>
      </c>
      <c r="F23" s="12">
        <f>F18+F19+F20+F21+F22</f>
        <v>5313736</v>
      </c>
    </row>
    <row r="24" spans="2:6" ht="15.75" customHeight="1">
      <c r="B24" s="21" t="s">
        <v>32</v>
      </c>
      <c r="C24" s="3" t="s">
        <v>31</v>
      </c>
      <c r="D24" s="3"/>
      <c r="E24" s="12">
        <v>0</v>
      </c>
      <c r="F24" s="12">
        <v>0</v>
      </c>
    </row>
    <row r="25" spans="2:6" ht="15.75" customHeight="1">
      <c r="B25" s="21" t="s">
        <v>34</v>
      </c>
      <c r="C25" s="3" t="s">
        <v>33</v>
      </c>
      <c r="D25" s="3"/>
      <c r="E25" s="12">
        <v>0</v>
      </c>
      <c r="F25" s="12">
        <v>0</v>
      </c>
    </row>
    <row r="26" spans="2:6" ht="15.75" customHeight="1">
      <c r="B26" s="21" t="s">
        <v>36</v>
      </c>
      <c r="C26" s="3" t="s">
        <v>35</v>
      </c>
      <c r="D26" s="3"/>
      <c r="E26" s="12">
        <v>11369726</v>
      </c>
      <c r="F26" s="12">
        <v>8503355</v>
      </c>
    </row>
    <row r="27" spans="2:6" ht="16.5" customHeight="1">
      <c r="B27" s="20"/>
      <c r="C27" s="9" t="s">
        <v>37</v>
      </c>
      <c r="D27" s="14"/>
      <c r="E27" s="15">
        <f>E6+E10+E16+E23+E24+E25+E26</f>
        <v>266900364</v>
      </c>
      <c r="F27" s="15">
        <f>F6+F10+F16+F23+F24+F25+F26</f>
        <v>162166860</v>
      </c>
    </row>
    <row r="28" spans="2:6" ht="13.5" customHeight="1">
      <c r="B28" s="23"/>
      <c r="C28" s="8"/>
      <c r="D28" s="8"/>
      <c r="E28" s="11"/>
      <c r="F28" s="11"/>
    </row>
    <row r="29" spans="2:6" ht="16.5" customHeight="1">
      <c r="B29" s="20" t="s">
        <v>39</v>
      </c>
      <c r="C29" s="9" t="s">
        <v>38</v>
      </c>
      <c r="D29" s="8"/>
      <c r="E29" s="11"/>
      <c r="F29" s="11"/>
    </row>
    <row r="30" spans="2:6" ht="13.5" customHeight="1">
      <c r="B30" s="22" t="s">
        <v>5</v>
      </c>
      <c r="C30" s="6" t="s">
        <v>40</v>
      </c>
      <c r="D30" s="8"/>
      <c r="E30" s="11"/>
      <c r="F30" s="11"/>
    </row>
    <row r="31" spans="2:6" ht="13.5" customHeight="1">
      <c r="B31" s="23" t="s">
        <v>13</v>
      </c>
      <c r="C31" s="13" t="s">
        <v>59</v>
      </c>
      <c r="D31" s="8"/>
      <c r="E31" s="11"/>
      <c r="F31" s="11"/>
    </row>
    <row r="32" spans="2:6" ht="13.5" customHeight="1">
      <c r="B32" s="23" t="s">
        <v>14</v>
      </c>
      <c r="C32" s="8" t="s">
        <v>41</v>
      </c>
      <c r="D32" s="8"/>
      <c r="E32" s="11"/>
      <c r="F32" s="11"/>
    </row>
    <row r="33" spans="2:6" ht="13.5" customHeight="1">
      <c r="B33" s="23" t="s">
        <v>19</v>
      </c>
      <c r="C33" s="8" t="s">
        <v>42</v>
      </c>
      <c r="D33" s="8"/>
      <c r="E33" s="11"/>
      <c r="F33" s="11"/>
    </row>
    <row r="34" spans="2:6" ht="13.5" customHeight="1">
      <c r="B34" s="23" t="s">
        <v>20</v>
      </c>
      <c r="C34" s="8" t="s">
        <v>43</v>
      </c>
      <c r="D34" s="8"/>
      <c r="E34" s="11"/>
      <c r="F34" s="11"/>
    </row>
    <row r="35" spans="2:6" ht="15.75" customHeight="1">
      <c r="B35" s="23"/>
      <c r="C35" s="3" t="s">
        <v>44</v>
      </c>
      <c r="D35" s="3"/>
      <c r="E35" s="12">
        <f>E31+E32+E33+E34</f>
        <v>0</v>
      </c>
      <c r="F35" s="12">
        <f>F31+F32+F33+F34</f>
        <v>0</v>
      </c>
    </row>
    <row r="36" spans="2:6" ht="13.5" customHeight="1">
      <c r="B36" s="22" t="s">
        <v>7</v>
      </c>
      <c r="C36" s="6" t="s">
        <v>45</v>
      </c>
      <c r="D36" s="8"/>
      <c r="E36" s="11"/>
      <c r="F36" s="11"/>
    </row>
    <row r="37" spans="2:6" ht="13.5" customHeight="1">
      <c r="B37" s="23" t="s">
        <v>13</v>
      </c>
      <c r="C37" s="8" t="s">
        <v>46</v>
      </c>
      <c r="D37" s="8"/>
      <c r="E37" s="11">
        <v>97899998</v>
      </c>
      <c r="F37" s="11">
        <v>97899998</v>
      </c>
    </row>
    <row r="38" spans="2:6" ht="13.5" customHeight="1">
      <c r="B38" s="23" t="s">
        <v>14</v>
      </c>
      <c r="C38" s="8" t="s">
        <v>47</v>
      </c>
      <c r="D38" s="8"/>
      <c r="E38" s="11">
        <v>6625586</v>
      </c>
      <c r="F38" s="11">
        <v>6974301</v>
      </c>
    </row>
    <row r="39" spans="2:6" ht="13.5" customHeight="1">
      <c r="B39" s="23" t="s">
        <v>19</v>
      </c>
      <c r="C39" s="8" t="s">
        <v>48</v>
      </c>
      <c r="D39" s="8"/>
      <c r="E39" s="11">
        <v>126977141</v>
      </c>
      <c r="F39" s="11">
        <v>125436215</v>
      </c>
    </row>
    <row r="40" spans="2:6" ht="13.5" customHeight="1">
      <c r="B40" s="23" t="s">
        <v>20</v>
      </c>
      <c r="C40" s="8" t="s">
        <v>49</v>
      </c>
      <c r="D40" s="8"/>
      <c r="E40" s="11">
        <v>1391199</v>
      </c>
      <c r="F40" s="11">
        <v>839855</v>
      </c>
    </row>
    <row r="41" spans="2:6" ht="15.75" customHeight="1">
      <c r="B41" s="23"/>
      <c r="C41" s="3" t="s">
        <v>10</v>
      </c>
      <c r="D41" s="3"/>
      <c r="E41" s="12">
        <f>E37+E38+E39+E40</f>
        <v>232893924</v>
      </c>
      <c r="F41" s="12">
        <f>F37+F38+F39+F40</f>
        <v>231150369</v>
      </c>
    </row>
    <row r="42" spans="2:6" ht="15.75" customHeight="1">
      <c r="B42" s="21" t="s">
        <v>12</v>
      </c>
      <c r="C42" s="3" t="s">
        <v>50</v>
      </c>
      <c r="D42" s="3"/>
      <c r="E42" s="12">
        <v>0</v>
      </c>
      <c r="F42" s="12">
        <v>0</v>
      </c>
    </row>
    <row r="43" spans="2:6" ht="13.5" customHeight="1">
      <c r="B43" s="21" t="s">
        <v>28</v>
      </c>
      <c r="C43" s="3" t="s">
        <v>51</v>
      </c>
      <c r="D43" s="3"/>
      <c r="E43" s="12"/>
      <c r="F43" s="12"/>
    </row>
    <row r="44" spans="2:6" ht="13.5" customHeight="1">
      <c r="B44" s="23" t="s">
        <v>13</v>
      </c>
      <c r="C44" s="8" t="s">
        <v>52</v>
      </c>
      <c r="D44" s="8"/>
      <c r="E44" s="11"/>
      <c r="F44" s="11"/>
    </row>
    <row r="45" spans="2:6" ht="13.5" customHeight="1">
      <c r="B45" s="23" t="s">
        <v>14</v>
      </c>
      <c r="C45" s="8" t="s">
        <v>53</v>
      </c>
      <c r="D45" s="8"/>
      <c r="E45" s="11"/>
      <c r="F45" s="11"/>
    </row>
    <row r="46" spans="2:6" ht="13.5" customHeight="1">
      <c r="B46" s="23" t="s">
        <v>19</v>
      </c>
      <c r="C46" s="8" t="s">
        <v>54</v>
      </c>
      <c r="D46" s="8"/>
      <c r="E46" s="11"/>
      <c r="F46" s="11"/>
    </row>
    <row r="47" spans="2:6" ht="15.75" customHeight="1">
      <c r="B47" s="23"/>
      <c r="C47" s="3" t="s">
        <v>30</v>
      </c>
      <c r="D47" s="3"/>
      <c r="E47" s="12">
        <f>E44+E45+E46</f>
        <v>0</v>
      </c>
      <c r="F47" s="12">
        <f>F44+F45+F46</f>
        <v>0</v>
      </c>
    </row>
    <row r="48" spans="2:6" ht="15.75" customHeight="1">
      <c r="B48" s="21" t="s">
        <v>32</v>
      </c>
      <c r="C48" s="3" t="s">
        <v>55</v>
      </c>
      <c r="D48" s="3"/>
      <c r="E48" s="12"/>
      <c r="F48" s="12"/>
    </row>
    <row r="49" spans="2:6" ht="15.75" customHeight="1">
      <c r="B49" s="21" t="s">
        <v>34</v>
      </c>
      <c r="C49" s="3" t="s">
        <v>56</v>
      </c>
      <c r="D49" s="3"/>
      <c r="E49" s="12">
        <v>0</v>
      </c>
      <c r="F49" s="12">
        <v>0</v>
      </c>
    </row>
    <row r="50" spans="2:6" ht="16.5" customHeight="1">
      <c r="B50" s="20"/>
      <c r="C50" s="16" t="s">
        <v>57</v>
      </c>
      <c r="D50" s="16"/>
      <c r="E50" s="17">
        <f>E35+E41+E42+E47+E48+E49</f>
        <v>232893924</v>
      </c>
      <c r="F50" s="17">
        <f>F35+F41+F42+F47+F48+F49</f>
        <v>231150369</v>
      </c>
    </row>
    <row r="51" spans="2:6" ht="18" customHeight="1">
      <c r="B51" s="23"/>
      <c r="C51" s="18" t="s">
        <v>58</v>
      </c>
      <c r="D51" s="18"/>
      <c r="E51" s="19">
        <f>E27+E50</f>
        <v>499794288</v>
      </c>
      <c r="F51" s="19">
        <f>F27+F50</f>
        <v>393317229</v>
      </c>
    </row>
    <row r="52" spans="2:6" ht="13.5" customHeight="1">
      <c r="B52" s="23"/>
      <c r="C52" s="8"/>
      <c r="D52" s="8"/>
      <c r="E52" s="11"/>
      <c r="F52" s="11"/>
    </row>
    <row r="53" ht="12.75">
      <c r="B53" s="1"/>
    </row>
    <row r="54" ht="12.75">
      <c r="B54" s="1"/>
    </row>
    <row r="55" spans="2:6" ht="12.75">
      <c r="B55" s="1"/>
      <c r="E55" s="47">
        <f>E51-Pasivi!E47</f>
        <v>0</v>
      </c>
      <c r="F55" s="47">
        <f>F51-Pasivi!F47</f>
        <v>0</v>
      </c>
    </row>
  </sheetData>
  <printOptions/>
  <pageMargins left="0.16" right="0.21" top="0.5" bottom="0.5" header="0.5" footer="0.5"/>
  <pageSetup horizontalDpi="600" verticalDpi="600" orientation="portrait" paperSize="9" r:id="rId1"/>
  <ignoredErrors>
    <ignoredError sqref="B6:B7 B11 B24:B26 B30 B36 B17 B42:B43 B48:B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F55"/>
  <sheetViews>
    <sheetView workbookViewId="0" topLeftCell="A22">
      <selection activeCell="A1" sqref="A1:F52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11.140625" style="0" customWidth="1"/>
    <col min="5" max="6" width="13.57421875" style="0" customWidth="1"/>
    <col min="7" max="7" width="10.00390625" style="0" bestFit="1" customWidth="1"/>
  </cols>
  <sheetData>
    <row r="4" spans="2:6" ht="21.75" customHeight="1">
      <c r="B4" s="5"/>
      <c r="C4" s="10" t="s">
        <v>60</v>
      </c>
      <c r="D4" s="7" t="s">
        <v>1</v>
      </c>
      <c r="E4" s="7" t="s">
        <v>212</v>
      </c>
      <c r="F4" s="7" t="s">
        <v>210</v>
      </c>
    </row>
    <row r="5" spans="2:6" ht="16.5" customHeight="1">
      <c r="B5" s="20" t="s">
        <v>2</v>
      </c>
      <c r="C5" s="9" t="s">
        <v>61</v>
      </c>
      <c r="D5" s="8"/>
      <c r="E5" s="11"/>
      <c r="F5" s="11"/>
    </row>
    <row r="6" spans="2:6" ht="15.75" customHeight="1">
      <c r="B6" s="21" t="s">
        <v>5</v>
      </c>
      <c r="C6" s="3" t="s">
        <v>62</v>
      </c>
      <c r="D6" s="3"/>
      <c r="E6" s="12">
        <v>0</v>
      </c>
      <c r="F6" s="12">
        <v>0</v>
      </c>
    </row>
    <row r="7" spans="2:6" ht="13.5" customHeight="1">
      <c r="B7" s="21" t="s">
        <v>7</v>
      </c>
      <c r="C7" s="3" t="s">
        <v>63</v>
      </c>
      <c r="D7" s="5"/>
      <c r="E7" s="24"/>
      <c r="F7" s="24"/>
    </row>
    <row r="8" spans="2:6" ht="13.5" customHeight="1">
      <c r="B8" s="23" t="s">
        <v>13</v>
      </c>
      <c r="C8" s="5" t="s">
        <v>64</v>
      </c>
      <c r="D8" s="5"/>
      <c r="E8" s="24"/>
      <c r="F8" s="24"/>
    </row>
    <row r="9" spans="2:6" ht="13.5" customHeight="1">
      <c r="B9" s="23" t="s">
        <v>14</v>
      </c>
      <c r="C9" s="5" t="s">
        <v>66</v>
      </c>
      <c r="D9" s="5"/>
      <c r="E9" s="24"/>
      <c r="F9" s="24"/>
    </row>
    <row r="10" spans="2:6" ht="13.5" customHeight="1">
      <c r="B10" s="23" t="s">
        <v>19</v>
      </c>
      <c r="C10" s="5" t="s">
        <v>65</v>
      </c>
      <c r="D10" s="5"/>
      <c r="E10" s="24"/>
      <c r="F10" s="24"/>
    </row>
    <row r="11" spans="2:6" ht="15.75" customHeight="1">
      <c r="B11" s="23"/>
      <c r="C11" s="3" t="s">
        <v>10</v>
      </c>
      <c r="D11" s="3"/>
      <c r="E11" s="12">
        <f>E8+E9+E10</f>
        <v>0</v>
      </c>
      <c r="F11" s="12">
        <f>F8+F9+F10</f>
        <v>0</v>
      </c>
    </row>
    <row r="12" spans="2:6" ht="13.5" customHeight="1">
      <c r="B12" s="21" t="s">
        <v>12</v>
      </c>
      <c r="C12" s="3" t="s">
        <v>67</v>
      </c>
      <c r="D12" s="5"/>
      <c r="E12" s="24"/>
      <c r="F12" s="24"/>
    </row>
    <row r="13" spans="2:6" ht="13.5" customHeight="1">
      <c r="B13" s="23" t="s">
        <v>13</v>
      </c>
      <c r="C13" s="5" t="s">
        <v>68</v>
      </c>
      <c r="D13" s="5"/>
      <c r="E13" s="24">
        <v>35112150</v>
      </c>
      <c r="F13" s="24">
        <v>46372285</v>
      </c>
    </row>
    <row r="14" spans="2:6" ht="13.5" customHeight="1">
      <c r="B14" s="23" t="s">
        <v>14</v>
      </c>
      <c r="C14" s="5" t="s">
        <v>208</v>
      </c>
      <c r="D14" s="5"/>
      <c r="E14" s="24">
        <v>1820599</v>
      </c>
      <c r="F14" s="24">
        <v>1438381</v>
      </c>
    </row>
    <row r="15" spans="2:6" ht="13.5" customHeight="1">
      <c r="B15" s="23" t="s">
        <v>19</v>
      </c>
      <c r="C15" s="5" t="s">
        <v>215</v>
      </c>
      <c r="D15" s="5"/>
      <c r="E15" s="24">
        <v>1928301</v>
      </c>
      <c r="F15" s="24">
        <v>3126066</v>
      </c>
    </row>
    <row r="16" spans="2:6" ht="13.5" customHeight="1">
      <c r="B16" s="23" t="s">
        <v>20</v>
      </c>
      <c r="C16" s="5" t="s">
        <v>69</v>
      </c>
      <c r="D16" s="5"/>
      <c r="E16" s="24">
        <v>183928544</v>
      </c>
      <c r="F16" s="24">
        <v>163032599</v>
      </c>
    </row>
    <row r="17" spans="2:6" ht="13.5" customHeight="1">
      <c r="B17" s="23" t="s">
        <v>29</v>
      </c>
      <c r="C17" s="5" t="s">
        <v>70</v>
      </c>
      <c r="D17" s="5"/>
      <c r="E17" s="24">
        <v>690000</v>
      </c>
      <c r="F17" s="24"/>
    </row>
    <row r="18" spans="2:6" ht="15.75" customHeight="1">
      <c r="B18" s="23"/>
      <c r="C18" s="3" t="s">
        <v>21</v>
      </c>
      <c r="D18" s="3"/>
      <c r="E18" s="12">
        <f>E13+E14+E15+E16+E17</f>
        <v>223479594</v>
      </c>
      <c r="F18" s="12">
        <f>F13+F14+F15+F16+F17</f>
        <v>213969331</v>
      </c>
    </row>
    <row r="19" spans="2:6" ht="15.75" customHeight="1">
      <c r="B19" s="21" t="s">
        <v>28</v>
      </c>
      <c r="C19" s="3" t="s">
        <v>71</v>
      </c>
      <c r="D19" s="3"/>
      <c r="E19" s="12">
        <v>0</v>
      </c>
      <c r="F19" s="12">
        <v>0</v>
      </c>
    </row>
    <row r="20" spans="2:6" ht="15.75" customHeight="1">
      <c r="B20" s="21" t="s">
        <v>32</v>
      </c>
      <c r="C20" s="3" t="s">
        <v>72</v>
      </c>
      <c r="D20" s="3"/>
      <c r="E20" s="12">
        <v>0</v>
      </c>
      <c r="F20" s="12">
        <v>0</v>
      </c>
    </row>
    <row r="21" spans="2:6" ht="16.5" customHeight="1">
      <c r="B21" s="20"/>
      <c r="C21" s="9" t="s">
        <v>73</v>
      </c>
      <c r="D21" s="14"/>
      <c r="E21" s="15">
        <f>E6+E11+E18+E19+E20</f>
        <v>223479594</v>
      </c>
      <c r="F21" s="15">
        <f>F6+F11+F18+F19+F20</f>
        <v>213969331</v>
      </c>
    </row>
    <row r="22" spans="2:6" ht="13.5" customHeight="1">
      <c r="B22" s="25"/>
      <c r="C22" s="5"/>
      <c r="D22" s="5"/>
      <c r="E22" s="24"/>
      <c r="F22" s="24"/>
    </row>
    <row r="23" spans="2:6" ht="16.5" customHeight="1">
      <c r="B23" s="20" t="s">
        <v>39</v>
      </c>
      <c r="C23" s="9" t="s">
        <v>74</v>
      </c>
      <c r="D23" s="8"/>
      <c r="E23" s="11"/>
      <c r="F23" s="11"/>
    </row>
    <row r="24" spans="2:6" ht="13.5" customHeight="1">
      <c r="B24" s="21" t="s">
        <v>5</v>
      </c>
      <c r="C24" s="3" t="s">
        <v>75</v>
      </c>
      <c r="D24" s="5"/>
      <c r="E24" s="24"/>
      <c r="F24" s="24"/>
    </row>
    <row r="25" spans="2:6" ht="13.5" customHeight="1">
      <c r="B25" s="23" t="s">
        <v>13</v>
      </c>
      <c r="C25" s="5" t="s">
        <v>76</v>
      </c>
      <c r="D25" s="5"/>
      <c r="E25" s="24"/>
      <c r="F25" s="24"/>
    </row>
    <row r="26" spans="2:6" ht="13.5" customHeight="1">
      <c r="B26" s="23" t="s">
        <v>14</v>
      </c>
      <c r="C26" s="5" t="s">
        <v>77</v>
      </c>
      <c r="D26" s="5"/>
      <c r="E26" s="24"/>
      <c r="F26" s="24"/>
    </row>
    <row r="27" spans="2:6" ht="15.75" customHeight="1">
      <c r="B27" s="23"/>
      <c r="C27" s="3" t="s">
        <v>44</v>
      </c>
      <c r="D27" s="3"/>
      <c r="E27" s="12">
        <f>E25+E26</f>
        <v>0</v>
      </c>
      <c r="F27" s="12">
        <f>F25+F26</f>
        <v>0</v>
      </c>
    </row>
    <row r="28" spans="2:6" ht="15.75" customHeight="1">
      <c r="B28" s="21" t="s">
        <v>7</v>
      </c>
      <c r="C28" s="3" t="s">
        <v>78</v>
      </c>
      <c r="D28" s="3"/>
      <c r="E28" s="12"/>
      <c r="F28" s="12"/>
    </row>
    <row r="29" spans="2:6" ht="15.75" customHeight="1">
      <c r="B29" s="21" t="s">
        <v>12</v>
      </c>
      <c r="C29" s="3" t="s">
        <v>79</v>
      </c>
      <c r="D29" s="3"/>
      <c r="E29" s="12">
        <v>0</v>
      </c>
      <c r="F29" s="12">
        <v>0</v>
      </c>
    </row>
    <row r="30" spans="2:6" ht="15.75" customHeight="1">
      <c r="B30" s="21" t="s">
        <v>28</v>
      </c>
      <c r="C30" s="3" t="s">
        <v>71</v>
      </c>
      <c r="D30" s="3"/>
      <c r="E30" s="12">
        <v>0</v>
      </c>
      <c r="F30" s="12">
        <v>0</v>
      </c>
    </row>
    <row r="31" spans="2:6" ht="16.5" customHeight="1">
      <c r="B31" s="20"/>
      <c r="C31" s="9" t="s">
        <v>80</v>
      </c>
      <c r="D31" s="14"/>
      <c r="E31" s="15">
        <f>E27+E28+E29+E30</f>
        <v>0</v>
      </c>
      <c r="F31" s="15">
        <f>F27+F28+F29+F30</f>
        <v>0</v>
      </c>
    </row>
    <row r="32" spans="2:6" ht="16.5" customHeight="1">
      <c r="B32" s="20"/>
      <c r="C32" s="9" t="s">
        <v>81</v>
      </c>
      <c r="D32" s="14"/>
      <c r="E32" s="15">
        <f>E21+E31</f>
        <v>223479594</v>
      </c>
      <c r="F32" s="15">
        <f>F21+F31</f>
        <v>213969331</v>
      </c>
    </row>
    <row r="33" spans="2:6" ht="13.5" customHeight="1">
      <c r="B33" s="25"/>
      <c r="C33" s="5"/>
      <c r="D33" s="5"/>
      <c r="E33" s="24"/>
      <c r="F33" s="24"/>
    </row>
    <row r="34" spans="2:6" ht="16.5" customHeight="1">
      <c r="B34" s="20" t="s">
        <v>83</v>
      </c>
      <c r="C34" s="9" t="s">
        <v>82</v>
      </c>
      <c r="D34" s="8"/>
      <c r="E34" s="11"/>
      <c r="F34" s="11"/>
    </row>
    <row r="35" spans="2:6" ht="13.5" customHeight="1">
      <c r="B35" s="27" t="s">
        <v>5</v>
      </c>
      <c r="C35" s="28" t="s">
        <v>84</v>
      </c>
      <c r="D35" s="5"/>
      <c r="E35" s="24"/>
      <c r="F35" s="24"/>
    </row>
    <row r="36" spans="2:6" ht="24" customHeight="1">
      <c r="B36" s="27" t="s">
        <v>7</v>
      </c>
      <c r="C36" s="29" t="s">
        <v>85</v>
      </c>
      <c r="D36" s="5"/>
      <c r="E36" s="24"/>
      <c r="F36" s="24"/>
    </row>
    <row r="37" spans="2:6" ht="13.5" customHeight="1">
      <c r="B37" s="27" t="s">
        <v>12</v>
      </c>
      <c r="C37" s="4" t="s">
        <v>86</v>
      </c>
      <c r="D37" s="5"/>
      <c r="E37" s="24">
        <v>230000000</v>
      </c>
      <c r="F37" s="24">
        <v>132000000</v>
      </c>
    </row>
    <row r="38" spans="2:6" ht="13.5" customHeight="1">
      <c r="B38" s="27" t="s">
        <v>28</v>
      </c>
      <c r="C38" s="4" t="s">
        <v>87</v>
      </c>
      <c r="D38" s="5"/>
      <c r="E38" s="24"/>
      <c r="F38" s="24"/>
    </row>
    <row r="39" spans="2:6" ht="13.5" customHeight="1">
      <c r="B39" s="27" t="s">
        <v>32</v>
      </c>
      <c r="C39" s="4" t="s">
        <v>88</v>
      </c>
      <c r="D39" s="5"/>
      <c r="E39" s="24"/>
      <c r="F39" s="24"/>
    </row>
    <row r="40" spans="2:6" ht="13.5" customHeight="1">
      <c r="B40" s="27" t="s">
        <v>34</v>
      </c>
      <c r="C40" s="4" t="s">
        <v>89</v>
      </c>
      <c r="D40" s="5"/>
      <c r="E40" s="24"/>
      <c r="F40" s="24"/>
    </row>
    <row r="41" spans="2:6" ht="13.5" customHeight="1">
      <c r="B41" s="27" t="s">
        <v>36</v>
      </c>
      <c r="C41" s="4" t="s">
        <v>90</v>
      </c>
      <c r="D41" s="5"/>
      <c r="E41" s="24">
        <v>9347898</v>
      </c>
      <c r="F41" s="24">
        <v>5024082</v>
      </c>
    </row>
    <row r="42" spans="2:6" ht="13.5" customHeight="1">
      <c r="B42" s="27" t="s">
        <v>94</v>
      </c>
      <c r="C42" s="4" t="s">
        <v>91</v>
      </c>
      <c r="D42" s="5"/>
      <c r="E42" s="24"/>
      <c r="F42" s="24"/>
    </row>
    <row r="43" spans="2:6" ht="13.5" customHeight="1">
      <c r="B43" s="27" t="s">
        <v>95</v>
      </c>
      <c r="C43" s="4" t="s">
        <v>92</v>
      </c>
      <c r="D43" s="5"/>
      <c r="E43" s="24"/>
      <c r="F43" s="24"/>
    </row>
    <row r="44" spans="2:6" ht="13.5" customHeight="1">
      <c r="B44" s="27" t="s">
        <v>96</v>
      </c>
      <c r="C44" s="4" t="s">
        <v>93</v>
      </c>
      <c r="D44" s="5"/>
      <c r="E44" s="24">
        <v>36966796</v>
      </c>
      <c r="F44" s="24">
        <v>42323816</v>
      </c>
    </row>
    <row r="45" spans="2:6" ht="16.5" customHeight="1">
      <c r="B45" s="20"/>
      <c r="C45" s="9" t="s">
        <v>97</v>
      </c>
      <c r="D45" s="14"/>
      <c r="E45" s="15">
        <f>E35+E36+E37+E38+E39+E40+E41+E42+E43+E44</f>
        <v>276314694</v>
      </c>
      <c r="F45" s="15">
        <f>F35+F36+F37+F38+F39+F40+F41+F42+F43+F44</f>
        <v>179347898</v>
      </c>
    </row>
    <row r="46" spans="2:6" ht="13.5" customHeight="1">
      <c r="B46" s="25"/>
      <c r="C46" s="5"/>
      <c r="D46" s="5"/>
      <c r="E46" s="24"/>
      <c r="F46" s="24"/>
    </row>
    <row r="47" spans="2:6" ht="18" customHeight="1">
      <c r="B47" s="23"/>
      <c r="C47" s="18" t="s">
        <v>98</v>
      </c>
      <c r="D47" s="18"/>
      <c r="E47" s="19">
        <f>E32+E45</f>
        <v>499794288</v>
      </c>
      <c r="F47" s="19">
        <f>F32+F45</f>
        <v>393317229</v>
      </c>
    </row>
    <row r="48" spans="2:6" ht="13.5" customHeight="1">
      <c r="B48" s="25"/>
      <c r="C48" s="5"/>
      <c r="D48" s="5"/>
      <c r="E48" s="24"/>
      <c r="F48" s="24"/>
    </row>
    <row r="49" spans="2:6" ht="13.5" customHeight="1">
      <c r="B49" s="25"/>
      <c r="C49" s="5"/>
      <c r="D49" s="5"/>
      <c r="E49" s="24"/>
      <c r="F49" s="24"/>
    </row>
    <row r="50" spans="2:6" ht="13.5" customHeight="1">
      <c r="B50" s="25"/>
      <c r="C50" s="5"/>
      <c r="D50" s="5"/>
      <c r="E50" s="24"/>
      <c r="F50" s="24"/>
    </row>
    <row r="51" spans="2:6" ht="13.5" customHeight="1">
      <c r="B51" s="25"/>
      <c r="C51" s="5"/>
      <c r="D51" s="5"/>
      <c r="E51" s="24"/>
      <c r="F51" s="24"/>
    </row>
    <row r="52" spans="2:6" ht="13.5" customHeight="1">
      <c r="B52" s="25"/>
      <c r="C52" s="5"/>
      <c r="D52" s="5"/>
      <c r="E52" s="24"/>
      <c r="F52" s="24"/>
    </row>
    <row r="53" ht="12.75">
      <c r="B53" s="1"/>
    </row>
    <row r="54" ht="12.75">
      <c r="B54" s="1"/>
    </row>
    <row r="55" ht="12.75">
      <c r="B55" s="1"/>
    </row>
  </sheetData>
  <printOptions/>
  <pageMargins left="0.5" right="0.5" top="0.5" bottom="0.5" header="0.5" footer="0.5"/>
  <pageSetup horizontalDpi="600" verticalDpi="600" orientation="portrait" paperSize="9" r:id="rId1"/>
  <ignoredErrors>
    <ignoredError sqref="B6:B7 B12 B19:B20 B28:B30 B24 B35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workbookViewId="0" topLeftCell="A7">
      <selection activeCell="A1" sqref="A1:F37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5.00390625" style="0" customWidth="1"/>
    <col min="4" max="4" width="9.28125" style="0" customWidth="1"/>
    <col min="5" max="7" width="13.57421875" style="0" customWidth="1"/>
  </cols>
  <sheetData>
    <row r="2" ht="15.75">
      <c r="C2" s="30" t="s">
        <v>99</v>
      </c>
    </row>
    <row r="4" spans="2:6" ht="21.75" customHeight="1">
      <c r="B4" s="7" t="s">
        <v>101</v>
      </c>
      <c r="C4" s="7" t="s">
        <v>100</v>
      </c>
      <c r="D4" s="7" t="s">
        <v>102</v>
      </c>
      <c r="E4" s="7" t="s">
        <v>212</v>
      </c>
      <c r="F4" s="7" t="s">
        <v>210</v>
      </c>
    </row>
    <row r="5" spans="2:6" ht="16.5" customHeight="1">
      <c r="B5" s="25" t="s">
        <v>5</v>
      </c>
      <c r="C5" s="5" t="s">
        <v>103</v>
      </c>
      <c r="D5" s="5"/>
      <c r="E5" s="24">
        <v>275549207</v>
      </c>
      <c r="F5" s="24">
        <v>299025545</v>
      </c>
    </row>
    <row r="6" spans="2:7" ht="16.5" customHeight="1">
      <c r="B6" s="25" t="s">
        <v>7</v>
      </c>
      <c r="C6" s="5" t="s">
        <v>104</v>
      </c>
      <c r="D6" s="5"/>
      <c r="E6" s="24">
        <v>12168207</v>
      </c>
      <c r="F6" s="24">
        <v>22812661</v>
      </c>
      <c r="G6" s="47"/>
    </row>
    <row r="7" spans="2:6" ht="30" customHeight="1">
      <c r="B7" s="25" t="s">
        <v>12</v>
      </c>
      <c r="C7" s="26" t="s">
        <v>105</v>
      </c>
      <c r="D7" s="5"/>
      <c r="E7" s="24">
        <v>38032287</v>
      </c>
      <c r="F7" s="24">
        <v>2547800</v>
      </c>
    </row>
    <row r="8" spans="2:6" ht="16.5" customHeight="1">
      <c r="B8" s="25" t="s">
        <v>28</v>
      </c>
      <c r="C8" s="5" t="s">
        <v>106</v>
      </c>
      <c r="D8" s="5"/>
      <c r="E8" s="24">
        <v>-190018632</v>
      </c>
      <c r="F8" s="24">
        <v>-178985375</v>
      </c>
    </row>
    <row r="9" spans="2:6" ht="16.5" customHeight="1">
      <c r="B9" s="25" t="s">
        <v>32</v>
      </c>
      <c r="C9" s="5" t="s">
        <v>107</v>
      </c>
      <c r="D9" s="5"/>
      <c r="E9" s="24">
        <f>E10+E11</f>
        <v>-30142176</v>
      </c>
      <c r="F9" s="24">
        <f>F10+F11</f>
        <v>-22045629</v>
      </c>
    </row>
    <row r="10" spans="2:6" ht="16.5" customHeight="1">
      <c r="B10" s="25"/>
      <c r="C10" s="5" t="s">
        <v>108</v>
      </c>
      <c r="D10" s="5"/>
      <c r="E10" s="24">
        <v>-25859077</v>
      </c>
      <c r="F10" s="24">
        <v>-18702447</v>
      </c>
    </row>
    <row r="11" spans="2:7" ht="30" customHeight="1">
      <c r="B11" s="25"/>
      <c r="C11" s="26" t="s">
        <v>109</v>
      </c>
      <c r="D11" s="5"/>
      <c r="E11" s="24">
        <v>-4283099</v>
      </c>
      <c r="F11" s="24">
        <v>-3343182</v>
      </c>
      <c r="G11" s="49"/>
    </row>
    <row r="12" spans="2:6" ht="16.5" customHeight="1">
      <c r="B12" s="25" t="s">
        <v>34</v>
      </c>
      <c r="C12" s="5" t="s">
        <v>110</v>
      </c>
      <c r="D12" s="5"/>
      <c r="E12" s="24">
        <v>-26868063</v>
      </c>
      <c r="F12" s="24">
        <v>-24225952</v>
      </c>
    </row>
    <row r="13" spans="2:6" ht="16.5" customHeight="1">
      <c r="B13" s="25" t="s">
        <v>36</v>
      </c>
      <c r="C13" s="5" t="s">
        <v>202</v>
      </c>
      <c r="D13" s="5"/>
      <c r="E13" s="24">
        <v>-37285189</v>
      </c>
      <c r="F13" s="24">
        <v>-51970712</v>
      </c>
    </row>
    <row r="14" spans="2:6" ht="16.5" customHeight="1">
      <c r="B14" s="25"/>
      <c r="C14" s="5" t="s">
        <v>201</v>
      </c>
      <c r="D14" s="5"/>
      <c r="E14" s="24">
        <v>-37285190</v>
      </c>
      <c r="F14" s="24"/>
    </row>
    <row r="15" spans="2:6" ht="16.5" customHeight="1">
      <c r="B15" s="25"/>
      <c r="C15" s="5" t="s">
        <v>203</v>
      </c>
      <c r="D15" s="5"/>
      <c r="E15" s="24"/>
      <c r="F15" s="24"/>
    </row>
    <row r="16" spans="2:6" ht="16.5" customHeight="1">
      <c r="B16" s="25" t="s">
        <v>94</v>
      </c>
      <c r="C16" s="5" t="s">
        <v>111</v>
      </c>
      <c r="D16" s="5"/>
      <c r="E16" s="24">
        <f>E8+E9+E12+E13</f>
        <v>-284314060</v>
      </c>
      <c r="F16" s="24">
        <f>F8+F9+F12+F13+F7+F14+F15</f>
        <v>-274679868</v>
      </c>
    </row>
    <row r="17" spans="2:6" ht="16.5" customHeight="1">
      <c r="B17" s="25" t="s">
        <v>95</v>
      </c>
      <c r="C17" s="5" t="s">
        <v>112</v>
      </c>
      <c r="D17" s="5"/>
      <c r="E17" s="24">
        <f>E5+E6+E7+E16</f>
        <v>41435641</v>
      </c>
      <c r="F17" s="24">
        <f>F5+F6+F16</f>
        <v>47158338</v>
      </c>
    </row>
    <row r="18" spans="2:6" ht="30" customHeight="1">
      <c r="B18" s="25" t="s">
        <v>96</v>
      </c>
      <c r="C18" s="26" t="s">
        <v>113</v>
      </c>
      <c r="D18" s="5"/>
      <c r="E18" s="24"/>
      <c r="F18" s="24"/>
    </row>
    <row r="19" spans="2:6" ht="16.5" customHeight="1">
      <c r="B19" s="25" t="s">
        <v>116</v>
      </c>
      <c r="C19" s="5" t="s">
        <v>114</v>
      </c>
      <c r="D19" s="5"/>
      <c r="E19" s="24"/>
      <c r="F19" s="24"/>
    </row>
    <row r="20" spans="2:6" ht="16.5" customHeight="1">
      <c r="B20" s="25" t="s">
        <v>117</v>
      </c>
      <c r="C20" s="5" t="s">
        <v>115</v>
      </c>
      <c r="D20" s="5"/>
      <c r="E20" s="24">
        <f>E21+E22+E23+E24</f>
        <v>-361422</v>
      </c>
      <c r="F20" s="24">
        <f>F21+F22+F23+F24</f>
        <v>490543</v>
      </c>
    </row>
    <row r="21" spans="2:6" ht="30" customHeight="1">
      <c r="B21" s="25" t="s">
        <v>122</v>
      </c>
      <c r="C21" s="26" t="s">
        <v>126</v>
      </c>
      <c r="D21" s="5"/>
      <c r="E21" s="24"/>
      <c r="F21" s="24"/>
    </row>
    <row r="22" spans="2:6" ht="16.5" customHeight="1">
      <c r="B22" s="25" t="s">
        <v>123</v>
      </c>
      <c r="C22" s="5" t="s">
        <v>127</v>
      </c>
      <c r="D22" s="5"/>
      <c r="E22" s="24">
        <v>4741</v>
      </c>
      <c r="F22" s="24">
        <v>29595</v>
      </c>
    </row>
    <row r="23" spans="2:6" ht="16.5" customHeight="1">
      <c r="B23" s="25" t="s">
        <v>124</v>
      </c>
      <c r="C23" s="5" t="s">
        <v>128</v>
      </c>
      <c r="D23" s="5"/>
      <c r="E23" s="24">
        <v>-366163</v>
      </c>
      <c r="F23" s="24">
        <v>460948</v>
      </c>
    </row>
    <row r="24" spans="2:6" ht="16.5" customHeight="1">
      <c r="B24" s="25" t="s">
        <v>125</v>
      </c>
      <c r="C24" s="5" t="s">
        <v>129</v>
      </c>
      <c r="D24" s="5"/>
      <c r="E24" s="24"/>
      <c r="F24" s="24"/>
    </row>
    <row r="25" spans="2:6" ht="30" customHeight="1">
      <c r="B25" s="25" t="s">
        <v>118</v>
      </c>
      <c r="C25" s="26" t="s">
        <v>130</v>
      </c>
      <c r="D25" s="5"/>
      <c r="E25" s="24">
        <f>E21+E22+E23+E24</f>
        <v>-361422</v>
      </c>
      <c r="F25" s="24">
        <f>F21+F22+F23+F24</f>
        <v>490543</v>
      </c>
    </row>
    <row r="26" spans="2:9" ht="16.5" customHeight="1">
      <c r="B26" s="25" t="s">
        <v>119</v>
      </c>
      <c r="C26" s="5" t="s">
        <v>131</v>
      </c>
      <c r="D26" s="5"/>
      <c r="E26" s="24">
        <f>E17+E25</f>
        <v>41074219</v>
      </c>
      <c r="F26" s="24">
        <f>F17+F25</f>
        <v>47648881</v>
      </c>
      <c r="I26" s="47"/>
    </row>
    <row r="27" spans="2:9" ht="16.5" customHeight="1">
      <c r="B27" s="25"/>
      <c r="C27" s="5" t="s">
        <v>204</v>
      </c>
      <c r="D27" s="5"/>
      <c r="E27" s="24"/>
      <c r="F27" s="24">
        <v>5601772</v>
      </c>
      <c r="I27" s="47"/>
    </row>
    <row r="28" spans="2:9" ht="16.5" customHeight="1">
      <c r="B28" s="25"/>
      <c r="C28" s="5" t="s">
        <v>205</v>
      </c>
      <c r="D28" s="5"/>
      <c r="E28" s="24">
        <f>(E26+E27)</f>
        <v>41074219</v>
      </c>
      <c r="F28" s="24">
        <f>(F26+F27)</f>
        <v>53250653</v>
      </c>
      <c r="I28" s="47"/>
    </row>
    <row r="29" spans="2:9" ht="16.5" customHeight="1">
      <c r="B29" s="25" t="s">
        <v>120</v>
      </c>
      <c r="C29" s="5" t="s">
        <v>206</v>
      </c>
      <c r="D29" s="5"/>
      <c r="E29" s="24">
        <f>E28*0.1</f>
        <v>4107421.9000000004</v>
      </c>
      <c r="F29" s="24">
        <f>F28*0.1</f>
        <v>5325065.300000001</v>
      </c>
      <c r="I29" s="47"/>
    </row>
    <row r="30" spans="2:6" ht="16.5" customHeight="1">
      <c r="B30" s="25" t="s">
        <v>121</v>
      </c>
      <c r="C30" s="5" t="s">
        <v>207</v>
      </c>
      <c r="D30" s="5"/>
      <c r="E30" s="24">
        <f>E26-E29</f>
        <v>36966797.1</v>
      </c>
      <c r="F30" s="24">
        <f>F26-F29</f>
        <v>42323815.7</v>
      </c>
    </row>
    <row r="31" spans="2:6" ht="16.5" customHeight="1">
      <c r="B31" s="25" t="s">
        <v>133</v>
      </c>
      <c r="C31" s="5" t="s">
        <v>132</v>
      </c>
      <c r="D31" s="5"/>
      <c r="E31" s="24"/>
      <c r="F31" s="24"/>
    </row>
    <row r="32" spans="2:6" ht="16.5" customHeight="1">
      <c r="B32" s="25"/>
      <c r="C32" s="5"/>
      <c r="D32" s="5"/>
      <c r="E32" s="24"/>
      <c r="F32" s="24"/>
    </row>
    <row r="33" spans="2:6" ht="16.5" customHeight="1">
      <c r="B33" s="25"/>
      <c r="C33" s="5"/>
      <c r="D33" s="5"/>
      <c r="E33" s="24"/>
      <c r="F33" s="24"/>
    </row>
    <row r="34" spans="2:6" ht="16.5" customHeight="1">
      <c r="B34" s="25"/>
      <c r="C34" s="5"/>
      <c r="D34" s="5"/>
      <c r="E34" s="24"/>
      <c r="F34" s="24"/>
    </row>
    <row r="35" spans="2:6" ht="16.5" customHeight="1">
      <c r="B35" s="25"/>
      <c r="C35" s="5"/>
      <c r="D35" s="5"/>
      <c r="E35" s="24"/>
      <c r="F35" s="24"/>
    </row>
    <row r="36" spans="2:6" ht="16.5" customHeight="1">
      <c r="B36" s="25"/>
      <c r="C36" s="5"/>
      <c r="D36" s="5"/>
      <c r="E36" s="24"/>
      <c r="F36" s="24"/>
    </row>
    <row r="37" spans="2:6" ht="16.5" customHeight="1">
      <c r="B37" s="25"/>
      <c r="C37" s="5"/>
      <c r="D37" s="5"/>
      <c r="E37" s="24"/>
      <c r="F37" s="24"/>
    </row>
  </sheetData>
  <printOptions/>
  <pageMargins left="0.5" right="0.5" top="0.5" bottom="0.5" header="0.5" footer="0.5"/>
  <pageSetup horizontalDpi="600" verticalDpi="600" orientation="portrait" paperSize="9" r:id="rId1"/>
  <ignoredErrors>
    <ignoredError sqref="B29:B31 B5:B13 B16:B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G31"/>
  <sheetViews>
    <sheetView workbookViewId="0" topLeftCell="A1">
      <selection activeCell="A1" sqref="A1:E31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48.7109375" style="0" customWidth="1"/>
    <col min="4" max="5" width="13.57421875" style="0" customWidth="1"/>
    <col min="7" max="7" width="10.140625" style="0" bestFit="1" customWidth="1"/>
  </cols>
  <sheetData>
    <row r="2" ht="15.75">
      <c r="C2" s="30" t="s">
        <v>134</v>
      </c>
    </row>
    <row r="4" spans="2:5" ht="21.75" customHeight="1">
      <c r="B4" s="7"/>
      <c r="C4" s="7" t="s">
        <v>100</v>
      </c>
      <c r="D4" s="7" t="s">
        <v>212</v>
      </c>
      <c r="E4" s="7" t="s">
        <v>210</v>
      </c>
    </row>
    <row r="5" spans="2:5" ht="16.5" customHeight="1">
      <c r="B5" s="25"/>
      <c r="C5" s="3" t="s">
        <v>135</v>
      </c>
      <c r="D5" s="24"/>
      <c r="E5" s="24"/>
    </row>
    <row r="6" spans="2:5" ht="16.5" customHeight="1">
      <c r="B6" s="25"/>
      <c r="C6" s="5" t="s">
        <v>136</v>
      </c>
      <c r="D6" s="48">
        <v>327752164</v>
      </c>
      <c r="E6" s="48">
        <v>346835016</v>
      </c>
    </row>
    <row r="7" spans="2:5" ht="16.5" customHeight="1">
      <c r="B7" s="25"/>
      <c r="C7" s="5" t="s">
        <v>137</v>
      </c>
      <c r="D7" s="48">
        <v>-353201923</v>
      </c>
      <c r="E7" s="48">
        <v>-306259009</v>
      </c>
    </row>
    <row r="8" spans="2:5" ht="16.5" customHeight="1">
      <c r="B8" s="25"/>
      <c r="C8" s="5" t="s">
        <v>214</v>
      </c>
      <c r="D8" s="24">
        <v>-11088771</v>
      </c>
      <c r="E8" s="24"/>
    </row>
    <row r="9" spans="2:5" ht="16.5" customHeight="1">
      <c r="B9" s="25"/>
      <c r="C9" s="5" t="s">
        <v>138</v>
      </c>
      <c r="D9" s="24"/>
      <c r="E9" s="24">
        <v>-4</v>
      </c>
    </row>
    <row r="10" spans="2:5" ht="16.5" customHeight="1">
      <c r="B10" s="25"/>
      <c r="C10" s="5" t="s">
        <v>139</v>
      </c>
      <c r="D10" s="24">
        <v>-26519822</v>
      </c>
      <c r="E10" s="24">
        <v>-42789939</v>
      </c>
    </row>
    <row r="11" spans="2:5" ht="16.5" customHeight="1">
      <c r="B11" s="25"/>
      <c r="C11" s="5" t="s">
        <v>140</v>
      </c>
      <c r="D11" s="24">
        <f>SUM(D6:D10)</f>
        <v>-63058352</v>
      </c>
      <c r="E11" s="24">
        <f>SUM(E6:E10)</f>
        <v>-2213936</v>
      </c>
    </row>
    <row r="12" spans="2:5" ht="16.5" customHeight="1">
      <c r="B12" s="25"/>
      <c r="C12" s="5"/>
      <c r="D12" s="24"/>
      <c r="E12" s="24"/>
    </row>
    <row r="13" spans="2:5" ht="16.5" customHeight="1">
      <c r="B13" s="25"/>
      <c r="C13" s="3" t="s">
        <v>141</v>
      </c>
      <c r="D13" s="24"/>
      <c r="E13" s="24"/>
    </row>
    <row r="14" spans="2:5" ht="16.5" customHeight="1">
      <c r="B14" s="25"/>
      <c r="C14" s="5" t="s">
        <v>142</v>
      </c>
      <c r="D14" s="24"/>
      <c r="E14" s="24"/>
    </row>
    <row r="15" spans="2:5" ht="16.5" customHeight="1">
      <c r="B15" s="25"/>
      <c r="C15" s="5" t="s">
        <v>143</v>
      </c>
      <c r="D15" s="24"/>
      <c r="E15" s="24"/>
    </row>
    <row r="16" spans="2:5" ht="16.5" customHeight="1">
      <c r="B16" s="25"/>
      <c r="C16" s="5" t="s">
        <v>144</v>
      </c>
      <c r="D16" s="24"/>
      <c r="E16" s="24"/>
    </row>
    <row r="17" spans="2:5" ht="16.5" customHeight="1">
      <c r="B17" s="25"/>
      <c r="C17" s="5" t="s">
        <v>145</v>
      </c>
      <c r="D17" s="24">
        <v>150276</v>
      </c>
      <c r="E17" s="24">
        <v>51451</v>
      </c>
    </row>
    <row r="18" spans="2:5" ht="16.5" customHeight="1">
      <c r="B18" s="25"/>
      <c r="C18" s="5" t="s">
        <v>211</v>
      </c>
      <c r="D18" s="24">
        <v>80895946</v>
      </c>
      <c r="E18" s="24">
        <v>21412800</v>
      </c>
    </row>
    <row r="19" spans="2:5" ht="16.5" customHeight="1">
      <c r="B19" s="25"/>
      <c r="C19" s="5" t="s">
        <v>146</v>
      </c>
      <c r="D19" s="24">
        <f>SUM(D14:D18)</f>
        <v>81046222</v>
      </c>
      <c r="E19" s="24">
        <f>SUM(E14:E18)</f>
        <v>21464251</v>
      </c>
    </row>
    <row r="20" spans="2:5" ht="16.5" customHeight="1">
      <c r="B20" s="25"/>
      <c r="C20" s="5"/>
      <c r="D20" s="24"/>
      <c r="E20" s="24"/>
    </row>
    <row r="21" spans="2:5" ht="16.5" customHeight="1">
      <c r="B21" s="25"/>
      <c r="C21" s="3" t="s">
        <v>147</v>
      </c>
      <c r="D21" s="24"/>
      <c r="E21" s="24"/>
    </row>
    <row r="22" spans="2:5" ht="16.5" customHeight="1">
      <c r="B22" s="25"/>
      <c r="C22" s="5" t="s">
        <v>148</v>
      </c>
      <c r="D22" s="24"/>
      <c r="E22" s="24"/>
    </row>
    <row r="23" spans="2:5" ht="16.5" customHeight="1">
      <c r="B23" s="25"/>
      <c r="C23" s="5" t="s">
        <v>149</v>
      </c>
      <c r="D23" s="24">
        <v>-43000000</v>
      </c>
      <c r="E23" s="24"/>
    </row>
    <row r="24" spans="2:5" ht="16.5" customHeight="1">
      <c r="B24" s="25"/>
      <c r="C24" s="5" t="s">
        <v>150</v>
      </c>
      <c r="D24" s="24">
        <v>-38275</v>
      </c>
      <c r="E24" s="24">
        <v>-83796</v>
      </c>
    </row>
    <row r="25" spans="2:5" ht="16.5" customHeight="1">
      <c r="B25" s="25"/>
      <c r="C25" s="5" t="s">
        <v>151</v>
      </c>
      <c r="D25" s="24"/>
      <c r="E25" s="24"/>
    </row>
    <row r="26" spans="2:5" ht="16.5" customHeight="1">
      <c r="B26" s="25"/>
      <c r="C26" s="5" t="s">
        <v>152</v>
      </c>
      <c r="D26" s="24">
        <f>SUM(D22:D25)</f>
        <v>-43038275</v>
      </c>
      <c r="E26" s="24">
        <f>SUM(E22:E25)</f>
        <v>-83796</v>
      </c>
    </row>
    <row r="27" spans="2:5" ht="16.5" customHeight="1">
      <c r="B27" s="25"/>
      <c r="C27" s="5"/>
      <c r="D27" s="24"/>
      <c r="E27" s="24"/>
    </row>
    <row r="28" spans="2:5" ht="16.5" customHeight="1">
      <c r="B28" s="25"/>
      <c r="C28" s="3" t="s">
        <v>153</v>
      </c>
      <c r="D28" s="24">
        <f>D11+D19+D26</f>
        <v>-25050405</v>
      </c>
      <c r="E28" s="24">
        <f>E11+E19+E26</f>
        <v>19166519</v>
      </c>
    </row>
    <row r="29" spans="2:5" ht="16.5" customHeight="1">
      <c r="B29" s="25"/>
      <c r="C29" s="3" t="s">
        <v>154</v>
      </c>
      <c r="D29" s="24">
        <v>33338502</v>
      </c>
      <c r="E29" s="24">
        <v>14170983</v>
      </c>
    </row>
    <row r="30" spans="2:7" ht="16.5" customHeight="1">
      <c r="B30" s="25"/>
      <c r="C30" s="3" t="s">
        <v>155</v>
      </c>
      <c r="D30" s="24">
        <f>D28+D29</f>
        <v>8288097</v>
      </c>
      <c r="E30" s="24">
        <f>E28+E29</f>
        <v>33337502</v>
      </c>
      <c r="G30" s="47"/>
    </row>
    <row r="31" spans="2:5" ht="16.5" customHeight="1">
      <c r="B31" s="25"/>
      <c r="C31" s="5"/>
      <c r="D31" s="24"/>
      <c r="E31" s="24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5"/>
  <sheetViews>
    <sheetView workbookViewId="0" topLeftCell="A10">
      <selection activeCell="A1" sqref="A1:K25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2.421875" style="0" customWidth="1"/>
    <col min="6" max="6" width="12.8515625" style="0" bestFit="1" customWidth="1"/>
    <col min="7" max="7" width="10.7109375" style="0" customWidth="1"/>
    <col min="8" max="8" width="15.140625" style="0" bestFit="1" customWidth="1"/>
    <col min="9" max="9" width="12.57421875" style="0" customWidth="1"/>
    <col min="10" max="10" width="11.00390625" style="0" customWidth="1"/>
    <col min="11" max="11" width="12.00390625" style="0" customWidth="1"/>
  </cols>
  <sheetData>
    <row r="1" ht="12.75">
      <c r="D1">
        <v>9</v>
      </c>
    </row>
    <row r="2" ht="15.75">
      <c r="C2" s="30" t="s">
        <v>177</v>
      </c>
    </row>
    <row r="4" spans="2:11" ht="27" customHeight="1">
      <c r="B4" s="2"/>
      <c r="C4" s="57" t="s">
        <v>163</v>
      </c>
      <c r="D4" s="58"/>
      <c r="E4" s="58"/>
      <c r="F4" s="58"/>
      <c r="G4" s="58"/>
      <c r="H4" s="58"/>
      <c r="I4" s="59"/>
      <c r="J4" s="2"/>
      <c r="K4" s="2"/>
    </row>
    <row r="5" spans="2:11" ht="57" customHeight="1">
      <c r="B5" s="2"/>
      <c r="C5" s="33" t="s">
        <v>86</v>
      </c>
      <c r="D5" s="33" t="s">
        <v>87</v>
      </c>
      <c r="E5" s="33" t="s">
        <v>157</v>
      </c>
      <c r="F5" s="33" t="s">
        <v>158</v>
      </c>
      <c r="G5" s="33" t="s">
        <v>159</v>
      </c>
      <c r="H5" s="33" t="s">
        <v>160</v>
      </c>
      <c r="I5" s="33" t="s">
        <v>161</v>
      </c>
      <c r="J5" s="33" t="s">
        <v>162</v>
      </c>
      <c r="K5" s="33" t="s">
        <v>161</v>
      </c>
    </row>
    <row r="6" spans="2:11" ht="14.25" customHeight="1">
      <c r="B6" s="3" t="s">
        <v>172</v>
      </c>
      <c r="C6" s="2"/>
      <c r="D6" s="2"/>
      <c r="E6" s="2"/>
      <c r="F6" s="2"/>
      <c r="G6" s="2"/>
      <c r="H6" s="2"/>
      <c r="I6" s="2">
        <f>SUM(C6:H6)</f>
        <v>0</v>
      </c>
      <c r="J6" s="2"/>
      <c r="K6" s="2">
        <f>I6+J6</f>
        <v>0</v>
      </c>
    </row>
    <row r="7" spans="2:11" ht="14.25" customHeight="1">
      <c r="B7" s="2" t="s">
        <v>165</v>
      </c>
      <c r="C7" s="2"/>
      <c r="D7" s="2"/>
      <c r="E7" s="2"/>
      <c r="F7" s="2"/>
      <c r="G7" s="2"/>
      <c r="H7" s="2"/>
      <c r="I7" s="2">
        <f aca="true" t="shared" si="0" ref="I7:I23">SUM(C7:H7)</f>
        <v>0</v>
      </c>
      <c r="J7" s="2"/>
      <c r="K7" s="2">
        <f aca="true" t="shared" si="1" ref="K7:K23">I7+J7</f>
        <v>0</v>
      </c>
    </row>
    <row r="8" spans="2:11" ht="14.25" customHeight="1">
      <c r="B8" s="3" t="s">
        <v>166</v>
      </c>
      <c r="C8" s="2"/>
      <c r="D8" s="2"/>
      <c r="E8" s="2"/>
      <c r="F8" s="2"/>
      <c r="G8" s="2"/>
      <c r="H8" s="2"/>
      <c r="I8" s="2">
        <f t="shared" si="0"/>
        <v>0</v>
      </c>
      <c r="J8" s="2"/>
      <c r="K8" s="2">
        <f t="shared" si="1"/>
        <v>0</v>
      </c>
    </row>
    <row r="9" spans="2:11" ht="27" customHeight="1">
      <c r="B9" s="31" t="s">
        <v>167</v>
      </c>
      <c r="C9" s="2"/>
      <c r="D9" s="2"/>
      <c r="E9" s="2"/>
      <c r="F9" s="2"/>
      <c r="G9" s="2"/>
      <c r="H9" s="2"/>
      <c r="I9" s="2">
        <f t="shared" si="0"/>
        <v>0</v>
      </c>
      <c r="J9" s="2"/>
      <c r="K9" s="2">
        <f t="shared" si="1"/>
        <v>0</v>
      </c>
    </row>
    <row r="10" spans="2:11" ht="42" customHeight="1">
      <c r="B10" s="31" t="s">
        <v>168</v>
      </c>
      <c r="C10" s="2"/>
      <c r="D10" s="2"/>
      <c r="E10" s="2"/>
      <c r="F10" s="2"/>
      <c r="G10" s="2"/>
      <c r="H10" s="2"/>
      <c r="I10" s="2">
        <f t="shared" si="0"/>
        <v>0</v>
      </c>
      <c r="J10" s="2"/>
      <c r="K10" s="2">
        <f t="shared" si="1"/>
        <v>0</v>
      </c>
    </row>
    <row r="11" spans="2:11" ht="14.25" customHeight="1">
      <c r="B11" s="2" t="s">
        <v>169</v>
      </c>
      <c r="C11" s="2"/>
      <c r="D11" s="2"/>
      <c r="E11" s="2"/>
      <c r="F11" s="2"/>
      <c r="G11" s="2"/>
      <c r="H11" s="2"/>
      <c r="I11" s="2">
        <f t="shared" si="0"/>
        <v>0</v>
      </c>
      <c r="J11" s="2"/>
      <c r="K11" s="2">
        <f t="shared" si="1"/>
        <v>0</v>
      </c>
    </row>
    <row r="12" spans="2:11" ht="14.25" customHeight="1">
      <c r="B12" s="2" t="s">
        <v>156</v>
      </c>
      <c r="C12" s="2"/>
      <c r="D12" s="2"/>
      <c r="E12" s="2"/>
      <c r="F12" s="2"/>
      <c r="G12" s="2"/>
      <c r="H12" s="2"/>
      <c r="I12" s="2">
        <f t="shared" si="0"/>
        <v>0</v>
      </c>
      <c r="J12" s="2"/>
      <c r="K12" s="2">
        <f t="shared" si="1"/>
        <v>0</v>
      </c>
    </row>
    <row r="13" spans="2:11" ht="29.25" customHeight="1">
      <c r="B13" s="31" t="s">
        <v>170</v>
      </c>
      <c r="C13" s="2"/>
      <c r="D13" s="2"/>
      <c r="E13" s="2"/>
      <c r="F13" s="2"/>
      <c r="G13" s="2"/>
      <c r="H13" s="2"/>
      <c r="I13" s="2">
        <f t="shared" si="0"/>
        <v>0</v>
      </c>
      <c r="J13" s="2"/>
      <c r="K13" s="2">
        <f t="shared" si="1"/>
        <v>0</v>
      </c>
    </row>
    <row r="14" spans="2:11" ht="14.25" customHeight="1">
      <c r="B14" s="2" t="s">
        <v>171</v>
      </c>
      <c r="C14" s="2"/>
      <c r="D14" s="2"/>
      <c r="E14" s="2"/>
      <c r="F14" s="2"/>
      <c r="G14" s="2"/>
      <c r="H14" s="2"/>
      <c r="I14" s="2">
        <f t="shared" si="0"/>
        <v>0</v>
      </c>
      <c r="J14" s="2"/>
      <c r="K14" s="2">
        <f t="shared" si="1"/>
        <v>0</v>
      </c>
    </row>
    <row r="15" spans="2:11" ht="14.25" customHeight="1">
      <c r="B15" s="3" t="s">
        <v>209</v>
      </c>
      <c r="C15" s="50">
        <v>132000000</v>
      </c>
      <c r="D15" s="50"/>
      <c r="E15" s="50"/>
      <c r="F15" s="50">
        <v>5024082</v>
      </c>
      <c r="G15" s="50"/>
      <c r="H15" s="50">
        <v>42323816</v>
      </c>
      <c r="I15" s="50">
        <f>SUM(C15:H15)</f>
        <v>179347898</v>
      </c>
      <c r="J15" s="50"/>
      <c r="K15" s="50">
        <f>I15+J15</f>
        <v>179347898</v>
      </c>
    </row>
    <row r="16" spans="2:11" ht="14.25" customHeight="1">
      <c r="B16" s="2"/>
      <c r="C16" s="50"/>
      <c r="D16" s="50"/>
      <c r="E16" s="50"/>
      <c r="F16" s="50"/>
      <c r="G16" s="50"/>
      <c r="H16" s="50"/>
      <c r="I16" s="50">
        <f t="shared" si="0"/>
        <v>0</v>
      </c>
      <c r="J16" s="50"/>
      <c r="K16" s="50">
        <f t="shared" si="1"/>
        <v>0</v>
      </c>
    </row>
    <row r="17" spans="2:11" ht="27" customHeight="1">
      <c r="B17" s="31" t="s">
        <v>167</v>
      </c>
      <c r="C17" s="50"/>
      <c r="D17" s="50"/>
      <c r="E17" s="50"/>
      <c r="F17" s="50"/>
      <c r="G17" s="50"/>
      <c r="H17" s="50"/>
      <c r="I17" s="50">
        <f t="shared" si="0"/>
        <v>0</v>
      </c>
      <c r="J17" s="50"/>
      <c r="K17" s="50">
        <f t="shared" si="1"/>
        <v>0</v>
      </c>
    </row>
    <row r="18" spans="2:11" ht="40.5" customHeight="1">
      <c r="B18" s="31" t="s">
        <v>174</v>
      </c>
      <c r="C18" s="50"/>
      <c r="D18" s="50"/>
      <c r="E18" s="50"/>
      <c r="F18" s="50"/>
      <c r="G18" s="50"/>
      <c r="H18" s="50"/>
      <c r="I18" s="50">
        <f t="shared" si="0"/>
        <v>0</v>
      </c>
      <c r="J18" s="50"/>
      <c r="K18" s="50">
        <f t="shared" si="1"/>
        <v>0</v>
      </c>
    </row>
    <row r="19" spans="2:11" ht="14.25" customHeight="1">
      <c r="B19" s="2"/>
      <c r="C19" s="50"/>
      <c r="D19" s="50"/>
      <c r="E19" s="50"/>
      <c r="F19" s="50"/>
      <c r="G19" s="50"/>
      <c r="H19" s="50"/>
      <c r="I19" s="50">
        <f t="shared" si="0"/>
        <v>0</v>
      </c>
      <c r="J19" s="50"/>
      <c r="K19" s="50">
        <f t="shared" si="1"/>
        <v>0</v>
      </c>
    </row>
    <row r="20" spans="2:11" ht="14.25" customHeight="1">
      <c r="B20" s="2" t="s">
        <v>175</v>
      </c>
      <c r="C20" s="50">
        <v>38000000</v>
      </c>
      <c r="D20" s="50"/>
      <c r="E20" s="50"/>
      <c r="F20" s="50">
        <v>4323816</v>
      </c>
      <c r="G20" s="50"/>
      <c r="H20" s="50"/>
      <c r="I20" s="50">
        <v>36966796</v>
      </c>
      <c r="J20" s="50"/>
      <c r="K20" s="50">
        <f t="shared" si="1"/>
        <v>36966796</v>
      </c>
    </row>
    <row r="21" spans="2:11" ht="14.25" customHeight="1">
      <c r="B21" s="2" t="s">
        <v>156</v>
      </c>
      <c r="C21" s="50"/>
      <c r="D21" s="50"/>
      <c r="E21" s="50"/>
      <c r="F21" s="50"/>
      <c r="G21" s="50"/>
      <c r="H21" s="50"/>
      <c r="I21" s="50">
        <f t="shared" si="0"/>
        <v>0</v>
      </c>
      <c r="J21" s="50"/>
      <c r="K21" s="50">
        <f t="shared" si="1"/>
        <v>0</v>
      </c>
    </row>
    <row r="22" spans="2:11" ht="14.25" customHeight="1">
      <c r="B22" s="2" t="s">
        <v>171</v>
      </c>
      <c r="C22" s="50">
        <v>60000000</v>
      </c>
      <c r="D22" s="50"/>
      <c r="E22" s="50"/>
      <c r="F22" s="50"/>
      <c r="G22" s="50"/>
      <c r="H22" s="50"/>
      <c r="I22" s="50">
        <f t="shared" si="0"/>
        <v>60000000</v>
      </c>
      <c r="J22" s="50"/>
      <c r="K22" s="50">
        <f t="shared" si="1"/>
        <v>60000000</v>
      </c>
    </row>
    <row r="23" spans="2:11" ht="14.25" customHeight="1">
      <c r="B23" s="2" t="s">
        <v>176</v>
      </c>
      <c r="C23" s="50"/>
      <c r="D23" s="50"/>
      <c r="E23" s="50"/>
      <c r="F23" s="50"/>
      <c r="G23" s="50"/>
      <c r="H23" s="50"/>
      <c r="I23" s="50">
        <f t="shared" si="0"/>
        <v>0</v>
      </c>
      <c r="J23" s="50"/>
      <c r="K23" s="50">
        <f t="shared" si="1"/>
        <v>0</v>
      </c>
    </row>
    <row r="24" spans="2:11" ht="14.25" customHeight="1">
      <c r="B24" s="3" t="s">
        <v>213</v>
      </c>
      <c r="C24" s="50">
        <f>SUM(C15:C23)</f>
        <v>230000000</v>
      </c>
      <c r="D24" s="50">
        <f>SUM(D15:D23)</f>
        <v>0</v>
      </c>
      <c r="E24" s="50">
        <f>SUM(E15:E23)</f>
        <v>0</v>
      </c>
      <c r="F24" s="50">
        <f>SUM(F15:F23)</f>
        <v>9347898</v>
      </c>
      <c r="G24" s="50">
        <f>SUM(G15:G23)</f>
        <v>0</v>
      </c>
      <c r="H24" s="50">
        <v>36966796</v>
      </c>
      <c r="I24" s="50">
        <f>SUM(C24:H24)</f>
        <v>276314694</v>
      </c>
      <c r="J24" s="50"/>
      <c r="K24" s="50">
        <f>I24+J24</f>
        <v>276314694</v>
      </c>
    </row>
    <row r="25" spans="2:11" ht="14.25" customHeight="1"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1">
    <mergeCell ref="C4:I4"/>
  </mergeCells>
  <printOptions/>
  <pageMargins left="0.16" right="0.21" top="1" bottom="0.21" header="0.5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5"/>
  <sheetViews>
    <sheetView workbookViewId="0" topLeftCell="A13">
      <selection activeCell="P9" sqref="P9"/>
    </sheetView>
  </sheetViews>
  <sheetFormatPr defaultColWidth="9.140625" defaultRowHeight="12.75"/>
  <cols>
    <col min="1" max="1" width="3.8515625" style="0" customWidth="1"/>
    <col min="2" max="2" width="35.00390625" style="0" customWidth="1"/>
    <col min="3" max="3" width="12.421875" style="0" customWidth="1"/>
    <col min="7" max="7" width="12.00390625" style="0" customWidth="1"/>
    <col min="8" max="8" width="15.00390625" style="0" bestFit="1" customWidth="1"/>
    <col min="9" max="9" width="11.140625" style="0" customWidth="1"/>
    <col min="10" max="10" width="11.00390625" style="0" customWidth="1"/>
    <col min="11" max="11" width="11.140625" style="0" customWidth="1"/>
  </cols>
  <sheetData>
    <row r="2" ht="15.75">
      <c r="C2" s="30" t="s">
        <v>177</v>
      </c>
    </row>
    <row r="4" spans="2:11" ht="27" customHeight="1">
      <c r="B4" s="2"/>
      <c r="C4" s="57" t="s">
        <v>163</v>
      </c>
      <c r="D4" s="58"/>
      <c r="E4" s="58"/>
      <c r="F4" s="58"/>
      <c r="G4" s="58"/>
      <c r="H4" s="58"/>
      <c r="I4" s="59"/>
      <c r="J4" s="2"/>
      <c r="K4" s="2"/>
    </row>
    <row r="5" spans="2:11" ht="57" customHeight="1">
      <c r="B5" s="2"/>
      <c r="C5" s="33" t="s">
        <v>86</v>
      </c>
      <c r="D5" s="33" t="s">
        <v>87</v>
      </c>
      <c r="E5" s="33" t="s">
        <v>157</v>
      </c>
      <c r="F5" s="33" t="s">
        <v>158</v>
      </c>
      <c r="G5" s="33" t="s">
        <v>159</v>
      </c>
      <c r="H5" s="33" t="s">
        <v>160</v>
      </c>
      <c r="I5" s="33" t="s">
        <v>161</v>
      </c>
      <c r="J5" s="33" t="s">
        <v>162</v>
      </c>
      <c r="K5" s="33" t="s">
        <v>161</v>
      </c>
    </row>
    <row r="6" spans="2:11" ht="14.25" customHeight="1">
      <c r="B6" s="3" t="s">
        <v>172</v>
      </c>
      <c r="C6" s="2">
        <v>71745827</v>
      </c>
      <c r="D6" s="2"/>
      <c r="E6" s="2"/>
      <c r="F6" s="2">
        <v>519985</v>
      </c>
      <c r="G6" s="2"/>
      <c r="H6" s="2">
        <v>1664468</v>
      </c>
      <c r="I6" s="2">
        <f>SUM(C6:H6)</f>
        <v>73930280</v>
      </c>
      <c r="J6" s="2"/>
      <c r="K6" s="2">
        <f>I6+J6</f>
        <v>73930280</v>
      </c>
    </row>
    <row r="7" spans="2:11" ht="14.25" customHeight="1">
      <c r="B7" s="2" t="s">
        <v>165</v>
      </c>
      <c r="C7" s="2"/>
      <c r="D7" s="2"/>
      <c r="E7" s="2"/>
      <c r="F7" s="2"/>
      <c r="G7" s="2"/>
      <c r="H7" s="2"/>
      <c r="I7" s="2">
        <f aca="true" t="shared" si="0" ref="I7:I24">SUM(C7:H7)</f>
        <v>0</v>
      </c>
      <c r="J7" s="2"/>
      <c r="K7" s="2">
        <f aca="true" t="shared" si="1" ref="K7:K24">I7+J7</f>
        <v>0</v>
      </c>
    </row>
    <row r="8" spans="2:11" ht="14.25" customHeight="1">
      <c r="B8" s="3" t="s">
        <v>166</v>
      </c>
      <c r="C8" s="2">
        <v>71745827</v>
      </c>
      <c r="D8" s="2"/>
      <c r="E8" s="2"/>
      <c r="F8" s="2">
        <v>519985</v>
      </c>
      <c r="G8" s="2"/>
      <c r="H8" s="2">
        <v>1664468</v>
      </c>
      <c r="I8" s="2">
        <f t="shared" si="0"/>
        <v>73930280</v>
      </c>
      <c r="J8" s="2"/>
      <c r="K8" s="2">
        <f t="shared" si="1"/>
        <v>73930280</v>
      </c>
    </row>
    <row r="9" spans="2:11" ht="27" customHeight="1">
      <c r="B9" s="31" t="s">
        <v>167</v>
      </c>
      <c r="C9" s="2"/>
      <c r="D9" s="2"/>
      <c r="E9" s="2"/>
      <c r="F9" s="2"/>
      <c r="G9" s="2"/>
      <c r="H9" s="2"/>
      <c r="I9" s="2">
        <f t="shared" si="0"/>
        <v>0</v>
      </c>
      <c r="J9" s="2"/>
      <c r="K9" s="2">
        <f t="shared" si="1"/>
        <v>0</v>
      </c>
    </row>
    <row r="10" spans="2:11" ht="42" customHeight="1">
      <c r="B10" s="31" t="s">
        <v>168</v>
      </c>
      <c r="C10" s="2"/>
      <c r="D10" s="2"/>
      <c r="E10" s="2"/>
      <c r="F10" s="2"/>
      <c r="G10" s="2"/>
      <c r="H10" s="2"/>
      <c r="I10" s="2">
        <f t="shared" si="0"/>
        <v>0</v>
      </c>
      <c r="J10" s="2"/>
      <c r="K10" s="2">
        <f t="shared" si="1"/>
        <v>0</v>
      </c>
    </row>
    <row r="11" spans="2:11" ht="14.25" customHeight="1">
      <c r="B11" s="2" t="s">
        <v>169</v>
      </c>
      <c r="C11" s="2"/>
      <c r="D11" s="2"/>
      <c r="E11" s="2"/>
      <c r="F11" s="2"/>
      <c r="G11" s="2"/>
      <c r="H11" s="2"/>
      <c r="I11" s="2">
        <f t="shared" si="0"/>
        <v>0</v>
      </c>
      <c r="J11" s="2"/>
      <c r="K11" s="2">
        <f t="shared" si="1"/>
        <v>0</v>
      </c>
    </row>
    <row r="12" spans="2:11" ht="14.25" customHeight="1">
      <c r="B12" s="2" t="s">
        <v>156</v>
      </c>
      <c r="C12" s="2"/>
      <c r="D12" s="2"/>
      <c r="E12" s="2"/>
      <c r="F12" s="2"/>
      <c r="G12" s="2"/>
      <c r="H12" s="2"/>
      <c r="I12" s="2">
        <f t="shared" si="0"/>
        <v>0</v>
      </c>
      <c r="J12" s="2"/>
      <c r="K12" s="2">
        <f t="shared" si="1"/>
        <v>0</v>
      </c>
    </row>
    <row r="13" spans="2:11" ht="29.25" customHeight="1">
      <c r="B13" s="31" t="s">
        <v>170</v>
      </c>
      <c r="C13" s="2"/>
      <c r="D13" s="2"/>
      <c r="E13" s="2"/>
      <c r="F13" s="2"/>
      <c r="G13" s="2"/>
      <c r="H13" s="2"/>
      <c r="I13" s="2">
        <f t="shared" si="0"/>
        <v>0</v>
      </c>
      <c r="J13" s="2"/>
      <c r="K13" s="2">
        <f t="shared" si="1"/>
        <v>0</v>
      </c>
    </row>
    <row r="14" spans="2:11" ht="14.25" customHeight="1">
      <c r="B14" s="2" t="s">
        <v>171</v>
      </c>
      <c r="C14" s="2"/>
      <c r="D14" s="2"/>
      <c r="E14" s="2"/>
      <c r="F14" s="2"/>
      <c r="G14" s="2"/>
      <c r="H14" s="2"/>
      <c r="I14" s="2">
        <f t="shared" si="0"/>
        <v>0</v>
      </c>
      <c r="J14" s="2"/>
      <c r="K14" s="2">
        <f t="shared" si="1"/>
        <v>0</v>
      </c>
    </row>
    <row r="15" spans="2:11" ht="14.25" customHeight="1">
      <c r="B15" s="3" t="s">
        <v>164</v>
      </c>
      <c r="C15" s="2">
        <v>71745827</v>
      </c>
      <c r="D15" s="2"/>
      <c r="E15" s="2"/>
      <c r="F15" s="2">
        <v>2184453</v>
      </c>
      <c r="G15" s="2"/>
      <c r="H15" s="2">
        <v>2929053</v>
      </c>
      <c r="I15" s="2">
        <f t="shared" si="0"/>
        <v>76859333</v>
      </c>
      <c r="J15" s="2"/>
      <c r="K15" s="2">
        <f t="shared" si="1"/>
        <v>76859333</v>
      </c>
    </row>
    <row r="16" spans="2:11" ht="14.25" customHeight="1">
      <c r="B16" s="2"/>
      <c r="C16" s="2"/>
      <c r="D16" s="2"/>
      <c r="E16" s="2"/>
      <c r="F16" s="2"/>
      <c r="G16" s="2"/>
      <c r="H16" s="2"/>
      <c r="I16" s="2">
        <f t="shared" si="0"/>
        <v>0</v>
      </c>
      <c r="J16" s="2"/>
      <c r="K16" s="2">
        <f t="shared" si="1"/>
        <v>0</v>
      </c>
    </row>
    <row r="17" spans="2:11" ht="27" customHeight="1">
      <c r="B17" s="31" t="s">
        <v>167</v>
      </c>
      <c r="C17" s="2"/>
      <c r="D17" s="2"/>
      <c r="E17" s="2"/>
      <c r="F17" s="2"/>
      <c r="G17" s="2"/>
      <c r="H17" s="2"/>
      <c r="I17" s="2">
        <f t="shared" si="0"/>
        <v>0</v>
      </c>
      <c r="J17" s="2"/>
      <c r="K17" s="2">
        <f t="shared" si="1"/>
        <v>0</v>
      </c>
    </row>
    <row r="18" spans="2:11" ht="40.5" customHeight="1">
      <c r="B18" s="31" t="s">
        <v>174</v>
      </c>
      <c r="C18" s="2"/>
      <c r="D18" s="2"/>
      <c r="E18" s="2"/>
      <c r="F18" s="2"/>
      <c r="G18" s="2"/>
      <c r="H18" s="2"/>
      <c r="I18" s="2">
        <f t="shared" si="0"/>
        <v>0</v>
      </c>
      <c r="J18" s="2"/>
      <c r="K18" s="2">
        <f t="shared" si="1"/>
        <v>0</v>
      </c>
    </row>
    <row r="19" spans="2:11" ht="14.25" customHeight="1">
      <c r="B19" s="2"/>
      <c r="C19" s="2"/>
      <c r="D19" s="2"/>
      <c r="E19" s="2"/>
      <c r="F19" s="2"/>
      <c r="G19" s="2"/>
      <c r="H19" s="2"/>
      <c r="I19" s="2">
        <f t="shared" si="0"/>
        <v>0</v>
      </c>
      <c r="J19" s="2"/>
      <c r="K19" s="2">
        <f t="shared" si="1"/>
        <v>0</v>
      </c>
    </row>
    <row r="20" spans="2:11" ht="14.25" customHeight="1">
      <c r="B20" s="2" t="s">
        <v>175</v>
      </c>
      <c r="C20" s="2"/>
      <c r="D20" s="2"/>
      <c r="E20" s="2"/>
      <c r="F20" s="2"/>
      <c r="G20" s="2"/>
      <c r="H20" s="2"/>
      <c r="I20" s="2">
        <f t="shared" si="0"/>
        <v>0</v>
      </c>
      <c r="J20" s="2"/>
      <c r="K20" s="2">
        <f t="shared" si="1"/>
        <v>0</v>
      </c>
    </row>
    <row r="21" spans="2:11" ht="14.25" customHeight="1">
      <c r="B21" s="2" t="s">
        <v>156</v>
      </c>
      <c r="C21" s="2"/>
      <c r="D21" s="2"/>
      <c r="E21" s="2"/>
      <c r="F21" s="2"/>
      <c r="G21" s="2"/>
      <c r="H21" s="2"/>
      <c r="I21" s="2">
        <f t="shared" si="0"/>
        <v>0</v>
      </c>
      <c r="J21" s="2"/>
      <c r="K21" s="2">
        <f t="shared" si="1"/>
        <v>0</v>
      </c>
    </row>
    <row r="22" spans="2:11" ht="14.25" customHeight="1">
      <c r="B22" s="2" t="s">
        <v>171</v>
      </c>
      <c r="C22" s="2"/>
      <c r="D22" s="2"/>
      <c r="E22" s="2"/>
      <c r="F22" s="2"/>
      <c r="G22" s="2"/>
      <c r="H22" s="2"/>
      <c r="I22" s="2">
        <f t="shared" si="0"/>
        <v>0</v>
      </c>
      <c r="J22" s="2"/>
      <c r="K22" s="2">
        <f t="shared" si="1"/>
        <v>0</v>
      </c>
    </row>
    <row r="23" spans="2:11" ht="14.25" customHeight="1">
      <c r="B23" s="2" t="s">
        <v>176</v>
      </c>
      <c r="C23" s="2"/>
      <c r="D23" s="2"/>
      <c r="E23" s="2"/>
      <c r="F23" s="2"/>
      <c r="G23" s="2"/>
      <c r="H23" s="2"/>
      <c r="I23" s="2">
        <f t="shared" si="0"/>
        <v>0</v>
      </c>
      <c r="J23" s="2"/>
      <c r="K23" s="2">
        <f t="shared" si="1"/>
        <v>0</v>
      </c>
    </row>
    <row r="24" spans="2:11" ht="14.25" customHeight="1">
      <c r="B24" s="3" t="s">
        <v>173</v>
      </c>
      <c r="C24" s="2">
        <v>71745827</v>
      </c>
      <c r="D24" s="2"/>
      <c r="E24" s="2"/>
      <c r="F24" s="2">
        <v>2184453</v>
      </c>
      <c r="G24" s="2"/>
      <c r="H24" s="50">
        <v>51093802</v>
      </c>
      <c r="I24" s="2">
        <f t="shared" si="0"/>
        <v>125024082</v>
      </c>
      <c r="J24" s="2"/>
      <c r="K24" s="2">
        <f t="shared" si="1"/>
        <v>125024082</v>
      </c>
    </row>
    <row r="25" spans="2:11" ht="14.25" customHeight="1"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1">
    <mergeCell ref="C4:I4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G47" sqref="G47"/>
    </sheetView>
  </sheetViews>
  <sheetFormatPr defaultColWidth="9.140625" defaultRowHeight="12.75"/>
  <sheetData>
    <row r="1" spans="1:9" ht="12.75">
      <c r="A1" s="39"/>
      <c r="B1" s="40"/>
      <c r="C1" s="40"/>
      <c r="D1" s="40"/>
      <c r="E1" s="40"/>
      <c r="F1" s="40"/>
      <c r="G1" s="40"/>
      <c r="H1" s="40"/>
      <c r="I1" s="41"/>
    </row>
    <row r="2" spans="1:9" ht="12.75">
      <c r="A2" s="42"/>
      <c r="B2" s="32"/>
      <c r="C2" s="32"/>
      <c r="D2" s="32"/>
      <c r="E2" s="32"/>
      <c r="F2" s="32"/>
      <c r="G2" s="32"/>
      <c r="H2" s="32"/>
      <c r="I2" s="43"/>
    </row>
    <row r="3" spans="1:9" ht="18.75" customHeight="1">
      <c r="A3" s="60" t="s">
        <v>191</v>
      </c>
      <c r="B3" s="61"/>
      <c r="C3" s="61"/>
      <c r="D3" s="61"/>
      <c r="E3" s="61"/>
      <c r="F3" s="61"/>
      <c r="G3" s="61"/>
      <c r="H3" s="61"/>
      <c r="I3" s="62"/>
    </row>
    <row r="4" spans="1:9" ht="12.75">
      <c r="A4" s="42"/>
      <c r="B4" s="32"/>
      <c r="C4" s="32"/>
      <c r="D4" s="32"/>
      <c r="E4" s="32"/>
      <c r="F4" s="32"/>
      <c r="G4" s="32"/>
      <c r="H4" s="32"/>
      <c r="I4" s="43"/>
    </row>
    <row r="5" spans="1:9" ht="12.75">
      <c r="A5" s="42"/>
      <c r="B5" s="32"/>
      <c r="D5" s="32"/>
      <c r="E5" s="32"/>
      <c r="F5" s="32"/>
      <c r="G5" s="32"/>
      <c r="H5" s="32"/>
      <c r="I5" s="43"/>
    </row>
    <row r="6" spans="1:9" ht="12.75">
      <c r="A6" s="42"/>
      <c r="B6" s="32"/>
      <c r="C6" s="32"/>
      <c r="D6" s="32"/>
      <c r="E6" s="32"/>
      <c r="F6" s="32"/>
      <c r="G6" s="32"/>
      <c r="H6" s="32"/>
      <c r="I6" s="43"/>
    </row>
    <row r="7" spans="1:9" ht="12.75">
      <c r="A7" s="42"/>
      <c r="B7" s="32"/>
      <c r="C7" s="32"/>
      <c r="D7" s="32"/>
      <c r="E7" s="32"/>
      <c r="F7" s="32"/>
      <c r="G7" s="32"/>
      <c r="H7" s="32"/>
      <c r="I7" s="43"/>
    </row>
    <row r="8" spans="1:9" ht="12.75">
      <c r="A8" s="42"/>
      <c r="B8" s="32"/>
      <c r="C8" s="32"/>
      <c r="D8" s="32"/>
      <c r="E8" s="32"/>
      <c r="F8" s="32"/>
      <c r="G8" s="32"/>
      <c r="H8" s="32"/>
      <c r="I8" s="43"/>
    </row>
    <row r="9" spans="1:9" ht="12.75">
      <c r="A9" s="42"/>
      <c r="B9" s="32"/>
      <c r="C9" s="32"/>
      <c r="D9" s="32"/>
      <c r="E9" s="32"/>
      <c r="F9" s="32"/>
      <c r="G9" s="32"/>
      <c r="H9" s="32"/>
      <c r="I9" s="43"/>
    </row>
    <row r="10" spans="1:9" ht="12.75">
      <c r="A10" s="42"/>
      <c r="B10" s="32"/>
      <c r="C10" s="32"/>
      <c r="D10" s="32"/>
      <c r="E10" s="32"/>
      <c r="F10" s="32"/>
      <c r="G10" s="32"/>
      <c r="H10" s="32"/>
      <c r="I10" s="43"/>
    </row>
    <row r="11" spans="1:9" ht="12.75">
      <c r="A11" s="42"/>
      <c r="B11" s="32"/>
      <c r="C11" s="32"/>
      <c r="D11" s="32"/>
      <c r="E11" s="32"/>
      <c r="F11" s="32"/>
      <c r="G11" s="32"/>
      <c r="H11" s="32"/>
      <c r="I11" s="43"/>
    </row>
    <row r="12" spans="1:9" ht="12.75">
      <c r="A12" s="42"/>
      <c r="B12" s="32"/>
      <c r="C12" s="32"/>
      <c r="D12" s="32"/>
      <c r="E12" s="32"/>
      <c r="F12" s="32"/>
      <c r="G12" s="32"/>
      <c r="H12" s="32"/>
      <c r="I12" s="43"/>
    </row>
    <row r="13" spans="1:9" ht="12.75">
      <c r="A13" s="42"/>
      <c r="B13" s="32"/>
      <c r="C13" s="32"/>
      <c r="D13" s="32"/>
      <c r="E13" s="32"/>
      <c r="F13" s="32"/>
      <c r="G13" s="32"/>
      <c r="H13" s="32"/>
      <c r="I13" s="43"/>
    </row>
    <row r="14" spans="1:9" ht="12.75">
      <c r="A14" s="42"/>
      <c r="B14" s="32"/>
      <c r="C14" s="32"/>
      <c r="D14" s="32"/>
      <c r="E14" s="32"/>
      <c r="F14" s="32"/>
      <c r="G14" s="32"/>
      <c r="H14" s="32"/>
      <c r="I14" s="43"/>
    </row>
    <row r="15" spans="1:9" ht="12.75">
      <c r="A15" s="42"/>
      <c r="B15" s="32"/>
      <c r="C15" s="32"/>
      <c r="D15" s="32"/>
      <c r="E15" s="32"/>
      <c r="F15" s="32"/>
      <c r="G15" s="32"/>
      <c r="H15" s="32"/>
      <c r="I15" s="43"/>
    </row>
    <row r="16" spans="1:9" ht="12.75">
      <c r="A16" s="42"/>
      <c r="B16" s="32"/>
      <c r="C16" s="32"/>
      <c r="D16" s="32"/>
      <c r="E16" s="32"/>
      <c r="F16" s="32"/>
      <c r="G16" s="32"/>
      <c r="H16" s="32"/>
      <c r="I16" s="43"/>
    </row>
    <row r="17" spans="1:9" ht="12.75">
      <c r="A17" s="42"/>
      <c r="B17" s="32"/>
      <c r="C17" s="32"/>
      <c r="D17" s="32"/>
      <c r="E17" s="32"/>
      <c r="F17" s="32"/>
      <c r="G17" s="32"/>
      <c r="H17" s="32"/>
      <c r="I17" s="43"/>
    </row>
    <row r="18" spans="1:9" ht="12.75">
      <c r="A18" s="42"/>
      <c r="B18" s="32"/>
      <c r="C18" s="32"/>
      <c r="D18" s="32"/>
      <c r="E18" s="32"/>
      <c r="F18" s="32"/>
      <c r="G18" s="32"/>
      <c r="H18" s="32"/>
      <c r="I18" s="43"/>
    </row>
    <row r="19" spans="1:9" ht="12.75">
      <c r="A19" s="42"/>
      <c r="B19" s="32"/>
      <c r="C19" s="32"/>
      <c r="D19" s="32"/>
      <c r="E19" s="32"/>
      <c r="F19" s="32"/>
      <c r="G19" s="32"/>
      <c r="H19" s="32"/>
      <c r="I19" s="43"/>
    </row>
    <row r="20" spans="1:9" ht="12.75">
      <c r="A20" s="42"/>
      <c r="B20" s="32"/>
      <c r="C20" s="32"/>
      <c r="D20" s="32"/>
      <c r="E20" s="32"/>
      <c r="F20" s="32"/>
      <c r="G20" s="32"/>
      <c r="H20" s="32"/>
      <c r="I20" s="43"/>
    </row>
    <row r="21" spans="1:9" ht="12.75">
      <c r="A21" s="42"/>
      <c r="B21" s="32"/>
      <c r="C21" s="32"/>
      <c r="D21" s="32"/>
      <c r="E21" s="32"/>
      <c r="F21" s="32"/>
      <c r="G21" s="32"/>
      <c r="H21" s="32"/>
      <c r="I21" s="43"/>
    </row>
    <row r="22" spans="1:9" ht="12.75">
      <c r="A22" s="42"/>
      <c r="B22" s="32"/>
      <c r="C22" s="32"/>
      <c r="D22" s="32"/>
      <c r="E22" s="32"/>
      <c r="F22" s="32"/>
      <c r="G22" s="32"/>
      <c r="H22" s="32"/>
      <c r="I22" s="43"/>
    </row>
    <row r="23" spans="1:9" ht="12.75">
      <c r="A23" s="42"/>
      <c r="B23" s="32"/>
      <c r="C23" s="32"/>
      <c r="D23" s="32"/>
      <c r="E23" s="32"/>
      <c r="F23" s="32"/>
      <c r="G23" s="32"/>
      <c r="H23" s="32"/>
      <c r="I23" s="43"/>
    </row>
    <row r="24" spans="1:9" ht="12.75">
      <c r="A24" s="42"/>
      <c r="B24" s="32"/>
      <c r="C24" s="32"/>
      <c r="D24" s="32"/>
      <c r="E24" s="32"/>
      <c r="F24" s="32"/>
      <c r="G24" s="32"/>
      <c r="H24" s="32"/>
      <c r="I24" s="43"/>
    </row>
    <row r="25" spans="1:9" ht="12.75">
      <c r="A25" s="42"/>
      <c r="B25" s="32"/>
      <c r="C25" s="32"/>
      <c r="D25" s="32"/>
      <c r="E25" s="32"/>
      <c r="F25" s="32"/>
      <c r="G25" s="32"/>
      <c r="H25" s="32"/>
      <c r="I25" s="43"/>
    </row>
    <row r="26" spans="1:9" ht="12.75">
      <c r="A26" s="42"/>
      <c r="B26" s="32"/>
      <c r="C26" s="32"/>
      <c r="D26" s="32"/>
      <c r="E26" s="32"/>
      <c r="F26" s="32"/>
      <c r="G26" s="32"/>
      <c r="H26" s="32"/>
      <c r="I26" s="43"/>
    </row>
    <row r="27" spans="1:9" ht="12.75">
      <c r="A27" s="42"/>
      <c r="B27" s="32"/>
      <c r="C27" s="32"/>
      <c r="D27" s="32"/>
      <c r="E27" s="32"/>
      <c r="F27" s="32"/>
      <c r="G27" s="32"/>
      <c r="H27" s="32"/>
      <c r="I27" s="43"/>
    </row>
    <row r="28" spans="1:9" ht="12.75">
      <c r="A28" s="42"/>
      <c r="B28" s="32"/>
      <c r="C28" s="32"/>
      <c r="D28" s="32"/>
      <c r="E28" s="32"/>
      <c r="F28" s="32"/>
      <c r="G28" s="32"/>
      <c r="H28" s="32"/>
      <c r="I28" s="43"/>
    </row>
    <row r="29" spans="1:9" ht="12.75">
      <c r="A29" s="42"/>
      <c r="B29" s="32"/>
      <c r="C29" s="32"/>
      <c r="D29" s="32"/>
      <c r="E29" s="32"/>
      <c r="F29" s="32"/>
      <c r="G29" s="32"/>
      <c r="H29" s="32"/>
      <c r="I29" s="43"/>
    </row>
    <row r="30" spans="1:9" ht="12.75">
      <c r="A30" s="42"/>
      <c r="B30" s="32"/>
      <c r="C30" s="32"/>
      <c r="D30" s="32"/>
      <c r="E30" s="32"/>
      <c r="F30" s="32"/>
      <c r="G30" s="32"/>
      <c r="H30" s="32"/>
      <c r="I30" s="43"/>
    </row>
    <row r="31" spans="1:9" ht="12.75">
      <c r="A31" s="42"/>
      <c r="B31" s="32"/>
      <c r="C31" s="32"/>
      <c r="D31" s="32"/>
      <c r="E31" s="32"/>
      <c r="F31" s="32"/>
      <c r="G31" s="32"/>
      <c r="H31" s="32"/>
      <c r="I31" s="43"/>
    </row>
    <row r="32" spans="1:9" ht="12.75">
      <c r="A32" s="42"/>
      <c r="B32" s="32"/>
      <c r="C32" s="32"/>
      <c r="D32" s="32"/>
      <c r="E32" s="32"/>
      <c r="F32" s="32"/>
      <c r="G32" s="32"/>
      <c r="H32" s="32"/>
      <c r="I32" s="43"/>
    </row>
    <row r="33" spans="1:9" ht="12.75">
      <c r="A33" s="42"/>
      <c r="B33" s="32"/>
      <c r="C33" s="32"/>
      <c r="D33" s="32"/>
      <c r="E33" s="32"/>
      <c r="F33" s="32"/>
      <c r="G33" s="32"/>
      <c r="H33" s="32"/>
      <c r="I33" s="43"/>
    </row>
    <row r="34" spans="1:9" ht="12.75">
      <c r="A34" s="42"/>
      <c r="B34" s="32"/>
      <c r="C34" s="32"/>
      <c r="D34" s="32"/>
      <c r="E34" s="32"/>
      <c r="F34" s="32"/>
      <c r="G34" s="32"/>
      <c r="H34" s="32"/>
      <c r="I34" s="43"/>
    </row>
    <row r="35" spans="1:9" ht="12.75">
      <c r="A35" s="42"/>
      <c r="B35" s="32"/>
      <c r="C35" s="32"/>
      <c r="D35" s="32"/>
      <c r="E35" s="32"/>
      <c r="F35" s="32"/>
      <c r="G35" s="32"/>
      <c r="H35" s="32"/>
      <c r="I35" s="43"/>
    </row>
    <row r="36" spans="1:9" ht="12.75">
      <c r="A36" s="42"/>
      <c r="B36" s="32"/>
      <c r="C36" s="32"/>
      <c r="D36" s="32"/>
      <c r="E36" s="32"/>
      <c r="F36" s="32"/>
      <c r="G36" s="32"/>
      <c r="H36" s="32"/>
      <c r="I36" s="43"/>
    </row>
    <row r="37" spans="1:9" ht="12.75">
      <c r="A37" s="42"/>
      <c r="B37" s="32"/>
      <c r="C37" s="32"/>
      <c r="D37" s="32"/>
      <c r="E37" s="32"/>
      <c r="F37" s="32"/>
      <c r="G37" s="32"/>
      <c r="H37" s="32"/>
      <c r="I37" s="43"/>
    </row>
    <row r="38" spans="1:9" ht="12.75">
      <c r="A38" s="42"/>
      <c r="B38" s="32"/>
      <c r="C38" s="32"/>
      <c r="D38" s="32"/>
      <c r="E38" s="32"/>
      <c r="F38" s="32"/>
      <c r="G38" s="32"/>
      <c r="H38" s="32"/>
      <c r="I38" s="43"/>
    </row>
    <row r="39" spans="1:9" ht="12.75">
      <c r="A39" s="42"/>
      <c r="B39" s="32"/>
      <c r="C39" s="32"/>
      <c r="D39" s="32"/>
      <c r="E39" s="32"/>
      <c r="F39" s="32"/>
      <c r="G39" s="32"/>
      <c r="H39" s="32"/>
      <c r="I39" s="43"/>
    </row>
    <row r="40" spans="1:9" ht="12.75">
      <c r="A40" s="42"/>
      <c r="B40" s="32"/>
      <c r="C40" s="32"/>
      <c r="D40" s="32"/>
      <c r="E40" s="32"/>
      <c r="F40" s="32"/>
      <c r="G40" s="32"/>
      <c r="H40" s="32"/>
      <c r="I40" s="43"/>
    </row>
    <row r="41" spans="1:9" ht="12.75">
      <c r="A41" s="42"/>
      <c r="B41" s="32"/>
      <c r="C41" s="32"/>
      <c r="D41" s="32"/>
      <c r="E41" s="32"/>
      <c r="F41" s="32"/>
      <c r="G41" s="32"/>
      <c r="H41" s="32"/>
      <c r="I41" s="43"/>
    </row>
    <row r="42" spans="1:9" ht="12.75">
      <c r="A42" s="42"/>
      <c r="B42" s="32"/>
      <c r="C42" s="32"/>
      <c r="D42" s="32"/>
      <c r="E42" s="32"/>
      <c r="F42" s="32"/>
      <c r="G42" s="32"/>
      <c r="H42" s="32"/>
      <c r="I42" s="43"/>
    </row>
    <row r="43" spans="1:9" ht="12.75">
      <c r="A43" s="42"/>
      <c r="B43" s="32"/>
      <c r="C43" s="32"/>
      <c r="D43" s="32"/>
      <c r="E43" s="32"/>
      <c r="F43" s="32"/>
      <c r="G43" s="32"/>
      <c r="H43" s="32"/>
      <c r="I43" s="43"/>
    </row>
    <row r="44" spans="1:9" ht="12.75">
      <c r="A44" s="42"/>
      <c r="B44" s="32"/>
      <c r="C44" s="32"/>
      <c r="D44" s="32"/>
      <c r="E44" s="32"/>
      <c r="F44" s="32"/>
      <c r="G44" s="32"/>
      <c r="H44" s="32"/>
      <c r="I44" s="43"/>
    </row>
    <row r="45" spans="1:9" ht="12.75">
      <c r="A45" s="42"/>
      <c r="B45" s="32"/>
      <c r="C45" s="32"/>
      <c r="D45" s="32"/>
      <c r="E45" s="32"/>
      <c r="F45" s="32"/>
      <c r="G45" s="32"/>
      <c r="H45" s="32"/>
      <c r="I45" s="43"/>
    </row>
    <row r="46" spans="1:9" ht="12.75">
      <c r="A46" s="42"/>
      <c r="B46" s="32"/>
      <c r="C46" s="32"/>
      <c r="D46" s="32"/>
      <c r="E46" s="32"/>
      <c r="F46" s="32"/>
      <c r="G46" s="32"/>
      <c r="H46" s="32"/>
      <c r="I46" s="43"/>
    </row>
    <row r="47" spans="1:9" ht="12.75">
      <c r="A47" s="42"/>
      <c r="B47" s="32"/>
      <c r="C47" s="32"/>
      <c r="D47" s="32"/>
      <c r="E47" s="32"/>
      <c r="F47" s="32"/>
      <c r="G47" s="32"/>
      <c r="H47" s="32"/>
      <c r="I47" s="43"/>
    </row>
    <row r="48" spans="1:9" ht="12.75">
      <c r="A48" s="42"/>
      <c r="B48" s="32"/>
      <c r="C48" s="32"/>
      <c r="D48" s="32"/>
      <c r="E48" s="32"/>
      <c r="F48" s="32"/>
      <c r="G48" s="32"/>
      <c r="H48" s="32"/>
      <c r="I48" s="43"/>
    </row>
    <row r="49" spans="1:9" ht="12.75">
      <c r="A49" s="42"/>
      <c r="B49" s="32"/>
      <c r="C49" s="32"/>
      <c r="D49" s="32"/>
      <c r="E49" s="32"/>
      <c r="F49" s="32"/>
      <c r="G49" s="32"/>
      <c r="H49" s="32"/>
      <c r="I49" s="43"/>
    </row>
    <row r="50" spans="1:9" ht="12.75">
      <c r="A50" s="42"/>
      <c r="B50" s="32"/>
      <c r="C50" s="32"/>
      <c r="D50" s="32"/>
      <c r="E50" s="32"/>
      <c r="F50" s="32"/>
      <c r="G50" s="32"/>
      <c r="H50" s="32"/>
      <c r="I50" s="43"/>
    </row>
    <row r="51" spans="1:9" ht="12.75">
      <c r="A51" s="42"/>
      <c r="B51" s="32"/>
      <c r="C51" s="32"/>
      <c r="D51" s="32"/>
      <c r="E51" s="32"/>
      <c r="F51" s="32" t="s">
        <v>192</v>
      </c>
      <c r="G51" s="32"/>
      <c r="H51" s="32"/>
      <c r="I51" s="43"/>
    </row>
    <row r="52" spans="1:9" ht="18.75" customHeight="1">
      <c r="A52" s="42"/>
      <c r="B52" s="32"/>
      <c r="C52" s="32"/>
      <c r="D52" s="32"/>
      <c r="E52" s="32"/>
      <c r="F52" s="32" t="s">
        <v>193</v>
      </c>
      <c r="G52" s="32"/>
      <c r="H52" s="32"/>
      <c r="I52" s="43"/>
    </row>
    <row r="53" spans="1:9" ht="12.75">
      <c r="A53" s="42"/>
      <c r="B53" s="32"/>
      <c r="C53" s="32"/>
      <c r="D53" s="32"/>
      <c r="E53" s="32"/>
      <c r="F53" s="32"/>
      <c r="G53" s="32"/>
      <c r="H53" s="32"/>
      <c r="I53" s="43"/>
    </row>
    <row r="54" spans="1:9" ht="12.75">
      <c r="A54" s="42"/>
      <c r="B54" s="32"/>
      <c r="C54" s="32"/>
      <c r="D54" s="32"/>
      <c r="E54" s="32"/>
      <c r="F54" s="32"/>
      <c r="G54" s="32"/>
      <c r="H54" s="32"/>
      <c r="I54" s="43"/>
    </row>
    <row r="55" spans="1:9" ht="13.5" thickBot="1">
      <c r="A55" s="44"/>
      <c r="B55" s="45"/>
      <c r="C55" s="45"/>
      <c r="D55" s="45"/>
      <c r="E55" s="45"/>
      <c r="F55" s="45"/>
      <c r="G55" s="45"/>
      <c r="H55" s="45"/>
      <c r="I55" s="46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</cp:lastModifiedBy>
  <cp:lastPrinted>2011-05-30T11:49:15Z</cp:lastPrinted>
  <dcterms:created xsi:type="dcterms:W3CDTF">2009-02-16T16:44:52Z</dcterms:created>
  <dcterms:modified xsi:type="dcterms:W3CDTF">2011-05-30T12:52:19Z</dcterms:modified>
  <cp:category/>
  <cp:version/>
  <cp:contentType/>
  <cp:contentStatus/>
</cp:coreProperties>
</file>