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445" activeTab="7"/>
  </bookViews>
  <sheets>
    <sheet name="Bilanci" sheetId="1" r:id="rId1"/>
    <sheet name="PASH " sheetId="2" r:id="rId2"/>
    <sheet name="CASH FloW" sheetId="3" r:id="rId3"/>
    <sheet name="PLK" sheetId="4" r:id="rId4"/>
    <sheet name="AAM" sheetId="5" r:id="rId5"/>
    <sheet name="Inv Mj Transpor" sheetId="6" r:id="rId6"/>
    <sheet name="Inventari" sheetId="7" r:id="rId7"/>
    <sheet name="Pasq Stat 3" sheetId="8" r:id="rId8"/>
    <sheet name="Sheet1" sheetId="9" r:id="rId9"/>
  </sheets>
  <definedNames/>
  <calcPr fullCalcOnLoad="1"/>
</workbook>
</file>

<file path=xl/sharedStrings.xml><?xml version="1.0" encoding="utf-8"?>
<sst xmlns="http://schemas.openxmlformats.org/spreadsheetml/2006/main" count="889" uniqueCount="539">
  <si>
    <t xml:space="preserve">                BILANCI KONTABEL</t>
  </si>
  <si>
    <t>Monedha :  LEK</t>
  </si>
  <si>
    <t>Emertimi</t>
  </si>
  <si>
    <t>Shenime shpjeguese</t>
  </si>
  <si>
    <t>Viti Raportues</t>
  </si>
  <si>
    <t>Viti Paraardhes</t>
  </si>
  <si>
    <t xml:space="preserve">Aktivet </t>
  </si>
  <si>
    <t>Aktivet Afatshkurtra</t>
  </si>
  <si>
    <t>Mjete monetare</t>
  </si>
  <si>
    <t>Derivative dhe aktive finan. te mbajtura per tregtim</t>
  </si>
  <si>
    <t>i</t>
  </si>
  <si>
    <t>Derivativet</t>
  </si>
  <si>
    <t>ii</t>
  </si>
  <si>
    <t>Aktivet e mbajtura per tregtim</t>
  </si>
  <si>
    <t xml:space="preserve"> Shuma I.2</t>
  </si>
  <si>
    <t>Aktive te tjera afatshkurtra financiare</t>
  </si>
  <si>
    <t>Llogari/Kerkesa te arketueshme</t>
  </si>
  <si>
    <t>Llogari/Kerkesa te tjera te arketueshme</t>
  </si>
  <si>
    <t>iii</t>
  </si>
  <si>
    <t>Instrumente te tjera borxhi</t>
  </si>
  <si>
    <t>iv</t>
  </si>
  <si>
    <t>Investime te tjera financiare</t>
  </si>
  <si>
    <t xml:space="preserve"> Shuma I.3</t>
  </si>
  <si>
    <t>Inventari</t>
  </si>
  <si>
    <t>Lendet e para</t>
  </si>
  <si>
    <t>Prodhim ne proces</t>
  </si>
  <si>
    <t>Produkte te gatshme</t>
  </si>
  <si>
    <t>Mallra per rishitje</t>
  </si>
  <si>
    <t>v</t>
  </si>
  <si>
    <t>Parapagesat per furnizime</t>
  </si>
  <si>
    <t>Shuma I.4</t>
  </si>
  <si>
    <t>Aktivet biologjike afatshkurtra</t>
  </si>
  <si>
    <t>Aktivet afatshkurtra te mbajtura per shitje</t>
  </si>
  <si>
    <t>Parapagimet dhe shpenzimet e shtyra</t>
  </si>
  <si>
    <t xml:space="preserve"> Totali   Aktivet Afatshkurtra</t>
  </si>
  <si>
    <t>Aktivet Afatgjata</t>
  </si>
  <si>
    <t>Investimet financiare afatgjata</t>
  </si>
  <si>
    <t>Aksione dhe pjesem. te tjera ne njesi te kontrolluara</t>
  </si>
  <si>
    <t>Aksione dhe investime te tjera ne pjesmarrje</t>
  </si>
  <si>
    <t>Aksione dhe letra te tjera me vlere</t>
  </si>
  <si>
    <t>Llogari/Kerkesa te arketueshme afatgjata</t>
  </si>
  <si>
    <t>Shuma II.1</t>
  </si>
  <si>
    <t>Aktive afatgjata materiale</t>
  </si>
  <si>
    <t>Toka</t>
  </si>
  <si>
    <t>Makineri dhe pajisje</t>
  </si>
  <si>
    <t>Aktive te tjera afatgjata materiale</t>
  </si>
  <si>
    <t>Ndertesa</t>
  </si>
  <si>
    <t>Shuma II.2</t>
  </si>
  <si>
    <t>Aktivet biologjike afatgjata</t>
  </si>
  <si>
    <t>Aktivet afatgjata jomateriale</t>
  </si>
  <si>
    <t>Emri i mire</t>
  </si>
  <si>
    <t>Shpenzimet e zhvillimit</t>
  </si>
  <si>
    <t>Aktive te tjera afatgjata jomateriale</t>
  </si>
  <si>
    <t>Shuma II.4</t>
  </si>
  <si>
    <t>Kapital aksionar i papaguar</t>
  </si>
  <si>
    <t>Aktive te tjera afatgjata (ne proces)</t>
  </si>
  <si>
    <t>Totali  Aktivet Afatgjata</t>
  </si>
  <si>
    <t xml:space="preserve">Totali  Aktivet </t>
  </si>
  <si>
    <t>Administratori</t>
  </si>
  <si>
    <t>Vasil  XEGA</t>
  </si>
  <si>
    <t>Detyrimet Afatshkurtra</t>
  </si>
  <si>
    <t>Derivativet (vlera negative)</t>
  </si>
  <si>
    <t>Huamarrjet</t>
  </si>
  <si>
    <t>Huate dhe obligacionet afatshkurtra</t>
  </si>
  <si>
    <t>Kthimet/ripagesat e huave afatgjata</t>
  </si>
  <si>
    <t>Bono te konvertueshme</t>
  </si>
  <si>
    <t>Huat dhe parapagimet</t>
  </si>
  <si>
    <t>Te pagueshme ndaj furnitoreve</t>
  </si>
  <si>
    <t>Te pagueshme ndaj punonjesve</t>
  </si>
  <si>
    <t>Detyrimet tatimore</t>
  </si>
  <si>
    <t>Hua te tjera</t>
  </si>
  <si>
    <t>Parapagimet e arkëtuara</t>
  </si>
  <si>
    <t>Shuma I.3</t>
  </si>
  <si>
    <t>Grantet dhe te ardhurat e shtyra</t>
  </si>
  <si>
    <t>Provizionet afatshkurtra</t>
  </si>
  <si>
    <t>Totali Detyrimet Afatshkurtra</t>
  </si>
  <si>
    <t>Detyrimet Afatgjata</t>
  </si>
  <si>
    <t>Huat afatgjata</t>
  </si>
  <si>
    <t>Hua, bono dhe detyrime nga qiraja financiare</t>
  </si>
  <si>
    <t>Bonot e konvertueshme</t>
  </si>
  <si>
    <t>Huamarrje te tjera afatgjata</t>
  </si>
  <si>
    <t>Provizionet afatgjata</t>
  </si>
  <si>
    <t>Grantet dhe te ardhura te shtyra</t>
  </si>
  <si>
    <t>Totali Detyrimet Afatgjata</t>
  </si>
  <si>
    <t xml:space="preserve">Totali  Huate </t>
  </si>
  <si>
    <t>Kapitali</t>
  </si>
  <si>
    <t>Aksionet e pakices</t>
  </si>
  <si>
    <t>Kapitali qe i perket aksion. te shoq. meme</t>
  </si>
  <si>
    <t>Kapitali aksionar</t>
  </si>
  <si>
    <t>Primi i aksionit</t>
  </si>
  <si>
    <t>Njesite ose aksionet e thesarit</t>
  </si>
  <si>
    <t>Rezerva</t>
  </si>
  <si>
    <t>Rezerva ligjore</t>
  </si>
  <si>
    <t>Rezerva te tjera</t>
  </si>
  <si>
    <t>Rezerva statutore</t>
  </si>
  <si>
    <t>Shuma  I.6</t>
  </si>
  <si>
    <t>Fitimet e pashperndara</t>
  </si>
  <si>
    <t>Fitimi/Humbja e vitit financiar</t>
  </si>
  <si>
    <t xml:space="preserve"> Totali  Kapitali</t>
  </si>
  <si>
    <t>TOTALI     HUA  DHE KAPITAL</t>
  </si>
  <si>
    <t xml:space="preserve">Diferenca </t>
  </si>
  <si>
    <t>Kontabel I miratuar</t>
  </si>
  <si>
    <t xml:space="preserve">Kontabel I miratuar </t>
  </si>
  <si>
    <t xml:space="preserve">                                  TE ARDHURAT E SHPENZIMET (formati 1)</t>
  </si>
  <si>
    <t>Monedha:  lek</t>
  </si>
  <si>
    <t>Nr.</t>
  </si>
  <si>
    <t>Shemime  shpjeguese</t>
  </si>
  <si>
    <t>1</t>
  </si>
  <si>
    <t>Shitjet neto</t>
  </si>
  <si>
    <t>2</t>
  </si>
  <si>
    <t>Te ardhura te tjera nga veprimtarite e shfrytezimit</t>
  </si>
  <si>
    <t>3</t>
  </si>
  <si>
    <t>Ndryshime ne inv. e prod. te gatshem e ne proces</t>
  </si>
  <si>
    <t>4</t>
  </si>
  <si>
    <t>Materialet e konsumuara</t>
  </si>
  <si>
    <t>5</t>
  </si>
  <si>
    <t>Kosto e punes</t>
  </si>
  <si>
    <t>a</t>
  </si>
  <si>
    <t xml:space="preserve">     Paga e personelit</t>
  </si>
  <si>
    <t>b</t>
  </si>
  <si>
    <t xml:space="preserve">     Sigurimet shoqerore e shendetesore</t>
  </si>
  <si>
    <t>Shuma (a,b)</t>
  </si>
  <si>
    <t>6</t>
  </si>
  <si>
    <t>Amortizimi dhe zhvleresimet</t>
  </si>
  <si>
    <t>7</t>
  </si>
  <si>
    <t>Shpenzime te tjera</t>
  </si>
  <si>
    <t>8</t>
  </si>
  <si>
    <t>Totali i shpenzimeve</t>
  </si>
  <si>
    <t>9</t>
  </si>
  <si>
    <t>Fitimi apo humbja nga veprimtaria kryesore</t>
  </si>
  <si>
    <t>10</t>
  </si>
  <si>
    <t>Te ardhurat dhe shp. financiare nga nj. e kontrolluara</t>
  </si>
  <si>
    <t>11</t>
  </si>
  <si>
    <t>Te ardhurat dhe shp. financiare nga pjesemarrjet</t>
  </si>
  <si>
    <t>12</t>
  </si>
  <si>
    <t>Te ardhurat dhe shpenzimet financiare nga:</t>
  </si>
  <si>
    <t xml:space="preserve">     investime te tjera financiare afatgjata</t>
  </si>
  <si>
    <t xml:space="preserve">     interesa</t>
  </si>
  <si>
    <t>c</t>
  </si>
  <si>
    <t xml:space="preserve">     fitimet (humbjet) nga kursi i kembimit</t>
  </si>
  <si>
    <t>d</t>
  </si>
  <si>
    <t xml:space="preserve">     te tjera financiare</t>
  </si>
  <si>
    <t>Totali (a-d)</t>
  </si>
  <si>
    <t>13</t>
  </si>
  <si>
    <t>Totali i te ardhurave dhe shpenz. financiare</t>
  </si>
  <si>
    <t>14</t>
  </si>
  <si>
    <t>Fitimi (Humbja) para tatimit</t>
  </si>
  <si>
    <t>15</t>
  </si>
  <si>
    <t>Shpenzimet e tatimit mbi fitimin</t>
  </si>
  <si>
    <t>16</t>
  </si>
  <si>
    <t xml:space="preserve"> Fitimi (humbja) neto e vitit financiar</t>
  </si>
  <si>
    <t>17</t>
  </si>
  <si>
    <t xml:space="preserve"> Elemente te pasqyrave te konsoliduara</t>
  </si>
  <si>
    <t xml:space="preserve">            PASQYRA E FLUKSIT TE PARASE  (Cash Flow)</t>
  </si>
  <si>
    <t xml:space="preserve">                                        Metoda Indirekte</t>
  </si>
  <si>
    <t xml:space="preserve">Monedha : LEK </t>
  </si>
  <si>
    <t>PASQYRA E FLUKSIT TE PARASE- METODA INDIREKTE</t>
  </si>
  <si>
    <t>Shenimi shpjegues</t>
  </si>
  <si>
    <t>I</t>
  </si>
  <si>
    <t>FLUKSI I PARASE NGA VEPRIMTARIA  E SHFRYTEZIMIT</t>
  </si>
  <si>
    <t>Fitimi I Bilancit</t>
  </si>
  <si>
    <t>Rregullime per :</t>
  </si>
  <si>
    <t xml:space="preserve">                         Tatim  fitimi i njohur ne PASH</t>
  </si>
  <si>
    <t xml:space="preserve">                        Amortizimin</t>
  </si>
  <si>
    <t xml:space="preserve">                        Humbje nga kembimet valutore</t>
  </si>
  <si>
    <t xml:space="preserve">                        Humbje nga  shitja e AAGJ</t>
  </si>
  <si>
    <t>e</t>
  </si>
  <si>
    <t>f</t>
  </si>
  <si>
    <t>g</t>
  </si>
  <si>
    <t>Rritje renie  ne tepricen e kerkesave te ark. te tjera</t>
  </si>
  <si>
    <t>h</t>
  </si>
  <si>
    <t>Rritje/renie  ne tepricen e inventarit</t>
  </si>
  <si>
    <t>Rritje/renie ne tepricen e detyrimeve  per tu paguar nga aktiviteti</t>
  </si>
  <si>
    <t>j</t>
  </si>
  <si>
    <t>Rritje renie deyrimeve te tjera</t>
  </si>
  <si>
    <t>k</t>
  </si>
  <si>
    <t>Interesi I paguar</t>
  </si>
  <si>
    <t>l</t>
  </si>
  <si>
    <t xml:space="preserve">TVSH  I paguar </t>
  </si>
  <si>
    <t>Paraja  neto nga  aktivitetet e shfytezimit</t>
  </si>
  <si>
    <t>II</t>
  </si>
  <si>
    <t>FLUKSI I PARASE NGA VEPRIMTARITE INVESTUESE</t>
  </si>
  <si>
    <t>Blerja  e shoq. Kontrolluar X minus parate e arketuara</t>
  </si>
  <si>
    <t>Blerja  e aktiveve afatgjata  materiale</t>
  </si>
  <si>
    <t>Blerje AAGJ  jomateriale</t>
  </si>
  <si>
    <t>Interes I arketuar</t>
  </si>
  <si>
    <t>Dividentet i arketuar</t>
  </si>
  <si>
    <t>Paraja  neto e perdorur ne aktivitetet  investuese</t>
  </si>
  <si>
    <t>III</t>
  </si>
  <si>
    <t>FLUKSI I PARAVE NGA VEPRIMTARITE FINANCIARE</t>
  </si>
  <si>
    <t>Te ardhura nga emetimi I kapitalit aksionar</t>
  </si>
  <si>
    <t>Te ardhura nga huamarrjet afatgjata</t>
  </si>
  <si>
    <t>Pagesa e detyrimit te qirase financiare</t>
  </si>
  <si>
    <t>Divident I paguar</t>
  </si>
  <si>
    <t>Paraja neto e perdorur  ne aktivitetet financiare</t>
  </si>
  <si>
    <t>IV</t>
  </si>
  <si>
    <t>RRITJA/RENIA NETO E MJETEVE MONETARE</t>
  </si>
  <si>
    <t xml:space="preserve">V </t>
  </si>
  <si>
    <t>MJETE MONETARE NE FILLIM TE PERIUDHES KONTABEL</t>
  </si>
  <si>
    <t>VI</t>
  </si>
  <si>
    <t>MJETE MONETARE NE FUND TE PERIUDHES KONTABEL</t>
  </si>
  <si>
    <t>Vasil XEGA</t>
  </si>
  <si>
    <t>Kapiatali aksionar</t>
  </si>
  <si>
    <t>Primi I aksionit</t>
  </si>
  <si>
    <t>Aksionet    e Thesarit</t>
  </si>
  <si>
    <t>Rezerva statutore dhe    ligjore</t>
  </si>
  <si>
    <t>Rezerva  konvert.    monedhe    te huaja</t>
  </si>
  <si>
    <t>Fitimi I pashperndare</t>
  </si>
  <si>
    <t>Rezerva te  tjera</t>
  </si>
  <si>
    <t>Shuma  te parashikuara per reziqe</t>
  </si>
  <si>
    <t>Totali</t>
  </si>
  <si>
    <t>Efekti I ndrysh. Polikave kontabel</t>
  </si>
  <si>
    <t>Pozicioni I rregulluar</t>
  </si>
  <si>
    <t>Fitimi  neto I peiudhes kontabel</t>
  </si>
  <si>
    <t>Transferime ne rezerven e detyrushme  ligjore</t>
  </si>
  <si>
    <t>Transferim ne rezerven e detyrushme  statutore</t>
  </si>
  <si>
    <t>Transferime ne rezerva te tjera</t>
  </si>
  <si>
    <t>Emetimi I kapiatlit aksionar</t>
  </si>
  <si>
    <t>Rezerva rivleresimi I AAGJ</t>
  </si>
  <si>
    <t>Transferim  ne detyrimet</t>
  </si>
  <si>
    <t>Blerje  aksionesh thesari</t>
  </si>
  <si>
    <t>Terheqje  kapitali per zvogelim</t>
  </si>
  <si>
    <t>Korigjim  gabime  te shkuara</t>
  </si>
  <si>
    <t>Shenimi   shpjegues</t>
  </si>
  <si>
    <t>ne leke</t>
  </si>
  <si>
    <t>Nr</t>
  </si>
  <si>
    <t>Sasia</t>
  </si>
  <si>
    <t>Gjendje</t>
  </si>
  <si>
    <t>Shtesa</t>
  </si>
  <si>
    <t>Pakesime</t>
  </si>
  <si>
    <t>Ndertime</t>
  </si>
  <si>
    <t>Makineri,paisje</t>
  </si>
  <si>
    <t>Mjete transporti</t>
  </si>
  <si>
    <t>kompjuterike</t>
  </si>
  <si>
    <t>Zyre</t>
  </si>
  <si>
    <t xml:space="preserve">             TOTALI</t>
  </si>
  <si>
    <t>Makineri,paisje,vegla</t>
  </si>
  <si>
    <t>Kategoria</t>
  </si>
  <si>
    <t>Kapaciteti</t>
  </si>
  <si>
    <t>Targa</t>
  </si>
  <si>
    <t>Vlefta  fillestare</t>
  </si>
  <si>
    <t xml:space="preserve">KONTABEL I MIRATUAR </t>
  </si>
  <si>
    <t>VASIL  XEGA</t>
  </si>
  <si>
    <t>Njesia</t>
  </si>
  <si>
    <t>Cmimi Mes</t>
  </si>
  <si>
    <t>Vlefta</t>
  </si>
  <si>
    <t>cope</t>
  </si>
  <si>
    <t>Në ooo/Lekë</t>
  </si>
  <si>
    <t>TA</t>
  </si>
  <si>
    <t>Aktiviteti  kryesor</t>
  </si>
  <si>
    <t>Aktiviteti dytesor</t>
  </si>
  <si>
    <t>Tregti</t>
  </si>
  <si>
    <t>Pasqyre Nr.3</t>
  </si>
  <si>
    <t>Tregti karburanti</t>
  </si>
  <si>
    <t>Aktiviteti</t>
  </si>
  <si>
    <t>Te ardhurat nga aktiviteti</t>
  </si>
  <si>
    <t>Tregti ushqimore</t>
  </si>
  <si>
    <t>Tregti pijesh</t>
  </si>
  <si>
    <t>Tregti ushqimore,pije</t>
  </si>
  <si>
    <t>Tregti cigaresh</t>
  </si>
  <si>
    <t>Tregti materiale ndertimi</t>
  </si>
  <si>
    <t>Tregti artikuj industrial</t>
  </si>
  <si>
    <t>Farmaci</t>
  </si>
  <si>
    <t>Eksport</t>
  </si>
  <si>
    <t>Tregti te tjera</t>
  </si>
  <si>
    <t>Eksport mallrash</t>
  </si>
  <si>
    <t>Ndertim</t>
  </si>
  <si>
    <t>Totali i te ardhurave nga   tregtia</t>
  </si>
  <si>
    <t>Ndertim pallati</t>
  </si>
  <si>
    <t xml:space="preserve">Ndertim banese </t>
  </si>
  <si>
    <t>Ndertim pune publike</t>
  </si>
  <si>
    <t>Ndertime te tjera</t>
  </si>
  <si>
    <t>Totali i te ardhurave nga ndertimi</t>
  </si>
  <si>
    <t>Prodhim</t>
  </si>
  <si>
    <t>Eksport, prodhime te ndryshme</t>
  </si>
  <si>
    <t>Fason te cdo lloji</t>
  </si>
  <si>
    <t>Fason</t>
  </si>
  <si>
    <t>Prodhim materiale ndertimi</t>
  </si>
  <si>
    <t xml:space="preserve">Prodhim ushqimore </t>
  </si>
  <si>
    <t>Prodhim pije alkolike, etj</t>
  </si>
  <si>
    <t>Prodhim pije alkolike</t>
  </si>
  <si>
    <t>Prodhime energji</t>
  </si>
  <si>
    <t>Prodhim hidrokarbure,</t>
  </si>
  <si>
    <t>Prodhim nafte</t>
  </si>
  <si>
    <t>Prodhime te tjera</t>
  </si>
  <si>
    <t>Totali i te ardhurave nga prodhimi</t>
  </si>
  <si>
    <t>Transport</t>
  </si>
  <si>
    <t>Transport mallrash</t>
  </si>
  <si>
    <t>Transport malli nderkombetare</t>
  </si>
  <si>
    <t>Transport malli</t>
  </si>
  <si>
    <t>Transport udhetaresh</t>
  </si>
  <si>
    <t>Transport udhetaresh nderkombetare</t>
  </si>
  <si>
    <t>Totali i te ardhurave nga transporti</t>
  </si>
  <si>
    <t xml:space="preserve">Sherbimi </t>
  </si>
  <si>
    <t xml:space="preserve">Sherbime financiare </t>
  </si>
  <si>
    <t>Siguracione</t>
  </si>
  <si>
    <t>Sherbime mjekesore</t>
  </si>
  <si>
    <t xml:space="preserve">Bar restorante </t>
  </si>
  <si>
    <t>Hoteleri</t>
  </si>
  <si>
    <t>Lojra Fati</t>
  </si>
  <si>
    <t>Veprimtari televizive</t>
  </si>
  <si>
    <t>Telekomunikacion</t>
  </si>
  <si>
    <t>Eksport sherbimish te ndryshme</t>
  </si>
  <si>
    <t>Profesione te lira</t>
  </si>
  <si>
    <t>Sherbime te tjera</t>
  </si>
  <si>
    <t>V</t>
  </si>
  <si>
    <t>Totali i te ardhurave nga sherbimet</t>
  </si>
  <si>
    <t>TOALI (I+II+III+IV+V)</t>
  </si>
  <si>
    <t>Nr. I te punesuarve</t>
  </si>
  <si>
    <t>Me page deri ne 19.000 leke</t>
  </si>
  <si>
    <t>Me page nga 19.001 deri ne 30.000 leke</t>
  </si>
  <si>
    <t>Me page nga 30.001 deri  ne 66.500 leke</t>
  </si>
  <si>
    <t>Me page nga 66.501 deri ne 84.100 leke</t>
  </si>
  <si>
    <t>Me page me te larte se 84.100 leke</t>
  </si>
  <si>
    <r>
      <t xml:space="preserve">Shenim: </t>
    </r>
    <r>
      <rPr>
        <sz val="10"/>
        <rFont val="Arial"/>
        <family val="2"/>
      </rPr>
      <t>Kjo pasqyre plotesohet edhe on-line.</t>
    </r>
  </si>
  <si>
    <t xml:space="preserve">SKA </t>
  </si>
  <si>
    <t xml:space="preserve">SANDI  NITA </t>
  </si>
  <si>
    <t>Sandi Nita</t>
  </si>
  <si>
    <t>NIPT : K33903017J</t>
  </si>
  <si>
    <t xml:space="preserve">NIPT : K33903017J </t>
  </si>
  <si>
    <t>SANDI NITA</t>
  </si>
  <si>
    <t xml:space="preserve">Person Fizik </t>
  </si>
  <si>
    <t>Stilolapsa te thjeshte</t>
  </si>
  <si>
    <t>Lapsa te thjeshte</t>
  </si>
  <si>
    <t>Lapsa</t>
  </si>
  <si>
    <t>Fletore 32 fq</t>
  </si>
  <si>
    <t>Boje</t>
  </si>
  <si>
    <t>Bojra dhjami</t>
  </si>
  <si>
    <t>Bojra uji</t>
  </si>
  <si>
    <t>Boje printeri</t>
  </si>
  <si>
    <t>Bllok dosje</t>
  </si>
  <si>
    <t>Bllok</t>
  </si>
  <si>
    <t>Gome</t>
  </si>
  <si>
    <t>Cante</t>
  </si>
  <si>
    <t>Prefse</t>
  </si>
  <si>
    <t>Plasteline</t>
  </si>
  <si>
    <t>Kuleta</t>
  </si>
  <si>
    <t>Kompast</t>
  </si>
  <si>
    <t>Kapse aktesh</t>
  </si>
  <si>
    <t>Leter ngjitese</t>
  </si>
  <si>
    <t>Stilokalem</t>
  </si>
  <si>
    <t>C.D</t>
  </si>
  <si>
    <t>U.S.B flash</t>
  </si>
  <si>
    <t>Ditar</t>
  </si>
  <si>
    <t>Nenvizues</t>
  </si>
  <si>
    <t>Zarfa A3</t>
  </si>
  <si>
    <t>Zarfa A5</t>
  </si>
  <si>
    <t>Raportor</t>
  </si>
  <si>
    <t>Penela</t>
  </si>
  <si>
    <t>Pineska</t>
  </si>
  <si>
    <t>Tabela</t>
  </si>
  <si>
    <t>Vula</t>
  </si>
  <si>
    <t>Etiketa</t>
  </si>
  <si>
    <t>Makine llogaritese</t>
  </si>
  <si>
    <t>Mbajtese tavoline</t>
  </si>
  <si>
    <t>Mbeshtjellese</t>
  </si>
  <si>
    <t>Maja stilokalemi</t>
  </si>
  <si>
    <t>Lente</t>
  </si>
  <si>
    <t>Flamur</t>
  </si>
  <si>
    <t>Fyell</t>
  </si>
  <si>
    <t>Fosforishente</t>
  </si>
  <si>
    <t>Ndarese fletesh</t>
  </si>
  <si>
    <t>Spirale</t>
  </si>
  <si>
    <t>Lodra</t>
  </si>
  <si>
    <t>Karbon</t>
  </si>
  <si>
    <t>Album</t>
  </si>
  <si>
    <t>Stickers</t>
  </si>
  <si>
    <t>Tub projektesh</t>
  </si>
  <si>
    <t>Komplete matematike</t>
  </si>
  <si>
    <t>Pingpong</t>
  </si>
  <si>
    <t>Revista ngjyrosese</t>
  </si>
  <si>
    <t>Kavaleta</t>
  </si>
  <si>
    <t>Fletore vizatimi</t>
  </si>
  <si>
    <t>Topa futbolli+volejbolli</t>
  </si>
  <si>
    <t>Akuarele</t>
  </si>
  <si>
    <t>Pastela</t>
  </si>
  <si>
    <t>Baxho</t>
  </si>
  <si>
    <t>Leter milimetrat+kalk</t>
  </si>
  <si>
    <t>ml</t>
  </si>
  <si>
    <t>Makine cmimesh</t>
  </si>
  <si>
    <t>Leter carter</t>
  </si>
  <si>
    <t>Shina</t>
  </si>
  <si>
    <t>Rafte tavoline</t>
  </si>
  <si>
    <t>Bisturi</t>
  </si>
  <si>
    <t>Cadra</t>
  </si>
  <si>
    <t>Zarfa plastike</t>
  </si>
  <si>
    <t>Canta zyrtari</t>
  </si>
  <si>
    <t>TOTALI</t>
  </si>
  <si>
    <t>Artikuj zbukurimi</t>
  </si>
  <si>
    <t>Drita zbukurimi</t>
  </si>
  <si>
    <t>Fletore me kapse</t>
  </si>
  <si>
    <t>Fletrore 50 fq</t>
  </si>
  <si>
    <t>Fletore 72</t>
  </si>
  <si>
    <t>Fletore ngjyruese</t>
  </si>
  <si>
    <t>Kartone</t>
  </si>
  <si>
    <t>Kapak plastik</t>
  </si>
  <si>
    <t>Kg</t>
  </si>
  <si>
    <t>Komplet penela  vaji</t>
  </si>
  <si>
    <t>Kuti arshive</t>
  </si>
  <si>
    <t>Leter A3</t>
  </si>
  <si>
    <t>Leter  format A4</t>
  </si>
  <si>
    <t>Markador</t>
  </si>
  <si>
    <t>Makine kapese</t>
  </si>
  <si>
    <t>Mbeshtjellese plastike</t>
  </si>
  <si>
    <t>Ngjyra</t>
  </si>
  <si>
    <t>Peme</t>
  </si>
  <si>
    <t>Qese CD</t>
  </si>
  <si>
    <t>Riga</t>
  </si>
  <si>
    <t>Scotch</t>
  </si>
  <si>
    <t>Shirit printeri</t>
  </si>
  <si>
    <t>Stik 10 gr</t>
  </si>
  <si>
    <t>Stik 20 gr</t>
  </si>
  <si>
    <t>Stik 40 gr</t>
  </si>
  <si>
    <t>Telajo</t>
  </si>
  <si>
    <t>Unaza plastike</t>
  </si>
  <si>
    <t>Zarfa  11*23</t>
  </si>
  <si>
    <t>Pasqyre Nr.1</t>
  </si>
  <si>
    <t>ANEKS STATISTIKOR</t>
  </si>
  <si>
    <t>TE ARDHURAT</t>
  </si>
  <si>
    <t>Numri i Llogarise</t>
  </si>
  <si>
    <t>Kodi Statistikor</t>
  </si>
  <si>
    <t>Viti 2012</t>
  </si>
  <si>
    <t>Shitjet gjithsej (a + b +c )</t>
  </si>
  <si>
    <t>a)</t>
  </si>
  <si>
    <t xml:space="preserve">   Te ardhura nga shitja e Produktit te vet </t>
  </si>
  <si>
    <t>701/702/703</t>
  </si>
  <si>
    <t xml:space="preserve"> b)</t>
  </si>
  <si>
    <t xml:space="preserve">   Te ardhura nga shitja e Shërbimeve </t>
  </si>
  <si>
    <t xml:space="preserve"> c)</t>
  </si>
  <si>
    <t xml:space="preserve">    te ardhura nga shitja e Mallrave </t>
  </si>
  <si>
    <t>Te ardhura nga shitja e materialeve te para</t>
  </si>
  <si>
    <t>Të ardhura nga shitje të tjera (a+b+c)</t>
  </si>
  <si>
    <t>Qeraja</t>
  </si>
  <si>
    <t>b)</t>
  </si>
  <si>
    <t>c)</t>
  </si>
  <si>
    <t>Transport per te tjeret</t>
  </si>
  <si>
    <t xml:space="preserve">Ndryshimet në inventarin e produkteve të gatshëm e prodhimeve në proçes :                                   </t>
  </si>
  <si>
    <t>Shtesat    (+)</t>
  </si>
  <si>
    <t>Pakesimet (-)</t>
  </si>
  <si>
    <t xml:space="preserve">   Prodhimi per qellimet e vet ndermarrjes dhe per kapital :</t>
  </si>
  <si>
    <t xml:space="preserve">    nga i cili: Prodhim i aktiveve afatgjata</t>
  </si>
  <si>
    <t xml:space="preserve">  Të ardhura nga grantet (Subvencione)</t>
  </si>
  <si>
    <t xml:space="preserve">  Të tjera</t>
  </si>
  <si>
    <t xml:space="preserve">  Të ardhura nga shitja e aktiveve afatgjata</t>
  </si>
  <si>
    <t>I)</t>
  </si>
  <si>
    <t>Totali i te ardhurave I= (1+2+/-3+4+5+6+7+8)</t>
  </si>
  <si>
    <t xml:space="preserve">Vasil XEGA </t>
  </si>
  <si>
    <t>Pasqyre Nr.2</t>
  </si>
  <si>
    <t>SHPENZIMET</t>
  </si>
  <si>
    <t>Blerje, shpenzime (a+/-b+c+/-d+e)</t>
  </si>
  <si>
    <t xml:space="preserve"> a) </t>
  </si>
  <si>
    <t>Blerje/shpenzime materiale dhe materiale të tjera</t>
  </si>
  <si>
    <t>Mallra te blera</t>
  </si>
  <si>
    <t>601+602</t>
  </si>
  <si>
    <t xml:space="preserve"> Ndryshimet e gjëndjeve të Materialeve (+/-)</t>
  </si>
  <si>
    <t xml:space="preserve"> Mallra të blera</t>
  </si>
  <si>
    <t>605/1</t>
  </si>
  <si>
    <t xml:space="preserve"> d) </t>
  </si>
  <si>
    <r>
      <t xml:space="preserve"> </t>
    </r>
    <r>
      <rPr>
        <sz val="8"/>
        <rFont val="Arial"/>
        <family val="2"/>
      </rPr>
      <t>Ndryshimet e gjëndjeve të Mallrave (+/-)</t>
    </r>
  </si>
  <si>
    <t xml:space="preserve"> e) </t>
  </si>
  <si>
    <t xml:space="preserve"> Shpenzime per sherbime</t>
  </si>
  <si>
    <t>605/2</t>
  </si>
  <si>
    <t>Shpenzime per personelin (a+b)</t>
  </si>
  <si>
    <t>a-</t>
  </si>
  <si>
    <r>
      <t xml:space="preserve"> </t>
    </r>
    <r>
      <rPr>
        <sz val="8"/>
        <rFont val="Arial"/>
        <family val="2"/>
      </rPr>
      <t>Pagat e personelit</t>
    </r>
  </si>
  <si>
    <t xml:space="preserve"> b-</t>
  </si>
  <si>
    <t xml:space="preserve"> Shpenzimet për sig.shoqërore dhe shëndetsore</t>
  </si>
  <si>
    <t>Amortizimet dhe zhvlerësimet</t>
  </si>
  <si>
    <t>Shërbime nga të tretë (a+b+c+d+e+f+g+h+i+j+k+l+m)</t>
  </si>
  <si>
    <t>Sherbimet nga nen-kontraktoret</t>
  </si>
  <si>
    <t>Trajtime te pergjithshme</t>
  </si>
  <si>
    <t>Qera</t>
  </si>
  <si>
    <t>d)</t>
  </si>
  <si>
    <t>Mirembajtje dhe riparime</t>
  </si>
  <si>
    <t>e)</t>
  </si>
  <si>
    <t>Shpenzime për Siguracione</t>
  </si>
  <si>
    <t>f)</t>
  </si>
  <si>
    <t>Kerkim studime</t>
  </si>
  <si>
    <t>g)</t>
  </si>
  <si>
    <t>Sherbime të tjera</t>
  </si>
  <si>
    <t>h)</t>
  </si>
  <si>
    <t>Shpenzime per koncesione, patenta dhe licensa</t>
  </si>
  <si>
    <t>i)</t>
  </si>
  <si>
    <t>Shpenzime per publicitet, reklama</t>
  </si>
  <si>
    <t>j)</t>
  </si>
  <si>
    <t>Transferime, udhetime, dieta</t>
  </si>
  <si>
    <t>k)</t>
  </si>
  <si>
    <t xml:space="preserve">Shpenzime postare dhe telekomunikacioni </t>
  </si>
  <si>
    <t>l)</t>
  </si>
  <si>
    <t>Shpenzime transporti</t>
  </si>
  <si>
    <t xml:space="preserve">   per Blerje </t>
  </si>
  <si>
    <t xml:space="preserve">   per shitje</t>
  </si>
  <si>
    <t>m)</t>
  </si>
  <si>
    <t>Shpenzime per sherbime bankare</t>
  </si>
  <si>
    <t>Tatime dhe taksa (a+b+c+d)</t>
  </si>
  <si>
    <t>Taksa dhe tarifa doganore</t>
  </si>
  <si>
    <t>Akciza</t>
  </si>
  <si>
    <t>Taksa dhe tarifa vendore</t>
  </si>
  <si>
    <t>Taksa e regjistrimit dhe tatime te tjera</t>
  </si>
  <si>
    <t>635+638</t>
  </si>
  <si>
    <t>II)</t>
  </si>
  <si>
    <t>Totali i shpenzimeve II=(1+2+3+4+5)</t>
  </si>
  <si>
    <t>Informatë:</t>
  </si>
  <si>
    <t xml:space="preserve">Numri mesatar i te punesuarve </t>
  </si>
  <si>
    <t>Investimet</t>
  </si>
  <si>
    <t xml:space="preserve">    Shtimi i aseteve fikse</t>
  </si>
  <si>
    <t xml:space="preserve">       nga te cilat: asete te reja</t>
  </si>
  <si>
    <t xml:space="preserve">   Pakesimi i aseteve fikse</t>
  </si>
  <si>
    <t xml:space="preserve">       nga te cilat shitja e aseteve ekzistuese</t>
  </si>
  <si>
    <t xml:space="preserve">Sandi NITA </t>
  </si>
  <si>
    <t xml:space="preserve">Shuma </t>
  </si>
  <si>
    <t>Total</t>
  </si>
  <si>
    <t>Totali Aktivet</t>
  </si>
  <si>
    <t>Huate</t>
  </si>
  <si>
    <t>Totali Huate</t>
  </si>
  <si>
    <t>DIFERENCA</t>
  </si>
  <si>
    <t>Printuar nga Alpha Business     www.imb.al</t>
  </si>
  <si>
    <t>Financieri</t>
  </si>
  <si>
    <t xml:space="preserve">                        Shpenzime per interesa</t>
  </si>
  <si>
    <t xml:space="preserve">Rritje/renie ne tepricen e kerkesave te arketueshme                                    nga aktiviteti  </t>
  </si>
  <si>
    <t xml:space="preserve">Kontabel I  miratuar </t>
  </si>
  <si>
    <t>ADMINISTRATORI</t>
  </si>
  <si>
    <t xml:space="preserve">Sandi  Nita </t>
  </si>
  <si>
    <t>Person Fizik</t>
  </si>
  <si>
    <t>Periudha 2013</t>
  </si>
  <si>
    <t xml:space="preserve">                                   Periudha 01/01/2013-31/12/2013</t>
  </si>
  <si>
    <t xml:space="preserve">                 PASQYRA E NDRYSHIMIT TE KAPITALIT      (Periudha 01 Janar - 31 Dhjetor 2013)</t>
  </si>
  <si>
    <t>Pozicioni me 31 Dhjetor 2012</t>
  </si>
  <si>
    <t>Pozicioni  me 31 Dhjetor 2013</t>
  </si>
  <si>
    <t>Aktivet Afatgjata Materiale  me vlere fillestare   2013</t>
  </si>
  <si>
    <t>Amortizimi A.A.Materiale   2013</t>
  </si>
  <si>
    <t>Vlera Kontabel Neto e A.A.Materiale  2013</t>
  </si>
  <si>
    <t>Inventari I  automjeteve ne pronesi te subjektit 31/12/2013</t>
  </si>
  <si>
    <t>Vlera  kontabel   31/12/2013</t>
  </si>
  <si>
    <t>Amortizimi 2013</t>
  </si>
  <si>
    <t>INVENTARI I MALLRAVE NE DATEN 31/12/2013</t>
  </si>
  <si>
    <t>Te punesuar mesatarisht per vitin 2013:</t>
  </si>
  <si>
    <t>Viti 2013</t>
  </si>
  <si>
    <t>Tarheqje nga personi fizik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</si>
</sst>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#,##0.00_);\-#,##0.00"/>
  </numFmts>
  <fonts count="9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b/>
      <sz val="8.9"/>
      <color indexed="8"/>
      <name val="Microsoft Sans Serif"/>
      <family val="2"/>
    </font>
    <font>
      <b/>
      <sz val="10"/>
      <color indexed="8"/>
      <name val="MS Sans Serif"/>
      <family val="2"/>
    </font>
    <font>
      <b/>
      <sz val="16"/>
      <color indexed="8"/>
      <name val="Microsoft Sans Serif"/>
      <family val="2"/>
    </font>
    <font>
      <b/>
      <sz val="13.5"/>
      <color indexed="8"/>
      <name val="MS Sans Serif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8"/>
      <color indexed="8"/>
      <name val="MS Serif"/>
      <family val="1"/>
    </font>
    <font>
      <sz val="13.9"/>
      <color indexed="8"/>
      <name val="Microsoft Sans Serif"/>
      <family val="2"/>
    </font>
    <font>
      <b/>
      <sz val="8.9"/>
      <color indexed="8"/>
      <name val="Tahoma"/>
      <family val="2"/>
    </font>
    <font>
      <sz val="9.95"/>
      <color indexed="8"/>
      <name val="Microsoft Sans Serif"/>
      <family val="2"/>
    </font>
    <font>
      <b/>
      <sz val="9.95"/>
      <color indexed="8"/>
      <name val="Microsoft Sans Serif"/>
      <family val="2"/>
    </font>
    <font>
      <sz val="11"/>
      <color indexed="8"/>
      <name val="Arial"/>
      <family val="2"/>
    </font>
    <font>
      <i/>
      <sz val="6.95"/>
      <color indexed="8"/>
      <name val="Tahoma"/>
      <family val="2"/>
    </font>
    <font>
      <b/>
      <sz val="12"/>
      <color indexed="8"/>
      <name val="MS Serif"/>
      <family val="1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16"/>
      <color indexed="8"/>
      <name val="Calibri"/>
      <family val="2"/>
    </font>
    <font>
      <b/>
      <sz val="10"/>
      <color indexed="8"/>
      <name val="Calibri"/>
      <family val="2"/>
    </font>
    <font>
      <b/>
      <sz val="8"/>
      <name val="Microsoft Sans Serif"/>
      <family val="2"/>
    </font>
    <font>
      <b/>
      <i/>
      <sz val="11"/>
      <color indexed="8"/>
      <name val="Calibri"/>
      <family val="2"/>
    </font>
    <font>
      <b/>
      <i/>
      <sz val="10"/>
      <name val="Arial"/>
      <family val="2"/>
    </font>
    <font>
      <b/>
      <u val="single"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name val="Arial CE"/>
      <family val="0"/>
    </font>
    <font>
      <b/>
      <sz val="12"/>
      <color indexed="8"/>
      <name val="MS Sans Serif"/>
      <family val="2"/>
    </font>
    <font>
      <b/>
      <i/>
      <sz val="9.85"/>
      <color indexed="8"/>
      <name val="Times New Roman"/>
      <family val="0"/>
    </font>
    <font>
      <b/>
      <sz val="13.5"/>
      <color indexed="8"/>
      <name val="MS Serif"/>
      <family val="1"/>
    </font>
    <font>
      <b/>
      <sz val="9"/>
      <color indexed="8"/>
      <name val="Arial"/>
      <family val="0"/>
    </font>
    <font>
      <sz val="8.05"/>
      <color indexed="8"/>
      <name val="Arial"/>
      <family val="0"/>
    </font>
    <font>
      <b/>
      <sz val="12"/>
      <name val="Times New Roman"/>
      <family val="1"/>
    </font>
    <font>
      <b/>
      <i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10.55"/>
      <name val="Microsoft Sans Serif"/>
      <family val="2"/>
    </font>
    <font>
      <b/>
      <sz val="12"/>
      <color indexed="8"/>
      <name val="Microsoft Sans Serif"/>
      <family val="2"/>
    </font>
    <font>
      <b/>
      <sz val="11.05"/>
      <color indexed="8"/>
      <name val="Microsoft Sans Serif"/>
      <family val="2"/>
    </font>
    <font>
      <b/>
      <sz val="10.55"/>
      <color indexed="8"/>
      <name val="Microsoft Sans Serif"/>
      <family val="2"/>
    </font>
    <font>
      <b/>
      <sz val="9"/>
      <color indexed="8"/>
      <name val="Microsoft Sans Serif"/>
      <family val="2"/>
    </font>
    <font>
      <sz val="10.55"/>
      <color indexed="8"/>
      <name val="Microsoft Sans Serif"/>
      <family val="2"/>
    </font>
    <font>
      <b/>
      <sz val="10.5"/>
      <color indexed="8"/>
      <name val="Microsoft Sans Serif"/>
      <family val="2"/>
    </font>
    <font>
      <sz val="8"/>
      <color indexed="8"/>
      <name val="MS Sans Serif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Bauhaus 93"/>
      <family val="5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6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Bauhaus 93"/>
      <family val="5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ashed"/>
    </border>
    <border>
      <left style="medium"/>
      <right style="dashed"/>
      <top style="medium"/>
      <bottom>
        <color indexed="63"/>
      </bottom>
    </border>
    <border>
      <left style="dashed"/>
      <right style="medium"/>
      <top style="medium"/>
      <bottom>
        <color indexed="63"/>
      </bottom>
    </border>
    <border>
      <left style="medium"/>
      <right style="medium"/>
      <top style="dashed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dashed"/>
      <bottom style="dashed"/>
    </border>
    <border>
      <left style="medium"/>
      <right style="dashed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dashed"/>
      <right>
        <color indexed="63"/>
      </right>
      <top style="medium"/>
      <bottom style="dashed"/>
    </border>
    <border>
      <left style="medium"/>
      <right style="medium"/>
      <top style="medium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medium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dashed"/>
      <right>
        <color indexed="63"/>
      </right>
      <top style="medium"/>
      <bottom style="medium"/>
    </border>
    <border>
      <left style="dashed"/>
      <right style="medium"/>
      <top style="medium"/>
      <bottom style="medium"/>
    </border>
    <border>
      <left>
        <color indexed="63"/>
      </left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dashed"/>
    </border>
    <border>
      <left style="medium"/>
      <right>
        <color indexed="63"/>
      </right>
      <top>
        <color indexed="63"/>
      </top>
      <bottom style="dashed"/>
    </border>
    <border>
      <left style="medium"/>
      <right>
        <color indexed="63"/>
      </right>
      <top style="dashed"/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ashed"/>
      <top style="medium"/>
      <bottom style="medium"/>
    </border>
    <border>
      <left>
        <color indexed="63"/>
      </left>
      <right style="dashed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dotted"/>
    </border>
    <border>
      <left style="medium"/>
      <right style="medium"/>
      <top>
        <color indexed="63"/>
      </top>
      <bottom style="dotted"/>
    </border>
    <border>
      <left style="medium"/>
      <right style="medium"/>
      <top style="dotted"/>
      <bottom style="dotted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dashed"/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ashed"/>
    </border>
    <border>
      <left style="medium"/>
      <right style="dashed"/>
      <top style="medium"/>
      <bottom style="dashed"/>
    </border>
    <border>
      <left style="medium"/>
      <right style="dashed"/>
      <top style="dashed"/>
      <bottom style="medium"/>
    </border>
    <border>
      <left style="dashed"/>
      <right>
        <color indexed="63"/>
      </right>
      <top style="dashed"/>
      <bottom style="medium"/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dashed"/>
      <bottom style="medium"/>
    </border>
    <border>
      <left style="medium"/>
      <right>
        <color indexed="63"/>
      </right>
      <top style="dashed"/>
      <bottom style="medium"/>
    </border>
    <border>
      <left style="medium"/>
      <right style="medium"/>
      <top style="dotted"/>
      <bottom>
        <color indexed="63"/>
      </bottom>
    </border>
    <border>
      <left style="medium"/>
      <right style="medium"/>
      <top style="dotted"/>
      <bottom style="thin"/>
    </border>
    <border>
      <left style="medium"/>
      <right style="medium"/>
      <top style="thin"/>
      <bottom style="dotted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0" applyNumberFormat="0" applyBorder="0" applyAlignment="0" applyProtection="0"/>
    <xf numFmtId="0" fontId="71" fillId="27" borderId="1" applyNumberFormat="0" applyAlignment="0" applyProtection="0"/>
    <xf numFmtId="0" fontId="7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30" borderId="1" applyNumberFormat="0" applyAlignment="0" applyProtection="0"/>
    <xf numFmtId="0" fontId="79" fillId="0" borderId="6" applyNumberFormat="0" applyFill="0" applyAlignment="0" applyProtection="0"/>
    <xf numFmtId="0" fontId="80" fillId="31" borderId="0" applyNumberFormat="0" applyBorder="0" applyAlignment="0" applyProtection="0"/>
    <xf numFmtId="0" fontId="2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32" borderId="7" applyNumberFormat="0" applyFont="0" applyAlignment="0" applyProtection="0"/>
    <xf numFmtId="0" fontId="81" fillId="27" borderId="8" applyNumberFormat="0" applyAlignment="0" applyProtection="0"/>
    <xf numFmtId="9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</cellStyleXfs>
  <cellXfs count="464">
    <xf numFmtId="0" fontId="0" fillId="0" borderId="0" xfId="0" applyFont="1" applyAlignment="1">
      <alignment/>
    </xf>
    <xf numFmtId="0" fontId="85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3" fontId="12" fillId="0" borderId="0" xfId="0" applyNumberFormat="1" applyFont="1" applyAlignment="1">
      <alignment horizontal="right" vertical="center"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0" fillId="0" borderId="10" xfId="0" applyBorder="1" applyAlignment="1">
      <alignment/>
    </xf>
    <xf numFmtId="3" fontId="0" fillId="0" borderId="0" xfId="0" applyNumberFormat="1" applyAlignment="1">
      <alignment/>
    </xf>
    <xf numFmtId="43" fontId="0" fillId="0" borderId="0" xfId="0" applyNumberFormat="1" applyAlignment="1">
      <alignment/>
    </xf>
    <xf numFmtId="164" fontId="1" fillId="0" borderId="0" xfId="42" applyNumberFormat="1" applyFont="1" applyAlignment="1">
      <alignment/>
    </xf>
    <xf numFmtId="3" fontId="4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0" fontId="86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23" fillId="0" borderId="0" xfId="0" applyFont="1" applyAlignment="1">
      <alignment/>
    </xf>
    <xf numFmtId="0" fontId="83" fillId="0" borderId="0" xfId="0" applyFont="1" applyAlignment="1">
      <alignment/>
    </xf>
    <xf numFmtId="0" fontId="25" fillId="0" borderId="11" xfId="0" applyFont="1" applyBorder="1" applyAlignment="1">
      <alignment horizontal="center"/>
    </xf>
    <xf numFmtId="14" fontId="25" fillId="0" borderId="12" xfId="0" applyNumberFormat="1" applyFont="1" applyBorder="1" applyAlignment="1">
      <alignment horizontal="center"/>
    </xf>
    <xf numFmtId="0" fontId="27" fillId="0" borderId="10" xfId="0" applyFont="1" applyBorder="1" applyAlignment="1">
      <alignment/>
    </xf>
    <xf numFmtId="164" fontId="25" fillId="0" borderId="10" xfId="42" applyNumberFormat="1" applyFont="1" applyBorder="1" applyAlignment="1">
      <alignment/>
    </xf>
    <xf numFmtId="3" fontId="27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43" fontId="0" fillId="0" borderId="10" xfId="42" applyFont="1" applyBorder="1" applyAlignment="1">
      <alignment/>
    </xf>
    <xf numFmtId="164" fontId="25" fillId="0" borderId="10" xfId="45" applyNumberFormat="1" applyFont="1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164" fontId="25" fillId="0" borderId="11" xfId="42" applyNumberFormat="1" applyFont="1" applyBorder="1" applyAlignment="1">
      <alignment/>
    </xf>
    <xf numFmtId="0" fontId="25" fillId="0" borderId="13" xfId="0" applyFont="1" applyBorder="1" applyAlignment="1">
      <alignment vertical="center"/>
    </xf>
    <xf numFmtId="0" fontId="28" fillId="0" borderId="14" xfId="0" applyFont="1" applyBorder="1" applyAlignment="1">
      <alignment vertical="center"/>
    </xf>
    <xf numFmtId="0" fontId="28" fillId="0" borderId="14" xfId="0" applyFont="1" applyBorder="1" applyAlignment="1">
      <alignment horizontal="center" vertical="center"/>
    </xf>
    <xf numFmtId="164" fontId="28" fillId="0" borderId="14" xfId="42" applyNumberFormat="1" applyFont="1" applyBorder="1" applyAlignment="1">
      <alignment vertical="center"/>
    </xf>
    <xf numFmtId="164" fontId="28" fillId="0" borderId="15" xfId="42" applyNumberFormat="1" applyFont="1" applyBorder="1" applyAlignment="1">
      <alignment vertical="center"/>
    </xf>
    <xf numFmtId="0" fontId="27" fillId="0" borderId="0" xfId="0" applyFont="1" applyAlignment="1">
      <alignment/>
    </xf>
    <xf numFmtId="3" fontId="25" fillId="0" borderId="10" xfId="46" applyNumberFormat="1" applyBorder="1" applyAlignment="1">
      <alignment/>
    </xf>
    <xf numFmtId="1" fontId="0" fillId="0" borderId="10" xfId="0" applyNumberFormat="1" applyBorder="1" applyAlignment="1">
      <alignment/>
    </xf>
    <xf numFmtId="3" fontId="25" fillId="0" borderId="11" xfId="46" applyNumberFormat="1" applyBorder="1" applyAlignment="1">
      <alignment/>
    </xf>
    <xf numFmtId="3" fontId="28" fillId="0" borderId="14" xfId="46" applyNumberFormat="1" applyFont="1" applyBorder="1" applyAlignment="1">
      <alignment vertical="center"/>
    </xf>
    <xf numFmtId="3" fontId="28" fillId="0" borderId="15" xfId="46" applyNumberFormat="1" applyFont="1" applyBorder="1" applyAlignment="1">
      <alignment vertical="center"/>
    </xf>
    <xf numFmtId="1" fontId="0" fillId="0" borderId="0" xfId="0" applyNumberFormat="1" applyAlignment="1">
      <alignment/>
    </xf>
    <xf numFmtId="164" fontId="0" fillId="0" borderId="10" xfId="0" applyNumberFormat="1" applyBorder="1" applyAlignment="1">
      <alignment horizontal="center"/>
    </xf>
    <xf numFmtId="0" fontId="7" fillId="0" borderId="0" xfId="0" applyFont="1" applyBorder="1" applyAlignment="1">
      <alignment/>
    </xf>
    <xf numFmtId="3" fontId="25" fillId="0" borderId="0" xfId="46" applyNumberFormat="1" applyFill="1" applyBorder="1" applyAlignment="1">
      <alignment/>
    </xf>
    <xf numFmtId="0" fontId="7" fillId="0" borderId="0" xfId="59" applyFont="1" applyBorder="1" applyAlignment="1">
      <alignment horizontal="center"/>
      <protection/>
    </xf>
    <xf numFmtId="0" fontId="16" fillId="0" borderId="0" xfId="58" applyFont="1" applyAlignment="1">
      <alignment horizontal="left" vertical="center"/>
      <protection/>
    </xf>
    <xf numFmtId="0" fontId="25" fillId="0" borderId="10" xfId="0" applyFont="1" applyBorder="1" applyAlignment="1">
      <alignment/>
    </xf>
    <xf numFmtId="164" fontId="25" fillId="0" borderId="12" xfId="45" applyNumberFormat="1" applyFont="1" applyBorder="1" applyAlignment="1">
      <alignment horizontal="right"/>
    </xf>
    <xf numFmtId="164" fontId="0" fillId="0" borderId="10" xfId="0" applyNumberFormat="1" applyBorder="1" applyAlignment="1">
      <alignment/>
    </xf>
    <xf numFmtId="164" fontId="25" fillId="0" borderId="10" xfId="45" applyNumberFormat="1" applyFont="1" applyBorder="1" applyAlignment="1">
      <alignment/>
    </xf>
    <xf numFmtId="0" fontId="25" fillId="0" borderId="10" xfId="0" applyFont="1" applyFill="1" applyBorder="1" applyAlignment="1">
      <alignment/>
    </xf>
    <xf numFmtId="164" fontId="25" fillId="0" borderId="10" xfId="45" applyNumberFormat="1" applyFont="1" applyFill="1" applyBorder="1" applyAlignment="1">
      <alignment horizontal="right"/>
    </xf>
    <xf numFmtId="0" fontId="25" fillId="0" borderId="16" xfId="0" applyFont="1" applyBorder="1" applyAlignment="1">
      <alignment/>
    </xf>
    <xf numFmtId="0" fontId="25" fillId="0" borderId="17" xfId="0" applyFont="1" applyBorder="1" applyAlignment="1">
      <alignment/>
    </xf>
    <xf numFmtId="0" fontId="25" fillId="0" borderId="18" xfId="0" applyFont="1" applyFill="1" applyBorder="1" applyAlignment="1">
      <alignment/>
    </xf>
    <xf numFmtId="0" fontId="7" fillId="0" borderId="18" xfId="0" applyFont="1" applyBorder="1" applyAlignment="1">
      <alignment horizontal="center"/>
    </xf>
    <xf numFmtId="164" fontId="7" fillId="0" borderId="10" xfId="45" applyNumberFormat="1" applyFont="1" applyBorder="1" applyAlignment="1">
      <alignment horizontal="right"/>
    </xf>
    <xf numFmtId="0" fontId="87" fillId="0" borderId="0" xfId="0" applyFont="1" applyAlignment="1">
      <alignment horizontal="center"/>
    </xf>
    <xf numFmtId="0" fontId="87" fillId="0" borderId="0" xfId="0" applyFont="1" applyAlignment="1">
      <alignment/>
    </xf>
    <xf numFmtId="0" fontId="0" fillId="0" borderId="0" xfId="0" applyNumberFormat="1" applyFill="1" applyBorder="1" applyAlignment="1" applyProtection="1">
      <alignment/>
      <protection/>
    </xf>
    <xf numFmtId="0" fontId="31" fillId="0" borderId="10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7" fillId="0" borderId="0" xfId="0" applyFont="1" applyAlignment="1">
      <alignment/>
    </xf>
    <xf numFmtId="0" fontId="23" fillId="0" borderId="0" xfId="0" applyFont="1" applyBorder="1" applyAlignment="1">
      <alignment horizontal="right"/>
    </xf>
    <xf numFmtId="0" fontId="7" fillId="0" borderId="10" xfId="0" applyFont="1" applyBorder="1" applyAlignment="1">
      <alignment/>
    </xf>
    <xf numFmtId="0" fontId="85" fillId="0" borderId="10" xfId="0" applyFont="1" applyBorder="1" applyAlignment="1">
      <alignment/>
    </xf>
    <xf numFmtId="43" fontId="25" fillId="0" borderId="10" xfId="42" applyFont="1" applyBorder="1" applyAlignment="1">
      <alignment vertical="center"/>
    </xf>
    <xf numFmtId="43" fontId="85" fillId="0" borderId="10" xfId="42" applyFont="1" applyBorder="1" applyAlignment="1">
      <alignment vertical="center"/>
    </xf>
    <xf numFmtId="43" fontId="7" fillId="0" borderId="10" xfId="42" applyFont="1" applyBorder="1" applyAlignment="1">
      <alignment vertical="center"/>
    </xf>
    <xf numFmtId="43" fontId="88" fillId="0" borderId="10" xfId="42" applyFont="1" applyBorder="1" applyAlignment="1">
      <alignment vertical="center"/>
    </xf>
    <xf numFmtId="0" fontId="25" fillId="0" borderId="19" xfId="0" applyFont="1" applyFill="1" applyBorder="1" applyAlignment="1">
      <alignment/>
    </xf>
    <xf numFmtId="0" fontId="85" fillId="0" borderId="10" xfId="0" applyFont="1" applyFill="1" applyBorder="1" applyAlignment="1">
      <alignment/>
    </xf>
    <xf numFmtId="0" fontId="85" fillId="0" borderId="0" xfId="0" applyFont="1" applyBorder="1" applyAlignment="1">
      <alignment/>
    </xf>
    <xf numFmtId="43" fontId="85" fillId="0" borderId="0" xfId="42" applyFont="1" applyBorder="1" applyAlignment="1">
      <alignment vertical="center"/>
    </xf>
    <xf numFmtId="0" fontId="7" fillId="0" borderId="11" xfId="0" applyFont="1" applyBorder="1" applyAlignment="1">
      <alignment/>
    </xf>
    <xf numFmtId="0" fontId="85" fillId="0" borderId="11" xfId="0" applyFont="1" applyBorder="1" applyAlignment="1">
      <alignment/>
    </xf>
    <xf numFmtId="0" fontId="85" fillId="0" borderId="16" xfId="0" applyFont="1" applyBorder="1" applyAlignment="1">
      <alignment/>
    </xf>
    <xf numFmtId="0" fontId="85" fillId="0" borderId="18" xfId="0" applyFont="1" applyBorder="1" applyAlignment="1">
      <alignment/>
    </xf>
    <xf numFmtId="0" fontId="85" fillId="0" borderId="12" xfId="0" applyFont="1" applyBorder="1" applyAlignment="1">
      <alignment/>
    </xf>
    <xf numFmtId="0" fontId="85" fillId="0" borderId="10" xfId="0" applyFont="1" applyBorder="1" applyAlignment="1">
      <alignment horizontal="center"/>
    </xf>
    <xf numFmtId="0" fontId="25" fillId="0" borderId="11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8" xfId="0" applyFont="1" applyBorder="1" applyAlignment="1">
      <alignment/>
    </xf>
    <xf numFmtId="0" fontId="8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8" fillId="0" borderId="0" xfId="0" applyFont="1" applyAlignment="1">
      <alignment horizontal="center"/>
    </xf>
    <xf numFmtId="0" fontId="32" fillId="0" borderId="0" xfId="58" applyFont="1" applyAlignment="1">
      <alignment horizontal="left" vertical="center"/>
      <protection/>
    </xf>
    <xf numFmtId="0" fontId="89" fillId="0" borderId="10" xfId="0" applyFont="1" applyBorder="1" applyAlignment="1">
      <alignment/>
    </xf>
    <xf numFmtId="0" fontId="90" fillId="0" borderId="10" xfId="0" applyFont="1" applyBorder="1" applyAlignment="1">
      <alignment/>
    </xf>
    <xf numFmtId="43" fontId="90" fillId="0" borderId="10" xfId="42" applyFont="1" applyBorder="1" applyAlignment="1">
      <alignment/>
    </xf>
    <xf numFmtId="0" fontId="33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 vertical="center"/>
    </xf>
    <xf numFmtId="166" fontId="34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5" fillId="0" borderId="0" xfId="0" applyFont="1" applyBorder="1" applyAlignment="1">
      <alignment/>
    </xf>
    <xf numFmtId="0" fontId="23" fillId="0" borderId="0" xfId="0" applyFont="1" applyBorder="1" applyAlignment="1">
      <alignment/>
    </xf>
    <xf numFmtId="2" fontId="35" fillId="0" borderId="0" xfId="59" applyNumberFormat="1" applyFont="1" applyBorder="1" applyAlignment="1">
      <alignment wrapText="1"/>
      <protection/>
    </xf>
    <xf numFmtId="0" fontId="7" fillId="0" borderId="11" xfId="59" applyFont="1" applyBorder="1" applyAlignment="1">
      <alignment horizontal="center"/>
      <protection/>
    </xf>
    <xf numFmtId="2" fontId="36" fillId="0" borderId="20" xfId="59" applyNumberFormat="1" applyFont="1" applyBorder="1" applyAlignment="1">
      <alignment horizontal="center" wrapText="1"/>
      <protection/>
    </xf>
    <xf numFmtId="0" fontId="37" fillId="0" borderId="19" xfId="59" applyFont="1" applyBorder="1" applyAlignment="1">
      <alignment horizontal="center" vertical="center" wrapText="1"/>
      <protection/>
    </xf>
    <xf numFmtId="0" fontId="7" fillId="0" borderId="21" xfId="59" applyFont="1" applyBorder="1" applyAlignment="1">
      <alignment horizontal="center"/>
      <protection/>
    </xf>
    <xf numFmtId="0" fontId="7" fillId="0" borderId="22" xfId="59" applyFont="1" applyBorder="1" applyAlignment="1">
      <alignment horizontal="left" wrapText="1"/>
      <protection/>
    </xf>
    <xf numFmtId="165" fontId="7" fillId="0" borderId="22" xfId="42" applyNumberFormat="1" applyFont="1" applyBorder="1" applyAlignment="1">
      <alignment horizontal="left"/>
    </xf>
    <xf numFmtId="0" fontId="25" fillId="0" borderId="23" xfId="59" applyFont="1" applyBorder="1" applyAlignment="1">
      <alignment horizontal="center"/>
      <protection/>
    </xf>
    <xf numFmtId="0" fontId="25" fillId="0" borderId="18" xfId="59" applyFont="1" applyBorder="1" applyAlignment="1">
      <alignment horizontal="left" wrapText="1"/>
      <protection/>
    </xf>
    <xf numFmtId="0" fontId="27" fillId="0" borderId="18" xfId="59" applyFont="1" applyBorder="1" applyAlignment="1">
      <alignment horizontal="left" wrapText="1"/>
      <protection/>
    </xf>
    <xf numFmtId="165" fontId="25" fillId="0" borderId="22" xfId="42" applyNumberFormat="1" applyFont="1" applyBorder="1" applyAlignment="1">
      <alignment horizontal="left"/>
    </xf>
    <xf numFmtId="0" fontId="25" fillId="0" borderId="24" xfId="59" applyFont="1" applyBorder="1" applyAlignment="1">
      <alignment horizontal="center"/>
      <protection/>
    </xf>
    <xf numFmtId="165" fontId="25" fillId="0" borderId="10" xfId="42" applyNumberFormat="1" applyFont="1" applyBorder="1" applyAlignment="1">
      <alignment horizontal="left"/>
    </xf>
    <xf numFmtId="0" fontId="28" fillId="0" borderId="18" xfId="59" applyFont="1" applyBorder="1" applyAlignment="1">
      <alignment horizontal="left" wrapText="1"/>
      <protection/>
    </xf>
    <xf numFmtId="0" fontId="25" fillId="0" borderId="25" xfId="59" applyFont="1" applyBorder="1" applyAlignment="1">
      <alignment horizontal="left" wrapText="1"/>
      <protection/>
    </xf>
    <xf numFmtId="0" fontId="7" fillId="0" borderId="26" xfId="59" applyFont="1" applyBorder="1" applyAlignment="1">
      <alignment horizontal="center"/>
      <protection/>
    </xf>
    <xf numFmtId="0" fontId="7" fillId="0" borderId="18" xfId="59" applyFont="1" applyBorder="1" applyAlignment="1">
      <alignment horizontal="left" wrapText="1"/>
      <protection/>
    </xf>
    <xf numFmtId="0" fontId="25" fillId="0" borderId="12" xfId="59" applyFont="1" applyBorder="1" applyAlignment="1">
      <alignment horizontal="left" wrapText="1"/>
      <protection/>
    </xf>
    <xf numFmtId="165" fontId="7" fillId="0" borderId="10" xfId="42" applyNumberFormat="1" applyFont="1" applyBorder="1" applyAlignment="1">
      <alignment horizontal="left"/>
    </xf>
    <xf numFmtId="0" fontId="25" fillId="0" borderId="27" xfId="59" applyFont="1" applyBorder="1" applyAlignment="1">
      <alignment horizontal="center"/>
      <protection/>
    </xf>
    <xf numFmtId="0" fontId="7" fillId="0" borderId="26" xfId="59" applyFont="1" applyBorder="1" applyAlignment="1">
      <alignment horizontal="center" vertical="center"/>
      <protection/>
    </xf>
    <xf numFmtId="0" fontId="7" fillId="0" borderId="24" xfId="59" applyFont="1" applyBorder="1" applyAlignment="1">
      <alignment horizontal="center" vertical="center"/>
      <protection/>
    </xf>
    <xf numFmtId="0" fontId="25" fillId="0" borderId="18" xfId="59" applyFont="1" applyBorder="1" applyAlignment="1">
      <alignment horizontal="center" wrapText="1"/>
      <protection/>
    </xf>
    <xf numFmtId="0" fontId="7" fillId="0" borderId="23" xfId="59" applyFont="1" applyBorder="1" applyAlignment="1">
      <alignment horizontal="center"/>
      <protection/>
    </xf>
    <xf numFmtId="0" fontId="23" fillId="0" borderId="10" xfId="59" applyFont="1" applyBorder="1" applyAlignment="1">
      <alignment horizontal="left" wrapText="1"/>
      <protection/>
    </xf>
    <xf numFmtId="0" fontId="7" fillId="0" borderId="10" xfId="0" applyFont="1" applyBorder="1" applyAlignment="1">
      <alignment horizontal="left"/>
    </xf>
    <xf numFmtId="0" fontId="25" fillId="0" borderId="10" xfId="0" applyFont="1" applyBorder="1" applyAlignment="1">
      <alignment horizontal="left"/>
    </xf>
    <xf numFmtId="0" fontId="7" fillId="0" borderId="24" xfId="59" applyFont="1" applyBorder="1" applyAlignment="1">
      <alignment horizontal="center"/>
      <protection/>
    </xf>
    <xf numFmtId="0" fontId="7" fillId="0" borderId="10" xfId="59" applyFont="1" applyBorder="1" applyAlignment="1">
      <alignment horizontal="left" wrapText="1"/>
      <protection/>
    </xf>
    <xf numFmtId="0" fontId="7" fillId="0" borderId="27" xfId="59" applyFont="1" applyBorder="1" applyAlignment="1">
      <alignment horizontal="center"/>
      <protection/>
    </xf>
    <xf numFmtId="0" fontId="7" fillId="0" borderId="12" xfId="59" applyFont="1" applyBorder="1" applyAlignment="1">
      <alignment horizontal="left" wrapText="1"/>
      <protection/>
    </xf>
    <xf numFmtId="0" fontId="7" fillId="0" borderId="28" xfId="59" applyFont="1" applyBorder="1" applyAlignment="1">
      <alignment horizontal="center"/>
      <protection/>
    </xf>
    <xf numFmtId="0" fontId="7" fillId="0" borderId="29" xfId="59" applyFont="1" applyBorder="1" applyAlignment="1">
      <alignment horizontal="left" wrapText="1"/>
      <protection/>
    </xf>
    <xf numFmtId="165" fontId="7" fillId="0" borderId="29" xfId="42" applyNumberFormat="1" applyFont="1" applyBorder="1" applyAlignment="1">
      <alignment horizontal="left"/>
    </xf>
    <xf numFmtId="0" fontId="7" fillId="0" borderId="0" xfId="59" applyFont="1" applyBorder="1" applyAlignment="1">
      <alignment horizontal="left" wrapText="1"/>
      <protection/>
    </xf>
    <xf numFmtId="0" fontId="7" fillId="0" borderId="0" xfId="59" applyFont="1" applyBorder="1" applyAlignment="1">
      <alignment horizontal="left"/>
      <protection/>
    </xf>
    <xf numFmtId="0" fontId="27" fillId="0" borderId="11" xfId="59" applyFont="1" applyBorder="1">
      <alignment/>
      <protection/>
    </xf>
    <xf numFmtId="2" fontId="36" fillId="0" borderId="11" xfId="59" applyNumberFormat="1" applyFont="1" applyBorder="1" applyAlignment="1">
      <alignment horizontal="center" wrapText="1"/>
      <protection/>
    </xf>
    <xf numFmtId="0" fontId="37" fillId="0" borderId="30" xfId="59" applyFont="1" applyBorder="1" applyAlignment="1">
      <alignment horizontal="center"/>
      <protection/>
    </xf>
    <xf numFmtId="0" fontId="37" fillId="0" borderId="22" xfId="59" applyFont="1" applyBorder="1" applyAlignment="1">
      <alignment horizontal="left" wrapText="1"/>
      <protection/>
    </xf>
    <xf numFmtId="43" fontId="37" fillId="0" borderId="31" xfId="42" applyFont="1" applyBorder="1" applyAlignment="1">
      <alignment horizontal="left"/>
    </xf>
    <xf numFmtId="0" fontId="27" fillId="0" borderId="26" xfId="59" applyFont="1" applyBorder="1" applyAlignment="1">
      <alignment horizontal="left"/>
      <protection/>
    </xf>
    <xf numFmtId="0" fontId="27" fillId="0" borderId="10" xfId="60" applyFont="1" applyFill="1" applyBorder="1" applyAlignment="1">
      <alignment horizontal="left" wrapText="1"/>
      <protection/>
    </xf>
    <xf numFmtId="43" fontId="37" fillId="0" borderId="10" xfId="42" applyFont="1" applyBorder="1" applyAlignment="1">
      <alignment horizontal="left"/>
    </xf>
    <xf numFmtId="0" fontId="27" fillId="0" borderId="10" xfId="59" applyFont="1" applyBorder="1" applyAlignment="1">
      <alignment horizontal="left" wrapText="1"/>
      <protection/>
    </xf>
    <xf numFmtId="0" fontId="37" fillId="0" borderId="26" xfId="59" applyFont="1" applyBorder="1" applyAlignment="1">
      <alignment horizontal="center"/>
      <protection/>
    </xf>
    <xf numFmtId="0" fontId="37" fillId="0" borderId="10" xfId="59" applyFont="1" applyBorder="1" applyAlignment="1">
      <alignment horizontal="left" wrapText="1"/>
      <protection/>
    </xf>
    <xf numFmtId="0" fontId="27" fillId="0" borderId="26" xfId="59" applyFont="1" applyBorder="1" applyAlignment="1">
      <alignment horizontal="center"/>
      <protection/>
    </xf>
    <xf numFmtId="43" fontId="27" fillId="0" borderId="10" xfId="42" applyFont="1" applyBorder="1" applyAlignment="1">
      <alignment horizontal="left"/>
    </xf>
    <xf numFmtId="0" fontId="27" fillId="0" borderId="10" xfId="59" applyFont="1" applyBorder="1" applyAlignment="1">
      <alignment horizontal="left"/>
      <protection/>
    </xf>
    <xf numFmtId="43" fontId="27" fillId="0" borderId="12" xfId="42" applyFont="1" applyBorder="1" applyAlignment="1">
      <alignment horizontal="left"/>
    </xf>
    <xf numFmtId="0" fontId="27" fillId="0" borderId="26" xfId="59" applyFont="1" applyFill="1" applyBorder="1" applyAlignment="1">
      <alignment horizontal="center"/>
      <protection/>
    </xf>
    <xf numFmtId="0" fontId="37" fillId="0" borderId="10" xfId="59" applyFont="1" applyBorder="1" applyAlignment="1">
      <alignment horizontal="left"/>
      <protection/>
    </xf>
    <xf numFmtId="43" fontId="37" fillId="0" borderId="12" xfId="42" applyFont="1" applyBorder="1" applyAlignment="1">
      <alignment horizontal="left"/>
    </xf>
    <xf numFmtId="0" fontId="27" fillId="0" borderId="32" xfId="0" applyFont="1" applyBorder="1" applyAlignment="1">
      <alignment/>
    </xf>
    <xf numFmtId="0" fontId="37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37" fillId="0" borderId="12" xfId="59" applyFont="1" applyBorder="1" applyAlignment="1">
      <alignment horizontal="center" vertical="center" wrapText="1"/>
      <protection/>
    </xf>
    <xf numFmtId="0" fontId="37" fillId="0" borderId="26" xfId="59" applyFont="1" applyBorder="1">
      <alignment/>
      <protection/>
    </xf>
    <xf numFmtId="0" fontId="37" fillId="0" borderId="10" xfId="59" applyFont="1" applyBorder="1" applyAlignment="1">
      <alignment horizontal="center"/>
      <protection/>
    </xf>
    <xf numFmtId="43" fontId="37" fillId="0" borderId="10" xfId="59" applyNumberFormat="1" applyFont="1" applyBorder="1" applyAlignment="1">
      <alignment horizontal="left"/>
      <protection/>
    </xf>
    <xf numFmtId="0" fontId="27" fillId="0" borderId="26" xfId="0" applyFont="1" applyBorder="1" applyAlignment="1">
      <alignment/>
    </xf>
    <xf numFmtId="0" fontId="27" fillId="0" borderId="26" xfId="59" applyFont="1" applyBorder="1">
      <alignment/>
      <protection/>
    </xf>
    <xf numFmtId="0" fontId="27" fillId="0" borderId="28" xfId="59" applyFont="1" applyBorder="1">
      <alignment/>
      <protection/>
    </xf>
    <xf numFmtId="0" fontId="37" fillId="0" borderId="29" xfId="59" applyFont="1" applyBorder="1" applyAlignment="1">
      <alignment horizontal="left"/>
      <protection/>
    </xf>
    <xf numFmtId="0" fontId="27" fillId="0" borderId="29" xfId="59" applyFont="1" applyBorder="1" applyAlignment="1">
      <alignment horizontal="left"/>
      <protection/>
    </xf>
    <xf numFmtId="0" fontId="37" fillId="0" borderId="0" xfId="59" applyFont="1" applyBorder="1" applyAlignment="1">
      <alignment horizontal="left"/>
      <protection/>
    </xf>
    <xf numFmtId="0" fontId="39" fillId="0" borderId="0" xfId="59" applyFont="1" applyBorder="1" applyAlignment="1">
      <alignment horizontal="left"/>
      <protection/>
    </xf>
    <xf numFmtId="0" fontId="25" fillId="0" borderId="0" xfId="59" applyFont="1">
      <alignment/>
      <protection/>
    </xf>
    <xf numFmtId="0" fontId="5" fillId="0" borderId="0" xfId="0" applyFont="1" applyAlignment="1">
      <alignment horizontal="center" vertical="center"/>
    </xf>
    <xf numFmtId="0" fontId="6" fillId="0" borderId="0" xfId="0" applyNumberFormat="1" applyFont="1" applyFill="1" applyBorder="1" applyAlignment="1" applyProtection="1">
      <alignment/>
      <protection/>
    </xf>
    <xf numFmtId="0" fontId="21" fillId="0" borderId="33" xfId="0" applyFont="1" applyBorder="1" applyAlignment="1">
      <alignment horizontal="center" vertical="center" wrapText="1"/>
    </xf>
    <xf numFmtId="14" fontId="4" fillId="0" borderId="34" xfId="0" applyNumberFormat="1" applyFont="1" applyFill="1" applyBorder="1" applyAlignment="1" applyProtection="1">
      <alignment horizontal="center" wrapText="1"/>
      <protection/>
    </xf>
    <xf numFmtId="0" fontId="0" fillId="0" borderId="35" xfId="0" applyNumberFormat="1" applyFill="1" applyBorder="1" applyAlignment="1" applyProtection="1">
      <alignment/>
      <protection/>
    </xf>
    <xf numFmtId="0" fontId="0" fillId="0" borderId="36" xfId="0" applyNumberFormat="1" applyFill="1" applyBorder="1" applyAlignment="1" applyProtection="1">
      <alignment horizontal="center"/>
      <protection/>
    </xf>
    <xf numFmtId="164" fontId="0" fillId="0" borderId="36" xfId="42" applyNumberFormat="1" applyFont="1" applyFill="1" applyBorder="1" applyAlignment="1" applyProtection="1">
      <alignment/>
      <protection/>
    </xf>
    <xf numFmtId="0" fontId="42" fillId="0" borderId="0" xfId="0" applyFont="1" applyAlignment="1">
      <alignment horizontal="center" vertical="center"/>
    </xf>
    <xf numFmtId="0" fontId="42" fillId="0" borderId="37" xfId="0" applyFont="1" applyBorder="1" applyAlignment="1">
      <alignment vertical="center"/>
    </xf>
    <xf numFmtId="0" fontId="0" fillId="0" borderId="38" xfId="0" applyNumberFormat="1" applyFill="1" applyBorder="1" applyAlignment="1" applyProtection="1">
      <alignment/>
      <protection/>
    </xf>
    <xf numFmtId="0" fontId="0" fillId="0" borderId="39" xfId="0" applyNumberFormat="1" applyFill="1" applyBorder="1" applyAlignment="1" applyProtection="1">
      <alignment horizontal="center"/>
      <protection/>
    </xf>
    <xf numFmtId="164" fontId="0" fillId="0" borderId="39" xfId="42" applyNumberFormat="1" applyFont="1" applyFill="1" applyBorder="1" applyAlignment="1" applyProtection="1">
      <alignment/>
      <protection/>
    </xf>
    <xf numFmtId="1" fontId="43" fillId="0" borderId="40" xfId="0" applyNumberFormat="1" applyFont="1" applyBorder="1" applyAlignment="1">
      <alignment horizontal="center" vertical="center"/>
    </xf>
    <xf numFmtId="0" fontId="43" fillId="0" borderId="40" xfId="0" applyFont="1" applyBorder="1" applyAlignment="1">
      <alignment vertical="center"/>
    </xf>
    <xf numFmtId="0" fontId="0" fillId="0" borderId="40" xfId="0" applyNumberFormat="1" applyFill="1" applyBorder="1" applyAlignment="1" applyProtection="1">
      <alignment horizontal="center"/>
      <protection/>
    </xf>
    <xf numFmtId="164" fontId="43" fillId="0" borderId="40" xfId="42" applyNumberFormat="1" applyFont="1" applyBorder="1" applyAlignment="1">
      <alignment horizontal="right" vertical="center"/>
    </xf>
    <xf numFmtId="1" fontId="43" fillId="0" borderId="36" xfId="0" applyNumberFormat="1" applyFont="1" applyBorder="1" applyAlignment="1">
      <alignment horizontal="center" vertical="center"/>
    </xf>
    <xf numFmtId="0" fontId="44" fillId="0" borderId="36" xfId="0" applyFont="1" applyBorder="1" applyAlignment="1">
      <alignment vertical="center"/>
    </xf>
    <xf numFmtId="0" fontId="45" fillId="0" borderId="41" xfId="0" applyFont="1" applyBorder="1" applyAlignment="1">
      <alignment horizontal="center" vertical="center"/>
    </xf>
    <xf numFmtId="0" fontId="45" fillId="0" borderId="41" xfId="0" applyFont="1" applyBorder="1" applyAlignment="1">
      <alignment vertical="center"/>
    </xf>
    <xf numFmtId="0" fontId="0" fillId="0" borderId="41" xfId="0" applyNumberFormat="1" applyFill="1" applyBorder="1" applyAlignment="1" applyProtection="1">
      <alignment horizontal="center"/>
      <protection/>
    </xf>
    <xf numFmtId="164" fontId="0" fillId="0" borderId="41" xfId="42" applyNumberFormat="1" applyFont="1" applyFill="1" applyBorder="1" applyAlignment="1" applyProtection="1">
      <alignment/>
      <protection/>
    </xf>
    <xf numFmtId="0" fontId="45" fillId="0" borderId="39" xfId="0" applyFont="1" applyBorder="1" applyAlignment="1">
      <alignment horizontal="center" vertical="center"/>
    </xf>
    <xf numFmtId="0" fontId="45" fillId="0" borderId="39" xfId="0" applyFont="1" applyBorder="1" applyAlignment="1">
      <alignment vertical="center"/>
    </xf>
    <xf numFmtId="0" fontId="0" fillId="0" borderId="40" xfId="0" applyNumberFormat="1" applyFill="1" applyBorder="1" applyAlignment="1" applyProtection="1">
      <alignment/>
      <protection/>
    </xf>
    <xf numFmtId="0" fontId="13" fillId="0" borderId="40" xfId="0" applyFont="1" applyBorder="1" applyAlignment="1">
      <alignment horizontal="left" vertical="center"/>
    </xf>
    <xf numFmtId="164" fontId="0" fillId="0" borderId="40" xfId="42" applyNumberFormat="1" applyFont="1" applyFill="1" applyBorder="1" applyAlignment="1" applyProtection="1">
      <alignment/>
      <protection/>
    </xf>
    <xf numFmtId="1" fontId="43" fillId="0" borderId="0" xfId="0" applyNumberFormat="1" applyFont="1" applyAlignment="1">
      <alignment horizontal="center" vertical="center"/>
    </xf>
    <xf numFmtId="0" fontId="43" fillId="0" borderId="36" xfId="0" applyFont="1" applyBorder="1" applyAlignment="1">
      <alignment horizontal="center" vertical="center"/>
    </xf>
    <xf numFmtId="0" fontId="43" fillId="0" borderId="36" xfId="0" applyFont="1" applyBorder="1" applyAlignment="1">
      <alignment vertical="center"/>
    </xf>
    <xf numFmtId="164" fontId="45" fillId="0" borderId="41" xfId="42" applyNumberFormat="1" applyFont="1" applyBorder="1" applyAlignment="1">
      <alignment horizontal="right" vertical="center"/>
    </xf>
    <xf numFmtId="164" fontId="13" fillId="0" borderId="40" xfId="42" applyNumberFormat="1" applyFont="1" applyBorder="1" applyAlignment="1">
      <alignment horizontal="right" vertical="center"/>
    </xf>
    <xf numFmtId="1" fontId="43" fillId="0" borderId="41" xfId="0" applyNumberFormat="1" applyFont="1" applyBorder="1" applyAlignment="1">
      <alignment horizontal="center" vertical="center"/>
    </xf>
    <xf numFmtId="0" fontId="43" fillId="0" borderId="41" xfId="0" applyFont="1" applyBorder="1" applyAlignment="1">
      <alignment vertical="center"/>
    </xf>
    <xf numFmtId="1" fontId="43" fillId="0" borderId="39" xfId="0" applyNumberFormat="1" applyFont="1" applyBorder="1" applyAlignment="1">
      <alignment horizontal="center" vertical="center"/>
    </xf>
    <xf numFmtId="0" fontId="43" fillId="0" borderId="39" xfId="0" applyFont="1" applyBorder="1" applyAlignment="1">
      <alignment vertical="center"/>
    </xf>
    <xf numFmtId="0" fontId="40" fillId="0" borderId="0" xfId="0" applyFont="1" applyAlignment="1">
      <alignment horizontal="left" vertical="center"/>
    </xf>
    <xf numFmtId="0" fontId="40" fillId="0" borderId="40" xfId="0" applyFont="1" applyBorder="1" applyAlignment="1">
      <alignment horizontal="left" vertical="center"/>
    </xf>
    <xf numFmtId="164" fontId="40" fillId="0" borderId="40" xfId="42" applyNumberFormat="1" applyFont="1" applyBorder="1" applyAlignment="1">
      <alignment horizontal="right" vertical="center"/>
    </xf>
    <xf numFmtId="0" fontId="42" fillId="0" borderId="36" xfId="0" applyFont="1" applyBorder="1" applyAlignment="1">
      <alignment vertical="center"/>
    </xf>
    <xf numFmtId="0" fontId="0" fillId="0" borderId="36" xfId="0" applyNumberFormat="1" applyFill="1" applyBorder="1" applyAlignment="1" applyProtection="1">
      <alignment/>
      <protection/>
    </xf>
    <xf numFmtId="0" fontId="43" fillId="0" borderId="41" xfId="0" applyFont="1" applyBorder="1" applyAlignment="1">
      <alignment horizontal="center" vertical="center"/>
    </xf>
    <xf numFmtId="164" fontId="45" fillId="0" borderId="39" xfId="42" applyNumberFormat="1" applyFont="1" applyBorder="1" applyAlignment="1">
      <alignment horizontal="right" vertical="center"/>
    </xf>
    <xf numFmtId="164" fontId="43" fillId="0" borderId="39" xfId="42" applyNumberFormat="1" applyFont="1" applyBorder="1" applyAlignment="1">
      <alignment horizontal="right" vertical="center"/>
    </xf>
    <xf numFmtId="0" fontId="40" fillId="0" borderId="42" xfId="0" applyFont="1" applyBorder="1" applyAlignment="1">
      <alignment horizontal="left" vertical="center"/>
    </xf>
    <xf numFmtId="0" fontId="0" fillId="0" borderId="34" xfId="0" applyNumberFormat="1" applyFill="1" applyBorder="1" applyAlignment="1" applyProtection="1">
      <alignment horizontal="center"/>
      <protection/>
    </xf>
    <xf numFmtId="164" fontId="40" fillId="0" borderId="34" xfId="42" applyNumberFormat="1" applyFont="1" applyBorder="1" applyAlignment="1">
      <alignment horizontal="right" vertical="center"/>
    </xf>
    <xf numFmtId="0" fontId="40" fillId="0" borderId="0" xfId="0" applyFont="1" applyBorder="1" applyAlignment="1">
      <alignment horizontal="left" vertical="center"/>
    </xf>
    <xf numFmtId="3" fontId="40" fillId="0" borderId="0" xfId="0" applyNumberFormat="1" applyFont="1" applyBorder="1" applyAlignment="1">
      <alignment horizontal="center" vertical="center"/>
    </xf>
    <xf numFmtId="0" fontId="0" fillId="0" borderId="0" xfId="0" applyNumberFormat="1" applyFill="1" applyBorder="1" applyAlignment="1" applyProtection="1">
      <alignment horizontal="center"/>
      <protection/>
    </xf>
    <xf numFmtId="3" fontId="40" fillId="0" borderId="0" xfId="0" applyNumberFormat="1" applyFont="1" applyBorder="1" applyAlignment="1">
      <alignment horizontal="right" vertical="center"/>
    </xf>
    <xf numFmtId="0" fontId="42" fillId="0" borderId="0" xfId="0" applyFont="1" applyBorder="1" applyAlignment="1">
      <alignment vertical="center"/>
    </xf>
    <xf numFmtId="0" fontId="21" fillId="0" borderId="43" xfId="0" applyFont="1" applyBorder="1" applyAlignment="1">
      <alignment horizontal="center" vertical="center" wrapText="1"/>
    </xf>
    <xf numFmtId="0" fontId="0" fillId="0" borderId="44" xfId="0" applyNumberFormat="1" applyFill="1" applyBorder="1" applyAlignment="1" applyProtection="1">
      <alignment/>
      <protection/>
    </xf>
    <xf numFmtId="1" fontId="43" fillId="0" borderId="45" xfId="0" applyNumberFormat="1" applyFont="1" applyBorder="1" applyAlignment="1">
      <alignment horizontal="center" vertical="center"/>
    </xf>
    <xf numFmtId="0" fontId="43" fillId="0" borderId="46" xfId="0" applyFont="1" applyBorder="1" applyAlignment="1">
      <alignment vertical="center"/>
    </xf>
    <xf numFmtId="0" fontId="45" fillId="0" borderId="46" xfId="0" applyFont="1" applyBorder="1" applyAlignment="1">
      <alignment vertical="center"/>
    </xf>
    <xf numFmtId="0" fontId="45" fillId="0" borderId="47" xfId="0" applyFont="1" applyBorder="1" applyAlignment="1">
      <alignment horizontal="center" vertical="center"/>
    </xf>
    <xf numFmtId="0" fontId="45" fillId="0" borderId="48" xfId="0" applyFont="1" applyBorder="1" applyAlignment="1">
      <alignment vertical="center"/>
    </xf>
    <xf numFmtId="0" fontId="43" fillId="0" borderId="45" xfId="0" applyFont="1" applyBorder="1" applyAlignment="1">
      <alignment horizontal="center" vertical="center"/>
    </xf>
    <xf numFmtId="0" fontId="43" fillId="0" borderId="49" xfId="0" applyFont="1" applyBorder="1" applyAlignment="1">
      <alignment vertical="center"/>
    </xf>
    <xf numFmtId="0" fontId="43" fillId="0" borderId="48" xfId="0" applyFont="1" applyBorder="1" applyAlignment="1">
      <alignment vertical="center"/>
    </xf>
    <xf numFmtId="0" fontId="0" fillId="0" borderId="50" xfId="0" applyNumberFormat="1" applyFill="1" applyBorder="1" applyAlignment="1" applyProtection="1">
      <alignment/>
      <protection/>
    </xf>
    <xf numFmtId="0" fontId="42" fillId="0" borderId="42" xfId="0" applyFont="1" applyBorder="1" applyAlignment="1">
      <alignment vertical="center"/>
    </xf>
    <xf numFmtId="0" fontId="0" fillId="0" borderId="51" xfId="0" applyNumberFormat="1" applyFill="1" applyBorder="1" applyAlignment="1" applyProtection="1">
      <alignment/>
      <protection/>
    </xf>
    <xf numFmtId="0" fontId="0" fillId="0" borderId="52" xfId="0" applyNumberFormat="1" applyFill="1" applyBorder="1" applyAlignment="1" applyProtection="1">
      <alignment horizontal="center"/>
      <protection/>
    </xf>
    <xf numFmtId="164" fontId="43" fillId="0" borderId="41" xfId="42" applyNumberFormat="1" applyFont="1" applyBorder="1" applyAlignment="1">
      <alignment horizontal="right" vertical="center"/>
    </xf>
    <xf numFmtId="0" fontId="43" fillId="0" borderId="53" xfId="0" applyFont="1" applyBorder="1" applyAlignment="1">
      <alignment vertical="center"/>
    </xf>
    <xf numFmtId="0" fontId="45" fillId="0" borderId="49" xfId="0" applyFont="1" applyBorder="1" applyAlignment="1">
      <alignment vertical="center"/>
    </xf>
    <xf numFmtId="164" fontId="43" fillId="0" borderId="36" xfId="42" applyNumberFormat="1" applyFont="1" applyBorder="1" applyAlignment="1">
      <alignment horizontal="right" vertical="center"/>
    </xf>
    <xf numFmtId="1" fontId="43" fillId="0" borderId="47" xfId="0" applyNumberFormat="1" applyFont="1" applyBorder="1" applyAlignment="1">
      <alignment horizontal="center" vertical="center"/>
    </xf>
    <xf numFmtId="0" fontId="0" fillId="0" borderId="54" xfId="0" applyNumberFormat="1" applyFill="1" applyBorder="1" applyAlignment="1" applyProtection="1">
      <alignment horizontal="center"/>
      <protection/>
    </xf>
    <xf numFmtId="164" fontId="40" fillId="0" borderId="54" xfId="42" applyNumberFormat="1" applyFont="1" applyBorder="1" applyAlignment="1">
      <alignment horizontal="right" vertical="center"/>
    </xf>
    <xf numFmtId="0" fontId="4" fillId="0" borderId="55" xfId="0" applyNumberFormat="1" applyFont="1" applyFill="1" applyBorder="1" applyAlignment="1" applyProtection="1">
      <alignment/>
      <protection/>
    </xf>
    <xf numFmtId="164" fontId="46" fillId="0" borderId="40" xfId="42" applyNumberFormat="1" applyFont="1" applyFill="1" applyBorder="1" applyAlignment="1" applyProtection="1">
      <alignment/>
      <protection/>
    </xf>
    <xf numFmtId="164" fontId="43" fillId="0" borderId="34" xfId="42" applyNumberFormat="1" applyFont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21" fillId="0" borderId="45" xfId="0" applyFont="1" applyBorder="1" applyAlignment="1">
      <alignment vertical="center" wrapText="1"/>
    </xf>
    <xf numFmtId="0" fontId="21" fillId="0" borderId="56" xfId="0" applyFont="1" applyBorder="1" applyAlignment="1">
      <alignment vertical="center" wrapText="1"/>
    </xf>
    <xf numFmtId="14" fontId="4" fillId="0" borderId="47" xfId="0" applyNumberFormat="1" applyFont="1" applyFill="1" applyBorder="1" applyAlignment="1" applyProtection="1">
      <alignment horizontal="center" wrapText="1"/>
      <protection/>
    </xf>
    <xf numFmtId="0" fontId="45" fillId="0" borderId="57" xfId="0" applyFont="1" applyBorder="1" applyAlignment="1">
      <alignment horizontal="center" vertical="center"/>
    </xf>
    <xf numFmtId="164" fontId="14" fillId="0" borderId="36" xfId="42" applyNumberFormat="1" applyFont="1" applyBorder="1" applyAlignment="1">
      <alignment horizontal="right" vertical="center"/>
    </xf>
    <xf numFmtId="0" fontId="45" fillId="0" borderId="58" xfId="0" applyFont="1" applyBorder="1" applyAlignment="1">
      <alignment horizontal="center" vertical="center"/>
    </xf>
    <xf numFmtId="164" fontId="14" fillId="0" borderId="41" xfId="42" applyNumberFormat="1" applyFont="1" applyBorder="1" applyAlignment="1">
      <alignment horizontal="right" vertical="center"/>
    </xf>
    <xf numFmtId="164" fontId="14" fillId="0" borderId="41" xfId="42" applyNumberFormat="1" applyFont="1" applyFill="1" applyBorder="1" applyAlignment="1" applyProtection="1">
      <alignment/>
      <protection/>
    </xf>
    <xf numFmtId="0" fontId="45" fillId="0" borderId="41" xfId="0" applyFont="1" applyBorder="1" applyAlignment="1">
      <alignment horizontal="right" vertical="center"/>
    </xf>
    <xf numFmtId="164" fontId="48" fillId="0" borderId="41" xfId="42" applyNumberFormat="1" applyFont="1" applyBorder="1" applyAlignment="1">
      <alignment horizontal="right" vertical="center"/>
    </xf>
    <xf numFmtId="0" fontId="43" fillId="0" borderId="47" xfId="0" applyFont="1" applyBorder="1" applyAlignment="1">
      <alignment horizontal="center" vertical="center"/>
    </xf>
    <xf numFmtId="0" fontId="45" fillId="0" borderId="59" xfId="0" applyFont="1" applyBorder="1" applyAlignment="1">
      <alignment horizontal="center" vertical="center"/>
    </xf>
    <xf numFmtId="164" fontId="14" fillId="0" borderId="39" xfId="42" applyNumberFormat="1" applyFont="1" applyBorder="1" applyAlignment="1">
      <alignment horizontal="right" vertical="center"/>
    </xf>
    <xf numFmtId="0" fontId="43" fillId="0" borderId="42" xfId="0" applyFont="1" applyBorder="1" applyAlignment="1">
      <alignment horizontal="center" vertical="center"/>
    </xf>
    <xf numFmtId="0" fontId="43" fillId="0" borderId="50" xfId="0" applyFont="1" applyBorder="1" applyAlignment="1">
      <alignment vertical="center"/>
    </xf>
    <xf numFmtId="0" fontId="43" fillId="0" borderId="60" xfId="0" applyFont="1" applyBorder="1" applyAlignment="1">
      <alignment horizontal="center" vertical="center"/>
    </xf>
    <xf numFmtId="164" fontId="48" fillId="0" borderId="40" xfId="42" applyNumberFormat="1" applyFont="1" applyBorder="1" applyAlignment="1">
      <alignment horizontal="right" vertical="center"/>
    </xf>
    <xf numFmtId="0" fontId="45" fillId="0" borderId="45" xfId="0" applyFont="1" applyBorder="1" applyAlignment="1">
      <alignment horizontal="center" vertical="center"/>
    </xf>
    <xf numFmtId="164" fontId="14" fillId="0" borderId="45" xfId="42" applyNumberFormat="1" applyFont="1" applyFill="1" applyBorder="1" applyAlignment="1" applyProtection="1">
      <alignment/>
      <protection/>
    </xf>
    <xf numFmtId="0" fontId="0" fillId="0" borderId="47" xfId="0" applyNumberFormat="1" applyFill="1" applyBorder="1" applyAlignment="1" applyProtection="1">
      <alignment/>
      <protection/>
    </xf>
    <xf numFmtId="164" fontId="14" fillId="0" borderId="47" xfId="42" applyNumberFormat="1" applyFont="1" applyBorder="1" applyAlignment="1">
      <alignment horizontal="right" vertical="center"/>
    </xf>
    <xf numFmtId="0" fontId="43" fillId="0" borderId="40" xfId="0" applyFont="1" applyBorder="1" applyAlignment="1">
      <alignment horizontal="center" vertical="center"/>
    </xf>
    <xf numFmtId="0" fontId="43" fillId="0" borderId="55" xfId="0" applyFont="1" applyBorder="1" applyAlignment="1">
      <alignment vertical="center"/>
    </xf>
    <xf numFmtId="0" fontId="45" fillId="0" borderId="60" xfId="0" applyFont="1" applyBorder="1" applyAlignment="1">
      <alignment horizontal="center" vertical="center"/>
    </xf>
    <xf numFmtId="0" fontId="43" fillId="0" borderId="61" xfId="0" applyFont="1" applyBorder="1" applyAlignment="1">
      <alignment horizontal="left" vertical="center"/>
    </xf>
    <xf numFmtId="0" fontId="2" fillId="0" borderId="60" xfId="0" applyNumberFormat="1" applyFont="1" applyFill="1" applyBorder="1" applyAlignment="1" applyProtection="1">
      <alignment horizontal="center"/>
      <protection/>
    </xf>
    <xf numFmtId="0" fontId="43" fillId="0" borderId="34" xfId="0" applyFont="1" applyBorder="1" applyAlignment="1">
      <alignment horizontal="center" vertical="center"/>
    </xf>
    <xf numFmtId="0" fontId="43" fillId="0" borderId="62" xfId="0" applyFont="1" applyBorder="1" applyAlignment="1">
      <alignment horizontal="left" vertical="center"/>
    </xf>
    <xf numFmtId="0" fontId="0" fillId="0" borderId="63" xfId="0" applyNumberFormat="1" applyFill="1" applyBorder="1" applyAlignment="1" applyProtection="1">
      <alignment horizontal="center"/>
      <protection/>
    </xf>
    <xf numFmtId="164" fontId="0" fillId="0" borderId="34" xfId="0" applyNumberFormat="1" applyFill="1" applyBorder="1" applyAlignment="1" applyProtection="1">
      <alignment/>
      <protection/>
    </xf>
    <xf numFmtId="0" fontId="8" fillId="0" borderId="64" xfId="0" applyFont="1" applyBorder="1" applyAlignment="1">
      <alignment/>
    </xf>
    <xf numFmtId="0" fontId="20" fillId="0" borderId="64" xfId="0" applyFont="1" applyBorder="1" applyAlignment="1">
      <alignment/>
    </xf>
    <xf numFmtId="0" fontId="0" fillId="0" borderId="65" xfId="0" applyBorder="1" applyAlignment="1">
      <alignment/>
    </xf>
    <xf numFmtId="0" fontId="0" fillId="0" borderId="66" xfId="0" applyBorder="1" applyAlignment="1">
      <alignment horizontal="center"/>
    </xf>
    <xf numFmtId="0" fontId="0" fillId="0" borderId="66" xfId="0" applyBorder="1" applyAlignment="1">
      <alignment/>
    </xf>
    <xf numFmtId="164" fontId="1" fillId="33" borderId="66" xfId="42" applyNumberFormat="1" applyFont="1" applyFill="1" applyBorder="1" applyAlignment="1">
      <alignment horizontal="right"/>
    </xf>
    <xf numFmtId="0" fontId="0" fillId="0" borderId="66" xfId="0" applyBorder="1" applyAlignment="1">
      <alignment horizontal="right"/>
    </xf>
    <xf numFmtId="0" fontId="2" fillId="0" borderId="66" xfId="0" applyFont="1" applyBorder="1" applyAlignment="1">
      <alignment/>
    </xf>
    <xf numFmtId="0" fontId="0" fillId="0" borderId="67" xfId="0" applyBorder="1" applyAlignment="1">
      <alignment horizontal="right"/>
    </xf>
    <xf numFmtId="0" fontId="0" fillId="0" borderId="67" xfId="0" applyBorder="1" applyAlignment="1">
      <alignment/>
    </xf>
    <xf numFmtId="0" fontId="0" fillId="0" borderId="67" xfId="0" applyBorder="1" applyAlignment="1">
      <alignment horizontal="center"/>
    </xf>
    <xf numFmtId="164" fontId="1" fillId="33" borderId="67" xfId="42" applyNumberFormat="1" applyFont="1" applyFill="1" applyBorder="1" applyAlignment="1">
      <alignment horizontal="right"/>
    </xf>
    <xf numFmtId="0" fontId="2" fillId="0" borderId="67" xfId="0" applyFont="1" applyBorder="1" applyAlignment="1">
      <alignment/>
    </xf>
    <xf numFmtId="0" fontId="2" fillId="0" borderId="67" xfId="0" applyFont="1" applyBorder="1" applyAlignment="1">
      <alignment horizontal="right" wrapText="1"/>
    </xf>
    <xf numFmtId="0" fontId="2" fillId="0" borderId="67" xfId="0" applyFont="1" applyBorder="1" applyAlignment="1">
      <alignment horizontal="left" wrapText="1"/>
    </xf>
    <xf numFmtId="0" fontId="0" fillId="0" borderId="67" xfId="0" applyBorder="1" applyAlignment="1">
      <alignment horizontal="center" wrapText="1"/>
    </xf>
    <xf numFmtId="164" fontId="1" fillId="33" borderId="67" xfId="42" applyNumberFormat="1" applyFont="1" applyFill="1" applyBorder="1" applyAlignment="1">
      <alignment horizontal="right" wrapText="1"/>
    </xf>
    <xf numFmtId="0" fontId="2" fillId="0" borderId="67" xfId="0" applyFont="1" applyBorder="1" applyAlignment="1">
      <alignment horizontal="right"/>
    </xf>
    <xf numFmtId="0" fontId="2" fillId="0" borderId="67" xfId="0" applyFont="1" applyFill="1" applyBorder="1" applyAlignment="1">
      <alignment/>
    </xf>
    <xf numFmtId="164" fontId="1" fillId="33" borderId="66" xfId="42" applyNumberFormat="1" applyFont="1" applyFill="1" applyBorder="1" applyAlignment="1">
      <alignment horizontal="right"/>
    </xf>
    <xf numFmtId="164" fontId="2" fillId="33" borderId="67" xfId="42" applyNumberFormat="1" applyFont="1" applyFill="1" applyBorder="1" applyAlignment="1">
      <alignment horizontal="right"/>
    </xf>
    <xf numFmtId="0" fontId="2" fillId="0" borderId="34" xfId="0" applyFont="1" applyBorder="1" applyAlignment="1">
      <alignment horizontal="right"/>
    </xf>
    <xf numFmtId="0" fontId="0" fillId="0" borderId="34" xfId="0" applyBorder="1" applyAlignment="1">
      <alignment/>
    </xf>
    <xf numFmtId="0" fontId="0" fillId="0" borderId="34" xfId="0" applyBorder="1" applyAlignment="1">
      <alignment horizontal="center"/>
    </xf>
    <xf numFmtId="0" fontId="0" fillId="33" borderId="34" xfId="0" applyFill="1" applyBorder="1" applyAlignment="1">
      <alignment horizontal="right"/>
    </xf>
    <xf numFmtId="0" fontId="0" fillId="0" borderId="40" xfId="0" applyBorder="1" applyAlignment="1">
      <alignment/>
    </xf>
    <xf numFmtId="0" fontId="22" fillId="0" borderId="40" xfId="0" applyFont="1" applyBorder="1" applyAlignment="1">
      <alignment/>
    </xf>
    <xf numFmtId="0" fontId="0" fillId="0" borderId="40" xfId="0" applyBorder="1" applyAlignment="1">
      <alignment horizontal="center"/>
    </xf>
    <xf numFmtId="164" fontId="8" fillId="33" borderId="40" xfId="0" applyNumberFormat="1" applyFont="1" applyFill="1" applyBorder="1" applyAlignment="1">
      <alignment horizontal="right"/>
    </xf>
    <xf numFmtId="0" fontId="0" fillId="0" borderId="65" xfId="0" applyBorder="1" applyAlignment="1">
      <alignment horizontal="center"/>
    </xf>
    <xf numFmtId="0" fontId="1" fillId="33" borderId="65" xfId="0" applyFont="1" applyFill="1" applyBorder="1" applyAlignment="1">
      <alignment horizontal="right"/>
    </xf>
    <xf numFmtId="43" fontId="1" fillId="33" borderId="66" xfId="42" applyFont="1" applyFill="1" applyBorder="1" applyAlignment="1">
      <alignment horizontal="right"/>
    </xf>
    <xf numFmtId="164" fontId="1" fillId="33" borderId="67" xfId="42" applyNumberFormat="1" applyFont="1" applyFill="1" applyBorder="1" applyAlignment="1">
      <alignment horizontal="right"/>
    </xf>
    <xf numFmtId="3" fontId="1" fillId="33" borderId="67" xfId="0" applyNumberFormat="1" applyFont="1" applyFill="1" applyBorder="1" applyAlignment="1">
      <alignment horizontal="right"/>
    </xf>
    <xf numFmtId="0" fontId="0" fillId="0" borderId="67" xfId="0" applyFill="1" applyBorder="1" applyAlignment="1">
      <alignment/>
    </xf>
    <xf numFmtId="0" fontId="1" fillId="33" borderId="67" xfId="0" applyFont="1" applyFill="1" applyBorder="1" applyAlignment="1">
      <alignment horizontal="right"/>
    </xf>
    <xf numFmtId="0" fontId="2" fillId="0" borderId="34" xfId="0" applyFont="1" applyBorder="1" applyAlignment="1">
      <alignment/>
    </xf>
    <xf numFmtId="0" fontId="0" fillId="0" borderId="34" xfId="0" applyFill="1" applyBorder="1" applyAlignment="1">
      <alignment horizontal="center"/>
    </xf>
    <xf numFmtId="0" fontId="1" fillId="33" borderId="34" xfId="0" applyFont="1" applyFill="1" applyBorder="1" applyAlignment="1">
      <alignment horizontal="right"/>
    </xf>
    <xf numFmtId="164" fontId="8" fillId="33" borderId="40" xfId="42" applyNumberFormat="1" applyFont="1" applyFill="1" applyBorder="1" applyAlignment="1">
      <alignment horizontal="right"/>
    </xf>
    <xf numFmtId="0" fontId="0" fillId="0" borderId="54" xfId="0" applyBorder="1" applyAlignment="1">
      <alignment horizontal="center"/>
    </xf>
    <xf numFmtId="0" fontId="2" fillId="0" borderId="54" xfId="0" applyFont="1" applyBorder="1" applyAlignment="1">
      <alignment/>
    </xf>
    <xf numFmtId="164" fontId="1" fillId="33" borderId="54" xfId="42" applyNumberFormat="1" applyFont="1" applyFill="1" applyBorder="1" applyAlignment="1">
      <alignment horizontal="right"/>
    </xf>
    <xf numFmtId="0" fontId="0" fillId="0" borderId="67" xfId="0" applyFill="1" applyBorder="1" applyAlignment="1">
      <alignment horizontal="center"/>
    </xf>
    <xf numFmtId="0" fontId="8" fillId="0" borderId="40" xfId="0" applyFont="1" applyBorder="1" applyAlignment="1">
      <alignment/>
    </xf>
    <xf numFmtId="0" fontId="8" fillId="0" borderId="68" xfId="0" applyFont="1" applyBorder="1" applyAlignment="1">
      <alignment/>
    </xf>
    <xf numFmtId="0" fontId="20" fillId="0" borderId="68" xfId="0" applyFont="1" applyBorder="1" applyAlignment="1">
      <alignment/>
    </xf>
    <xf numFmtId="0" fontId="0" fillId="0" borderId="68" xfId="0" applyBorder="1" applyAlignment="1">
      <alignment horizontal="center"/>
    </xf>
    <xf numFmtId="164" fontId="8" fillId="33" borderId="68" xfId="0" applyNumberFormat="1" applyFont="1" applyFill="1" applyBorder="1" applyAlignment="1">
      <alignment horizontal="right"/>
    </xf>
    <xf numFmtId="0" fontId="8" fillId="0" borderId="69" xfId="0" applyFont="1" applyBorder="1" applyAlignment="1">
      <alignment/>
    </xf>
    <xf numFmtId="0" fontId="20" fillId="0" borderId="69" xfId="0" applyFont="1" applyBorder="1" applyAlignment="1">
      <alignment/>
    </xf>
    <xf numFmtId="0" fontId="0" fillId="0" borderId="69" xfId="0" applyBorder="1" applyAlignment="1">
      <alignment horizontal="center"/>
    </xf>
    <xf numFmtId="3" fontId="8" fillId="33" borderId="69" xfId="0" applyNumberFormat="1" applyFont="1" applyFill="1" applyBorder="1" applyAlignment="1">
      <alignment horizontal="right"/>
    </xf>
    <xf numFmtId="0" fontId="83" fillId="34" borderId="13" xfId="0" applyFont="1" applyFill="1" applyBorder="1" applyAlignment="1">
      <alignment/>
    </xf>
    <xf numFmtId="164" fontId="83" fillId="34" borderId="14" xfId="42" applyNumberFormat="1" applyFont="1" applyFill="1" applyBorder="1" applyAlignment="1">
      <alignment/>
    </xf>
    <xf numFmtId="0" fontId="83" fillId="34" borderId="14" xfId="0" applyFont="1" applyFill="1" applyBorder="1" applyAlignment="1">
      <alignment/>
    </xf>
    <xf numFmtId="43" fontId="83" fillId="34" borderId="14" xfId="42" applyFont="1" applyFill="1" applyBorder="1" applyAlignment="1">
      <alignment/>
    </xf>
    <xf numFmtId="164" fontId="83" fillId="34" borderId="15" xfId="0" applyNumberFormat="1" applyFont="1" applyFill="1" applyBorder="1" applyAlignment="1">
      <alignment/>
    </xf>
    <xf numFmtId="0" fontId="0" fillId="0" borderId="24" xfId="0" applyBorder="1" applyAlignment="1">
      <alignment/>
    </xf>
    <xf numFmtId="0" fontId="0" fillId="0" borderId="19" xfId="0" applyBorder="1" applyAlignment="1">
      <alignment/>
    </xf>
    <xf numFmtId="0" fontId="0" fillId="0" borderId="70" xfId="0" applyBorder="1" applyAlignment="1">
      <alignment/>
    </xf>
    <xf numFmtId="164" fontId="83" fillId="34" borderId="15" xfId="42" applyNumberFormat="1" applyFont="1" applyFill="1" applyBorder="1" applyAlignment="1">
      <alignment/>
    </xf>
    <xf numFmtId="0" fontId="0" fillId="0" borderId="27" xfId="0" applyBorder="1" applyAlignment="1">
      <alignment/>
    </xf>
    <xf numFmtId="0" fontId="0" fillId="0" borderId="12" xfId="0" applyFont="1" applyBorder="1" applyAlignment="1">
      <alignment/>
    </xf>
    <xf numFmtId="164" fontId="0" fillId="0" borderId="12" xfId="42" applyNumberFormat="1" applyFont="1" applyBorder="1" applyAlignment="1">
      <alignment/>
    </xf>
    <xf numFmtId="164" fontId="0" fillId="0" borderId="0" xfId="42" applyNumberFormat="1" applyFont="1" applyAlignment="1">
      <alignment/>
    </xf>
    <xf numFmtId="164" fontId="83" fillId="0" borderId="71" xfId="42" applyNumberFormat="1" applyFont="1" applyBorder="1" applyAlignment="1">
      <alignment/>
    </xf>
    <xf numFmtId="0" fontId="0" fillId="0" borderId="26" xfId="0" applyBorder="1" applyAlignment="1">
      <alignment/>
    </xf>
    <xf numFmtId="0" fontId="0" fillId="0" borderId="10" xfId="0" applyFont="1" applyBorder="1" applyAlignment="1">
      <alignment/>
    </xf>
    <xf numFmtId="164" fontId="83" fillId="0" borderId="72" xfId="42" applyNumberFormat="1" applyFont="1" applyBorder="1" applyAlignment="1">
      <alignment/>
    </xf>
    <xf numFmtId="164" fontId="0" fillId="0" borderId="10" xfId="42" applyNumberFormat="1" applyFont="1" applyBorder="1" applyAlignment="1">
      <alignment horizontal="right"/>
    </xf>
    <xf numFmtId="164" fontId="83" fillId="0" borderId="72" xfId="42" applyNumberFormat="1" applyFont="1" applyBorder="1" applyAlignment="1">
      <alignment horizontal="right"/>
    </xf>
    <xf numFmtId="164" fontId="0" fillId="0" borderId="72" xfId="42" applyNumberFormat="1" applyFont="1" applyBorder="1" applyAlignment="1">
      <alignment horizontal="right"/>
    </xf>
    <xf numFmtId="0" fontId="0" fillId="0" borderId="23" xfId="0" applyBorder="1" applyAlignment="1">
      <alignment/>
    </xf>
    <xf numFmtId="164" fontId="0" fillId="0" borderId="11" xfId="42" applyNumberFormat="1" applyFont="1" applyBorder="1" applyAlignment="1">
      <alignment horizontal="right"/>
    </xf>
    <xf numFmtId="164" fontId="83" fillId="34" borderId="14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91" fillId="0" borderId="12" xfId="0" applyFont="1" applyBorder="1" applyAlignment="1">
      <alignment horizontal="center"/>
    </xf>
    <xf numFmtId="0" fontId="40" fillId="0" borderId="42" xfId="0" applyFont="1" applyBorder="1" applyAlignment="1">
      <alignment horizontal="left" vertical="center"/>
    </xf>
    <xf numFmtId="0" fontId="40" fillId="0" borderId="50" xfId="0" applyFont="1" applyBorder="1" applyAlignment="1">
      <alignment horizontal="left" vertical="center"/>
    </xf>
    <xf numFmtId="0" fontId="40" fillId="0" borderId="73" xfId="0" applyFont="1" applyBorder="1" applyAlignment="1">
      <alignment horizontal="left" vertical="center"/>
    </xf>
    <xf numFmtId="0" fontId="40" fillId="0" borderId="74" xfId="0" applyFont="1" applyBorder="1" applyAlignment="1">
      <alignment horizontal="left" vertical="center"/>
    </xf>
    <xf numFmtId="0" fontId="21" fillId="0" borderId="45" xfId="0" applyFont="1" applyBorder="1" applyAlignment="1">
      <alignment horizontal="center" vertical="center" wrapText="1"/>
    </xf>
    <xf numFmtId="0" fontId="21" fillId="0" borderId="47" xfId="0" applyFont="1" applyBorder="1" applyAlignment="1">
      <alignment horizontal="center" vertical="center" wrapText="1"/>
    </xf>
    <xf numFmtId="0" fontId="13" fillId="0" borderId="60" xfId="0" applyFont="1" applyBorder="1" applyAlignment="1">
      <alignment horizontal="center" vertical="center"/>
    </xf>
    <xf numFmtId="0" fontId="13" fillId="0" borderId="75" xfId="0" applyFont="1" applyBorder="1" applyAlignment="1">
      <alignment horizontal="center" vertical="center"/>
    </xf>
    <xf numFmtId="0" fontId="42" fillId="0" borderId="76" xfId="0" applyFont="1" applyBorder="1" applyAlignment="1">
      <alignment horizontal="left" vertical="center"/>
    </xf>
    <xf numFmtId="0" fontId="42" fillId="0" borderId="56" xfId="0" applyFont="1" applyBorder="1" applyAlignment="1">
      <alignment horizontal="left" vertical="center"/>
    </xf>
    <xf numFmtId="0" fontId="40" fillId="0" borderId="77" xfId="0" applyFont="1" applyBorder="1" applyAlignment="1">
      <alignment horizontal="center" vertical="center" wrapText="1"/>
    </xf>
    <xf numFmtId="0" fontId="0" fillId="0" borderId="44" xfId="0" applyNumberFormat="1" applyFill="1" applyBorder="1" applyAlignment="1" applyProtection="1">
      <alignment wrapText="1"/>
      <protection/>
    </xf>
    <xf numFmtId="0" fontId="0" fillId="0" borderId="78" xfId="0" applyNumberFormat="1" applyFill="1" applyBorder="1" applyAlignment="1" applyProtection="1">
      <alignment wrapText="1"/>
      <protection/>
    </xf>
    <xf numFmtId="0" fontId="0" fillId="0" borderId="79" xfId="0" applyNumberFormat="1" applyFill="1" applyBorder="1" applyAlignment="1" applyProtection="1">
      <alignment wrapText="1"/>
      <protection/>
    </xf>
    <xf numFmtId="0" fontId="41" fillId="0" borderId="80" xfId="0" applyNumberFormat="1" applyFont="1" applyFill="1" applyBorder="1" applyAlignment="1" applyProtection="1">
      <alignment horizontal="left"/>
      <protection/>
    </xf>
    <xf numFmtId="0" fontId="41" fillId="0" borderId="81" xfId="0" applyNumberFormat="1" applyFont="1" applyFill="1" applyBorder="1" applyAlignment="1" applyProtection="1">
      <alignment horizontal="left"/>
      <protection/>
    </xf>
    <xf numFmtId="0" fontId="40" fillId="0" borderId="51" xfId="0" applyFont="1" applyBorder="1" applyAlignment="1">
      <alignment horizontal="left" vertical="center"/>
    </xf>
    <xf numFmtId="0" fontId="40" fillId="0" borderId="82" xfId="0" applyFont="1" applyBorder="1" applyAlignment="1">
      <alignment horizontal="left" vertical="center"/>
    </xf>
    <xf numFmtId="0" fontId="40" fillId="0" borderId="45" xfId="0" applyFont="1" applyBorder="1" applyAlignment="1">
      <alignment horizontal="center" vertical="center"/>
    </xf>
    <xf numFmtId="0" fontId="40" fillId="0" borderId="47" xfId="0" applyFont="1" applyBorder="1" applyAlignment="1">
      <alignment horizontal="center" vertical="center"/>
    </xf>
    <xf numFmtId="0" fontId="40" fillId="0" borderId="83" xfId="0" applyFont="1" applyBorder="1" applyAlignment="1">
      <alignment horizontal="center" vertical="center"/>
    </xf>
    <xf numFmtId="0" fontId="40" fillId="0" borderId="84" xfId="0" applyFont="1" applyBorder="1" applyAlignment="1">
      <alignment horizontal="center" vertical="center"/>
    </xf>
    <xf numFmtId="0" fontId="21" fillId="0" borderId="76" xfId="0" applyFont="1" applyBorder="1" applyAlignment="1">
      <alignment horizontal="center" vertical="center" wrapText="1"/>
    </xf>
    <xf numFmtId="0" fontId="47" fillId="0" borderId="85" xfId="0" applyNumberFormat="1" applyFont="1" applyFill="1" applyBorder="1" applyAlignment="1" applyProtection="1">
      <alignment horizontal="center" vertical="center" wrapText="1"/>
      <protection/>
    </xf>
    <xf numFmtId="164" fontId="1" fillId="33" borderId="86" xfId="42" applyNumberFormat="1" applyFont="1" applyFill="1" applyBorder="1" applyAlignment="1">
      <alignment horizontal="right" wrapText="1"/>
    </xf>
    <xf numFmtId="164" fontId="1" fillId="33" borderId="66" xfId="42" applyNumberFormat="1" applyFont="1" applyFill="1" applyBorder="1" applyAlignment="1">
      <alignment horizontal="right" wrapText="1"/>
    </xf>
    <xf numFmtId="0" fontId="2" fillId="0" borderId="86" xfId="0" applyFont="1" applyBorder="1" applyAlignment="1">
      <alignment horizontal="right"/>
    </xf>
    <xf numFmtId="0" fontId="0" fillId="0" borderId="66" xfId="0" applyBorder="1" applyAlignment="1">
      <alignment horizontal="right"/>
    </xf>
    <xf numFmtId="0" fontId="2" fillId="0" borderId="86" xfId="0" applyFont="1" applyBorder="1" applyAlignment="1">
      <alignment wrapText="1"/>
    </xf>
    <xf numFmtId="0" fontId="0" fillId="0" borderId="66" xfId="0" applyBorder="1" applyAlignment="1">
      <alignment wrapText="1"/>
    </xf>
    <xf numFmtId="0" fontId="0" fillId="0" borderId="86" xfId="0" applyBorder="1" applyAlignment="1">
      <alignment horizontal="center"/>
    </xf>
    <xf numFmtId="0" fontId="0" fillId="0" borderId="66" xfId="0" applyBorder="1" applyAlignment="1">
      <alignment horizontal="center"/>
    </xf>
    <xf numFmtId="164" fontId="1" fillId="33" borderId="86" xfId="42" applyNumberFormat="1" applyFont="1" applyFill="1" applyBorder="1" applyAlignment="1">
      <alignment horizontal="right"/>
    </xf>
    <xf numFmtId="164" fontId="1" fillId="33" borderId="66" xfId="42" applyNumberFormat="1" applyFont="1" applyFill="1" applyBorder="1" applyAlignment="1">
      <alignment horizontal="right"/>
    </xf>
    <xf numFmtId="0" fontId="0" fillId="0" borderId="33" xfId="0" applyBorder="1" applyAlignment="1">
      <alignment horizontal="center"/>
    </xf>
    <xf numFmtId="0" fontId="0" fillId="0" borderId="69" xfId="0" applyBorder="1" applyAlignment="1">
      <alignment horizontal="center"/>
    </xf>
    <xf numFmtId="0" fontId="20" fillId="0" borderId="33" xfId="0" applyFont="1" applyBorder="1" applyAlignment="1">
      <alignment horizontal="center"/>
    </xf>
    <xf numFmtId="0" fontId="20" fillId="0" borderId="69" xfId="0" applyFont="1" applyBorder="1" applyAlignment="1">
      <alignment horizontal="center"/>
    </xf>
    <xf numFmtId="0" fontId="20" fillId="0" borderId="64" xfId="0" applyFont="1" applyBorder="1" applyAlignment="1">
      <alignment horizontal="center" wrapText="1"/>
    </xf>
    <xf numFmtId="0" fontId="20" fillId="0" borderId="34" xfId="0" applyFont="1" applyBorder="1" applyAlignment="1">
      <alignment horizontal="center" wrapText="1"/>
    </xf>
    <xf numFmtId="0" fontId="2" fillId="0" borderId="87" xfId="0" applyFont="1" applyBorder="1" applyAlignment="1">
      <alignment horizontal="right" wrapText="1"/>
    </xf>
    <xf numFmtId="0" fontId="0" fillId="0" borderId="88" xfId="0" applyBorder="1" applyAlignment="1">
      <alignment horizontal="right" wrapText="1"/>
    </xf>
    <xf numFmtId="0" fontId="2" fillId="0" borderId="87" xfId="0" applyFont="1" applyBorder="1" applyAlignment="1">
      <alignment horizontal="left" wrapText="1"/>
    </xf>
    <xf numFmtId="0" fontId="0" fillId="0" borderId="88" xfId="0" applyBorder="1" applyAlignment="1">
      <alignment horizontal="left" wrapText="1"/>
    </xf>
    <xf numFmtId="0" fontId="0" fillId="0" borderId="86" xfId="0" applyBorder="1" applyAlignment="1">
      <alignment horizontal="center" wrapText="1"/>
    </xf>
    <xf numFmtId="0" fontId="0" fillId="0" borderId="66" xfId="0" applyBorder="1" applyAlignment="1">
      <alignment horizontal="center" wrapText="1"/>
    </xf>
    <xf numFmtId="164" fontId="0" fillId="0" borderId="10" xfId="42" applyNumberFormat="1" applyFont="1" applyBorder="1" applyAlignment="1">
      <alignment horizontal="right"/>
    </xf>
    <xf numFmtId="0" fontId="0" fillId="0" borderId="22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26" xfId="0" applyBorder="1" applyAlignment="1">
      <alignment wrapText="1"/>
    </xf>
    <xf numFmtId="164" fontId="83" fillId="0" borderId="72" xfId="42" applyNumberFormat="1" applyFont="1" applyBorder="1" applyAlignment="1">
      <alignment horizontal="right"/>
    </xf>
    <xf numFmtId="0" fontId="0" fillId="0" borderId="89" xfId="0" applyBorder="1" applyAlignment="1">
      <alignment horizontal="center" vertical="top" wrapText="1"/>
    </xf>
    <xf numFmtId="0" fontId="0" fillId="0" borderId="72" xfId="0" applyBorder="1" applyAlignment="1">
      <alignment horizontal="center" vertical="top" wrapText="1"/>
    </xf>
    <xf numFmtId="0" fontId="0" fillId="0" borderId="90" xfId="0" applyBorder="1" applyAlignment="1">
      <alignment horizontal="center" vertical="top" wrapText="1"/>
    </xf>
    <xf numFmtId="0" fontId="0" fillId="0" borderId="30" xfId="0" applyBorder="1" applyAlignment="1">
      <alignment wrapText="1"/>
    </xf>
    <xf numFmtId="0" fontId="0" fillId="0" borderId="28" xfId="0" applyBorder="1" applyAlignment="1">
      <alignment wrapText="1"/>
    </xf>
    <xf numFmtId="0" fontId="24" fillId="0" borderId="0" xfId="0" applyFont="1" applyAlignment="1">
      <alignment horizontal="center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86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30" fillId="0" borderId="0" xfId="0" applyNumberFormat="1" applyFont="1" applyFill="1" applyBorder="1" applyAlignment="1" applyProtection="1">
      <alignment horizontal="center"/>
      <protection/>
    </xf>
    <xf numFmtId="2" fontId="7" fillId="0" borderId="16" xfId="59" applyNumberFormat="1" applyFont="1" applyBorder="1" applyAlignment="1">
      <alignment horizontal="center" wrapText="1"/>
      <protection/>
    </xf>
    <xf numFmtId="2" fontId="7" fillId="0" borderId="17" xfId="59" applyNumberFormat="1" applyFont="1" applyBorder="1" applyAlignment="1">
      <alignment horizontal="center" wrapText="1"/>
      <protection/>
    </xf>
    <xf numFmtId="2" fontId="7" fillId="0" borderId="18" xfId="59" applyNumberFormat="1" applyFont="1" applyBorder="1" applyAlignment="1">
      <alignment horizontal="center" wrapText="1"/>
      <protection/>
    </xf>
    <xf numFmtId="2" fontId="36" fillId="0" borderId="0" xfId="59" applyNumberFormat="1" applyFont="1" applyBorder="1" applyAlignment="1">
      <alignment horizontal="center" wrapText="1"/>
      <protection/>
    </xf>
    <xf numFmtId="2" fontId="36" fillId="0" borderId="20" xfId="59" applyNumberFormat="1" applyFont="1" applyBorder="1" applyAlignment="1">
      <alignment horizontal="center" wrapText="1"/>
      <protection/>
    </xf>
    <xf numFmtId="0" fontId="7" fillId="0" borderId="91" xfId="59" applyFont="1" applyBorder="1" applyAlignment="1">
      <alignment horizontal="left" wrapText="1"/>
      <protection/>
    </xf>
    <xf numFmtId="0" fontId="7" fillId="0" borderId="22" xfId="59" applyFont="1" applyBorder="1" applyAlignment="1">
      <alignment horizontal="left" wrapText="1"/>
      <protection/>
    </xf>
    <xf numFmtId="0" fontId="25" fillId="0" borderId="17" xfId="59" applyFont="1" applyBorder="1" applyAlignment="1">
      <alignment horizontal="left" wrapText="1"/>
      <protection/>
    </xf>
    <xf numFmtId="0" fontId="25" fillId="0" borderId="18" xfId="59" applyFont="1" applyBorder="1" applyAlignment="1">
      <alignment horizontal="left" wrapText="1"/>
      <protection/>
    </xf>
    <xf numFmtId="0" fontId="25" fillId="0" borderId="16" xfId="59" applyFont="1" applyBorder="1" applyAlignment="1">
      <alignment horizontal="left" wrapText="1"/>
      <protection/>
    </xf>
    <xf numFmtId="0" fontId="7" fillId="0" borderId="17" xfId="59" applyFont="1" applyBorder="1" applyAlignment="1">
      <alignment horizontal="left" wrapText="1"/>
      <protection/>
    </xf>
    <xf numFmtId="0" fontId="7" fillId="0" borderId="18" xfId="59" applyFont="1" applyBorder="1" applyAlignment="1">
      <alignment horizontal="left" wrapText="1"/>
      <protection/>
    </xf>
    <xf numFmtId="0" fontId="25" fillId="0" borderId="17" xfId="59" applyFont="1" applyBorder="1" applyAlignment="1">
      <alignment horizontal="center" wrapText="1"/>
      <protection/>
    </xf>
    <xf numFmtId="0" fontId="25" fillId="0" borderId="18" xfId="59" applyFont="1" applyBorder="1" applyAlignment="1">
      <alignment horizontal="center" wrapText="1"/>
      <protection/>
    </xf>
    <xf numFmtId="0" fontId="37" fillId="0" borderId="17" xfId="59" applyFont="1" applyBorder="1" applyAlignment="1">
      <alignment horizontal="left" wrapText="1"/>
      <protection/>
    </xf>
    <xf numFmtId="0" fontId="37" fillId="0" borderId="18" xfId="59" applyFont="1" applyBorder="1" applyAlignment="1">
      <alignment horizontal="left" wrapText="1"/>
      <protection/>
    </xf>
    <xf numFmtId="0" fontId="28" fillId="0" borderId="18" xfId="59" applyFont="1" applyBorder="1" applyAlignment="1">
      <alignment horizontal="left" wrapText="1"/>
      <protection/>
    </xf>
    <xf numFmtId="0" fontId="28" fillId="0" borderId="10" xfId="59" applyFont="1" applyBorder="1" applyAlignment="1">
      <alignment horizontal="left" wrapText="1"/>
      <protection/>
    </xf>
    <xf numFmtId="0" fontId="7" fillId="0" borderId="10" xfId="59" applyFont="1" applyBorder="1" applyAlignment="1">
      <alignment horizontal="left" wrapText="1"/>
      <protection/>
    </xf>
    <xf numFmtId="0" fontId="7" fillId="0" borderId="29" xfId="59" applyFont="1" applyBorder="1" applyAlignment="1">
      <alignment horizontal="left" wrapText="1"/>
      <protection/>
    </xf>
    <xf numFmtId="0" fontId="36" fillId="0" borderId="92" xfId="59" applyFont="1" applyBorder="1" applyAlignment="1">
      <alignment horizontal="center" wrapText="1"/>
      <protection/>
    </xf>
    <xf numFmtId="0" fontId="36" fillId="0" borderId="93" xfId="59" applyFont="1" applyBorder="1" applyAlignment="1">
      <alignment horizontal="center" wrapText="1"/>
      <protection/>
    </xf>
    <xf numFmtId="0" fontId="36" fillId="0" borderId="94" xfId="59" applyFont="1" applyBorder="1" applyAlignment="1">
      <alignment horizontal="center" wrapText="1"/>
      <protection/>
    </xf>
    <xf numFmtId="0" fontId="37" fillId="0" borderId="91" xfId="59" applyFont="1" applyBorder="1" applyAlignment="1">
      <alignment horizontal="left" wrapText="1"/>
      <protection/>
    </xf>
    <xf numFmtId="0" fontId="37" fillId="0" borderId="22" xfId="59" applyFont="1" applyBorder="1" applyAlignment="1">
      <alignment horizontal="left" wrapText="1"/>
      <protection/>
    </xf>
    <xf numFmtId="0" fontId="27" fillId="0" borderId="10" xfId="60" applyFont="1" applyFill="1" applyBorder="1" applyAlignment="1">
      <alignment horizontal="left" wrapText="1"/>
      <protection/>
    </xf>
    <xf numFmtId="0" fontId="37" fillId="0" borderId="10" xfId="60" applyFont="1" applyFill="1" applyBorder="1" applyAlignment="1">
      <alignment horizontal="left" wrapText="1"/>
      <protection/>
    </xf>
    <xf numFmtId="0" fontId="37" fillId="0" borderId="10" xfId="59" applyFont="1" applyBorder="1" applyAlignment="1">
      <alignment horizontal="left" wrapText="1"/>
      <protection/>
    </xf>
    <xf numFmtId="0" fontId="27" fillId="0" borderId="10" xfId="59" applyFont="1" applyBorder="1" applyAlignment="1">
      <alignment horizontal="left" wrapText="1"/>
      <protection/>
    </xf>
    <xf numFmtId="0" fontId="27" fillId="0" borderId="10" xfId="59" applyFont="1" applyBorder="1" applyAlignment="1">
      <alignment horizontal="left"/>
      <protection/>
    </xf>
    <xf numFmtId="0" fontId="38" fillId="0" borderId="10" xfId="60" applyFont="1" applyFill="1" applyBorder="1" applyAlignment="1">
      <alignment horizontal="left" wrapText="1"/>
      <protection/>
    </xf>
    <xf numFmtId="0" fontId="37" fillId="0" borderId="10" xfId="59" applyFont="1" applyBorder="1" applyAlignment="1">
      <alignment horizontal="left"/>
      <protection/>
    </xf>
    <xf numFmtId="0" fontId="38" fillId="0" borderId="10" xfId="59" applyFont="1" applyBorder="1" applyAlignment="1">
      <alignment horizontal="left"/>
      <protection/>
    </xf>
    <xf numFmtId="0" fontId="38" fillId="0" borderId="29" xfId="59" applyFont="1" applyBorder="1" applyAlignment="1">
      <alignment horizontal="left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_21.Aktivet Afatgjata Materiale  09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_asn_2009 Propozimet" xfId="59"/>
    <cellStyle name="Normal_Sheet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9"/>
  <sheetViews>
    <sheetView view="pageBreakPreview" zoomScaleSheetLayoutView="100" zoomScalePageLayoutView="0" workbookViewId="0" topLeftCell="B82">
      <selection activeCell="G101" sqref="G101"/>
    </sheetView>
  </sheetViews>
  <sheetFormatPr defaultColWidth="11.421875" defaultRowHeight="15"/>
  <cols>
    <col min="1" max="1" width="11.421875" style="68" hidden="1" customWidth="1"/>
    <col min="2" max="2" width="6.28125" style="68" customWidth="1"/>
    <col min="3" max="3" width="8.421875" style="68" customWidth="1"/>
    <col min="4" max="4" width="47.8515625" style="68" customWidth="1"/>
    <col min="5" max="5" width="11.00390625" style="68" customWidth="1"/>
    <col min="6" max="6" width="14.140625" style="68" customWidth="1"/>
    <col min="7" max="7" width="14.421875" style="68" customWidth="1"/>
    <col min="8" max="16384" width="11.421875" style="68" customWidth="1"/>
  </cols>
  <sheetData>
    <row r="1" ht="18">
      <c r="C1" s="95" t="s">
        <v>316</v>
      </c>
    </row>
    <row r="2" ht="18">
      <c r="C2" s="95" t="s">
        <v>319</v>
      </c>
    </row>
    <row r="3" spans="4:6" ht="20.25">
      <c r="D3" s="174" t="s">
        <v>0</v>
      </c>
      <c r="F3" s="175" t="s">
        <v>524</v>
      </c>
    </row>
    <row r="4" ht="15.75" thickBot="1">
      <c r="F4" s="2" t="s">
        <v>1</v>
      </c>
    </row>
    <row r="5" spans="3:7" ht="13.5" customHeight="1">
      <c r="C5" s="369" t="s">
        <v>2</v>
      </c>
      <c r="D5" s="370"/>
      <c r="E5" s="363" t="s">
        <v>3</v>
      </c>
      <c r="F5" s="176" t="s">
        <v>4</v>
      </c>
      <c r="G5" s="176" t="s">
        <v>5</v>
      </c>
    </row>
    <row r="6" spans="3:7" ht="12.75" customHeight="1" thickBot="1">
      <c r="C6" s="371"/>
      <c r="D6" s="372"/>
      <c r="E6" s="364"/>
      <c r="F6" s="177">
        <v>41639</v>
      </c>
      <c r="G6" s="177">
        <v>41274</v>
      </c>
    </row>
    <row r="7" spans="2:7" ht="13.5" customHeight="1" thickBot="1">
      <c r="B7" s="178"/>
      <c r="C7" s="373" t="s">
        <v>6</v>
      </c>
      <c r="D7" s="374"/>
      <c r="E7" s="179"/>
      <c r="F7" s="180"/>
      <c r="G7" s="180"/>
    </row>
    <row r="8" spans="1:7" ht="13.5" customHeight="1" thickBot="1">
      <c r="A8" s="181" t="s">
        <v>158</v>
      </c>
      <c r="B8" s="181"/>
      <c r="C8" s="182" t="s">
        <v>7</v>
      </c>
      <c r="D8" s="183"/>
      <c r="E8" s="184"/>
      <c r="F8" s="185"/>
      <c r="G8" s="185"/>
    </row>
    <row r="9" spans="3:7" ht="13.5" customHeight="1" thickBot="1">
      <c r="C9" s="186">
        <v>1</v>
      </c>
      <c r="D9" s="187" t="s">
        <v>8</v>
      </c>
      <c r="E9" s="188">
        <v>1</v>
      </c>
      <c r="F9" s="189">
        <v>149053</v>
      </c>
      <c r="G9" s="189">
        <v>28216</v>
      </c>
    </row>
    <row r="10" spans="3:7" ht="13.5" customHeight="1">
      <c r="C10" s="190">
        <v>2</v>
      </c>
      <c r="D10" s="191" t="s">
        <v>9</v>
      </c>
      <c r="E10" s="179"/>
      <c r="F10" s="180"/>
      <c r="G10" s="180"/>
    </row>
    <row r="11" spans="3:7" ht="13.5" customHeight="1">
      <c r="C11" s="192" t="s">
        <v>10</v>
      </c>
      <c r="D11" s="193" t="s">
        <v>11</v>
      </c>
      <c r="E11" s="194"/>
      <c r="F11" s="195"/>
      <c r="G11" s="195"/>
    </row>
    <row r="12" spans="3:7" ht="13.5" customHeight="1" thickBot="1">
      <c r="C12" s="196" t="s">
        <v>12</v>
      </c>
      <c r="D12" s="197" t="s">
        <v>13</v>
      </c>
      <c r="E12" s="184"/>
      <c r="F12" s="185"/>
      <c r="G12" s="185"/>
    </row>
    <row r="13" spans="1:7" ht="13.5" customHeight="1" thickBot="1">
      <c r="A13" s="7" t="s">
        <v>510</v>
      </c>
      <c r="B13" s="7"/>
      <c r="C13" s="198"/>
      <c r="D13" s="199" t="s">
        <v>14</v>
      </c>
      <c r="E13" s="188"/>
      <c r="F13" s="200"/>
      <c r="G13" s="200"/>
    </row>
    <row r="14" spans="1:7" ht="13.5" customHeight="1">
      <c r="A14" s="201">
        <v>3</v>
      </c>
      <c r="B14" s="201"/>
      <c r="C14" s="202">
        <v>3</v>
      </c>
      <c r="D14" s="203" t="s">
        <v>15</v>
      </c>
      <c r="E14" s="179"/>
      <c r="F14" s="180"/>
      <c r="G14" s="180"/>
    </row>
    <row r="15" spans="3:7" ht="13.5" customHeight="1">
      <c r="C15" s="192" t="s">
        <v>10</v>
      </c>
      <c r="D15" s="193" t="s">
        <v>16</v>
      </c>
      <c r="E15" s="194">
        <v>2</v>
      </c>
      <c r="F15" s="204">
        <v>205524</v>
      </c>
      <c r="G15" s="204">
        <v>0</v>
      </c>
    </row>
    <row r="16" spans="3:7" ht="13.5" customHeight="1">
      <c r="C16" s="192" t="s">
        <v>12</v>
      </c>
      <c r="D16" s="193" t="s">
        <v>17</v>
      </c>
      <c r="E16" s="194">
        <v>3</v>
      </c>
      <c r="F16" s="204">
        <v>259151</v>
      </c>
      <c r="G16" s="204">
        <v>234041</v>
      </c>
    </row>
    <row r="17" spans="3:7" ht="13.5" customHeight="1">
      <c r="C17" s="192" t="s">
        <v>18</v>
      </c>
      <c r="D17" s="193" t="s">
        <v>19</v>
      </c>
      <c r="E17" s="194"/>
      <c r="F17" s="204">
        <v>0</v>
      </c>
      <c r="G17" s="204">
        <v>0</v>
      </c>
    </row>
    <row r="18" spans="3:7" ht="13.5" customHeight="1" thickBot="1">
      <c r="C18" s="196" t="s">
        <v>20</v>
      </c>
      <c r="D18" s="197" t="s">
        <v>21</v>
      </c>
      <c r="E18" s="184"/>
      <c r="F18" s="185"/>
      <c r="G18" s="185"/>
    </row>
    <row r="19" spans="1:7" ht="13.5" customHeight="1" thickBot="1">
      <c r="A19" s="7" t="s">
        <v>510</v>
      </c>
      <c r="B19" s="7"/>
      <c r="C19" s="198"/>
      <c r="D19" s="199" t="s">
        <v>22</v>
      </c>
      <c r="E19" s="188"/>
      <c r="F19" s="205">
        <f>SUM(F15:F18)</f>
        <v>464675</v>
      </c>
      <c r="G19" s="205">
        <f>SUM(G15:G18)</f>
        <v>234041</v>
      </c>
    </row>
    <row r="20" spans="1:7" ht="13.5" customHeight="1">
      <c r="A20" s="201">
        <v>4</v>
      </c>
      <c r="B20" s="201"/>
      <c r="C20" s="202">
        <v>4</v>
      </c>
      <c r="D20" s="203" t="s">
        <v>23</v>
      </c>
      <c r="E20" s="179"/>
      <c r="F20" s="180"/>
      <c r="G20" s="180"/>
    </row>
    <row r="21" spans="3:7" ht="13.5" customHeight="1">
      <c r="C21" s="192" t="s">
        <v>10</v>
      </c>
      <c r="D21" s="193" t="s">
        <v>24</v>
      </c>
      <c r="E21" s="194"/>
      <c r="F21" s="204">
        <v>0</v>
      </c>
      <c r="G21" s="204">
        <v>0</v>
      </c>
    </row>
    <row r="22" spans="3:7" ht="13.5" customHeight="1">
      <c r="C22" s="192" t="s">
        <v>12</v>
      </c>
      <c r="D22" s="193" t="s">
        <v>25</v>
      </c>
      <c r="E22" s="194"/>
      <c r="F22" s="195"/>
      <c r="G22" s="195"/>
    </row>
    <row r="23" spans="3:7" ht="13.5" customHeight="1">
      <c r="C23" s="192" t="s">
        <v>18</v>
      </c>
      <c r="D23" s="193" t="s">
        <v>26</v>
      </c>
      <c r="E23" s="194"/>
      <c r="F23" s="204">
        <v>0</v>
      </c>
      <c r="G23" s="204">
        <v>0</v>
      </c>
    </row>
    <row r="24" spans="3:7" ht="13.5" customHeight="1">
      <c r="C24" s="192" t="s">
        <v>20</v>
      </c>
      <c r="D24" s="193" t="s">
        <v>27</v>
      </c>
      <c r="E24" s="194">
        <v>4</v>
      </c>
      <c r="F24" s="204">
        <v>1954140</v>
      </c>
      <c r="G24" s="204">
        <v>1643870</v>
      </c>
    </row>
    <row r="25" spans="3:7" ht="13.5" customHeight="1" thickBot="1">
      <c r="C25" s="196" t="s">
        <v>28</v>
      </c>
      <c r="D25" s="197" t="s">
        <v>29</v>
      </c>
      <c r="E25" s="184"/>
      <c r="F25" s="185"/>
      <c r="G25" s="185"/>
    </row>
    <row r="26" spans="1:7" ht="13.5" customHeight="1" thickBot="1">
      <c r="A26" s="7" t="s">
        <v>510</v>
      </c>
      <c r="B26" s="7"/>
      <c r="C26" s="198"/>
      <c r="D26" s="199" t="s">
        <v>30</v>
      </c>
      <c r="E26" s="188"/>
      <c r="F26" s="205">
        <f>SUM(F21:F25)</f>
        <v>1954140</v>
      </c>
      <c r="G26" s="205">
        <f>SUM(G21:G25)</f>
        <v>1643870</v>
      </c>
    </row>
    <row r="27" spans="3:7" ht="13.5" customHeight="1">
      <c r="C27" s="190">
        <v>5</v>
      </c>
      <c r="D27" s="203" t="s">
        <v>31</v>
      </c>
      <c r="E27" s="179"/>
      <c r="F27" s="180"/>
      <c r="G27" s="180"/>
    </row>
    <row r="28" spans="3:7" ht="13.5" customHeight="1">
      <c r="C28" s="206">
        <v>6</v>
      </c>
      <c r="D28" s="207" t="s">
        <v>32</v>
      </c>
      <c r="E28" s="194"/>
      <c r="F28" s="195"/>
      <c r="G28" s="195"/>
    </row>
    <row r="29" spans="3:7" ht="13.5" customHeight="1" thickBot="1">
      <c r="C29" s="208">
        <v>7</v>
      </c>
      <c r="D29" s="209" t="s">
        <v>33</v>
      </c>
      <c r="E29" s="184"/>
      <c r="F29" s="185"/>
      <c r="G29" s="185"/>
    </row>
    <row r="30" spans="1:7" ht="13.5" customHeight="1" thickBot="1">
      <c r="A30" s="210" t="s">
        <v>511</v>
      </c>
      <c r="B30" s="210"/>
      <c r="C30" s="211" t="s">
        <v>34</v>
      </c>
      <c r="D30" s="198"/>
      <c r="E30" s="188"/>
      <c r="F30" s="212">
        <f>F26+F19+F9</f>
        <v>2567868</v>
      </c>
      <c r="G30" s="212">
        <f>G26+G19+G9</f>
        <v>1906127</v>
      </c>
    </row>
    <row r="31" spans="1:7" ht="13.5" customHeight="1">
      <c r="A31" s="181" t="s">
        <v>180</v>
      </c>
      <c r="B31" s="181"/>
      <c r="C31" s="213" t="s">
        <v>35</v>
      </c>
      <c r="D31" s="214"/>
      <c r="E31" s="179"/>
      <c r="F31" s="180"/>
      <c r="G31" s="180"/>
    </row>
    <row r="32" spans="1:7" ht="13.5" customHeight="1">
      <c r="A32" s="201">
        <v>1</v>
      </c>
      <c r="B32" s="201"/>
      <c r="C32" s="215">
        <v>1</v>
      </c>
      <c r="D32" s="207" t="s">
        <v>36</v>
      </c>
      <c r="E32" s="194"/>
      <c r="F32" s="195"/>
      <c r="G32" s="195"/>
    </row>
    <row r="33" spans="3:7" ht="13.5" customHeight="1">
      <c r="C33" s="192" t="s">
        <v>10</v>
      </c>
      <c r="D33" s="193" t="s">
        <v>37</v>
      </c>
      <c r="E33" s="194"/>
      <c r="F33" s="195"/>
      <c r="G33" s="195"/>
    </row>
    <row r="34" spans="3:7" ht="13.5" customHeight="1">
      <c r="C34" s="192" t="s">
        <v>12</v>
      </c>
      <c r="D34" s="193" t="s">
        <v>38</v>
      </c>
      <c r="E34" s="194"/>
      <c r="F34" s="195"/>
      <c r="G34" s="195"/>
    </row>
    <row r="35" spans="3:7" ht="13.5" customHeight="1">
      <c r="C35" s="192" t="s">
        <v>18</v>
      </c>
      <c r="D35" s="193" t="s">
        <v>39</v>
      </c>
      <c r="E35" s="194"/>
      <c r="F35" s="195"/>
      <c r="G35" s="195"/>
    </row>
    <row r="36" spans="3:7" ht="13.5" customHeight="1" thickBot="1">
      <c r="C36" s="196" t="s">
        <v>20</v>
      </c>
      <c r="D36" s="197" t="s">
        <v>40</v>
      </c>
      <c r="E36" s="184"/>
      <c r="F36" s="185"/>
      <c r="G36" s="185"/>
    </row>
    <row r="37" spans="1:7" ht="13.5" customHeight="1" thickBot="1">
      <c r="A37" s="7" t="s">
        <v>510</v>
      </c>
      <c r="B37" s="7"/>
      <c r="C37" s="198"/>
      <c r="D37" s="199" t="s">
        <v>41</v>
      </c>
      <c r="E37" s="188"/>
      <c r="F37" s="200"/>
      <c r="G37" s="200"/>
    </row>
    <row r="38" spans="1:7" ht="13.5" customHeight="1">
      <c r="A38" s="201">
        <v>2</v>
      </c>
      <c r="B38" s="201"/>
      <c r="C38" s="202">
        <v>2</v>
      </c>
      <c r="D38" s="203" t="s">
        <v>42</v>
      </c>
      <c r="E38" s="179"/>
      <c r="F38" s="180"/>
      <c r="G38" s="180"/>
    </row>
    <row r="39" spans="3:7" ht="13.5" customHeight="1">
      <c r="C39" s="192" t="s">
        <v>10</v>
      </c>
      <c r="D39" s="193" t="s">
        <v>43</v>
      </c>
      <c r="E39" s="194"/>
      <c r="F39" s="204">
        <v>0</v>
      </c>
      <c r="G39" s="204">
        <v>0</v>
      </c>
    </row>
    <row r="40" spans="3:7" ht="13.5" customHeight="1">
      <c r="C40" s="192" t="s">
        <v>12</v>
      </c>
      <c r="D40" s="193" t="s">
        <v>44</v>
      </c>
      <c r="E40" s="194"/>
      <c r="F40" s="204">
        <v>0</v>
      </c>
      <c r="G40" s="204">
        <v>0</v>
      </c>
    </row>
    <row r="41" spans="3:7" ht="13.5" customHeight="1">
      <c r="C41" s="192" t="s">
        <v>18</v>
      </c>
      <c r="D41" s="193" t="s">
        <v>45</v>
      </c>
      <c r="E41" s="194">
        <v>5</v>
      </c>
      <c r="F41" s="204">
        <v>58302</v>
      </c>
      <c r="G41" s="204">
        <v>64780</v>
      </c>
    </row>
    <row r="42" spans="3:7" ht="13.5" customHeight="1" thickBot="1">
      <c r="C42" s="196" t="s">
        <v>20</v>
      </c>
      <c r="D42" s="197" t="s">
        <v>46</v>
      </c>
      <c r="E42" s="184"/>
      <c r="F42" s="216">
        <v>0</v>
      </c>
      <c r="G42" s="216">
        <v>0</v>
      </c>
    </row>
    <row r="43" spans="1:7" ht="13.5" customHeight="1" thickBot="1">
      <c r="A43" s="7" t="s">
        <v>510</v>
      </c>
      <c r="B43" s="7"/>
      <c r="C43" s="198"/>
      <c r="D43" s="199" t="s">
        <v>47</v>
      </c>
      <c r="E43" s="188"/>
      <c r="F43" s="205">
        <f>SUM(F39:F42)</f>
        <v>58302</v>
      </c>
      <c r="G43" s="205">
        <f>SUM(G39:G42)</f>
        <v>64780</v>
      </c>
    </row>
    <row r="44" spans="3:7" ht="13.5" customHeight="1">
      <c r="C44" s="190">
        <v>3</v>
      </c>
      <c r="D44" s="203" t="s">
        <v>48</v>
      </c>
      <c r="E44" s="179"/>
      <c r="F44" s="180"/>
      <c r="G44" s="180"/>
    </row>
    <row r="45" spans="3:7" ht="13.5" customHeight="1">
      <c r="C45" s="206">
        <v>4</v>
      </c>
      <c r="D45" s="207" t="s">
        <v>49</v>
      </c>
      <c r="E45" s="194"/>
      <c r="F45" s="195"/>
      <c r="G45" s="195"/>
    </row>
    <row r="46" spans="3:7" ht="13.5" customHeight="1">
      <c r="C46" s="192" t="s">
        <v>10</v>
      </c>
      <c r="D46" s="193" t="s">
        <v>50</v>
      </c>
      <c r="E46" s="194"/>
      <c r="F46" s="195">
        <v>0</v>
      </c>
      <c r="G46" s="195">
        <v>0</v>
      </c>
    </row>
    <row r="47" spans="3:7" ht="13.5" customHeight="1">
      <c r="C47" s="192" t="s">
        <v>12</v>
      </c>
      <c r="D47" s="193" t="s">
        <v>51</v>
      </c>
      <c r="E47" s="194"/>
      <c r="F47" s="195">
        <f aca="true" t="shared" si="0" ref="F47:G49">SUM(F44)</f>
        <v>0</v>
      </c>
      <c r="G47" s="195">
        <f t="shared" si="0"/>
        <v>0</v>
      </c>
    </row>
    <row r="48" spans="3:7" ht="13.5" customHeight="1" thickBot="1">
      <c r="C48" s="196" t="s">
        <v>18</v>
      </c>
      <c r="D48" s="197" t="s">
        <v>52</v>
      </c>
      <c r="E48" s="184"/>
      <c r="F48" s="216">
        <f t="shared" si="0"/>
        <v>0</v>
      </c>
      <c r="G48" s="216">
        <f t="shared" si="0"/>
        <v>0</v>
      </c>
    </row>
    <row r="49" spans="1:7" ht="13.5" customHeight="1" thickBot="1">
      <c r="A49" s="7" t="s">
        <v>510</v>
      </c>
      <c r="B49" s="7"/>
      <c r="C49" s="198"/>
      <c r="D49" s="199" t="s">
        <v>53</v>
      </c>
      <c r="E49" s="188"/>
      <c r="F49" s="205">
        <f t="shared" si="0"/>
        <v>0</v>
      </c>
      <c r="G49" s="205">
        <f t="shared" si="0"/>
        <v>0</v>
      </c>
    </row>
    <row r="50" spans="3:7" ht="13.5" customHeight="1">
      <c r="C50" s="190">
        <v>5</v>
      </c>
      <c r="D50" s="203" t="s">
        <v>54</v>
      </c>
      <c r="E50" s="179"/>
      <c r="F50" s="180"/>
      <c r="G50" s="180"/>
    </row>
    <row r="51" spans="3:7" ht="13.5" customHeight="1" thickBot="1">
      <c r="C51" s="208">
        <v>6</v>
      </c>
      <c r="D51" s="209" t="s">
        <v>55</v>
      </c>
      <c r="E51" s="184"/>
      <c r="F51" s="217"/>
      <c r="G51" s="217"/>
    </row>
    <row r="52" spans="1:7" ht="13.5" customHeight="1" thickBot="1">
      <c r="A52" s="210" t="s">
        <v>511</v>
      </c>
      <c r="B52" s="210"/>
      <c r="C52" s="359" t="s">
        <v>56</v>
      </c>
      <c r="D52" s="375"/>
      <c r="E52" s="188"/>
      <c r="F52" s="212">
        <f>F51+F49+F43</f>
        <v>58302</v>
      </c>
      <c r="G52" s="212">
        <f>G51+G49+G43</f>
        <v>64780</v>
      </c>
    </row>
    <row r="53" spans="1:7" ht="13.5" customHeight="1" thickBot="1">
      <c r="A53" s="210" t="s">
        <v>512</v>
      </c>
      <c r="B53" s="210"/>
      <c r="C53" s="361" t="s">
        <v>57</v>
      </c>
      <c r="D53" s="376"/>
      <c r="E53" s="219"/>
      <c r="F53" s="220">
        <f>F52+F30</f>
        <v>2626170</v>
      </c>
      <c r="G53" s="220">
        <f>G52+G30</f>
        <v>1970907</v>
      </c>
    </row>
    <row r="54" spans="1:6" ht="13.5" customHeight="1">
      <c r="A54" s="210"/>
      <c r="B54" s="210"/>
      <c r="C54" s="221"/>
      <c r="D54" s="222" t="s">
        <v>102</v>
      </c>
      <c r="E54" s="223"/>
      <c r="F54" s="222" t="s">
        <v>58</v>
      </c>
    </row>
    <row r="55" spans="1:6" ht="13.5" customHeight="1">
      <c r="A55" s="210"/>
      <c r="B55" s="210"/>
      <c r="C55" s="221"/>
      <c r="D55" s="222" t="s">
        <v>59</v>
      </c>
      <c r="E55" s="223"/>
      <c r="F55" s="222" t="s">
        <v>317</v>
      </c>
    </row>
    <row r="56" spans="1:6" ht="13.5" customHeight="1">
      <c r="A56" s="221"/>
      <c r="B56" s="221"/>
      <c r="C56" s="221"/>
      <c r="D56" s="221"/>
      <c r="E56" s="223"/>
      <c r="F56" s="224"/>
    </row>
    <row r="57" spans="1:6" ht="13.5" customHeight="1">
      <c r="A57" s="221"/>
      <c r="B57" s="221"/>
      <c r="C57" s="221"/>
      <c r="D57" s="221"/>
      <c r="E57" s="223"/>
      <c r="F57" s="224"/>
    </row>
    <row r="58" ht="13.5" customHeight="1">
      <c r="E58" s="223"/>
    </row>
    <row r="59" spans="1:5" ht="13.5" customHeight="1" thickBot="1">
      <c r="A59" s="225" t="s">
        <v>513</v>
      </c>
      <c r="B59" s="225"/>
      <c r="E59" s="223"/>
    </row>
    <row r="60" spans="3:7" ht="13.5" customHeight="1">
      <c r="C60" s="369" t="s">
        <v>2</v>
      </c>
      <c r="D60" s="370"/>
      <c r="E60" s="363" t="s">
        <v>3</v>
      </c>
      <c r="F60" s="176" t="s">
        <v>4</v>
      </c>
      <c r="G60" s="226" t="s">
        <v>5</v>
      </c>
    </row>
    <row r="61" spans="3:7" ht="13.5" customHeight="1" thickBot="1">
      <c r="C61" s="371"/>
      <c r="D61" s="372"/>
      <c r="E61" s="364"/>
      <c r="F61" s="177">
        <v>41639</v>
      </c>
      <c r="G61" s="177">
        <v>41274</v>
      </c>
    </row>
    <row r="62" spans="1:7" ht="13.5" customHeight="1" thickBot="1">
      <c r="A62" s="181" t="s">
        <v>158</v>
      </c>
      <c r="B62" s="181"/>
      <c r="C62" s="182" t="s">
        <v>60</v>
      </c>
      <c r="D62" s="227"/>
      <c r="E62" s="179"/>
      <c r="F62" s="180"/>
      <c r="G62" s="180"/>
    </row>
    <row r="63" spans="3:7" ht="13.5" customHeight="1">
      <c r="C63" s="228">
        <v>1</v>
      </c>
      <c r="D63" s="229" t="s">
        <v>61</v>
      </c>
      <c r="E63" s="194"/>
      <c r="F63" s="195"/>
      <c r="G63" s="195"/>
    </row>
    <row r="64" spans="3:7" ht="13.5" customHeight="1">
      <c r="C64" s="206">
        <v>2</v>
      </c>
      <c r="D64" s="229" t="s">
        <v>62</v>
      </c>
      <c r="E64" s="194"/>
      <c r="F64" s="195"/>
      <c r="G64" s="195"/>
    </row>
    <row r="65" spans="3:7" ht="13.5" customHeight="1">
      <c r="C65" s="192" t="s">
        <v>10</v>
      </c>
      <c r="D65" s="230" t="s">
        <v>63</v>
      </c>
      <c r="E65" s="194">
        <v>6</v>
      </c>
      <c r="F65" s="204">
        <v>300000</v>
      </c>
      <c r="G65" s="204">
        <v>300000</v>
      </c>
    </row>
    <row r="66" spans="3:7" ht="13.5" customHeight="1">
      <c r="C66" s="192" t="s">
        <v>12</v>
      </c>
      <c r="D66" s="230" t="s">
        <v>64</v>
      </c>
      <c r="E66" s="194"/>
      <c r="F66" s="195"/>
      <c r="G66" s="195"/>
    </row>
    <row r="67" spans="3:7" ht="13.5" customHeight="1" thickBot="1">
      <c r="C67" s="231" t="s">
        <v>18</v>
      </c>
      <c r="D67" s="232" t="s">
        <v>65</v>
      </c>
      <c r="E67" s="184"/>
      <c r="F67" s="185"/>
      <c r="G67" s="185"/>
    </row>
    <row r="68" spans="1:7" ht="13.5" customHeight="1" thickBot="1">
      <c r="A68" s="7" t="s">
        <v>510</v>
      </c>
      <c r="B68" s="7"/>
      <c r="C68" s="365" t="s">
        <v>14</v>
      </c>
      <c r="D68" s="366"/>
      <c r="E68" s="188"/>
      <c r="F68" s="205">
        <f>SUM(F65:F67)</f>
        <v>300000</v>
      </c>
      <c r="G68" s="205">
        <f>SUM(G65:G67)</f>
        <v>300000</v>
      </c>
    </row>
    <row r="69" spans="1:7" ht="13.5" customHeight="1">
      <c r="A69" s="201">
        <v>3</v>
      </c>
      <c r="B69" s="201"/>
      <c r="C69" s="233">
        <v>3</v>
      </c>
      <c r="D69" s="234" t="s">
        <v>66</v>
      </c>
      <c r="E69" s="179"/>
      <c r="F69" s="180"/>
      <c r="G69" s="180"/>
    </row>
    <row r="70" spans="3:7" ht="13.5" customHeight="1">
      <c r="C70" s="192" t="s">
        <v>10</v>
      </c>
      <c r="D70" s="230" t="s">
        <v>67</v>
      </c>
      <c r="E70" s="194">
        <v>7</v>
      </c>
      <c r="F70" s="204">
        <v>380306</v>
      </c>
      <c r="G70" s="204"/>
    </row>
    <row r="71" spans="3:7" ht="13.5" customHeight="1">
      <c r="C71" s="192" t="s">
        <v>12</v>
      </c>
      <c r="D71" s="230" t="s">
        <v>68</v>
      </c>
      <c r="E71" s="194"/>
      <c r="F71" s="204">
        <v>0</v>
      </c>
      <c r="G71" s="204">
        <v>0</v>
      </c>
    </row>
    <row r="72" spans="3:7" ht="13.5" customHeight="1">
      <c r="C72" s="192" t="s">
        <v>18</v>
      </c>
      <c r="D72" s="230" t="s">
        <v>69</v>
      </c>
      <c r="E72" s="194">
        <v>8</v>
      </c>
      <c r="F72" s="204">
        <v>29124</v>
      </c>
      <c r="G72" s="204">
        <v>28467</v>
      </c>
    </row>
    <row r="73" spans="3:7" ht="13.5" customHeight="1">
      <c r="C73" s="192" t="s">
        <v>20</v>
      </c>
      <c r="D73" s="230" t="s">
        <v>70</v>
      </c>
      <c r="E73" s="194"/>
      <c r="F73" s="204">
        <v>0</v>
      </c>
      <c r="G73" s="204">
        <v>0</v>
      </c>
    </row>
    <row r="74" spans="3:7" ht="13.5" customHeight="1" thickBot="1">
      <c r="C74" s="231" t="s">
        <v>28</v>
      </c>
      <c r="D74" s="232" t="s">
        <v>71</v>
      </c>
      <c r="E74" s="184"/>
      <c r="F74" s="185"/>
      <c r="G74" s="185"/>
    </row>
    <row r="75" spans="1:7" ht="13.5" customHeight="1" thickBot="1">
      <c r="A75" s="7" t="s">
        <v>510</v>
      </c>
      <c r="B75" s="7"/>
      <c r="C75" s="365" t="s">
        <v>72</v>
      </c>
      <c r="D75" s="366"/>
      <c r="E75" s="188"/>
      <c r="F75" s="205">
        <f>SUM(F70:F74)</f>
        <v>409430</v>
      </c>
      <c r="G75" s="205">
        <f>SUM(G70:G74)</f>
        <v>28467</v>
      </c>
    </row>
    <row r="76" spans="3:7" ht="13.5" customHeight="1">
      <c r="C76" s="228">
        <v>4</v>
      </c>
      <c r="D76" s="234" t="s">
        <v>73</v>
      </c>
      <c r="E76" s="179"/>
      <c r="F76" s="180"/>
      <c r="G76" s="180"/>
    </row>
    <row r="77" spans="3:7" ht="13.5" customHeight="1" thickBot="1">
      <c r="C77" s="208">
        <v>5</v>
      </c>
      <c r="D77" s="235" t="s">
        <v>74</v>
      </c>
      <c r="E77" s="184"/>
      <c r="F77" s="185"/>
      <c r="G77" s="185"/>
    </row>
    <row r="78" spans="1:7" ht="13.5" customHeight="1" thickBot="1">
      <c r="A78" s="210" t="s">
        <v>511</v>
      </c>
      <c r="B78" s="210"/>
      <c r="C78" s="218" t="s">
        <v>75</v>
      </c>
      <c r="D78" s="236"/>
      <c r="E78" s="188"/>
      <c r="F78" s="212">
        <f>F75+F68</f>
        <v>709430</v>
      </c>
      <c r="G78" s="212">
        <f>G75+G68</f>
        <v>328467</v>
      </c>
    </row>
    <row r="79" spans="1:7" ht="13.5" customHeight="1" thickBot="1">
      <c r="A79" s="181" t="s">
        <v>180</v>
      </c>
      <c r="B79" s="181"/>
      <c r="C79" s="237" t="s">
        <v>76</v>
      </c>
      <c r="D79" s="236"/>
      <c r="E79" s="188"/>
      <c r="F79" s="200"/>
      <c r="G79" s="200"/>
    </row>
    <row r="80" spans="1:7" ht="13.5" customHeight="1">
      <c r="A80" s="201">
        <v>1</v>
      </c>
      <c r="B80" s="201"/>
      <c r="C80" s="202">
        <v>1</v>
      </c>
      <c r="D80" s="234" t="s">
        <v>77</v>
      </c>
      <c r="E80" s="179"/>
      <c r="F80" s="180"/>
      <c r="G80" s="180"/>
    </row>
    <row r="81" spans="3:7" ht="13.5" customHeight="1">
      <c r="C81" s="192" t="s">
        <v>10</v>
      </c>
      <c r="D81" s="230" t="s">
        <v>78</v>
      </c>
      <c r="E81" s="194">
        <v>9</v>
      </c>
      <c r="F81" s="204">
        <v>1177652</v>
      </c>
      <c r="G81" s="204">
        <v>856826</v>
      </c>
    </row>
    <row r="82" spans="3:7" ht="13.5" customHeight="1" thickBot="1">
      <c r="C82" s="231" t="s">
        <v>12</v>
      </c>
      <c r="D82" s="232" t="s">
        <v>79</v>
      </c>
      <c r="E82" s="184"/>
      <c r="F82" s="185"/>
      <c r="G82" s="185"/>
    </row>
    <row r="83" spans="1:7" ht="13.5" customHeight="1" thickBot="1">
      <c r="A83" s="7" t="s">
        <v>510</v>
      </c>
      <c r="B83" s="7"/>
      <c r="C83" s="365" t="s">
        <v>41</v>
      </c>
      <c r="D83" s="366"/>
      <c r="E83" s="188"/>
      <c r="F83" s="205">
        <f>SUM(F81:F82)</f>
        <v>1177652</v>
      </c>
      <c r="G83" s="205">
        <f>SUM(G81:G82)</f>
        <v>856826</v>
      </c>
    </row>
    <row r="84" spans="3:7" ht="13.5" customHeight="1">
      <c r="C84" s="228">
        <v>2</v>
      </c>
      <c r="D84" s="234" t="s">
        <v>80</v>
      </c>
      <c r="E84" s="179"/>
      <c r="F84" s="180"/>
      <c r="G84" s="180"/>
    </row>
    <row r="85" spans="3:7" ht="13.5" customHeight="1">
      <c r="C85" s="206">
        <v>3</v>
      </c>
      <c r="D85" s="229" t="s">
        <v>81</v>
      </c>
      <c r="E85" s="194"/>
      <c r="F85" s="195"/>
      <c r="G85" s="195"/>
    </row>
    <row r="86" spans="3:7" ht="13.5" customHeight="1" thickBot="1">
      <c r="C86" s="208">
        <v>4</v>
      </c>
      <c r="D86" s="235" t="s">
        <v>82</v>
      </c>
      <c r="E86" s="184"/>
      <c r="F86" s="185"/>
      <c r="G86" s="185"/>
    </row>
    <row r="87" spans="1:7" ht="13.5" customHeight="1" thickBot="1">
      <c r="A87" s="210" t="s">
        <v>511</v>
      </c>
      <c r="B87" s="210"/>
      <c r="C87" s="218" t="s">
        <v>83</v>
      </c>
      <c r="D87" s="236"/>
      <c r="E87" s="188"/>
      <c r="F87" s="212">
        <f>SUM(F83:F86)</f>
        <v>1177652</v>
      </c>
      <c r="G87" s="212">
        <f>SUM(G83:G86)</f>
        <v>856826</v>
      </c>
    </row>
    <row r="88" spans="1:7" ht="13.5" customHeight="1" thickBot="1">
      <c r="A88" s="210" t="s">
        <v>514</v>
      </c>
      <c r="B88" s="210"/>
      <c r="C88" s="218" t="s">
        <v>84</v>
      </c>
      <c r="D88" s="238"/>
      <c r="E88" s="219"/>
      <c r="F88" s="220">
        <f>F87+F78</f>
        <v>1887082</v>
      </c>
      <c r="G88" s="220">
        <f>G87+G78</f>
        <v>1185293</v>
      </c>
    </row>
    <row r="89" spans="1:7" ht="13.5" customHeight="1">
      <c r="A89" s="181" t="s">
        <v>158</v>
      </c>
      <c r="B89" s="181"/>
      <c r="C89" s="367" t="s">
        <v>85</v>
      </c>
      <c r="D89" s="368"/>
      <c r="E89" s="239"/>
      <c r="F89" s="195"/>
      <c r="G89" s="195"/>
    </row>
    <row r="90" spans="3:7" ht="13.5" customHeight="1">
      <c r="C90" s="190">
        <v>1</v>
      </c>
      <c r="D90" s="234" t="s">
        <v>86</v>
      </c>
      <c r="E90" s="194"/>
      <c r="F90" s="195"/>
      <c r="G90" s="195"/>
    </row>
    <row r="91" spans="3:7" ht="13.5" customHeight="1">
      <c r="C91" s="206">
        <v>2</v>
      </c>
      <c r="D91" s="229" t="s">
        <v>87</v>
      </c>
      <c r="E91" s="194"/>
      <c r="F91" s="195"/>
      <c r="G91" s="195"/>
    </row>
    <row r="92" spans="3:7" ht="13.5" customHeight="1">
      <c r="C92" s="206">
        <v>3</v>
      </c>
      <c r="D92" s="229" t="s">
        <v>88</v>
      </c>
      <c r="E92" s="194"/>
      <c r="F92" s="240">
        <v>0</v>
      </c>
      <c r="G92" s="240">
        <v>0</v>
      </c>
    </row>
    <row r="93" spans="3:7" ht="13.5" customHeight="1">
      <c r="C93" s="206">
        <v>4</v>
      </c>
      <c r="D93" s="229" t="s">
        <v>89</v>
      </c>
      <c r="E93" s="194"/>
      <c r="F93" s="195">
        <v>0</v>
      </c>
      <c r="G93" s="195">
        <v>0</v>
      </c>
    </row>
    <row r="94" spans="3:7" ht="13.5" customHeight="1">
      <c r="C94" s="206">
        <v>5</v>
      </c>
      <c r="D94" s="229" t="s">
        <v>90</v>
      </c>
      <c r="E94" s="194"/>
      <c r="F94" s="195"/>
      <c r="G94" s="195"/>
    </row>
    <row r="95" spans="3:7" ht="13.5" customHeight="1">
      <c r="C95" s="206">
        <v>6</v>
      </c>
      <c r="D95" s="241" t="s">
        <v>91</v>
      </c>
      <c r="E95" s="194"/>
      <c r="F95" s="195"/>
      <c r="G95" s="195"/>
    </row>
    <row r="96" spans="3:7" ht="13.5" customHeight="1">
      <c r="C96" s="192" t="s">
        <v>10</v>
      </c>
      <c r="D96" s="242" t="s">
        <v>92</v>
      </c>
      <c r="E96" s="194"/>
      <c r="F96" s="204">
        <v>0</v>
      </c>
      <c r="G96" s="204">
        <v>0</v>
      </c>
    </row>
    <row r="97" spans="3:7" ht="13.5" customHeight="1">
      <c r="C97" s="192" t="s">
        <v>12</v>
      </c>
      <c r="D97" s="230" t="s">
        <v>93</v>
      </c>
      <c r="E97" s="194"/>
      <c r="F97" s="204">
        <v>0</v>
      </c>
      <c r="G97" s="204">
        <v>0</v>
      </c>
    </row>
    <row r="98" spans="3:7" ht="13.5" customHeight="1" thickBot="1">
      <c r="C98" s="231" t="s">
        <v>18</v>
      </c>
      <c r="D98" s="232" t="s">
        <v>94</v>
      </c>
      <c r="E98" s="184"/>
      <c r="F98" s="216">
        <v>0</v>
      </c>
      <c r="G98" s="216">
        <v>0</v>
      </c>
    </row>
    <row r="99" spans="1:7" ht="13.5" customHeight="1" thickBot="1">
      <c r="A99" s="7" t="s">
        <v>510</v>
      </c>
      <c r="B99" s="7"/>
      <c r="C99" s="365" t="s">
        <v>95</v>
      </c>
      <c r="D99" s="366"/>
      <c r="E99" s="188"/>
      <c r="F99" s="205">
        <f>SUM(F96:F98)</f>
        <v>0</v>
      </c>
      <c r="G99" s="205">
        <f>SUM(G96:G98)</f>
        <v>0</v>
      </c>
    </row>
    <row r="100" spans="3:7" ht="13.5" customHeight="1">
      <c r="C100" s="228">
        <v>7</v>
      </c>
      <c r="D100" s="234" t="s">
        <v>96</v>
      </c>
      <c r="E100" s="179">
        <v>10</v>
      </c>
      <c r="F100" s="243">
        <v>465614</v>
      </c>
      <c r="G100" s="243">
        <v>543188</v>
      </c>
    </row>
    <row r="101" spans="3:7" ht="13.5" customHeight="1" thickBot="1">
      <c r="C101" s="244">
        <v>8</v>
      </c>
      <c r="D101" s="235" t="s">
        <v>97</v>
      </c>
      <c r="E101" s="184">
        <v>11</v>
      </c>
      <c r="F101" s="217">
        <v>273474</v>
      </c>
      <c r="G101" s="217">
        <v>242426</v>
      </c>
    </row>
    <row r="102" spans="1:7" ht="13.5" customHeight="1" thickBot="1">
      <c r="A102" s="210" t="s">
        <v>511</v>
      </c>
      <c r="B102" s="210"/>
      <c r="C102" s="359" t="s">
        <v>98</v>
      </c>
      <c r="D102" s="360"/>
      <c r="E102" s="188"/>
      <c r="F102" s="212">
        <f>F92+F99+F100+F101</f>
        <v>739088</v>
      </c>
      <c r="G102" s="212">
        <f>G92+G99+G100+G101</f>
        <v>785614</v>
      </c>
    </row>
    <row r="103" spans="1:7" ht="13.5" customHeight="1" thickBot="1">
      <c r="A103" s="210"/>
      <c r="B103" s="210"/>
      <c r="C103" s="211"/>
      <c r="D103" s="221"/>
      <c r="E103" s="245"/>
      <c r="F103" s="246"/>
      <c r="G103" s="246"/>
    </row>
    <row r="104" spans="3:7" ht="13.5" customHeight="1" thickBot="1">
      <c r="C104" s="198"/>
      <c r="D104" s="247" t="s">
        <v>99</v>
      </c>
      <c r="E104" s="188"/>
      <c r="F104" s="248">
        <f>F102+F88</f>
        <v>2626170</v>
      </c>
      <c r="G104" s="248">
        <f>G102+G88</f>
        <v>1970907</v>
      </c>
    </row>
    <row r="105" spans="1:7" ht="13.5" customHeight="1" thickBot="1">
      <c r="A105" s="7" t="s">
        <v>515</v>
      </c>
      <c r="B105" s="7"/>
      <c r="C105" s="361" t="s">
        <v>100</v>
      </c>
      <c r="D105" s="362"/>
      <c r="E105" s="188"/>
      <c r="F105" s="249">
        <f>F53-F88-F102</f>
        <v>0</v>
      </c>
      <c r="G105" s="249">
        <f>G53-G88-G102</f>
        <v>0</v>
      </c>
    </row>
    <row r="106" ht="13.5" customHeight="1"/>
    <row r="107" ht="13.5" customHeight="1"/>
    <row r="108" spans="1:6" ht="13.5" customHeight="1">
      <c r="A108" s="8" t="s">
        <v>516</v>
      </c>
      <c r="B108" s="8"/>
      <c r="D108" s="222" t="s">
        <v>517</v>
      </c>
      <c r="F108" s="222" t="s">
        <v>58</v>
      </c>
    </row>
    <row r="109" spans="4:6" ht="13.5" customHeight="1">
      <c r="D109" s="222" t="s">
        <v>59</v>
      </c>
      <c r="F109" s="222" t="s">
        <v>317</v>
      </c>
    </row>
    <row r="110" ht="13.5" customHeight="1"/>
  </sheetData>
  <sheetProtection/>
  <mergeCells count="14">
    <mergeCell ref="C5:D6"/>
    <mergeCell ref="E5:E6"/>
    <mergeCell ref="C7:D7"/>
    <mergeCell ref="C52:D52"/>
    <mergeCell ref="C53:D53"/>
    <mergeCell ref="C60:D61"/>
    <mergeCell ref="C102:D102"/>
    <mergeCell ref="C105:D105"/>
    <mergeCell ref="E60:E61"/>
    <mergeCell ref="C68:D68"/>
    <mergeCell ref="C75:D75"/>
    <mergeCell ref="C83:D83"/>
    <mergeCell ref="C89:D89"/>
    <mergeCell ref="C99:D99"/>
  </mergeCells>
  <printOptions/>
  <pageMargins left="0" right="0" top="0" bottom="0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41"/>
  <sheetViews>
    <sheetView view="pageBreakPreview" zoomScaleSheetLayoutView="100" zoomScalePageLayoutView="0" workbookViewId="0" topLeftCell="A1">
      <selection activeCell="E36" sqref="E36"/>
    </sheetView>
  </sheetViews>
  <sheetFormatPr defaultColWidth="11.421875" defaultRowHeight="15"/>
  <cols>
    <col min="1" max="1" width="8.421875" style="68" customWidth="1"/>
    <col min="2" max="2" width="7.140625" style="68" customWidth="1"/>
    <col min="3" max="3" width="46.7109375" style="68" customWidth="1"/>
    <col min="4" max="4" width="9.140625" style="68" customWidth="1"/>
    <col min="5" max="5" width="13.7109375" style="68" customWidth="1"/>
    <col min="6" max="6" width="13.57421875" style="68" customWidth="1"/>
    <col min="7" max="16384" width="11.421875" style="68" customWidth="1"/>
  </cols>
  <sheetData>
    <row r="1" ht="15">
      <c r="C1" s="2"/>
    </row>
    <row r="2" ht="18">
      <c r="B2" s="95" t="s">
        <v>316</v>
      </c>
    </row>
    <row r="3" ht="18">
      <c r="B3" s="95" t="s">
        <v>319</v>
      </c>
    </row>
    <row r="4" ht="23.25">
      <c r="B4" s="3"/>
    </row>
    <row r="6" spans="3:4" ht="18.75">
      <c r="C6" s="4" t="s">
        <v>103</v>
      </c>
      <c r="D6" s="250"/>
    </row>
    <row r="7" spans="3:4" ht="15">
      <c r="C7" s="5" t="s">
        <v>525</v>
      </c>
      <c r="D7" s="5"/>
    </row>
    <row r="8" spans="3:4" ht="15">
      <c r="C8" s="6"/>
      <c r="D8" s="6"/>
    </row>
    <row r="9" ht="15">
      <c r="E9" s="7" t="s">
        <v>104</v>
      </c>
    </row>
    <row r="10" ht="15.75" thickBot="1"/>
    <row r="11" spans="2:6" ht="12.75" customHeight="1">
      <c r="B11" s="377" t="s">
        <v>105</v>
      </c>
      <c r="C11" s="379" t="s">
        <v>2</v>
      </c>
      <c r="D11" s="381" t="s">
        <v>106</v>
      </c>
      <c r="E11" s="251" t="s">
        <v>4</v>
      </c>
      <c r="F11" s="252" t="s">
        <v>5</v>
      </c>
    </row>
    <row r="12" spans="2:6" ht="15.75" thickBot="1">
      <c r="B12" s="378"/>
      <c r="C12" s="380"/>
      <c r="D12" s="382"/>
      <c r="E12" s="253">
        <v>41639</v>
      </c>
      <c r="F12" s="253">
        <v>41274</v>
      </c>
    </row>
    <row r="13" spans="2:6" ht="15">
      <c r="B13" s="202" t="s">
        <v>107</v>
      </c>
      <c r="C13" s="242" t="s">
        <v>108</v>
      </c>
      <c r="D13" s="254">
        <v>12</v>
      </c>
      <c r="E13" s="255">
        <v>2995016</v>
      </c>
      <c r="F13" s="255">
        <v>1645622</v>
      </c>
    </row>
    <row r="14" spans="2:6" ht="15">
      <c r="B14" s="215" t="s">
        <v>109</v>
      </c>
      <c r="C14" s="230" t="s">
        <v>110</v>
      </c>
      <c r="D14" s="256"/>
      <c r="E14" s="257">
        <v>0</v>
      </c>
      <c r="F14" s="257">
        <v>0</v>
      </c>
    </row>
    <row r="15" spans="2:6" ht="15">
      <c r="B15" s="215" t="s">
        <v>111</v>
      </c>
      <c r="C15" s="230" t="s">
        <v>112</v>
      </c>
      <c r="D15" s="256"/>
      <c r="E15" s="257">
        <v>0</v>
      </c>
      <c r="F15" s="257">
        <v>0</v>
      </c>
    </row>
    <row r="16" spans="2:6" ht="15">
      <c r="B16" s="215" t="s">
        <v>113</v>
      </c>
      <c r="C16" s="230" t="s">
        <v>114</v>
      </c>
      <c r="D16" s="256">
        <v>13</v>
      </c>
      <c r="E16" s="257">
        <v>-2441976</v>
      </c>
      <c r="F16" s="257">
        <v>-1157813</v>
      </c>
    </row>
    <row r="17" spans="2:6" ht="15">
      <c r="B17" s="215" t="s">
        <v>115</v>
      </c>
      <c r="C17" s="230" t="s">
        <v>116</v>
      </c>
      <c r="D17" s="256"/>
      <c r="E17" s="258"/>
      <c r="F17" s="258"/>
    </row>
    <row r="18" spans="2:6" ht="15">
      <c r="B18" s="259" t="s">
        <v>117</v>
      </c>
      <c r="C18" s="230" t="s">
        <v>118</v>
      </c>
      <c r="D18" s="256"/>
      <c r="E18" s="257">
        <v>0</v>
      </c>
      <c r="F18" s="257">
        <v>0</v>
      </c>
    </row>
    <row r="19" spans="2:6" ht="15">
      <c r="B19" s="259" t="s">
        <v>119</v>
      </c>
      <c r="C19" s="230" t="s">
        <v>120</v>
      </c>
      <c r="D19" s="256">
        <v>14</v>
      </c>
      <c r="E19" s="257">
        <v>-66963</v>
      </c>
      <c r="F19" s="257">
        <v>-64506</v>
      </c>
    </row>
    <row r="20" spans="2:6" ht="15">
      <c r="B20" s="215" t="s">
        <v>115</v>
      </c>
      <c r="C20" s="230" t="s">
        <v>121</v>
      </c>
      <c r="D20" s="256"/>
      <c r="E20" s="260">
        <f>SUM(E18:E19)</f>
        <v>-66963</v>
      </c>
      <c r="F20" s="260">
        <f>SUM(F18:F19)</f>
        <v>-64506</v>
      </c>
    </row>
    <row r="21" spans="2:6" ht="15">
      <c r="B21" s="215" t="s">
        <v>122</v>
      </c>
      <c r="C21" s="230" t="s">
        <v>123</v>
      </c>
      <c r="D21" s="256">
        <v>15</v>
      </c>
      <c r="E21" s="257">
        <v>-6478</v>
      </c>
      <c r="F21" s="257">
        <v>0</v>
      </c>
    </row>
    <row r="22" spans="2:6" ht="15">
      <c r="B22" s="215" t="s">
        <v>124</v>
      </c>
      <c r="C22" s="230" t="s">
        <v>125</v>
      </c>
      <c r="D22" s="256">
        <v>16</v>
      </c>
      <c r="E22" s="257">
        <v>-173393</v>
      </c>
      <c r="F22" s="257">
        <v>-141955</v>
      </c>
    </row>
    <row r="23" spans="2:6" ht="15.75" thickBot="1">
      <c r="B23" s="261" t="s">
        <v>126</v>
      </c>
      <c r="C23" s="232" t="s">
        <v>127</v>
      </c>
      <c r="D23" s="262"/>
      <c r="E23" s="263">
        <f>E22+E21+E20+E16</f>
        <v>-2688810</v>
      </c>
      <c r="F23" s="263">
        <f>F22+F21+F20+F16</f>
        <v>-1364274</v>
      </c>
    </row>
    <row r="24" spans="2:6" ht="15.75" thickBot="1">
      <c r="B24" s="264" t="s">
        <v>128</v>
      </c>
      <c r="C24" s="265" t="s">
        <v>129</v>
      </c>
      <c r="D24" s="266"/>
      <c r="E24" s="267">
        <f>E23+E15+E14+E13</f>
        <v>306206</v>
      </c>
      <c r="F24" s="267">
        <f>F23+F15+F14+F13</f>
        <v>281348</v>
      </c>
    </row>
    <row r="25" spans="2:6" ht="15">
      <c r="B25" s="233" t="s">
        <v>130</v>
      </c>
      <c r="C25" s="242" t="s">
        <v>131</v>
      </c>
      <c r="D25" s="268"/>
      <c r="E25" s="269"/>
      <c r="F25" s="269"/>
    </row>
    <row r="26" spans="2:6" ht="15">
      <c r="B26" s="215" t="s">
        <v>132</v>
      </c>
      <c r="C26" s="230" t="s">
        <v>133</v>
      </c>
      <c r="D26" s="192"/>
      <c r="E26" s="258"/>
      <c r="F26" s="258"/>
    </row>
    <row r="27" spans="2:6" ht="15">
      <c r="B27" s="215" t="s">
        <v>134</v>
      </c>
      <c r="C27" s="230" t="s">
        <v>135</v>
      </c>
      <c r="D27" s="192"/>
      <c r="E27" s="258"/>
      <c r="F27" s="258"/>
    </row>
    <row r="28" spans="2:6" ht="15">
      <c r="B28" s="259" t="s">
        <v>117</v>
      </c>
      <c r="C28" s="230" t="s">
        <v>136</v>
      </c>
      <c r="D28" s="192"/>
      <c r="E28" s="258"/>
      <c r="F28" s="258"/>
    </row>
    <row r="29" spans="2:6" ht="15">
      <c r="B29" s="259" t="s">
        <v>119</v>
      </c>
      <c r="C29" s="230" t="s">
        <v>137</v>
      </c>
      <c r="D29" s="192">
        <v>17</v>
      </c>
      <c r="E29" s="257">
        <v>-2072</v>
      </c>
      <c r="F29" s="257">
        <v>-11986</v>
      </c>
    </row>
    <row r="30" spans="2:6" ht="15">
      <c r="B30" s="259" t="s">
        <v>138</v>
      </c>
      <c r="C30" s="230" t="s">
        <v>139</v>
      </c>
      <c r="D30" s="192"/>
      <c r="E30" s="257">
        <v>0</v>
      </c>
      <c r="F30" s="257">
        <v>0</v>
      </c>
    </row>
    <row r="31" spans="2:6" ht="15">
      <c r="B31" s="259" t="s">
        <v>140</v>
      </c>
      <c r="C31" s="230" t="s">
        <v>141</v>
      </c>
      <c r="D31" s="192"/>
      <c r="E31" s="258"/>
      <c r="F31" s="258"/>
    </row>
    <row r="32" spans="2:6" ht="15.75" thickBot="1">
      <c r="B32" s="270"/>
      <c r="C32" s="232" t="s">
        <v>142</v>
      </c>
      <c r="D32" s="231"/>
      <c r="E32" s="271">
        <f>SUM(E25:E31)</f>
        <v>-2072</v>
      </c>
      <c r="F32" s="271">
        <f>SUM(F25:F31)</f>
        <v>-11986</v>
      </c>
    </row>
    <row r="33" spans="2:6" ht="15.75" thickBot="1">
      <c r="B33" s="272" t="s">
        <v>143</v>
      </c>
      <c r="C33" s="273" t="s">
        <v>144</v>
      </c>
      <c r="D33" s="266"/>
      <c r="E33" s="267">
        <f>E32</f>
        <v>-2072</v>
      </c>
      <c r="F33" s="267">
        <f>F32</f>
        <v>-11986</v>
      </c>
    </row>
    <row r="34" spans="2:6" ht="15.75" thickBot="1">
      <c r="B34" s="272" t="s">
        <v>145</v>
      </c>
      <c r="C34" s="273" t="s">
        <v>146</v>
      </c>
      <c r="D34" s="274"/>
      <c r="E34" s="267">
        <f>E33+E24</f>
        <v>304134</v>
      </c>
      <c r="F34" s="267">
        <f>F33+F24</f>
        <v>269362</v>
      </c>
    </row>
    <row r="35" spans="2:6" ht="15.75" thickBot="1">
      <c r="B35" s="272" t="s">
        <v>147</v>
      </c>
      <c r="C35" s="273" t="s">
        <v>148</v>
      </c>
      <c r="D35" s="274">
        <v>18</v>
      </c>
      <c r="E35" s="267">
        <v>-30660</v>
      </c>
      <c r="F35" s="267">
        <f>-F34*0.1</f>
        <v>-26936.2</v>
      </c>
    </row>
    <row r="36" spans="2:6" ht="15.75" thickBot="1">
      <c r="B36" s="272" t="s">
        <v>149</v>
      </c>
      <c r="C36" s="275" t="s">
        <v>150</v>
      </c>
      <c r="D36" s="276"/>
      <c r="E36" s="267">
        <f>E34+E35</f>
        <v>273474</v>
      </c>
      <c r="F36" s="267">
        <f>F34+F35</f>
        <v>242425.8</v>
      </c>
    </row>
    <row r="37" spans="2:6" ht="15.75" thickBot="1">
      <c r="B37" s="277" t="s">
        <v>151</v>
      </c>
      <c r="C37" s="278" t="s">
        <v>152</v>
      </c>
      <c r="D37" s="279"/>
      <c r="E37" s="280"/>
      <c r="F37" s="280"/>
    </row>
    <row r="39" spans="4:6" ht="15">
      <c r="D39" s="8"/>
      <c r="F39" s="9"/>
    </row>
    <row r="40" spans="3:5" ht="15.75">
      <c r="C40" s="10" t="s">
        <v>101</v>
      </c>
      <c r="E40" s="10" t="s">
        <v>58</v>
      </c>
    </row>
    <row r="41" spans="3:5" ht="15.75">
      <c r="C41" s="10" t="s">
        <v>59</v>
      </c>
      <c r="E41" s="10" t="s">
        <v>320</v>
      </c>
    </row>
  </sheetData>
  <sheetProtection/>
  <mergeCells count="3">
    <mergeCell ref="B11:B12"/>
    <mergeCell ref="C11:C12"/>
    <mergeCell ref="D11:D12"/>
  </mergeCells>
  <printOptions/>
  <pageMargins left="0.2" right="0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45"/>
  <sheetViews>
    <sheetView view="pageBreakPreview" zoomScaleSheetLayoutView="100" zoomScalePageLayoutView="0" workbookViewId="0" topLeftCell="A16">
      <selection activeCell="D43" sqref="D43"/>
    </sheetView>
  </sheetViews>
  <sheetFormatPr defaultColWidth="9.140625" defaultRowHeight="15"/>
  <cols>
    <col min="1" max="1" width="7.140625" style="0" customWidth="1"/>
    <col min="2" max="2" width="5.421875" style="0" customWidth="1"/>
    <col min="3" max="3" width="45.57421875" style="0" customWidth="1"/>
    <col min="4" max="4" width="8.8515625" style="0" customWidth="1"/>
    <col min="5" max="5" width="16.421875" style="0" customWidth="1"/>
    <col min="6" max="6" width="15.00390625" style="0" customWidth="1"/>
  </cols>
  <sheetData>
    <row r="1" spans="2:6" ht="18">
      <c r="B1" s="95" t="s">
        <v>316</v>
      </c>
      <c r="C1" s="11"/>
      <c r="D1" s="11"/>
      <c r="E1" s="11"/>
      <c r="F1" s="11"/>
    </row>
    <row r="2" spans="2:6" ht="18">
      <c r="B2" s="95" t="s">
        <v>319</v>
      </c>
      <c r="C2" s="11"/>
      <c r="D2" s="11"/>
      <c r="E2" s="11"/>
      <c r="F2" s="11"/>
    </row>
    <row r="3" spans="2:6" ht="18.75">
      <c r="B3" s="12"/>
      <c r="C3" s="11"/>
      <c r="D3" s="11"/>
      <c r="E3" s="11"/>
      <c r="F3" s="11"/>
    </row>
    <row r="4" spans="2:6" ht="23.25">
      <c r="B4" s="12"/>
      <c r="C4" s="13" t="s">
        <v>153</v>
      </c>
      <c r="D4" s="11"/>
      <c r="E4" s="11"/>
      <c r="F4" s="11"/>
    </row>
    <row r="5" spans="2:6" ht="21">
      <c r="B5" s="11"/>
      <c r="C5" s="14" t="s">
        <v>154</v>
      </c>
      <c r="D5" s="11"/>
      <c r="E5" s="11"/>
      <c r="F5" s="11"/>
    </row>
    <row r="6" spans="2:6" ht="15.75" thickBot="1">
      <c r="B6" s="11"/>
      <c r="C6" s="11"/>
      <c r="D6" s="11"/>
      <c r="E6" s="15" t="s">
        <v>155</v>
      </c>
      <c r="F6" s="11"/>
    </row>
    <row r="7" spans="2:6" ht="15">
      <c r="B7" s="393"/>
      <c r="C7" s="395" t="s">
        <v>156</v>
      </c>
      <c r="D7" s="397" t="s">
        <v>157</v>
      </c>
      <c r="E7" s="176" t="s">
        <v>4</v>
      </c>
      <c r="F7" s="176" t="s">
        <v>5</v>
      </c>
    </row>
    <row r="8" spans="2:6" ht="15.75" thickBot="1">
      <c r="B8" s="394"/>
      <c r="C8" s="396"/>
      <c r="D8" s="398"/>
      <c r="E8" s="177">
        <v>41639</v>
      </c>
      <c r="F8" s="177">
        <v>41274</v>
      </c>
    </row>
    <row r="9" spans="2:6" ht="15">
      <c r="B9" s="281" t="s">
        <v>158</v>
      </c>
      <c r="C9" s="282" t="s">
        <v>159</v>
      </c>
      <c r="D9" s="283"/>
      <c r="E9" s="283"/>
      <c r="F9" s="283"/>
    </row>
    <row r="10" spans="2:6" ht="15">
      <c r="B10" s="284">
        <v>1</v>
      </c>
      <c r="C10" s="285" t="s">
        <v>160</v>
      </c>
      <c r="D10" s="284">
        <v>19</v>
      </c>
      <c r="E10" s="286">
        <v>273474</v>
      </c>
      <c r="F10" s="300">
        <v>242426</v>
      </c>
    </row>
    <row r="11" spans="2:6" ht="15">
      <c r="B11" s="284">
        <v>2</v>
      </c>
      <c r="C11" s="285" t="s">
        <v>161</v>
      </c>
      <c r="D11" s="284"/>
      <c r="E11" s="286"/>
      <c r="F11" s="300"/>
    </row>
    <row r="12" spans="2:6" ht="15">
      <c r="B12" s="287" t="s">
        <v>117</v>
      </c>
      <c r="C12" s="288" t="s">
        <v>162</v>
      </c>
      <c r="D12" s="284"/>
      <c r="E12" s="286"/>
      <c r="F12" s="300"/>
    </row>
    <row r="13" spans="2:6" ht="15">
      <c r="B13" s="289" t="s">
        <v>119</v>
      </c>
      <c r="C13" s="290" t="s">
        <v>163</v>
      </c>
      <c r="D13" s="291">
        <v>20</v>
      </c>
      <c r="E13" s="292">
        <v>6478</v>
      </c>
      <c r="F13" s="292">
        <v>0</v>
      </c>
    </row>
    <row r="14" spans="2:6" ht="15">
      <c r="B14" s="289" t="s">
        <v>138</v>
      </c>
      <c r="C14" s="290" t="s">
        <v>164</v>
      </c>
      <c r="D14" s="291"/>
      <c r="E14" s="292">
        <v>0</v>
      </c>
      <c r="F14" s="292">
        <v>0</v>
      </c>
    </row>
    <row r="15" spans="2:6" ht="15">
      <c r="B15" s="289" t="s">
        <v>140</v>
      </c>
      <c r="C15" s="293" t="s">
        <v>165</v>
      </c>
      <c r="D15" s="291"/>
      <c r="E15" s="292">
        <v>0</v>
      </c>
      <c r="F15" s="292">
        <v>0</v>
      </c>
    </row>
    <row r="16" spans="2:6" ht="15">
      <c r="B16" s="289" t="s">
        <v>166</v>
      </c>
      <c r="C16" s="290" t="s">
        <v>518</v>
      </c>
      <c r="D16" s="291"/>
      <c r="E16" s="292"/>
      <c r="F16" s="292"/>
    </row>
    <row r="17" spans="2:6" ht="12.75" customHeight="1">
      <c r="B17" s="399" t="s">
        <v>167</v>
      </c>
      <c r="C17" s="401" t="s">
        <v>519</v>
      </c>
      <c r="D17" s="403">
        <v>21</v>
      </c>
      <c r="E17" s="383">
        <v>-205524</v>
      </c>
      <c r="F17" s="383">
        <v>132050</v>
      </c>
    </row>
    <row r="18" spans="2:6" ht="12.75" customHeight="1">
      <c r="B18" s="400"/>
      <c r="C18" s="402"/>
      <c r="D18" s="404"/>
      <c r="E18" s="384"/>
      <c r="F18" s="384"/>
    </row>
    <row r="19" spans="2:6" ht="15">
      <c r="B19" s="294" t="s">
        <v>168</v>
      </c>
      <c r="C19" s="295" t="s">
        <v>169</v>
      </c>
      <c r="D19" s="296">
        <v>22</v>
      </c>
      <c r="E19" s="297">
        <v>-25110</v>
      </c>
      <c r="F19" s="297">
        <v>-108396</v>
      </c>
    </row>
    <row r="20" spans="2:6" ht="15">
      <c r="B20" s="298" t="s">
        <v>170</v>
      </c>
      <c r="C20" s="299" t="s">
        <v>171</v>
      </c>
      <c r="D20" s="291">
        <v>23</v>
      </c>
      <c r="E20" s="292">
        <v>-310270</v>
      </c>
      <c r="F20" s="292">
        <v>-560638</v>
      </c>
    </row>
    <row r="21" spans="2:6" ht="12.75" customHeight="1">
      <c r="B21" s="385" t="s">
        <v>10</v>
      </c>
      <c r="C21" s="387" t="s">
        <v>172</v>
      </c>
      <c r="D21" s="389">
        <v>24</v>
      </c>
      <c r="E21" s="391">
        <v>380306</v>
      </c>
      <c r="F21" s="391">
        <v>0</v>
      </c>
    </row>
    <row r="22" spans="2:6" ht="12.75" customHeight="1">
      <c r="B22" s="386"/>
      <c r="C22" s="388"/>
      <c r="D22" s="390"/>
      <c r="E22" s="392"/>
      <c r="F22" s="392"/>
    </row>
    <row r="23" spans="2:6" ht="15">
      <c r="B23" s="298" t="s">
        <v>173</v>
      </c>
      <c r="C23" s="293" t="s">
        <v>174</v>
      </c>
      <c r="D23" s="291">
        <v>25</v>
      </c>
      <c r="E23" s="292">
        <v>657</v>
      </c>
      <c r="F23" s="292">
        <v>2716</v>
      </c>
    </row>
    <row r="24" spans="2:6" ht="15">
      <c r="B24" s="298" t="s">
        <v>175</v>
      </c>
      <c r="C24" s="293" t="s">
        <v>176</v>
      </c>
      <c r="D24" s="291"/>
      <c r="E24" s="301"/>
      <c r="F24" s="301"/>
    </row>
    <row r="25" spans="2:6" ht="15.75" thickBot="1">
      <c r="B25" s="302" t="s">
        <v>177</v>
      </c>
      <c r="C25" s="303" t="s">
        <v>178</v>
      </c>
      <c r="D25" s="304"/>
      <c r="E25" s="305"/>
      <c r="F25" s="305"/>
    </row>
    <row r="26" spans="2:6" ht="15.75" thickBot="1">
      <c r="B26" s="306"/>
      <c r="C26" s="307" t="s">
        <v>179</v>
      </c>
      <c r="D26" s="308"/>
      <c r="E26" s="309">
        <f>SUM(E10:E25)</f>
        <v>120011</v>
      </c>
      <c r="F26" s="309">
        <f>SUM(F10:F25)</f>
        <v>-291842</v>
      </c>
    </row>
    <row r="27" spans="2:6" ht="15">
      <c r="B27" s="281" t="s">
        <v>180</v>
      </c>
      <c r="C27" s="281" t="s">
        <v>181</v>
      </c>
      <c r="D27" s="310"/>
      <c r="E27" s="311"/>
      <c r="F27" s="311"/>
    </row>
    <row r="28" spans="2:6" ht="15">
      <c r="B28" s="284">
        <v>1</v>
      </c>
      <c r="C28" s="285" t="s">
        <v>182</v>
      </c>
      <c r="D28" s="284"/>
      <c r="E28" s="312">
        <v>0</v>
      </c>
      <c r="F28" s="312">
        <v>0</v>
      </c>
    </row>
    <row r="29" spans="2:6" ht="15">
      <c r="B29" s="291">
        <v>2</v>
      </c>
      <c r="C29" s="290" t="s">
        <v>183</v>
      </c>
      <c r="D29" s="291">
        <v>26</v>
      </c>
      <c r="E29" s="313">
        <v>0</v>
      </c>
      <c r="F29" s="313">
        <v>-23417</v>
      </c>
    </row>
    <row r="30" spans="2:6" ht="15">
      <c r="B30" s="291">
        <v>3</v>
      </c>
      <c r="C30" s="290" t="s">
        <v>184</v>
      </c>
      <c r="D30" s="291"/>
      <c r="E30" s="314"/>
      <c r="F30" s="314"/>
    </row>
    <row r="31" spans="2:6" ht="15">
      <c r="B31" s="291">
        <v>4</v>
      </c>
      <c r="C31" s="315" t="s">
        <v>185</v>
      </c>
      <c r="D31" s="291"/>
      <c r="E31" s="316"/>
      <c r="F31" s="316"/>
    </row>
    <row r="32" spans="2:6" ht="15.75" thickBot="1">
      <c r="B32" s="304">
        <v>5</v>
      </c>
      <c r="C32" s="317" t="s">
        <v>186</v>
      </c>
      <c r="D32" s="318"/>
      <c r="E32" s="319"/>
      <c r="F32" s="319"/>
    </row>
    <row r="33" spans="2:6" ht="15.75" thickBot="1">
      <c r="B33" s="306"/>
      <c r="C33" s="307" t="s">
        <v>187</v>
      </c>
      <c r="D33" s="308"/>
      <c r="E33" s="320">
        <f>SUM(E27:E32)</f>
        <v>0</v>
      </c>
      <c r="F33" s="320">
        <f>SUM(F27:F32)</f>
        <v>-23417</v>
      </c>
    </row>
    <row r="34" spans="2:6" ht="15">
      <c r="B34" s="281" t="s">
        <v>188</v>
      </c>
      <c r="C34" s="281" t="s">
        <v>189</v>
      </c>
      <c r="D34" s="310"/>
      <c r="E34" s="311"/>
      <c r="F34" s="311"/>
    </row>
    <row r="35" spans="2:6" ht="15">
      <c r="B35" s="284">
        <v>1</v>
      </c>
      <c r="C35" s="285" t="s">
        <v>190</v>
      </c>
      <c r="D35" s="284"/>
      <c r="E35" s="312">
        <v>0</v>
      </c>
      <c r="F35" s="312">
        <v>0</v>
      </c>
    </row>
    <row r="36" spans="2:6" ht="15">
      <c r="B36" s="321">
        <v>2</v>
      </c>
      <c r="C36" s="322" t="s">
        <v>191</v>
      </c>
      <c r="D36" s="321">
        <v>27</v>
      </c>
      <c r="E36" s="323">
        <v>320826</v>
      </c>
      <c r="F36" s="323">
        <v>-463053</v>
      </c>
    </row>
    <row r="37" spans="2:6" ht="15">
      <c r="B37" s="291">
        <v>3</v>
      </c>
      <c r="C37" s="290" t="s">
        <v>192</v>
      </c>
      <c r="D37" s="324"/>
      <c r="E37" s="316"/>
      <c r="F37" s="316"/>
    </row>
    <row r="38" spans="2:6" ht="15.75" thickBot="1">
      <c r="B38" s="304">
        <v>4</v>
      </c>
      <c r="C38" s="303" t="s">
        <v>193</v>
      </c>
      <c r="D38" s="318">
        <v>28</v>
      </c>
      <c r="E38" s="319">
        <v>-320000</v>
      </c>
      <c r="F38" s="319"/>
    </row>
    <row r="39" spans="2:9" ht="15.75" thickBot="1">
      <c r="B39" s="306"/>
      <c r="C39" s="307" t="s">
        <v>194</v>
      </c>
      <c r="D39" s="308"/>
      <c r="E39" s="320">
        <f>SUM(E34:E38)</f>
        <v>826</v>
      </c>
      <c r="F39" s="320">
        <f>SUM(F34:F38)</f>
        <v>-463053</v>
      </c>
      <c r="I39" s="17"/>
    </row>
    <row r="40" spans="2:6" ht="15.75" thickBot="1">
      <c r="B40" s="325" t="s">
        <v>195</v>
      </c>
      <c r="C40" s="325" t="s">
        <v>196</v>
      </c>
      <c r="D40" s="308"/>
      <c r="E40" s="320">
        <f>E39+E33+E26</f>
        <v>120837</v>
      </c>
      <c r="F40" s="320">
        <f>F39+F33+F26</f>
        <v>-778312</v>
      </c>
    </row>
    <row r="41" spans="2:6" ht="15">
      <c r="B41" s="326" t="s">
        <v>197</v>
      </c>
      <c r="C41" s="327" t="s">
        <v>198</v>
      </c>
      <c r="D41" s="328">
        <v>29</v>
      </c>
      <c r="E41" s="329">
        <v>28216</v>
      </c>
      <c r="F41" s="329">
        <v>806528</v>
      </c>
    </row>
    <row r="42" spans="2:8" ht="15.75" thickBot="1">
      <c r="B42" s="330" t="s">
        <v>199</v>
      </c>
      <c r="C42" s="331" t="s">
        <v>200</v>
      </c>
      <c r="D42" s="332">
        <v>30</v>
      </c>
      <c r="E42" s="333">
        <v>149053</v>
      </c>
      <c r="F42" s="333">
        <v>28216</v>
      </c>
      <c r="H42" s="17"/>
    </row>
    <row r="43" spans="5:6" ht="15">
      <c r="E43" s="18"/>
      <c r="F43" s="19"/>
    </row>
    <row r="44" spans="3:6" ht="15">
      <c r="C44" s="20" t="s">
        <v>520</v>
      </c>
      <c r="E44" s="20" t="s">
        <v>521</v>
      </c>
      <c r="F44" s="19"/>
    </row>
    <row r="45" spans="3:6" ht="15">
      <c r="C45" s="20" t="s">
        <v>201</v>
      </c>
      <c r="E45" s="20" t="s">
        <v>522</v>
      </c>
      <c r="F45" s="21"/>
    </row>
  </sheetData>
  <sheetProtection/>
  <mergeCells count="13">
    <mergeCell ref="B7:B8"/>
    <mergeCell ref="C7:C8"/>
    <mergeCell ref="D7:D8"/>
    <mergeCell ref="B17:B18"/>
    <mergeCell ref="C17:C18"/>
    <mergeCell ref="D17:D18"/>
    <mergeCell ref="E17:E18"/>
    <mergeCell ref="F17:F18"/>
    <mergeCell ref="B21:B22"/>
    <mergeCell ref="C21:C22"/>
    <mergeCell ref="D21:D22"/>
    <mergeCell ref="E21:E22"/>
    <mergeCell ref="F21:F22"/>
  </mergeCells>
  <printOptions/>
  <pageMargins left="0.2" right="0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K31"/>
  <sheetViews>
    <sheetView view="pageBreakPreview" zoomScaleSheetLayoutView="100" zoomScalePageLayoutView="0" workbookViewId="0" topLeftCell="A1">
      <selection activeCell="I23" sqref="I23"/>
    </sheetView>
  </sheetViews>
  <sheetFormatPr defaultColWidth="9.140625" defaultRowHeight="15"/>
  <cols>
    <col min="1" max="1" width="3.57421875" style="0" customWidth="1"/>
    <col min="2" max="2" width="29.57421875" style="0" customWidth="1"/>
    <col min="3" max="3" width="13.140625" style="0" customWidth="1"/>
    <col min="4" max="4" width="8.7109375" style="0" customWidth="1"/>
    <col min="5" max="5" width="8.00390625" style="0" customWidth="1"/>
    <col min="6" max="6" width="11.140625" style="0" customWidth="1"/>
    <col min="7" max="7" width="9.421875" style="0" customWidth="1"/>
    <col min="8" max="8" width="13.140625" style="0" customWidth="1"/>
    <col min="9" max="9" width="7.140625" style="0" customWidth="1"/>
    <col min="10" max="10" width="11.28125" style="0" customWidth="1"/>
    <col min="11" max="11" width="12.421875" style="0" customWidth="1"/>
  </cols>
  <sheetData>
    <row r="2" ht="18">
      <c r="B2" s="95" t="s">
        <v>316</v>
      </c>
    </row>
    <row r="3" ht="18">
      <c r="B3" s="95" t="s">
        <v>319</v>
      </c>
    </row>
    <row r="5" ht="21">
      <c r="B5" s="22" t="s">
        <v>526</v>
      </c>
    </row>
    <row r="7" ht="15.75" thickBot="1"/>
    <row r="8" spans="2:11" ht="15">
      <c r="B8" s="414"/>
      <c r="C8" s="406" t="s">
        <v>202</v>
      </c>
      <c r="D8" s="406" t="s">
        <v>203</v>
      </c>
      <c r="E8" s="406" t="s">
        <v>204</v>
      </c>
      <c r="F8" s="406" t="s">
        <v>205</v>
      </c>
      <c r="G8" s="406" t="s">
        <v>206</v>
      </c>
      <c r="H8" s="406" t="s">
        <v>207</v>
      </c>
      <c r="I8" s="406" t="s">
        <v>208</v>
      </c>
      <c r="J8" s="406" t="s">
        <v>209</v>
      </c>
      <c r="K8" s="411" t="s">
        <v>210</v>
      </c>
    </row>
    <row r="9" spans="2:11" ht="15">
      <c r="B9" s="409"/>
      <c r="C9" s="407"/>
      <c r="D9" s="407"/>
      <c r="E9" s="407"/>
      <c r="F9" s="407"/>
      <c r="G9" s="407"/>
      <c r="H9" s="407"/>
      <c r="I9" s="407"/>
      <c r="J9" s="407"/>
      <c r="K9" s="412"/>
    </row>
    <row r="10" spans="2:11" ht="15">
      <c r="B10" s="409"/>
      <c r="C10" s="407"/>
      <c r="D10" s="407"/>
      <c r="E10" s="407"/>
      <c r="F10" s="407"/>
      <c r="G10" s="407"/>
      <c r="H10" s="407"/>
      <c r="I10" s="407"/>
      <c r="J10" s="407"/>
      <c r="K10" s="412"/>
    </row>
    <row r="11" spans="2:11" ht="15.75" thickBot="1">
      <c r="B11" s="415"/>
      <c r="C11" s="408"/>
      <c r="D11" s="408"/>
      <c r="E11" s="408"/>
      <c r="F11" s="408"/>
      <c r="G11" s="408"/>
      <c r="H11" s="408"/>
      <c r="I11" s="408"/>
      <c r="J11" s="408"/>
      <c r="K11" s="413"/>
    </row>
    <row r="12" spans="2:11" ht="19.5" customHeight="1" thickBot="1">
      <c r="B12" s="334" t="s">
        <v>527</v>
      </c>
      <c r="C12" s="335">
        <v>0</v>
      </c>
      <c r="D12" s="336"/>
      <c r="E12" s="336"/>
      <c r="F12" s="335">
        <v>0</v>
      </c>
      <c r="G12" s="337">
        <v>0</v>
      </c>
      <c r="H12" s="335">
        <v>785614</v>
      </c>
      <c r="I12" s="336"/>
      <c r="J12" s="336"/>
      <c r="K12" s="338">
        <f>SUM(C12:J12)</f>
        <v>785614</v>
      </c>
    </row>
    <row r="13" spans="2:11" ht="19.5" customHeight="1" thickBot="1">
      <c r="B13" s="339" t="s">
        <v>211</v>
      </c>
      <c r="C13" s="340"/>
      <c r="D13" s="340"/>
      <c r="E13" s="340"/>
      <c r="F13" s="340"/>
      <c r="G13" s="340"/>
      <c r="H13" s="340"/>
      <c r="I13" s="340"/>
      <c r="J13" s="340"/>
      <c r="K13" s="341"/>
    </row>
    <row r="14" spans="2:11" ht="19.5" customHeight="1" thickBot="1">
      <c r="B14" s="334" t="s">
        <v>212</v>
      </c>
      <c r="C14" s="335">
        <f>C12+C13</f>
        <v>0</v>
      </c>
      <c r="D14" s="335">
        <f aca="true" t="shared" si="0" ref="D14:K14">D12+D13</f>
        <v>0</v>
      </c>
      <c r="E14" s="335">
        <f t="shared" si="0"/>
        <v>0</v>
      </c>
      <c r="F14" s="335">
        <f t="shared" si="0"/>
        <v>0</v>
      </c>
      <c r="G14" s="335">
        <f t="shared" si="0"/>
        <v>0</v>
      </c>
      <c r="H14" s="335">
        <f t="shared" si="0"/>
        <v>785614</v>
      </c>
      <c r="I14" s="335">
        <f t="shared" si="0"/>
        <v>0</v>
      </c>
      <c r="J14" s="335">
        <f t="shared" si="0"/>
        <v>0</v>
      </c>
      <c r="K14" s="342">
        <f t="shared" si="0"/>
        <v>785614</v>
      </c>
    </row>
    <row r="15" spans="2:11" ht="19.5" customHeight="1">
      <c r="B15" s="343" t="s">
        <v>213</v>
      </c>
      <c r="C15" s="344"/>
      <c r="D15" s="344"/>
      <c r="E15" s="344"/>
      <c r="F15" s="345">
        <v>0</v>
      </c>
      <c r="G15" s="344"/>
      <c r="H15" s="346">
        <v>273474</v>
      </c>
      <c r="I15" s="344"/>
      <c r="J15" s="344"/>
      <c r="K15" s="347">
        <f>SUM(C15:J15)</f>
        <v>273474</v>
      </c>
    </row>
    <row r="16" spans="2:11" ht="19.5" customHeight="1">
      <c r="B16" s="348" t="s">
        <v>538</v>
      </c>
      <c r="C16" s="349"/>
      <c r="D16" s="349"/>
      <c r="E16" s="349"/>
      <c r="F16" s="349"/>
      <c r="G16" s="349"/>
      <c r="H16" s="349">
        <v>-320000</v>
      </c>
      <c r="I16" s="349"/>
      <c r="J16" s="349"/>
      <c r="K16" s="350">
        <f>SUM(C16:J16)</f>
        <v>-320000</v>
      </c>
    </row>
    <row r="17" spans="2:11" ht="19.5" customHeight="1">
      <c r="B17" s="409" t="s">
        <v>214</v>
      </c>
      <c r="C17" s="405"/>
      <c r="D17" s="405"/>
      <c r="E17" s="405"/>
      <c r="F17" s="405"/>
      <c r="G17" s="405"/>
      <c r="H17" s="405"/>
      <c r="I17" s="405"/>
      <c r="J17" s="405"/>
      <c r="K17" s="410">
        <f>SUM(F17:J17)</f>
        <v>0</v>
      </c>
    </row>
    <row r="18" spans="2:11" ht="19.5" customHeight="1">
      <c r="B18" s="409"/>
      <c r="C18" s="405"/>
      <c r="D18" s="405"/>
      <c r="E18" s="405"/>
      <c r="F18" s="405"/>
      <c r="G18" s="405"/>
      <c r="H18" s="405"/>
      <c r="I18" s="405"/>
      <c r="J18" s="405"/>
      <c r="K18" s="410"/>
    </row>
    <row r="19" spans="2:11" ht="19.5" customHeight="1">
      <c r="B19" s="409" t="s">
        <v>215</v>
      </c>
      <c r="C19" s="351"/>
      <c r="D19" s="351"/>
      <c r="E19" s="351"/>
      <c r="F19" s="351">
        <v>0</v>
      </c>
      <c r="G19" s="351"/>
      <c r="H19" s="351"/>
      <c r="I19" s="351"/>
      <c r="J19" s="351"/>
      <c r="K19" s="352">
        <f>SUM(C19:J19)</f>
        <v>0</v>
      </c>
    </row>
    <row r="20" spans="2:11" ht="19.5" customHeight="1">
      <c r="B20" s="409"/>
      <c r="C20" s="351"/>
      <c r="D20" s="351"/>
      <c r="E20" s="351"/>
      <c r="F20" s="351"/>
      <c r="G20" s="351"/>
      <c r="H20" s="351"/>
      <c r="I20" s="351"/>
      <c r="J20" s="351"/>
      <c r="K20" s="352">
        <f aca="true" t="shared" si="1" ref="K20:K27">SUM(C20:J20)</f>
        <v>0</v>
      </c>
    </row>
    <row r="21" spans="2:11" ht="19.5" customHeight="1">
      <c r="B21" s="348" t="s">
        <v>216</v>
      </c>
      <c r="C21" s="351"/>
      <c r="D21" s="351"/>
      <c r="E21" s="351"/>
      <c r="F21" s="351"/>
      <c r="G21" s="351"/>
      <c r="H21" s="351"/>
      <c r="I21" s="351"/>
      <c r="J21" s="351"/>
      <c r="K21" s="352">
        <f t="shared" si="1"/>
        <v>0</v>
      </c>
    </row>
    <row r="22" spans="2:11" ht="19.5" customHeight="1">
      <c r="B22" s="348" t="s">
        <v>217</v>
      </c>
      <c r="C22" s="351"/>
      <c r="D22" s="351"/>
      <c r="E22" s="351"/>
      <c r="F22" s="351"/>
      <c r="G22" s="351"/>
      <c r="H22" s="351"/>
      <c r="I22" s="351"/>
      <c r="J22" s="351"/>
      <c r="K22" s="352">
        <f t="shared" si="1"/>
        <v>0</v>
      </c>
    </row>
    <row r="23" spans="2:11" ht="19.5" customHeight="1">
      <c r="B23" s="348" t="s">
        <v>218</v>
      </c>
      <c r="C23" s="351"/>
      <c r="D23" s="351"/>
      <c r="E23" s="351"/>
      <c r="F23" s="351"/>
      <c r="G23" s="351"/>
      <c r="H23" s="351"/>
      <c r="I23" s="351"/>
      <c r="J23" s="351"/>
      <c r="K23" s="352">
        <f t="shared" si="1"/>
        <v>0</v>
      </c>
    </row>
    <row r="24" spans="2:11" ht="19.5" customHeight="1">
      <c r="B24" s="348" t="s">
        <v>219</v>
      </c>
      <c r="C24" s="351"/>
      <c r="D24" s="351"/>
      <c r="E24" s="351"/>
      <c r="F24" s="351"/>
      <c r="G24" s="351"/>
      <c r="H24" s="351"/>
      <c r="I24" s="351"/>
      <c r="J24" s="351"/>
      <c r="K24" s="353">
        <f t="shared" si="1"/>
        <v>0</v>
      </c>
    </row>
    <row r="25" spans="2:11" ht="19.5" customHeight="1">
      <c r="B25" s="348" t="s">
        <v>220</v>
      </c>
      <c r="C25" s="351"/>
      <c r="D25" s="351"/>
      <c r="E25" s="351"/>
      <c r="F25" s="351"/>
      <c r="G25" s="351"/>
      <c r="H25" s="351"/>
      <c r="I25" s="351"/>
      <c r="J25" s="351"/>
      <c r="K25" s="353">
        <f t="shared" si="1"/>
        <v>0</v>
      </c>
    </row>
    <row r="26" spans="2:11" ht="19.5" customHeight="1">
      <c r="B26" s="348" t="s">
        <v>221</v>
      </c>
      <c r="C26" s="351"/>
      <c r="D26" s="351"/>
      <c r="E26" s="351"/>
      <c r="F26" s="351"/>
      <c r="G26" s="351"/>
      <c r="H26" s="351"/>
      <c r="I26" s="351"/>
      <c r="J26" s="351"/>
      <c r="K26" s="353">
        <f t="shared" si="1"/>
        <v>0</v>
      </c>
    </row>
    <row r="27" spans="2:11" ht="19.5" customHeight="1" thickBot="1">
      <c r="B27" s="354" t="s">
        <v>222</v>
      </c>
      <c r="C27" s="355"/>
      <c r="D27" s="355"/>
      <c r="E27" s="355"/>
      <c r="F27" s="355"/>
      <c r="G27" s="355"/>
      <c r="H27" s="355"/>
      <c r="I27" s="355"/>
      <c r="J27" s="355"/>
      <c r="K27" s="353">
        <f t="shared" si="1"/>
        <v>0</v>
      </c>
    </row>
    <row r="28" spans="2:11" ht="19.5" customHeight="1" thickBot="1">
      <c r="B28" s="334" t="s">
        <v>528</v>
      </c>
      <c r="C28" s="356">
        <f>SUM(C14:C27)</f>
        <v>0</v>
      </c>
      <c r="D28" s="356">
        <f aca="true" t="shared" si="2" ref="D28:J28">SUM(D14:D27)</f>
        <v>0</v>
      </c>
      <c r="E28" s="356">
        <f t="shared" si="2"/>
        <v>0</v>
      </c>
      <c r="F28" s="356">
        <f>SUM(F14:F27)</f>
        <v>0</v>
      </c>
      <c r="G28" s="356">
        <f t="shared" si="2"/>
        <v>0</v>
      </c>
      <c r="H28" s="356">
        <f>SUM(H14:H27)</f>
        <v>739088</v>
      </c>
      <c r="I28" s="356">
        <f t="shared" si="2"/>
        <v>0</v>
      </c>
      <c r="J28" s="356">
        <f t="shared" si="2"/>
        <v>0</v>
      </c>
      <c r="K28" s="338">
        <f>SUM(K14:K27)</f>
        <v>739088</v>
      </c>
    </row>
    <row r="29" spans="2:11" ht="17.25">
      <c r="B29" s="357" t="s">
        <v>223</v>
      </c>
      <c r="C29" s="358"/>
      <c r="D29" s="358"/>
      <c r="E29" s="358"/>
      <c r="F29" s="358"/>
      <c r="G29" s="358"/>
      <c r="H29" s="358"/>
      <c r="I29" s="358"/>
      <c r="J29" s="358"/>
      <c r="K29" s="358"/>
    </row>
    <row r="30" spans="3:8" ht="15">
      <c r="C30" s="23" t="s">
        <v>102</v>
      </c>
      <c r="D30" s="23"/>
      <c r="E30" s="23"/>
      <c r="F30" s="23"/>
      <c r="G30" s="23"/>
      <c r="H30" s="23" t="s">
        <v>523</v>
      </c>
    </row>
    <row r="31" spans="3:8" ht="15">
      <c r="C31" s="23" t="s">
        <v>59</v>
      </c>
      <c r="D31" s="23"/>
      <c r="E31" s="23"/>
      <c r="F31" s="23"/>
      <c r="G31" s="23"/>
      <c r="H31" s="23" t="s">
        <v>317</v>
      </c>
    </row>
  </sheetData>
  <sheetProtection/>
  <mergeCells count="21">
    <mergeCell ref="D8:D11"/>
    <mergeCell ref="I17:I18"/>
    <mergeCell ref="G17:G18"/>
    <mergeCell ref="B19:B20"/>
    <mergeCell ref="H8:H11"/>
    <mergeCell ref="I8:I11"/>
    <mergeCell ref="J8:J11"/>
    <mergeCell ref="B8:B11"/>
    <mergeCell ref="D17:D18"/>
    <mergeCell ref="F8:F11"/>
    <mergeCell ref="J17:J18"/>
    <mergeCell ref="H17:H18"/>
    <mergeCell ref="E8:E11"/>
    <mergeCell ref="C17:C18"/>
    <mergeCell ref="B17:B18"/>
    <mergeCell ref="K17:K18"/>
    <mergeCell ref="C8:C11"/>
    <mergeCell ref="G8:G11"/>
    <mergeCell ref="E17:E18"/>
    <mergeCell ref="K8:K11"/>
    <mergeCell ref="F17:F18"/>
  </mergeCells>
  <printOptions/>
  <pageMargins left="0.2" right="0.2" top="0.25" bottom="0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O53"/>
  <sheetViews>
    <sheetView view="pageBreakPreview" zoomScaleSheetLayoutView="100" zoomScalePageLayoutView="0" workbookViewId="0" topLeftCell="A22">
      <selection activeCell="F42" sqref="F42"/>
    </sheetView>
  </sheetViews>
  <sheetFormatPr defaultColWidth="9.140625" defaultRowHeight="15"/>
  <cols>
    <col min="1" max="1" width="6.28125" style="0" customWidth="1"/>
    <col min="2" max="2" width="5.140625" style="0" customWidth="1"/>
    <col min="3" max="3" width="21.140625" style="0" customWidth="1"/>
    <col min="4" max="4" width="14.57421875" style="0" customWidth="1"/>
    <col min="5" max="5" width="12.57421875" style="0" customWidth="1"/>
    <col min="6" max="6" width="12.140625" style="0" customWidth="1"/>
    <col min="7" max="7" width="12.00390625" style="0" customWidth="1"/>
    <col min="8" max="8" width="13.421875" style="0" customWidth="1"/>
    <col min="10" max="11" width="10.140625" style="0" bestFit="1" customWidth="1"/>
    <col min="14" max="14" width="12.28125" style="0" customWidth="1"/>
  </cols>
  <sheetData>
    <row r="1" ht="18">
      <c r="C1" s="95" t="s">
        <v>316</v>
      </c>
    </row>
    <row r="2" ht="18">
      <c r="C2" s="95" t="s">
        <v>318</v>
      </c>
    </row>
    <row r="3" ht="15">
      <c r="C3" s="25"/>
    </row>
    <row r="4" spans="3:8" ht="15.75">
      <c r="C4" s="416" t="s">
        <v>529</v>
      </c>
      <c r="D4" s="416"/>
      <c r="E4" s="416"/>
      <c r="F4" s="416"/>
      <c r="G4" s="416"/>
      <c r="H4" s="416"/>
    </row>
    <row r="5" ht="15">
      <c r="H5" s="26" t="s">
        <v>224</v>
      </c>
    </row>
    <row r="6" spans="2:8" ht="15">
      <c r="B6" s="417" t="s">
        <v>225</v>
      </c>
      <c r="C6" s="419" t="s">
        <v>2</v>
      </c>
      <c r="D6" s="417" t="s">
        <v>226</v>
      </c>
      <c r="E6" s="27" t="s">
        <v>227</v>
      </c>
      <c r="F6" s="417" t="s">
        <v>228</v>
      </c>
      <c r="G6" s="417" t="s">
        <v>229</v>
      </c>
      <c r="H6" s="27" t="s">
        <v>227</v>
      </c>
    </row>
    <row r="7" spans="2:10" ht="15">
      <c r="B7" s="418"/>
      <c r="C7" s="420"/>
      <c r="D7" s="418"/>
      <c r="E7" s="28">
        <v>41275</v>
      </c>
      <c r="F7" s="418"/>
      <c r="G7" s="418"/>
      <c r="H7" s="28">
        <v>41639</v>
      </c>
      <c r="I7" s="11"/>
      <c r="J7" s="11"/>
    </row>
    <row r="8" spans="2:10" ht="15">
      <c r="B8" s="24">
        <v>1</v>
      </c>
      <c r="C8" s="29" t="s">
        <v>43</v>
      </c>
      <c r="D8" s="24"/>
      <c r="E8" s="30">
        <v>0</v>
      </c>
      <c r="F8" s="30"/>
      <c r="G8" s="30"/>
      <c r="H8" s="30">
        <f aca="true" t="shared" si="0" ref="H8:H16">E8+F8-G8</f>
        <v>0</v>
      </c>
      <c r="I8" s="11"/>
      <c r="J8" s="11"/>
    </row>
    <row r="9" spans="2:10" ht="15">
      <c r="B9" s="24">
        <v>2</v>
      </c>
      <c r="C9" s="29" t="s">
        <v>230</v>
      </c>
      <c r="D9" s="24"/>
      <c r="E9" s="30">
        <v>0</v>
      </c>
      <c r="F9" s="30"/>
      <c r="G9" s="30"/>
      <c r="H9" s="30">
        <f t="shared" si="0"/>
        <v>0</v>
      </c>
      <c r="I9" s="31"/>
      <c r="J9" s="32"/>
    </row>
    <row r="10" spans="2:10" ht="15">
      <c r="B10" s="24">
        <v>3</v>
      </c>
      <c r="C10" s="29" t="s">
        <v>231</v>
      </c>
      <c r="D10" s="24">
        <v>1</v>
      </c>
      <c r="E10" s="33">
        <v>0</v>
      </c>
      <c r="F10" s="30"/>
      <c r="G10" s="30">
        <v>0</v>
      </c>
      <c r="H10" s="30">
        <f>E10+F10-G10</f>
        <v>0</v>
      </c>
      <c r="I10" s="31"/>
      <c r="J10" s="32"/>
    </row>
    <row r="11" spans="2:10" ht="15">
      <c r="B11" s="24">
        <v>4</v>
      </c>
      <c r="C11" s="29" t="s">
        <v>232</v>
      </c>
      <c r="D11" s="24"/>
      <c r="E11" s="33">
        <v>0</v>
      </c>
      <c r="F11" s="34">
        <v>0</v>
      </c>
      <c r="G11" s="30">
        <v>0</v>
      </c>
      <c r="H11" s="30">
        <f>E11+F11-G11</f>
        <v>0</v>
      </c>
      <c r="I11" s="31"/>
      <c r="J11" s="32"/>
    </row>
    <row r="12" spans="2:10" ht="15">
      <c r="B12" s="24">
        <v>5</v>
      </c>
      <c r="C12" s="29" t="s">
        <v>233</v>
      </c>
      <c r="D12" s="24"/>
      <c r="E12" s="30">
        <v>74013</v>
      </c>
      <c r="G12" s="30">
        <v>0</v>
      </c>
      <c r="H12" s="30">
        <f>E12+F12-G12</f>
        <v>74013</v>
      </c>
      <c r="I12" s="31"/>
      <c r="J12" s="32"/>
    </row>
    <row r="13" spans="2:10" ht="15">
      <c r="B13" s="24">
        <v>1</v>
      </c>
      <c r="C13" s="29" t="s">
        <v>234</v>
      </c>
      <c r="D13" s="24"/>
      <c r="E13" s="30">
        <v>0</v>
      </c>
      <c r="F13" s="30"/>
      <c r="G13" s="30"/>
      <c r="H13" s="30">
        <f t="shared" si="0"/>
        <v>0</v>
      </c>
      <c r="I13" s="31"/>
      <c r="J13" s="32"/>
    </row>
    <row r="14" spans="2:10" ht="15">
      <c r="B14" s="24">
        <v>2</v>
      </c>
      <c r="C14" s="16"/>
      <c r="D14" s="24"/>
      <c r="E14" s="30"/>
      <c r="F14" s="30"/>
      <c r="G14" s="30"/>
      <c r="H14" s="30">
        <f t="shared" si="0"/>
        <v>0</v>
      </c>
      <c r="I14" s="11"/>
      <c r="J14" s="11"/>
    </row>
    <row r="15" spans="2:10" ht="15">
      <c r="B15" s="24">
        <v>3</v>
      </c>
      <c r="C15" s="16"/>
      <c r="D15" s="24"/>
      <c r="E15" s="30"/>
      <c r="F15" s="30"/>
      <c r="G15" s="30"/>
      <c r="H15" s="30">
        <f t="shared" si="0"/>
        <v>0</v>
      </c>
      <c r="I15" s="11"/>
      <c r="J15" s="11"/>
    </row>
    <row r="16" spans="2:10" ht="15.75" thickBot="1">
      <c r="B16" s="35">
        <v>4</v>
      </c>
      <c r="C16" s="36"/>
      <c r="D16" s="35"/>
      <c r="E16" s="37"/>
      <c r="F16" s="37"/>
      <c r="G16" s="37"/>
      <c r="H16" s="37">
        <f t="shared" si="0"/>
        <v>0</v>
      </c>
      <c r="I16" s="11"/>
      <c r="J16" s="11"/>
    </row>
    <row r="17" spans="2:10" ht="15.75" thickBot="1">
      <c r="B17" s="38"/>
      <c r="C17" s="39" t="s">
        <v>235</v>
      </c>
      <c r="D17" s="40"/>
      <c r="E17" s="41">
        <f>SUM(E8:E16)</f>
        <v>74013</v>
      </c>
      <c r="F17" s="41">
        <f>SUM(F8:F16)</f>
        <v>0</v>
      </c>
      <c r="G17" s="41">
        <f>SUM(G8:G16)</f>
        <v>0</v>
      </c>
      <c r="H17" s="42">
        <f>SUM(H8:H16)</f>
        <v>74013</v>
      </c>
      <c r="J17" s="17"/>
    </row>
    <row r="20" spans="3:10" ht="15.75">
      <c r="C20" s="416" t="s">
        <v>530</v>
      </c>
      <c r="D20" s="416"/>
      <c r="E20" s="416"/>
      <c r="F20" s="416"/>
      <c r="G20" s="416"/>
      <c r="H20" s="416"/>
      <c r="J20" s="17"/>
    </row>
    <row r="22" spans="2:8" ht="15">
      <c r="B22" s="417" t="s">
        <v>225</v>
      </c>
      <c r="C22" s="419" t="s">
        <v>2</v>
      </c>
      <c r="D22" s="417" t="s">
        <v>226</v>
      </c>
      <c r="E22" s="27" t="s">
        <v>227</v>
      </c>
      <c r="F22" s="417" t="s">
        <v>228</v>
      </c>
      <c r="G22" s="417" t="s">
        <v>229</v>
      </c>
      <c r="H22" s="27" t="s">
        <v>227</v>
      </c>
    </row>
    <row r="23" spans="2:8" ht="15">
      <c r="B23" s="418"/>
      <c r="C23" s="420"/>
      <c r="D23" s="418"/>
      <c r="E23" s="28">
        <v>41275</v>
      </c>
      <c r="F23" s="418"/>
      <c r="G23" s="418"/>
      <c r="H23" s="28">
        <v>41639</v>
      </c>
    </row>
    <row r="24" spans="2:8" ht="15">
      <c r="B24" s="24">
        <v>1</v>
      </c>
      <c r="C24" s="43" t="s">
        <v>43</v>
      </c>
      <c r="D24" s="24"/>
      <c r="E24" s="44">
        <v>0</v>
      </c>
      <c r="F24" s="44">
        <v>0</v>
      </c>
      <c r="G24" s="44"/>
      <c r="H24" s="44">
        <f aca="true" t="shared" si="1" ref="H24:H29">E24+F24</f>
        <v>0</v>
      </c>
    </row>
    <row r="25" spans="2:8" ht="15">
      <c r="B25" s="24">
        <v>2</v>
      </c>
      <c r="C25" s="43" t="s">
        <v>230</v>
      </c>
      <c r="D25" s="24"/>
      <c r="E25" s="44">
        <v>0</v>
      </c>
      <c r="F25" s="44">
        <v>0</v>
      </c>
      <c r="G25" s="44"/>
      <c r="H25" s="44">
        <f t="shared" si="1"/>
        <v>0</v>
      </c>
    </row>
    <row r="26" spans="2:8" ht="15">
      <c r="B26" s="24">
        <v>3</v>
      </c>
      <c r="C26" s="29" t="s">
        <v>236</v>
      </c>
      <c r="D26" s="24"/>
      <c r="E26" s="44">
        <v>0</v>
      </c>
      <c r="F26" s="45">
        <v>0</v>
      </c>
      <c r="G26" s="44"/>
      <c r="H26" s="44">
        <f t="shared" si="1"/>
        <v>0</v>
      </c>
    </row>
    <row r="27" spans="2:8" ht="15">
      <c r="B27" s="24">
        <v>4</v>
      </c>
      <c r="C27" s="29" t="s">
        <v>232</v>
      </c>
      <c r="D27" s="24"/>
      <c r="E27" s="44">
        <v>0</v>
      </c>
      <c r="F27" s="44">
        <v>0</v>
      </c>
      <c r="G27" s="44"/>
      <c r="H27" s="44">
        <f t="shared" si="1"/>
        <v>0</v>
      </c>
    </row>
    <row r="28" spans="2:8" ht="15">
      <c r="B28" s="24">
        <v>5</v>
      </c>
      <c r="C28" s="29" t="s">
        <v>233</v>
      </c>
      <c r="D28" s="24"/>
      <c r="E28" s="44">
        <v>9233</v>
      </c>
      <c r="F28" s="45">
        <v>6478</v>
      </c>
      <c r="G28" s="44"/>
      <c r="H28" s="44">
        <f t="shared" si="1"/>
        <v>15711</v>
      </c>
    </row>
    <row r="29" spans="2:8" ht="15">
      <c r="B29" s="24">
        <v>1</v>
      </c>
      <c r="C29" s="29" t="s">
        <v>234</v>
      </c>
      <c r="D29" s="24"/>
      <c r="E29" s="44">
        <v>0</v>
      </c>
      <c r="F29" s="44">
        <v>0</v>
      </c>
      <c r="G29" s="44"/>
      <c r="H29" s="44">
        <f t="shared" si="1"/>
        <v>0</v>
      </c>
    </row>
    <row r="30" spans="2:8" ht="15">
      <c r="B30" s="24">
        <v>2</v>
      </c>
      <c r="C30" s="16"/>
      <c r="D30" s="24"/>
      <c r="E30" s="44"/>
      <c r="F30" s="44"/>
      <c r="G30" s="44"/>
      <c r="H30" s="44">
        <f>E30+F30-G30</f>
        <v>0</v>
      </c>
    </row>
    <row r="31" spans="2:8" ht="15">
      <c r="B31" s="24">
        <v>3</v>
      </c>
      <c r="C31" s="16"/>
      <c r="D31" s="24"/>
      <c r="E31" s="44"/>
      <c r="F31" s="44"/>
      <c r="G31" s="44"/>
      <c r="H31" s="44">
        <f>E31+F31-G31</f>
        <v>0</v>
      </c>
    </row>
    <row r="32" spans="2:8" ht="15.75" thickBot="1">
      <c r="B32" s="35">
        <v>4</v>
      </c>
      <c r="C32" s="36"/>
      <c r="D32" s="35"/>
      <c r="E32" s="46"/>
      <c r="F32" s="46"/>
      <c r="G32" s="46"/>
      <c r="H32" s="46">
        <f>E32+F32-G32</f>
        <v>0</v>
      </c>
    </row>
    <row r="33" spans="2:11" ht="15.75" thickBot="1">
      <c r="B33" s="38"/>
      <c r="C33" s="39" t="s">
        <v>235</v>
      </c>
      <c r="D33" s="40"/>
      <c r="E33" s="47">
        <f>SUM(E24:E32)</f>
        <v>9233</v>
      </c>
      <c r="F33" s="47">
        <f>SUM(F24:F32)</f>
        <v>6478</v>
      </c>
      <c r="G33" s="47">
        <f>SUM(G24:G32)</f>
        <v>0</v>
      </c>
      <c r="H33" s="48">
        <f>SUM(H24:H32)</f>
        <v>15711</v>
      </c>
      <c r="I33" s="49"/>
      <c r="J33" s="17"/>
      <c r="K33" s="17"/>
    </row>
    <row r="34" ht="15">
      <c r="H34" s="49"/>
    </row>
    <row r="35" spans="3:8" ht="15.75">
      <c r="C35" s="416" t="s">
        <v>531</v>
      </c>
      <c r="D35" s="416"/>
      <c r="E35" s="416"/>
      <c r="F35" s="416"/>
      <c r="G35" s="416"/>
      <c r="H35" s="416"/>
    </row>
    <row r="37" spans="2:8" ht="15">
      <c r="B37" s="417" t="s">
        <v>225</v>
      </c>
      <c r="C37" s="419" t="s">
        <v>2</v>
      </c>
      <c r="D37" s="417" t="s">
        <v>226</v>
      </c>
      <c r="E37" s="27" t="s">
        <v>227</v>
      </c>
      <c r="F37" s="417" t="s">
        <v>228</v>
      </c>
      <c r="G37" s="417" t="s">
        <v>229</v>
      </c>
      <c r="H37" s="27" t="s">
        <v>227</v>
      </c>
    </row>
    <row r="38" spans="2:8" ht="15">
      <c r="B38" s="418"/>
      <c r="C38" s="420"/>
      <c r="D38" s="418"/>
      <c r="E38" s="28">
        <v>41275</v>
      </c>
      <c r="F38" s="418"/>
      <c r="G38" s="418"/>
      <c r="H38" s="28">
        <v>41639</v>
      </c>
    </row>
    <row r="39" spans="2:8" ht="15">
      <c r="B39" s="24">
        <v>1</v>
      </c>
      <c r="C39" s="43" t="s">
        <v>43</v>
      </c>
      <c r="D39" s="50">
        <f aca="true" t="shared" si="2" ref="D39:D44">E8-E24</f>
        <v>0</v>
      </c>
      <c r="E39" s="44">
        <f>E8-E24</f>
        <v>0</v>
      </c>
      <c r="F39" s="44">
        <f>F8</f>
        <v>0</v>
      </c>
      <c r="G39" s="44">
        <f>F24</f>
        <v>0</v>
      </c>
      <c r="H39" s="44">
        <f aca="true" t="shared" si="3" ref="H39:H47">E39+F39-G39</f>
        <v>0</v>
      </c>
    </row>
    <row r="40" spans="2:15" ht="15">
      <c r="B40" s="24">
        <v>2</v>
      </c>
      <c r="C40" s="29" t="s">
        <v>230</v>
      </c>
      <c r="D40" s="50">
        <f t="shared" si="2"/>
        <v>0</v>
      </c>
      <c r="E40" s="44">
        <f aca="true" t="shared" si="4" ref="E40:E47">E9-E25</f>
        <v>0</v>
      </c>
      <c r="F40" s="44">
        <f aca="true" t="shared" si="5" ref="F40:F47">F9</f>
        <v>0</v>
      </c>
      <c r="G40" s="44">
        <f aca="true" t="shared" si="6" ref="G40:G47">F25</f>
        <v>0</v>
      </c>
      <c r="H40" s="44">
        <f t="shared" si="3"/>
        <v>0</v>
      </c>
      <c r="N40" s="11"/>
      <c r="O40" s="11"/>
    </row>
    <row r="41" spans="2:15" ht="15">
      <c r="B41" s="24">
        <v>3</v>
      </c>
      <c r="C41" s="29" t="s">
        <v>236</v>
      </c>
      <c r="D41" s="50"/>
      <c r="E41" s="44">
        <v>0</v>
      </c>
      <c r="F41" s="44">
        <f>F10</f>
        <v>0</v>
      </c>
      <c r="G41" s="44">
        <f t="shared" si="6"/>
        <v>0</v>
      </c>
      <c r="H41" s="44">
        <f t="shared" si="3"/>
        <v>0</v>
      </c>
      <c r="N41" s="11"/>
      <c r="O41" s="11"/>
    </row>
    <row r="42" spans="2:15" ht="15">
      <c r="B42" s="24">
        <v>4</v>
      </c>
      <c r="C42" s="29" t="s">
        <v>232</v>
      </c>
      <c r="D42" s="50"/>
      <c r="E42" s="44">
        <f>E11-E27</f>
        <v>0</v>
      </c>
      <c r="F42" s="44">
        <f>F11</f>
        <v>0</v>
      </c>
      <c r="G42" s="44">
        <f t="shared" si="6"/>
        <v>0</v>
      </c>
      <c r="H42" s="44">
        <f t="shared" si="3"/>
        <v>0</v>
      </c>
      <c r="N42" s="11"/>
      <c r="O42" s="11"/>
    </row>
    <row r="43" spans="2:15" ht="15">
      <c r="B43" s="24">
        <v>5</v>
      </c>
      <c r="C43" s="29" t="s">
        <v>233</v>
      </c>
      <c r="D43" s="50"/>
      <c r="E43" s="44">
        <f>E12-E28</f>
        <v>64780</v>
      </c>
      <c r="F43" s="44">
        <v>0</v>
      </c>
      <c r="G43" s="44">
        <f t="shared" si="6"/>
        <v>6478</v>
      </c>
      <c r="H43" s="44">
        <f t="shared" si="3"/>
        <v>58302</v>
      </c>
      <c r="N43" s="11"/>
      <c r="O43" s="11"/>
    </row>
    <row r="44" spans="2:15" ht="15">
      <c r="B44" s="24">
        <v>1</v>
      </c>
      <c r="C44" s="29" t="s">
        <v>234</v>
      </c>
      <c r="D44" s="50">
        <f t="shared" si="2"/>
        <v>0</v>
      </c>
      <c r="E44" s="44">
        <f t="shared" si="4"/>
        <v>0</v>
      </c>
      <c r="F44" s="44">
        <f t="shared" si="5"/>
        <v>0</v>
      </c>
      <c r="G44" s="44">
        <f t="shared" si="6"/>
        <v>0</v>
      </c>
      <c r="H44" s="44">
        <f t="shared" si="3"/>
        <v>0</v>
      </c>
      <c r="N44" s="11"/>
      <c r="O44" s="11"/>
    </row>
    <row r="45" spans="2:15" ht="15">
      <c r="B45" s="24">
        <v>2</v>
      </c>
      <c r="C45" s="29"/>
      <c r="D45" s="24"/>
      <c r="E45" s="44">
        <f t="shared" si="4"/>
        <v>0</v>
      </c>
      <c r="F45" s="44">
        <f t="shared" si="5"/>
        <v>0</v>
      </c>
      <c r="G45" s="44">
        <f t="shared" si="6"/>
        <v>0</v>
      </c>
      <c r="H45" s="44">
        <f t="shared" si="3"/>
        <v>0</v>
      </c>
      <c r="N45" s="11"/>
      <c r="O45" s="11"/>
    </row>
    <row r="46" spans="2:15" ht="15">
      <c r="B46" s="24">
        <v>3</v>
      </c>
      <c r="C46" s="16"/>
      <c r="D46" s="24"/>
      <c r="E46" s="44">
        <f t="shared" si="4"/>
        <v>0</v>
      </c>
      <c r="F46" s="44">
        <f t="shared" si="5"/>
        <v>0</v>
      </c>
      <c r="G46" s="44">
        <f t="shared" si="6"/>
        <v>0</v>
      </c>
      <c r="H46" s="44">
        <f t="shared" si="3"/>
        <v>0</v>
      </c>
      <c r="N46" s="11"/>
      <c r="O46" s="11"/>
    </row>
    <row r="47" spans="2:15" ht="15.75" thickBot="1">
      <c r="B47" s="35">
        <v>4</v>
      </c>
      <c r="C47" s="36"/>
      <c r="D47" s="35"/>
      <c r="E47" s="44">
        <f t="shared" si="4"/>
        <v>0</v>
      </c>
      <c r="F47" s="44">
        <f t="shared" si="5"/>
        <v>0</v>
      </c>
      <c r="G47" s="44">
        <f t="shared" si="6"/>
        <v>0</v>
      </c>
      <c r="H47" s="46">
        <f t="shared" si="3"/>
        <v>0</v>
      </c>
      <c r="N47" s="11"/>
      <c r="O47" s="11"/>
    </row>
    <row r="48" spans="2:15" ht="15.75" thickBot="1">
      <c r="B48" s="38"/>
      <c r="C48" s="39" t="s">
        <v>235</v>
      </c>
      <c r="D48" s="40"/>
      <c r="E48" s="47">
        <f>SUM(E39:E47)</f>
        <v>64780</v>
      </c>
      <c r="F48" s="47">
        <f>SUM(F39:F47)</f>
        <v>0</v>
      </c>
      <c r="G48" s="47">
        <f>SUM(G39:G47)</f>
        <v>6478</v>
      </c>
      <c r="H48" s="48">
        <f>SUM(H39:H47)</f>
        <v>58302</v>
      </c>
      <c r="J48" s="49"/>
      <c r="K48" s="17"/>
      <c r="N48" s="51"/>
      <c r="O48" s="11"/>
    </row>
    <row r="49" spans="7:11" s="11" customFormat="1" ht="15">
      <c r="G49" s="32"/>
      <c r="H49" s="52"/>
      <c r="K49" s="32"/>
    </row>
    <row r="50" spans="5:15" ht="15">
      <c r="E50" s="17"/>
      <c r="F50" s="53" t="s">
        <v>58</v>
      </c>
      <c r="J50" s="49"/>
      <c r="N50" s="11"/>
      <c r="O50" s="11"/>
    </row>
    <row r="51" spans="5:15" ht="15">
      <c r="E51" s="17"/>
      <c r="F51" s="53" t="s">
        <v>317</v>
      </c>
      <c r="J51" s="17"/>
      <c r="N51" s="11"/>
      <c r="O51" s="11"/>
    </row>
    <row r="52" spans="6:15" ht="15">
      <c r="F52" s="53"/>
      <c r="G52" s="53"/>
      <c r="N52" s="11"/>
      <c r="O52" s="11"/>
    </row>
    <row r="53" spans="6:7" ht="15">
      <c r="F53" s="53"/>
      <c r="G53" s="53"/>
    </row>
  </sheetData>
  <sheetProtection/>
  <mergeCells count="18">
    <mergeCell ref="C4:H4"/>
    <mergeCell ref="B6:B7"/>
    <mergeCell ref="C6:C7"/>
    <mergeCell ref="D6:D7"/>
    <mergeCell ref="F6:F7"/>
    <mergeCell ref="G6:G7"/>
    <mergeCell ref="C20:H20"/>
    <mergeCell ref="B22:B23"/>
    <mergeCell ref="C22:C23"/>
    <mergeCell ref="D22:D23"/>
    <mergeCell ref="F22:F23"/>
    <mergeCell ref="G22:G23"/>
    <mergeCell ref="C35:H35"/>
    <mergeCell ref="B37:B38"/>
    <mergeCell ref="C37:C38"/>
    <mergeCell ref="D37:D38"/>
    <mergeCell ref="F37:F38"/>
    <mergeCell ref="G37:G38"/>
  </mergeCells>
  <printOptions/>
  <pageMargins left="0.45" right="0" top="0.25" bottom="0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H44"/>
  <sheetViews>
    <sheetView view="pageBreakPreview" zoomScaleSheetLayoutView="100" zoomScalePageLayoutView="0" workbookViewId="0" topLeftCell="A7">
      <selection activeCell="G12" sqref="G12"/>
    </sheetView>
  </sheetViews>
  <sheetFormatPr defaultColWidth="9.140625" defaultRowHeight="15"/>
  <cols>
    <col min="1" max="1" width="7.421875" style="0" customWidth="1"/>
    <col min="3" max="3" width="14.140625" style="0" customWidth="1"/>
    <col min="4" max="4" width="12.140625" style="0" customWidth="1"/>
    <col min="5" max="5" width="11.00390625" style="0" customWidth="1"/>
    <col min="6" max="6" width="13.7109375" style="0" customWidth="1"/>
    <col min="7" max="7" width="11.140625" style="0" customWidth="1"/>
    <col min="8" max="8" width="11.421875" style="0" customWidth="1"/>
  </cols>
  <sheetData>
    <row r="3" ht="18">
      <c r="B3" s="95" t="s">
        <v>316</v>
      </c>
    </row>
    <row r="4" ht="18">
      <c r="B4" s="95" t="s">
        <v>319</v>
      </c>
    </row>
    <row r="5" ht="15.75">
      <c r="B5" s="54"/>
    </row>
    <row r="6" ht="15.75">
      <c r="B6" s="54"/>
    </row>
    <row r="7" spans="2:8" ht="21">
      <c r="B7" s="424" t="s">
        <v>532</v>
      </c>
      <c r="C7" s="424"/>
      <c r="D7" s="424"/>
      <c r="E7" s="424"/>
      <c r="F7" s="424"/>
      <c r="G7" s="424"/>
      <c r="H7" s="424"/>
    </row>
    <row r="10" spans="2:8" ht="15" customHeight="1">
      <c r="B10" s="425" t="s">
        <v>225</v>
      </c>
      <c r="C10" s="425" t="s">
        <v>237</v>
      </c>
      <c r="D10" s="425" t="s">
        <v>238</v>
      </c>
      <c r="E10" s="425" t="s">
        <v>239</v>
      </c>
      <c r="F10" s="426" t="s">
        <v>240</v>
      </c>
      <c r="G10" s="426" t="s">
        <v>534</v>
      </c>
      <c r="H10" s="428" t="s">
        <v>533</v>
      </c>
    </row>
    <row r="11" spans="2:8" ht="22.5" customHeight="1">
      <c r="B11" s="425"/>
      <c r="C11" s="425"/>
      <c r="D11" s="425"/>
      <c r="E11" s="425"/>
      <c r="F11" s="427"/>
      <c r="G11" s="427"/>
      <c r="H11" s="428"/>
    </row>
    <row r="12" spans="2:8" ht="15">
      <c r="B12" s="55">
        <v>1</v>
      </c>
      <c r="C12" s="55" t="s">
        <v>315</v>
      </c>
      <c r="D12" s="55"/>
      <c r="E12" s="55"/>
      <c r="F12" s="34"/>
      <c r="G12" s="56"/>
      <c r="H12" s="57">
        <f>F12-G12</f>
        <v>0</v>
      </c>
    </row>
    <row r="13" spans="2:8" ht="15">
      <c r="B13" s="55"/>
      <c r="C13" s="55"/>
      <c r="D13" s="55"/>
      <c r="E13" s="55"/>
      <c r="F13" s="58"/>
      <c r="G13" s="56"/>
      <c r="H13" s="57"/>
    </row>
    <row r="14" spans="2:8" ht="15">
      <c r="B14" s="55"/>
      <c r="C14" s="55"/>
      <c r="D14" s="55"/>
      <c r="E14" s="55"/>
      <c r="F14" s="58"/>
      <c r="G14" s="56"/>
      <c r="H14" s="57"/>
    </row>
    <row r="15" spans="2:8" ht="15">
      <c r="B15" s="55"/>
      <c r="C15" s="55"/>
      <c r="D15" s="55"/>
      <c r="E15" s="55"/>
      <c r="F15" s="58"/>
      <c r="G15" s="56"/>
      <c r="H15" s="57"/>
    </row>
    <row r="16" spans="2:8" ht="15">
      <c r="B16" s="55"/>
      <c r="C16" s="59"/>
      <c r="D16" s="59"/>
      <c r="E16" s="59"/>
      <c r="F16" s="60"/>
      <c r="G16" s="56"/>
      <c r="H16" s="57"/>
    </row>
    <row r="17" spans="2:8" ht="15">
      <c r="B17" s="55"/>
      <c r="C17" s="55"/>
      <c r="D17" s="55"/>
      <c r="E17" s="59"/>
      <c r="F17" s="34"/>
      <c r="G17" s="56"/>
      <c r="H17" s="57"/>
    </row>
    <row r="18" spans="2:8" ht="15">
      <c r="B18" s="55"/>
      <c r="C18" s="55"/>
      <c r="D18" s="55"/>
      <c r="E18" s="59"/>
      <c r="F18" s="34"/>
      <c r="G18" s="56"/>
      <c r="H18" s="57"/>
    </row>
    <row r="19" spans="2:8" ht="15">
      <c r="B19" s="55"/>
      <c r="C19" s="55"/>
      <c r="D19" s="55"/>
      <c r="E19" s="59"/>
      <c r="F19" s="34"/>
      <c r="G19" s="56"/>
      <c r="H19" s="57"/>
    </row>
    <row r="20" spans="2:8" ht="15">
      <c r="B20" s="55"/>
      <c r="C20" s="55"/>
      <c r="D20" s="55"/>
      <c r="E20" s="59"/>
      <c r="F20" s="34"/>
      <c r="G20" s="56"/>
      <c r="H20" s="57"/>
    </row>
    <row r="21" spans="2:8" ht="15">
      <c r="B21" s="55"/>
      <c r="C21" s="55"/>
      <c r="D21" s="55"/>
      <c r="E21" s="59"/>
      <c r="F21" s="34"/>
      <c r="G21" s="56"/>
      <c r="H21" s="57"/>
    </row>
    <row r="22" spans="2:8" ht="15">
      <c r="B22" s="55"/>
      <c r="C22" s="55"/>
      <c r="D22" s="55"/>
      <c r="E22" s="59"/>
      <c r="F22" s="34"/>
      <c r="G22" s="56"/>
      <c r="H22" s="57"/>
    </row>
    <row r="23" spans="2:8" ht="15">
      <c r="B23" s="55"/>
      <c r="C23" s="55"/>
      <c r="D23" s="55"/>
      <c r="E23" s="59"/>
      <c r="F23" s="34"/>
      <c r="G23" s="56"/>
      <c r="H23" s="57"/>
    </row>
    <row r="24" spans="2:8" ht="15">
      <c r="B24" s="55"/>
      <c r="C24" s="55"/>
      <c r="D24" s="55"/>
      <c r="E24" s="59"/>
      <c r="F24" s="34"/>
      <c r="G24" s="56"/>
      <c r="H24" s="57"/>
    </row>
    <row r="25" spans="2:8" ht="15">
      <c r="B25" s="55"/>
      <c r="C25" s="55"/>
      <c r="D25" s="55"/>
      <c r="E25" s="59"/>
      <c r="F25" s="34"/>
      <c r="G25" s="56"/>
      <c r="H25" s="57"/>
    </row>
    <row r="26" spans="2:8" ht="15">
      <c r="B26" s="55"/>
      <c r="C26" s="55"/>
      <c r="D26" s="55"/>
      <c r="E26" s="59"/>
      <c r="F26" s="34"/>
      <c r="G26" s="56"/>
      <c r="H26" s="57"/>
    </row>
    <row r="27" spans="2:8" ht="15">
      <c r="B27" s="55"/>
      <c r="C27" s="55"/>
      <c r="D27" s="55"/>
      <c r="E27" s="59"/>
      <c r="F27" s="34"/>
      <c r="G27" s="56"/>
      <c r="H27" s="57"/>
    </row>
    <row r="28" spans="2:8" ht="15">
      <c r="B28" s="55"/>
      <c r="C28" s="55"/>
      <c r="D28" s="55"/>
      <c r="E28" s="59"/>
      <c r="F28" s="34"/>
      <c r="G28" s="56"/>
      <c r="H28" s="57"/>
    </row>
    <row r="29" spans="2:8" ht="15">
      <c r="B29" s="55"/>
      <c r="C29" s="55"/>
      <c r="D29" s="55"/>
      <c r="E29" s="59"/>
      <c r="F29" s="34"/>
      <c r="G29" s="56"/>
      <c r="H29" s="57"/>
    </row>
    <row r="30" spans="2:8" ht="15">
      <c r="B30" s="55"/>
      <c r="C30" s="55"/>
      <c r="D30" s="55"/>
      <c r="E30" s="59"/>
      <c r="F30" s="34"/>
      <c r="G30" s="56"/>
      <c r="H30" s="57"/>
    </row>
    <row r="31" spans="2:8" ht="15">
      <c r="B31" s="55"/>
      <c r="C31" s="55"/>
      <c r="D31" s="55"/>
      <c r="E31" s="59"/>
      <c r="F31" s="34"/>
      <c r="G31" s="56"/>
      <c r="H31" s="57"/>
    </row>
    <row r="32" spans="2:8" ht="15">
      <c r="B32" s="55"/>
      <c r="C32" s="55"/>
      <c r="D32" s="55"/>
      <c r="E32" s="59"/>
      <c r="F32" s="60"/>
      <c r="G32" s="56"/>
      <c r="H32" s="57"/>
    </row>
    <row r="33" spans="2:8" ht="15">
      <c r="B33" s="55"/>
      <c r="C33" s="55"/>
      <c r="D33" s="55"/>
      <c r="E33" s="59"/>
      <c r="F33" s="60"/>
      <c r="G33" s="56"/>
      <c r="H33" s="57"/>
    </row>
    <row r="34" spans="2:8" ht="15">
      <c r="B34" s="55"/>
      <c r="C34" s="55"/>
      <c r="D34" s="55"/>
      <c r="E34" s="59"/>
      <c r="F34" s="60"/>
      <c r="G34" s="56"/>
      <c r="H34" s="57"/>
    </row>
    <row r="35" spans="2:8" ht="15">
      <c r="B35" s="55"/>
      <c r="C35" s="55"/>
      <c r="D35" s="55"/>
      <c r="E35" s="59"/>
      <c r="F35" s="60"/>
      <c r="G35" s="56"/>
      <c r="H35" s="57"/>
    </row>
    <row r="36" spans="2:8" ht="15">
      <c r="B36" s="55"/>
      <c r="C36" s="55"/>
      <c r="D36" s="55"/>
      <c r="E36" s="59"/>
      <c r="F36" s="60"/>
      <c r="G36" s="56"/>
      <c r="H36" s="57"/>
    </row>
    <row r="37" spans="2:8" ht="15">
      <c r="B37" s="55"/>
      <c r="C37" s="55"/>
      <c r="D37" s="55"/>
      <c r="E37" s="59"/>
      <c r="F37" s="60"/>
      <c r="G37" s="56"/>
      <c r="H37" s="57"/>
    </row>
    <row r="38" spans="2:8" ht="15">
      <c r="B38" s="55"/>
      <c r="C38" s="55"/>
      <c r="D38" s="55"/>
      <c r="E38" s="59"/>
      <c r="F38" s="60"/>
      <c r="G38" s="56"/>
      <c r="H38" s="57"/>
    </row>
    <row r="39" spans="2:8" ht="15">
      <c r="B39" s="55"/>
      <c r="C39" s="61"/>
      <c r="D39" s="62"/>
      <c r="E39" s="63"/>
      <c r="F39" s="60"/>
      <c r="G39" s="56"/>
      <c r="H39" s="57"/>
    </row>
    <row r="40" spans="2:8" ht="15">
      <c r="B40" s="55"/>
      <c r="C40" s="421"/>
      <c r="D40" s="422"/>
      <c r="E40" s="423"/>
      <c r="F40" s="65"/>
      <c r="G40" s="65"/>
      <c r="H40" s="65"/>
    </row>
    <row r="43" spans="4:7" ht="15.75">
      <c r="D43" s="66" t="s">
        <v>241</v>
      </c>
      <c r="E43" s="66"/>
      <c r="F43" s="67"/>
      <c r="G43" s="93" t="s">
        <v>320</v>
      </c>
    </row>
    <row r="44" spans="4:7" ht="15.75">
      <c r="D44" s="66" t="s">
        <v>242</v>
      </c>
      <c r="E44" s="66"/>
      <c r="F44" s="67"/>
      <c r="G44" s="94" t="s">
        <v>321</v>
      </c>
    </row>
  </sheetData>
  <sheetProtection/>
  <mergeCells count="9">
    <mergeCell ref="C40:E40"/>
    <mergeCell ref="B7:H7"/>
    <mergeCell ref="B10:B11"/>
    <mergeCell ref="C10:C11"/>
    <mergeCell ref="D10:D11"/>
    <mergeCell ref="E10:E11"/>
    <mergeCell ref="F10:F11"/>
    <mergeCell ref="G10:G11"/>
    <mergeCell ref="H10:H11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G104"/>
  <sheetViews>
    <sheetView view="pageBreakPreview" zoomScaleSheetLayoutView="100" zoomScalePageLayoutView="0" workbookViewId="0" topLeftCell="A28">
      <selection activeCell="B5" sqref="B5"/>
    </sheetView>
  </sheetViews>
  <sheetFormatPr defaultColWidth="11.421875" defaultRowHeight="15"/>
  <cols>
    <col min="1" max="1" width="5.00390625" style="68" customWidth="1"/>
    <col min="2" max="2" width="9.140625" style="68" customWidth="1"/>
    <col min="3" max="3" width="20.8515625" style="68" customWidth="1"/>
    <col min="4" max="6" width="11.421875" style="68" customWidth="1"/>
    <col min="7" max="7" width="14.28125" style="68" customWidth="1"/>
    <col min="8" max="16384" width="11.421875" style="68" customWidth="1"/>
  </cols>
  <sheetData>
    <row r="1" ht="18">
      <c r="B1" s="95" t="s">
        <v>316</v>
      </c>
    </row>
    <row r="2" ht="18">
      <c r="B2" s="95" t="s">
        <v>319</v>
      </c>
    </row>
    <row r="4" spans="2:7" ht="15.75">
      <c r="B4" s="429" t="s">
        <v>535</v>
      </c>
      <c r="C4" s="429"/>
      <c r="D4" s="429"/>
      <c r="E4" s="429"/>
      <c r="F4" s="429"/>
      <c r="G4" s="429"/>
    </row>
    <row r="6" spans="2:7" ht="15">
      <c r="B6" s="69" t="s">
        <v>225</v>
      </c>
      <c r="C6" s="69" t="s">
        <v>2</v>
      </c>
      <c r="D6" s="69" t="s">
        <v>243</v>
      </c>
      <c r="E6" s="69" t="s">
        <v>227</v>
      </c>
      <c r="F6" s="69" t="s">
        <v>244</v>
      </c>
      <c r="G6" s="69" t="s">
        <v>245</v>
      </c>
    </row>
    <row r="7" spans="2:7" ht="15">
      <c r="B7" s="99">
        <v>1</v>
      </c>
      <c r="C7" s="100" t="s">
        <v>365</v>
      </c>
      <c r="D7" s="100" t="s">
        <v>246</v>
      </c>
      <c r="E7" s="101">
        <v>20</v>
      </c>
      <c r="F7" s="101">
        <v>200</v>
      </c>
      <c r="G7" s="101">
        <f>E7*F7</f>
        <v>4000</v>
      </c>
    </row>
    <row r="8" spans="2:7" ht="15">
      <c r="B8" s="99">
        <v>2</v>
      </c>
      <c r="C8" s="100" t="s">
        <v>374</v>
      </c>
      <c r="D8" s="100" t="s">
        <v>246</v>
      </c>
      <c r="E8" s="101">
        <v>37</v>
      </c>
      <c r="F8" s="101">
        <v>130.89285714285714</v>
      </c>
      <c r="G8" s="101">
        <f aca="true" t="shared" si="0" ref="G8:G73">E8*F8</f>
        <v>4843.035714285714</v>
      </c>
    </row>
    <row r="9" spans="2:7" ht="15">
      <c r="B9" s="99">
        <v>3</v>
      </c>
      <c r="C9" s="100" t="s">
        <v>388</v>
      </c>
      <c r="D9" s="100" t="s">
        <v>246</v>
      </c>
      <c r="E9" s="101">
        <v>57</v>
      </c>
      <c r="F9" s="101">
        <v>78.16176470588235</v>
      </c>
      <c r="G9" s="101">
        <f t="shared" si="0"/>
        <v>4455.220588235294</v>
      </c>
    </row>
    <row r="10" spans="2:7" ht="15">
      <c r="B10" s="99">
        <v>4</v>
      </c>
      <c r="C10" s="100" t="s">
        <v>327</v>
      </c>
      <c r="D10" s="100" t="s">
        <v>246</v>
      </c>
      <c r="E10" s="101">
        <v>39</v>
      </c>
      <c r="F10" s="101">
        <v>100</v>
      </c>
      <c r="G10" s="101">
        <f t="shared" si="0"/>
        <v>3900</v>
      </c>
    </row>
    <row r="11" spans="2:7" ht="15">
      <c r="B11" s="99">
        <v>5</v>
      </c>
      <c r="C11" s="100" t="s">
        <v>330</v>
      </c>
      <c r="D11" s="100" t="s">
        <v>246</v>
      </c>
      <c r="E11" s="101">
        <v>24</v>
      </c>
      <c r="F11" s="101">
        <v>180</v>
      </c>
      <c r="G11" s="101">
        <f t="shared" si="0"/>
        <v>4320</v>
      </c>
    </row>
    <row r="12" spans="2:7" ht="15">
      <c r="B12" s="99">
        <v>6</v>
      </c>
      <c r="C12" s="100" t="s">
        <v>383</v>
      </c>
      <c r="D12" s="100" t="s">
        <v>246</v>
      </c>
      <c r="E12" s="101">
        <v>57</v>
      </c>
      <c r="F12" s="101">
        <v>71</v>
      </c>
      <c r="G12" s="101">
        <f t="shared" si="0"/>
        <v>4047</v>
      </c>
    </row>
    <row r="13" spans="2:7" ht="15">
      <c r="B13" s="99">
        <v>7</v>
      </c>
      <c r="C13" s="100" t="s">
        <v>331</v>
      </c>
      <c r="D13" s="100" t="s">
        <v>246</v>
      </c>
      <c r="E13" s="101">
        <v>300</v>
      </c>
      <c r="F13" s="101">
        <v>104.27636037693435</v>
      </c>
      <c r="G13" s="101">
        <f t="shared" si="0"/>
        <v>31282.908113080306</v>
      </c>
    </row>
    <row r="14" spans="2:7" ht="15">
      <c r="B14" s="99">
        <v>8</v>
      </c>
      <c r="C14" s="100" t="s">
        <v>326</v>
      </c>
      <c r="D14" s="100" t="s">
        <v>246</v>
      </c>
      <c r="E14" s="101">
        <v>1050</v>
      </c>
      <c r="F14" s="101">
        <v>30.399121181175715</v>
      </c>
      <c r="G14" s="101">
        <f t="shared" si="0"/>
        <v>31919.077240234503</v>
      </c>
    </row>
    <row r="15" spans="2:7" ht="15">
      <c r="B15" s="99">
        <v>9</v>
      </c>
      <c r="C15" s="100" t="s">
        <v>329</v>
      </c>
      <c r="D15" s="100" t="s">
        <v>246</v>
      </c>
      <c r="E15" s="101">
        <v>20</v>
      </c>
      <c r="F15" s="101">
        <v>4805.852663281236</v>
      </c>
      <c r="G15" s="101">
        <f t="shared" si="0"/>
        <v>96117.05326562472</v>
      </c>
    </row>
    <row r="16" spans="2:7" ht="15">
      <c r="B16" s="99">
        <v>10</v>
      </c>
      <c r="C16" s="100" t="s">
        <v>328</v>
      </c>
      <c r="D16" s="100" t="s">
        <v>246</v>
      </c>
      <c r="E16" s="101">
        <v>66</v>
      </c>
      <c r="F16" s="101">
        <v>205</v>
      </c>
      <c r="G16" s="101">
        <f t="shared" si="0"/>
        <v>13530</v>
      </c>
    </row>
    <row r="17" spans="2:7" ht="15">
      <c r="B17" s="99">
        <v>11</v>
      </c>
      <c r="C17" s="100" t="s">
        <v>376</v>
      </c>
      <c r="D17" s="100" t="s">
        <v>246</v>
      </c>
      <c r="E17" s="101">
        <v>73</v>
      </c>
      <c r="F17" s="101">
        <v>18</v>
      </c>
      <c r="G17" s="101">
        <f t="shared" si="0"/>
        <v>1314</v>
      </c>
    </row>
    <row r="18" spans="2:7" ht="15">
      <c r="B18" s="99">
        <v>12</v>
      </c>
      <c r="C18" s="100" t="s">
        <v>333</v>
      </c>
      <c r="D18" s="100" t="s">
        <v>246</v>
      </c>
      <c r="E18" s="101">
        <v>18</v>
      </c>
      <c r="F18" s="101">
        <v>808.3950328022491</v>
      </c>
      <c r="G18" s="101">
        <f t="shared" si="0"/>
        <v>14551.110590440485</v>
      </c>
    </row>
    <row r="19" spans="2:7" ht="15">
      <c r="B19" s="99">
        <v>13</v>
      </c>
      <c r="C19" s="100" t="s">
        <v>384</v>
      </c>
      <c r="D19" s="100" t="s">
        <v>246</v>
      </c>
      <c r="E19" s="101">
        <v>5</v>
      </c>
      <c r="F19" s="101">
        <v>170</v>
      </c>
      <c r="G19" s="101">
        <f t="shared" si="0"/>
        <v>850</v>
      </c>
    </row>
    <row r="20" spans="2:7" ht="15">
      <c r="B20" s="99">
        <v>14</v>
      </c>
      <c r="C20" s="100" t="s">
        <v>341</v>
      </c>
      <c r="D20" s="100" t="s">
        <v>246</v>
      </c>
      <c r="E20" s="101">
        <v>1258</v>
      </c>
      <c r="F20" s="101">
        <v>14.936519404347234</v>
      </c>
      <c r="G20" s="101">
        <f t="shared" si="0"/>
        <v>18790.14141066882</v>
      </c>
    </row>
    <row r="21" spans="2:7" ht="15">
      <c r="B21" s="99">
        <v>15</v>
      </c>
      <c r="C21" s="100" t="s">
        <v>386</v>
      </c>
      <c r="D21" s="100" t="s">
        <v>246</v>
      </c>
      <c r="E21" s="101">
        <v>5</v>
      </c>
      <c r="F21" s="101">
        <v>3200</v>
      </c>
      <c r="G21" s="101">
        <f t="shared" si="0"/>
        <v>16000</v>
      </c>
    </row>
    <row r="22" spans="2:7" ht="15">
      <c r="B22" s="99">
        <v>16</v>
      </c>
      <c r="C22" s="100" t="s">
        <v>389</v>
      </c>
      <c r="D22" s="100" t="s">
        <v>246</v>
      </c>
      <c r="E22" s="101">
        <v>187</v>
      </c>
      <c r="F22" s="101">
        <v>223.07692307692304</v>
      </c>
      <c r="G22" s="101">
        <f t="shared" si="0"/>
        <v>41715.38461538461</v>
      </c>
    </row>
    <row r="23" spans="2:7" ht="15">
      <c r="B23" s="99">
        <v>17</v>
      </c>
      <c r="C23" s="100" t="s">
        <v>343</v>
      </c>
      <c r="D23" s="100" t="s">
        <v>246</v>
      </c>
      <c r="E23" s="101">
        <v>45</v>
      </c>
      <c r="F23" s="101">
        <v>170</v>
      </c>
      <c r="G23" s="101">
        <f t="shared" si="0"/>
        <v>7650</v>
      </c>
    </row>
    <row r="24" spans="2:7" ht="15">
      <c r="B24" s="99">
        <v>18</v>
      </c>
      <c r="C24" s="100" t="s">
        <v>352</v>
      </c>
      <c r="D24" s="100" t="s">
        <v>246</v>
      </c>
      <c r="E24" s="101">
        <v>585</v>
      </c>
      <c r="F24" s="101">
        <v>32</v>
      </c>
      <c r="G24" s="101">
        <f t="shared" si="0"/>
        <v>18720</v>
      </c>
    </row>
    <row r="25" spans="2:7" ht="15">
      <c r="B25" s="99">
        <v>19</v>
      </c>
      <c r="C25" s="100" t="s">
        <v>390</v>
      </c>
      <c r="D25" s="100" t="s">
        <v>246</v>
      </c>
      <c r="E25" s="101">
        <v>300</v>
      </c>
      <c r="F25" s="101">
        <v>5</v>
      </c>
      <c r="G25" s="101">
        <f t="shared" si="0"/>
        <v>1500</v>
      </c>
    </row>
    <row r="26" spans="2:7" ht="15">
      <c r="B26" s="99">
        <v>20</v>
      </c>
      <c r="C26" s="100" t="s">
        <v>325</v>
      </c>
      <c r="D26" s="100" t="s">
        <v>246</v>
      </c>
      <c r="E26" s="101">
        <v>4800</v>
      </c>
      <c r="F26" s="101">
        <v>11.288578684996978</v>
      </c>
      <c r="G26" s="101">
        <f t="shared" si="0"/>
        <v>54185.177687985495</v>
      </c>
    </row>
    <row r="27" spans="2:7" ht="15">
      <c r="B27" s="99">
        <v>21</v>
      </c>
      <c r="C27" s="100" t="s">
        <v>391</v>
      </c>
      <c r="D27" s="100" t="s">
        <v>246</v>
      </c>
      <c r="E27" s="101">
        <v>3300</v>
      </c>
      <c r="F27" s="101">
        <v>24.34897727199216</v>
      </c>
      <c r="G27" s="101">
        <f t="shared" si="0"/>
        <v>80351.62499757414</v>
      </c>
    </row>
    <row r="28" spans="2:7" ht="15">
      <c r="B28" s="99">
        <v>22</v>
      </c>
      <c r="C28" s="100" t="s">
        <v>392</v>
      </c>
      <c r="D28" s="100" t="s">
        <v>246</v>
      </c>
      <c r="E28" s="101">
        <v>75</v>
      </c>
      <c r="F28" s="101">
        <v>35</v>
      </c>
      <c r="G28" s="101">
        <f t="shared" si="0"/>
        <v>2625</v>
      </c>
    </row>
    <row r="29" spans="2:7" ht="15">
      <c r="B29" s="99">
        <v>23</v>
      </c>
      <c r="C29" s="100" t="s">
        <v>358</v>
      </c>
      <c r="D29" s="100" t="s">
        <v>246</v>
      </c>
      <c r="E29" s="101">
        <v>30</v>
      </c>
      <c r="F29" s="101">
        <v>200</v>
      </c>
      <c r="G29" s="101">
        <f t="shared" si="0"/>
        <v>6000</v>
      </c>
    </row>
    <row r="30" spans="2:7" ht="15">
      <c r="B30" s="99">
        <v>24</v>
      </c>
      <c r="C30" s="100" t="s">
        <v>393</v>
      </c>
      <c r="D30" s="100" t="s">
        <v>246</v>
      </c>
      <c r="E30" s="101">
        <v>300</v>
      </c>
      <c r="F30" s="101">
        <v>15</v>
      </c>
      <c r="G30" s="101">
        <f t="shared" si="0"/>
        <v>4500</v>
      </c>
    </row>
    <row r="31" spans="2:7" ht="15">
      <c r="B31" s="99">
        <v>25</v>
      </c>
      <c r="C31" s="100" t="s">
        <v>360</v>
      </c>
      <c r="D31" s="100" t="s">
        <v>246</v>
      </c>
      <c r="E31" s="101">
        <v>15</v>
      </c>
      <c r="F31" s="101">
        <v>180</v>
      </c>
      <c r="G31" s="101">
        <f t="shared" si="0"/>
        <v>2700</v>
      </c>
    </row>
    <row r="32" spans="2:7" ht="15">
      <c r="B32" s="99">
        <v>26</v>
      </c>
      <c r="C32" s="100" t="s">
        <v>372</v>
      </c>
      <c r="D32" s="100" t="s">
        <v>246</v>
      </c>
      <c r="E32" s="101">
        <v>225</v>
      </c>
      <c r="F32" s="101">
        <v>99.30002956850223</v>
      </c>
      <c r="G32" s="101">
        <f t="shared" si="0"/>
        <v>22342.506652913</v>
      </c>
    </row>
    <row r="33" spans="2:7" ht="15">
      <c r="B33" s="99">
        <v>27</v>
      </c>
      <c r="C33" s="100" t="s">
        <v>359</v>
      </c>
      <c r="D33" s="100" t="s">
        <v>246</v>
      </c>
      <c r="E33" s="101">
        <v>45</v>
      </c>
      <c r="F33" s="101">
        <v>70</v>
      </c>
      <c r="G33" s="101">
        <f t="shared" si="0"/>
        <v>3150</v>
      </c>
    </row>
    <row r="34" spans="2:7" ht="15">
      <c r="B34" s="99">
        <v>28</v>
      </c>
      <c r="C34" s="100" t="s">
        <v>332</v>
      </c>
      <c r="D34" s="100" t="s">
        <v>246</v>
      </c>
      <c r="E34" s="101">
        <v>282</v>
      </c>
      <c r="F34" s="101">
        <v>25.43337115534743</v>
      </c>
      <c r="G34" s="101">
        <f t="shared" si="0"/>
        <v>7172.210665807976</v>
      </c>
    </row>
    <row r="35" spans="2:7" ht="15">
      <c r="B35" s="99">
        <v>29</v>
      </c>
      <c r="C35" s="100" t="s">
        <v>394</v>
      </c>
      <c r="D35" s="100" t="s">
        <v>246</v>
      </c>
      <c r="E35" s="101">
        <v>1183</v>
      </c>
      <c r="F35" s="101">
        <v>17.317096317851846</v>
      </c>
      <c r="G35" s="101">
        <f t="shared" si="0"/>
        <v>20486.124944018735</v>
      </c>
    </row>
    <row r="36" spans="2:7" ht="15">
      <c r="B36" s="99">
        <v>30</v>
      </c>
      <c r="C36" s="100" t="s">
        <v>364</v>
      </c>
      <c r="D36" s="100" t="s">
        <v>246</v>
      </c>
      <c r="E36" s="101">
        <v>185</v>
      </c>
      <c r="F36" s="101">
        <v>10</v>
      </c>
      <c r="G36" s="101">
        <f t="shared" si="0"/>
        <v>1850</v>
      </c>
    </row>
    <row r="37" spans="2:7" ht="15">
      <c r="B37" s="99">
        <v>31</v>
      </c>
      <c r="C37" s="100" t="s">
        <v>338</v>
      </c>
      <c r="D37" s="100" t="s">
        <v>246</v>
      </c>
      <c r="E37" s="101">
        <v>45</v>
      </c>
      <c r="F37" s="101">
        <v>34</v>
      </c>
      <c r="G37" s="101">
        <f t="shared" si="0"/>
        <v>1530</v>
      </c>
    </row>
    <row r="38" spans="2:7" ht="15">
      <c r="B38" s="99">
        <v>32</v>
      </c>
      <c r="C38" s="100" t="s">
        <v>337</v>
      </c>
      <c r="D38" s="100" t="s">
        <v>246</v>
      </c>
      <c r="E38" s="101">
        <v>67</v>
      </c>
      <c r="F38" s="101">
        <v>10.8600583090379</v>
      </c>
      <c r="G38" s="101">
        <f t="shared" si="0"/>
        <v>727.6239067055393</v>
      </c>
    </row>
    <row r="39" spans="2:7" ht="15">
      <c r="B39" s="99">
        <v>33</v>
      </c>
      <c r="C39" s="100" t="s">
        <v>368</v>
      </c>
      <c r="D39" s="100" t="s">
        <v>246</v>
      </c>
      <c r="E39" s="101">
        <v>117</v>
      </c>
      <c r="F39" s="101">
        <v>100</v>
      </c>
      <c r="G39" s="101">
        <f t="shared" si="0"/>
        <v>11700</v>
      </c>
    </row>
    <row r="40" spans="2:7" ht="15">
      <c r="B40" s="99">
        <v>34</v>
      </c>
      <c r="C40" s="100" t="s">
        <v>395</v>
      </c>
      <c r="D40" s="100" t="s">
        <v>396</v>
      </c>
      <c r="E40" s="101">
        <v>789</v>
      </c>
      <c r="F40" s="101">
        <v>32.79087452471483</v>
      </c>
      <c r="G40" s="101">
        <f t="shared" si="0"/>
        <v>25872</v>
      </c>
    </row>
    <row r="41" spans="2:7" ht="15">
      <c r="B41" s="99">
        <v>35</v>
      </c>
      <c r="C41" s="100" t="s">
        <v>397</v>
      </c>
      <c r="D41" s="100" t="s">
        <v>246</v>
      </c>
      <c r="E41" s="101">
        <v>2</v>
      </c>
      <c r="F41" s="101">
        <v>2166.67</v>
      </c>
      <c r="G41" s="101">
        <f t="shared" si="0"/>
        <v>4333.34</v>
      </c>
    </row>
    <row r="42" spans="2:7" ht="15">
      <c r="B42" s="99">
        <v>36</v>
      </c>
      <c r="C42" s="100" t="s">
        <v>398</v>
      </c>
      <c r="D42" s="100" t="s">
        <v>246</v>
      </c>
      <c r="E42" s="101">
        <v>45</v>
      </c>
      <c r="F42" s="101">
        <v>130</v>
      </c>
      <c r="G42" s="101">
        <f t="shared" si="0"/>
        <v>5850</v>
      </c>
    </row>
    <row r="43" spans="2:7" ht="15">
      <c r="B43" s="99">
        <v>37</v>
      </c>
      <c r="C43" s="100" t="s">
        <v>336</v>
      </c>
      <c r="D43" s="100" t="s">
        <v>246</v>
      </c>
      <c r="E43" s="101">
        <v>60</v>
      </c>
      <c r="F43" s="101">
        <v>42.51803082677377</v>
      </c>
      <c r="G43" s="101">
        <f t="shared" si="0"/>
        <v>2551.081849606426</v>
      </c>
    </row>
    <row r="44" spans="2:7" ht="15">
      <c r="B44" s="99">
        <v>38</v>
      </c>
      <c r="C44" s="100" t="s">
        <v>371</v>
      </c>
      <c r="D44" s="100" t="s">
        <v>246</v>
      </c>
      <c r="E44" s="101">
        <v>5</v>
      </c>
      <c r="F44" s="101">
        <v>5000</v>
      </c>
      <c r="G44" s="101">
        <f t="shared" si="0"/>
        <v>25000</v>
      </c>
    </row>
    <row r="45" spans="2:7" ht="15">
      <c r="B45" s="99">
        <v>39</v>
      </c>
      <c r="C45" s="100" t="s">
        <v>324</v>
      </c>
      <c r="D45" s="100" t="s">
        <v>246</v>
      </c>
      <c r="E45" s="101">
        <v>2970</v>
      </c>
      <c r="F45" s="101">
        <v>2.102932369600934</v>
      </c>
      <c r="G45" s="101">
        <f t="shared" si="0"/>
        <v>6245.7091377147735</v>
      </c>
    </row>
    <row r="46" spans="2:7" ht="15">
      <c r="B46" s="99">
        <v>40</v>
      </c>
      <c r="C46" s="100" t="s">
        <v>399</v>
      </c>
      <c r="D46" s="100" t="s">
        <v>246</v>
      </c>
      <c r="E46" s="101">
        <v>6</v>
      </c>
      <c r="F46" s="101">
        <v>639.1069642857144</v>
      </c>
      <c r="G46" s="101">
        <f t="shared" si="0"/>
        <v>3834.6417857142865</v>
      </c>
    </row>
    <row r="47" spans="2:7" ht="15">
      <c r="B47" s="99">
        <v>41</v>
      </c>
      <c r="C47" s="100" t="s">
        <v>380</v>
      </c>
      <c r="D47" s="100" t="s">
        <v>396</v>
      </c>
      <c r="E47" s="101">
        <v>2</v>
      </c>
      <c r="F47" s="101">
        <v>200</v>
      </c>
      <c r="G47" s="101">
        <f t="shared" si="0"/>
        <v>400</v>
      </c>
    </row>
    <row r="48" spans="2:7" ht="15">
      <c r="B48" s="99">
        <v>42</v>
      </c>
      <c r="C48" s="100" t="s">
        <v>357</v>
      </c>
      <c r="D48" s="100" t="s">
        <v>246</v>
      </c>
      <c r="E48" s="101">
        <v>15</v>
      </c>
      <c r="F48" s="101">
        <v>100</v>
      </c>
      <c r="G48" s="101">
        <f t="shared" si="0"/>
        <v>1500</v>
      </c>
    </row>
    <row r="49" spans="2:7" ht="15">
      <c r="B49" s="99">
        <v>43</v>
      </c>
      <c r="C49" s="100" t="s">
        <v>339</v>
      </c>
      <c r="D49" s="100" t="s">
        <v>246</v>
      </c>
      <c r="E49" s="101">
        <v>120</v>
      </c>
      <c r="F49" s="101">
        <v>263.8025342167625</v>
      </c>
      <c r="G49" s="101">
        <f t="shared" si="0"/>
        <v>31656.304106011503</v>
      </c>
    </row>
    <row r="50" spans="2:7" ht="15">
      <c r="B50" s="99">
        <v>44</v>
      </c>
      <c r="C50" s="100" t="s">
        <v>377</v>
      </c>
      <c r="D50" s="100" t="s">
        <v>378</v>
      </c>
      <c r="E50" s="101">
        <v>2</v>
      </c>
      <c r="F50" s="101">
        <v>160</v>
      </c>
      <c r="G50" s="101">
        <f>E50*F50</f>
        <v>320</v>
      </c>
    </row>
    <row r="51" spans="2:7" ht="15">
      <c r="B51" s="99">
        <v>45</v>
      </c>
      <c r="C51" s="100" t="s">
        <v>363</v>
      </c>
      <c r="D51" s="100" t="s">
        <v>246</v>
      </c>
      <c r="E51" s="101">
        <v>75</v>
      </c>
      <c r="F51" s="101">
        <v>303.9879759519038</v>
      </c>
      <c r="G51" s="101">
        <f>E51*F51</f>
        <v>22799.098196392788</v>
      </c>
    </row>
    <row r="54" spans="2:7" ht="15">
      <c r="B54" s="99">
        <v>46</v>
      </c>
      <c r="C54" s="100" t="s">
        <v>400</v>
      </c>
      <c r="D54" s="100" t="s">
        <v>246</v>
      </c>
      <c r="E54" s="101">
        <v>1470</v>
      </c>
      <c r="F54" s="101">
        <v>276.3764364811492</v>
      </c>
      <c r="G54" s="101">
        <f t="shared" si="0"/>
        <v>406273.3616272893</v>
      </c>
    </row>
    <row r="55" spans="2:7" ht="15">
      <c r="B55" s="99">
        <v>47</v>
      </c>
      <c r="C55" s="100" t="s">
        <v>323</v>
      </c>
      <c r="D55" s="100" t="s">
        <v>246</v>
      </c>
      <c r="E55" s="101">
        <v>10362</v>
      </c>
      <c r="F55" s="101">
        <v>1.641595441595443</v>
      </c>
      <c r="G55" s="101">
        <f t="shared" si="0"/>
        <v>17010.21196581198</v>
      </c>
    </row>
    <row r="56" spans="2:7" ht="15">
      <c r="B56" s="99">
        <v>48</v>
      </c>
      <c r="C56" s="100" t="s">
        <v>401</v>
      </c>
      <c r="D56" s="100" t="s">
        <v>246</v>
      </c>
      <c r="E56" s="101">
        <v>96</v>
      </c>
      <c r="F56" s="101">
        <v>43.88736842105266</v>
      </c>
      <c r="G56" s="101">
        <f t="shared" si="0"/>
        <v>4213.187368421056</v>
      </c>
    </row>
    <row r="57" spans="2:7" ht="15">
      <c r="B57" s="99">
        <v>49</v>
      </c>
      <c r="C57" s="100" t="s">
        <v>355</v>
      </c>
      <c r="D57" s="100" t="s">
        <v>246</v>
      </c>
      <c r="E57" s="101">
        <v>5004</v>
      </c>
      <c r="F57" s="101">
        <v>4.061793331986974</v>
      </c>
      <c r="G57" s="101">
        <f t="shared" si="0"/>
        <v>20325.213833262816</v>
      </c>
    </row>
    <row r="58" spans="2:7" ht="15">
      <c r="B58" s="99">
        <v>50</v>
      </c>
      <c r="C58" s="100" t="s">
        <v>379</v>
      </c>
      <c r="D58" s="100" t="s">
        <v>246</v>
      </c>
      <c r="E58" s="101">
        <v>3</v>
      </c>
      <c r="F58" s="101">
        <v>750</v>
      </c>
      <c r="G58" s="101">
        <f t="shared" si="0"/>
        <v>2250</v>
      </c>
    </row>
    <row r="59" spans="2:7" ht="15">
      <c r="B59" s="99">
        <v>51</v>
      </c>
      <c r="C59" s="100" t="s">
        <v>402</v>
      </c>
      <c r="D59" s="100" t="s">
        <v>246</v>
      </c>
      <c r="E59" s="101">
        <v>25</v>
      </c>
      <c r="F59" s="101">
        <v>185</v>
      </c>
      <c r="G59" s="101">
        <f t="shared" si="0"/>
        <v>4625</v>
      </c>
    </row>
    <row r="60" spans="2:7" ht="15">
      <c r="B60" s="99">
        <v>52</v>
      </c>
      <c r="C60" s="100" t="s">
        <v>353</v>
      </c>
      <c r="D60" s="100" t="s">
        <v>246</v>
      </c>
      <c r="E60" s="101">
        <v>32</v>
      </c>
      <c r="F60" s="101">
        <v>74.19354838709678</v>
      </c>
      <c r="G60" s="101">
        <f t="shared" si="0"/>
        <v>2374.193548387097</v>
      </c>
    </row>
    <row r="61" spans="2:7" ht="15">
      <c r="B61" s="99">
        <v>53</v>
      </c>
      <c r="C61" s="100" t="s">
        <v>403</v>
      </c>
      <c r="D61" s="100" t="s">
        <v>396</v>
      </c>
      <c r="E61" s="101">
        <v>33</v>
      </c>
      <c r="F61" s="101">
        <v>468.1818181818182</v>
      </c>
      <c r="G61" s="101">
        <f t="shared" si="0"/>
        <v>15450</v>
      </c>
    </row>
    <row r="62" spans="2:7" ht="15">
      <c r="B62" s="99">
        <v>54</v>
      </c>
      <c r="C62" s="100" t="s">
        <v>356</v>
      </c>
      <c r="D62" s="100" t="s">
        <v>246</v>
      </c>
      <c r="E62" s="101">
        <v>36</v>
      </c>
      <c r="F62" s="101">
        <v>40</v>
      </c>
      <c r="G62" s="101">
        <f t="shared" si="0"/>
        <v>1440</v>
      </c>
    </row>
    <row r="63" spans="2:7" ht="15">
      <c r="B63" s="99">
        <v>55</v>
      </c>
      <c r="C63" s="100" t="s">
        <v>354</v>
      </c>
      <c r="D63" s="100" t="s">
        <v>246</v>
      </c>
      <c r="E63" s="101">
        <v>93</v>
      </c>
      <c r="F63" s="101">
        <v>121.31578947368423</v>
      </c>
      <c r="G63" s="101">
        <f t="shared" si="0"/>
        <v>11282.368421052633</v>
      </c>
    </row>
    <row r="64" spans="2:7" ht="15">
      <c r="B64" s="99">
        <v>56</v>
      </c>
      <c r="C64" s="100" t="s">
        <v>344</v>
      </c>
      <c r="D64" s="100" t="s">
        <v>246</v>
      </c>
      <c r="E64" s="101">
        <v>70</v>
      </c>
      <c r="F64" s="101">
        <v>70</v>
      </c>
      <c r="G64" s="101">
        <f t="shared" si="0"/>
        <v>4900</v>
      </c>
    </row>
    <row r="65" spans="2:7" ht="15">
      <c r="B65" s="99">
        <v>57</v>
      </c>
      <c r="C65" s="100" t="s">
        <v>361</v>
      </c>
      <c r="D65" s="100" t="s">
        <v>246</v>
      </c>
      <c r="E65" s="101">
        <v>61</v>
      </c>
      <c r="F65" s="101">
        <v>70</v>
      </c>
      <c r="G65" s="101">
        <f t="shared" si="0"/>
        <v>4270</v>
      </c>
    </row>
    <row r="66" spans="2:7" ht="15">
      <c r="B66" s="99">
        <v>58</v>
      </c>
      <c r="C66" s="100" t="s">
        <v>404</v>
      </c>
      <c r="D66" s="100" t="s">
        <v>246</v>
      </c>
      <c r="E66" s="101">
        <v>748</v>
      </c>
      <c r="F66" s="101">
        <v>30.70148962938284</v>
      </c>
      <c r="G66" s="101">
        <f t="shared" si="0"/>
        <v>22964.714242778366</v>
      </c>
    </row>
    <row r="67" spans="2:7" ht="15">
      <c r="B67" s="99">
        <v>59</v>
      </c>
      <c r="C67" s="100" t="s">
        <v>348</v>
      </c>
      <c r="D67" s="100" t="s">
        <v>246</v>
      </c>
      <c r="E67" s="101">
        <v>186</v>
      </c>
      <c r="F67" s="101">
        <v>209.4444444444445</v>
      </c>
      <c r="G67" s="101">
        <f t="shared" si="0"/>
        <v>38956.66666666668</v>
      </c>
    </row>
    <row r="68" spans="2:7" ht="15">
      <c r="B68" s="99">
        <v>60</v>
      </c>
      <c r="C68" s="100" t="s">
        <v>334</v>
      </c>
      <c r="D68" s="100" t="s">
        <v>246</v>
      </c>
      <c r="E68" s="101">
        <v>107</v>
      </c>
      <c r="F68" s="101">
        <v>62</v>
      </c>
      <c r="G68" s="101">
        <f t="shared" si="0"/>
        <v>6634</v>
      </c>
    </row>
    <row r="69" spans="2:7" ht="15">
      <c r="B69" s="99">
        <v>61</v>
      </c>
      <c r="C69" s="100" t="s">
        <v>349</v>
      </c>
      <c r="D69" s="100" t="s">
        <v>246</v>
      </c>
      <c r="E69" s="101">
        <v>54</v>
      </c>
      <c r="F69" s="101">
        <v>70</v>
      </c>
      <c r="G69" s="101">
        <f t="shared" si="0"/>
        <v>3780</v>
      </c>
    </row>
    <row r="70" spans="2:7" ht="15">
      <c r="B70" s="99">
        <v>62</v>
      </c>
      <c r="C70" s="100" t="s">
        <v>369</v>
      </c>
      <c r="D70" s="100" t="s">
        <v>246</v>
      </c>
      <c r="E70" s="101">
        <v>63</v>
      </c>
      <c r="F70" s="101">
        <v>10</v>
      </c>
      <c r="G70" s="101">
        <f t="shared" si="0"/>
        <v>630</v>
      </c>
    </row>
    <row r="71" spans="2:7" ht="15">
      <c r="B71" s="99">
        <v>63</v>
      </c>
      <c r="C71" s="100" t="s">
        <v>335</v>
      </c>
      <c r="D71" s="100" t="s">
        <v>246</v>
      </c>
      <c r="E71" s="101">
        <v>1689</v>
      </c>
      <c r="F71" s="101">
        <v>24.58436788609989</v>
      </c>
      <c r="G71" s="101">
        <f t="shared" si="0"/>
        <v>41522.997359622714</v>
      </c>
    </row>
    <row r="72" spans="2:7" ht="15">
      <c r="B72" s="99">
        <v>64</v>
      </c>
      <c r="C72" s="100" t="s">
        <v>405</v>
      </c>
      <c r="D72" s="100" t="s">
        <v>246</v>
      </c>
      <c r="E72" s="101">
        <v>30</v>
      </c>
      <c r="F72" s="101">
        <v>700</v>
      </c>
      <c r="G72" s="101">
        <f t="shared" si="0"/>
        <v>21000</v>
      </c>
    </row>
    <row r="73" spans="2:7" ht="15">
      <c r="B73" s="99">
        <v>65</v>
      </c>
      <c r="C73" s="100" t="s">
        <v>375</v>
      </c>
      <c r="D73" s="100" t="s">
        <v>246</v>
      </c>
      <c r="E73" s="101">
        <v>12</v>
      </c>
      <c r="F73" s="101">
        <v>100</v>
      </c>
      <c r="G73" s="101">
        <f t="shared" si="0"/>
        <v>1200</v>
      </c>
    </row>
    <row r="74" spans="2:7" ht="15">
      <c r="B74" s="99">
        <v>66</v>
      </c>
      <c r="C74" s="100" t="s">
        <v>406</v>
      </c>
      <c r="D74" s="100" t="s">
        <v>246</v>
      </c>
      <c r="E74" s="101">
        <v>150</v>
      </c>
      <c r="F74" s="101">
        <v>17.5</v>
      </c>
      <c r="G74" s="101">
        <f aca="true" t="shared" si="1" ref="G74:G100">E74*F74</f>
        <v>2625</v>
      </c>
    </row>
    <row r="75" spans="2:7" ht="15">
      <c r="B75" s="99">
        <v>67</v>
      </c>
      <c r="C75" s="100" t="s">
        <v>347</v>
      </c>
      <c r="D75" s="100" t="s">
        <v>246</v>
      </c>
      <c r="E75" s="101">
        <v>166</v>
      </c>
      <c r="F75" s="101">
        <v>30</v>
      </c>
      <c r="G75" s="101">
        <f t="shared" si="1"/>
        <v>4980</v>
      </c>
    </row>
    <row r="76" spans="2:7" ht="15">
      <c r="B76" s="99">
        <v>68</v>
      </c>
      <c r="C76" s="100" t="s">
        <v>407</v>
      </c>
      <c r="D76" s="100" t="s">
        <v>246</v>
      </c>
      <c r="E76" s="101">
        <v>75</v>
      </c>
      <c r="F76" s="101">
        <v>5</v>
      </c>
      <c r="G76" s="101">
        <f t="shared" si="1"/>
        <v>375</v>
      </c>
    </row>
    <row r="77" spans="2:7" ht="15">
      <c r="B77" s="99">
        <v>69</v>
      </c>
      <c r="C77" s="100" t="s">
        <v>370</v>
      </c>
      <c r="D77" s="100" t="s">
        <v>246</v>
      </c>
      <c r="E77" s="101">
        <v>32</v>
      </c>
      <c r="F77" s="101">
        <v>93.92592592592592</v>
      </c>
      <c r="G77" s="101">
        <f t="shared" si="1"/>
        <v>3005.6296296296296</v>
      </c>
    </row>
    <row r="78" spans="2:7" ht="15">
      <c r="B78" s="99">
        <v>70</v>
      </c>
      <c r="C78" s="100" t="s">
        <v>382</v>
      </c>
      <c r="D78" s="100" t="s">
        <v>246</v>
      </c>
      <c r="E78" s="101">
        <v>1</v>
      </c>
      <c r="F78" s="101">
        <v>1150</v>
      </c>
      <c r="G78" s="101">
        <f t="shared" si="1"/>
        <v>1150</v>
      </c>
    </row>
    <row r="79" spans="2:7" ht="15">
      <c r="B79" s="99">
        <v>71</v>
      </c>
      <c r="C79" s="100" t="s">
        <v>91</v>
      </c>
      <c r="D79" s="100" t="s">
        <v>246</v>
      </c>
      <c r="E79" s="101">
        <v>178</v>
      </c>
      <c r="F79" s="101">
        <v>12</v>
      </c>
      <c r="G79" s="101">
        <f t="shared" si="1"/>
        <v>2136</v>
      </c>
    </row>
    <row r="80" spans="2:7" ht="15">
      <c r="B80" s="99">
        <v>72</v>
      </c>
      <c r="C80" s="100" t="s">
        <v>366</v>
      </c>
      <c r="D80" s="100" t="s">
        <v>246</v>
      </c>
      <c r="E80" s="101">
        <v>576</v>
      </c>
      <c r="F80" s="101">
        <v>27.5</v>
      </c>
      <c r="G80" s="101">
        <f t="shared" si="1"/>
        <v>15840</v>
      </c>
    </row>
    <row r="81" spans="2:7" ht="15">
      <c r="B81" s="99">
        <v>73</v>
      </c>
      <c r="C81" s="100" t="s">
        <v>408</v>
      </c>
      <c r="D81" s="100" t="s">
        <v>246</v>
      </c>
      <c r="E81" s="101">
        <v>870</v>
      </c>
      <c r="F81" s="101">
        <v>31</v>
      </c>
      <c r="G81" s="101">
        <f t="shared" si="1"/>
        <v>26970</v>
      </c>
    </row>
    <row r="82" spans="2:7" ht="15">
      <c r="B82" s="99">
        <v>74</v>
      </c>
      <c r="C82" s="100" t="s">
        <v>381</v>
      </c>
      <c r="D82" s="100" t="s">
        <v>246</v>
      </c>
      <c r="E82" s="101">
        <v>253</v>
      </c>
      <c r="F82" s="101">
        <v>12</v>
      </c>
      <c r="G82" s="101">
        <f t="shared" si="1"/>
        <v>3036</v>
      </c>
    </row>
    <row r="83" spans="2:7" ht="15">
      <c r="B83" s="99">
        <v>75</v>
      </c>
      <c r="C83" s="100" t="s">
        <v>409</v>
      </c>
      <c r="D83" s="100" t="s">
        <v>246</v>
      </c>
      <c r="E83" s="101">
        <v>13</v>
      </c>
      <c r="F83" s="101">
        <v>400</v>
      </c>
      <c r="G83" s="101">
        <f t="shared" si="1"/>
        <v>5200</v>
      </c>
    </row>
    <row r="84" spans="2:7" ht="15">
      <c r="B84" s="99">
        <v>76</v>
      </c>
      <c r="C84" s="100" t="s">
        <v>362</v>
      </c>
      <c r="D84" s="100" t="s">
        <v>246</v>
      </c>
      <c r="E84" s="101">
        <v>197</v>
      </c>
      <c r="F84" s="101">
        <v>29.748091603053435</v>
      </c>
      <c r="G84" s="101">
        <f t="shared" si="1"/>
        <v>5860.374045801526</v>
      </c>
    </row>
    <row r="85" spans="2:7" ht="15">
      <c r="B85" s="99">
        <v>77</v>
      </c>
      <c r="C85" s="100" t="s">
        <v>410</v>
      </c>
      <c r="D85" s="100" t="s">
        <v>246</v>
      </c>
      <c r="E85" s="101">
        <v>145</v>
      </c>
      <c r="F85" s="101">
        <v>25</v>
      </c>
      <c r="G85" s="101">
        <f t="shared" si="1"/>
        <v>3625</v>
      </c>
    </row>
    <row r="86" spans="2:7" ht="15">
      <c r="B86" s="99">
        <v>78</v>
      </c>
      <c r="C86" s="100" t="s">
        <v>411</v>
      </c>
      <c r="D86" s="100" t="s">
        <v>246</v>
      </c>
      <c r="E86" s="101">
        <v>150</v>
      </c>
      <c r="F86" s="101">
        <v>41.6667</v>
      </c>
      <c r="G86" s="101">
        <f t="shared" si="1"/>
        <v>6250.005</v>
      </c>
    </row>
    <row r="87" spans="2:7" ht="15">
      <c r="B87" s="99">
        <v>79</v>
      </c>
      <c r="C87" s="100" t="s">
        <v>412</v>
      </c>
      <c r="D87" s="100" t="s">
        <v>246</v>
      </c>
      <c r="E87" s="101">
        <v>60</v>
      </c>
      <c r="F87" s="101">
        <v>66.66675000000001</v>
      </c>
      <c r="G87" s="101">
        <f t="shared" si="1"/>
        <v>4000.0050000000006</v>
      </c>
    </row>
    <row r="88" spans="2:7" ht="15">
      <c r="B88" s="99">
        <v>80</v>
      </c>
      <c r="C88" s="100" t="s">
        <v>322</v>
      </c>
      <c r="D88" s="100" t="s">
        <v>246</v>
      </c>
      <c r="E88" s="101">
        <v>12340</v>
      </c>
      <c r="F88" s="101">
        <v>5.0733669373254</v>
      </c>
      <c r="G88" s="101">
        <f t="shared" si="1"/>
        <v>62605.34800659543</v>
      </c>
    </row>
    <row r="89" spans="2:7" ht="15">
      <c r="B89" s="99">
        <v>81</v>
      </c>
      <c r="C89" s="100" t="s">
        <v>340</v>
      </c>
      <c r="D89" s="100" t="s">
        <v>246</v>
      </c>
      <c r="E89" s="101">
        <v>1197</v>
      </c>
      <c r="F89" s="101">
        <v>15.5</v>
      </c>
      <c r="G89" s="101">
        <f t="shared" si="1"/>
        <v>18553.5</v>
      </c>
    </row>
    <row r="90" spans="2:7" ht="15">
      <c r="B90" s="99">
        <v>82</v>
      </c>
      <c r="C90" s="100" t="s">
        <v>350</v>
      </c>
      <c r="D90" s="100" t="s">
        <v>246</v>
      </c>
      <c r="E90" s="101">
        <v>440</v>
      </c>
      <c r="F90" s="101">
        <v>113.86039132734004</v>
      </c>
      <c r="G90" s="101">
        <f t="shared" si="1"/>
        <v>50098.57218402962</v>
      </c>
    </row>
    <row r="91" spans="2:7" ht="15">
      <c r="B91" s="99">
        <v>83</v>
      </c>
      <c r="C91" s="100" t="s">
        <v>373</v>
      </c>
      <c r="D91" s="100" t="s">
        <v>246</v>
      </c>
      <c r="E91" s="101">
        <v>166</v>
      </c>
      <c r="F91" s="101">
        <v>154.06306306306305</v>
      </c>
      <c r="G91" s="101">
        <f t="shared" si="1"/>
        <v>25574.46846846847</v>
      </c>
    </row>
    <row r="92" spans="2:7" ht="15">
      <c r="B92" s="99">
        <v>84</v>
      </c>
      <c r="C92" s="100" t="s">
        <v>413</v>
      </c>
      <c r="D92" s="100" t="s">
        <v>246</v>
      </c>
      <c r="E92" s="101">
        <v>30</v>
      </c>
      <c r="F92" s="101">
        <v>165</v>
      </c>
      <c r="G92" s="101">
        <f t="shared" si="1"/>
        <v>4950</v>
      </c>
    </row>
    <row r="93" spans="2:7" ht="15">
      <c r="B93" s="99">
        <v>85</v>
      </c>
      <c r="C93" s="100" t="s">
        <v>367</v>
      </c>
      <c r="D93" s="100" t="s">
        <v>246</v>
      </c>
      <c r="E93" s="101">
        <v>5</v>
      </c>
      <c r="F93" s="101">
        <v>1500</v>
      </c>
      <c r="G93" s="101">
        <f t="shared" si="1"/>
        <v>7500</v>
      </c>
    </row>
    <row r="94" spans="2:7" ht="15">
      <c r="B94" s="99">
        <v>86</v>
      </c>
      <c r="C94" s="100" t="s">
        <v>414</v>
      </c>
      <c r="D94" s="100" t="s">
        <v>246</v>
      </c>
      <c r="E94" s="101">
        <v>300</v>
      </c>
      <c r="F94" s="101">
        <v>6.5</v>
      </c>
      <c r="G94" s="101">
        <f t="shared" si="1"/>
        <v>1950</v>
      </c>
    </row>
    <row r="95" spans="2:7" ht="15">
      <c r="B95" s="99">
        <v>87</v>
      </c>
      <c r="C95" s="100" t="s">
        <v>342</v>
      </c>
      <c r="D95" s="100" t="s">
        <v>246</v>
      </c>
      <c r="E95" s="101">
        <v>22</v>
      </c>
      <c r="F95" s="101">
        <v>960.5263157894736</v>
      </c>
      <c r="G95" s="101">
        <f t="shared" si="1"/>
        <v>21131.57894736842</v>
      </c>
    </row>
    <row r="96" spans="2:7" ht="15">
      <c r="B96" s="99">
        <v>88</v>
      </c>
      <c r="C96" s="100" t="s">
        <v>351</v>
      </c>
      <c r="D96" s="100" t="s">
        <v>246</v>
      </c>
      <c r="E96" s="101">
        <v>759</v>
      </c>
      <c r="F96" s="101">
        <v>49.10891089108911</v>
      </c>
      <c r="G96" s="101">
        <v>37274</v>
      </c>
    </row>
    <row r="97" spans="2:7" ht="15">
      <c r="B97" s="99">
        <v>89</v>
      </c>
      <c r="C97" s="100" t="s">
        <v>415</v>
      </c>
      <c r="D97" s="100" t="s">
        <v>246</v>
      </c>
      <c r="E97" s="101">
        <v>2548</v>
      </c>
      <c r="F97" s="101">
        <v>5</v>
      </c>
      <c r="G97" s="101">
        <f t="shared" si="1"/>
        <v>12740</v>
      </c>
    </row>
    <row r="98" spans="2:7" ht="15">
      <c r="B98" s="99">
        <v>90</v>
      </c>
      <c r="C98" s="100" t="s">
        <v>345</v>
      </c>
      <c r="D98" s="100" t="s">
        <v>246</v>
      </c>
      <c r="E98" s="101">
        <v>600</v>
      </c>
      <c r="F98" s="101">
        <v>7</v>
      </c>
      <c r="G98" s="101">
        <f t="shared" si="1"/>
        <v>4200</v>
      </c>
    </row>
    <row r="99" spans="2:7" ht="15">
      <c r="B99" s="99">
        <v>91</v>
      </c>
      <c r="C99" s="100" t="s">
        <v>346</v>
      </c>
      <c r="D99" s="100" t="s">
        <v>246</v>
      </c>
      <c r="E99" s="101">
        <v>950</v>
      </c>
      <c r="F99" s="101">
        <v>5</v>
      </c>
      <c r="G99" s="101">
        <f t="shared" si="1"/>
        <v>4750</v>
      </c>
    </row>
    <row r="100" spans="2:7" ht="15">
      <c r="B100" s="99">
        <v>92</v>
      </c>
      <c r="C100" s="100" t="s">
        <v>385</v>
      </c>
      <c r="D100" s="100" t="s">
        <v>246</v>
      </c>
      <c r="E100" s="101">
        <v>30</v>
      </c>
      <c r="F100" s="101">
        <v>240</v>
      </c>
      <c r="G100" s="101">
        <f t="shared" si="1"/>
        <v>7200</v>
      </c>
    </row>
    <row r="101" spans="2:7" ht="15">
      <c r="B101" s="96"/>
      <c r="C101" s="97" t="s">
        <v>387</v>
      </c>
      <c r="D101" s="96"/>
      <c r="E101" s="96"/>
      <c r="F101" s="96"/>
      <c r="G101" s="98">
        <f>SUM(G7:G100)</f>
        <v>1643869.7717835847</v>
      </c>
    </row>
    <row r="103" ht="15">
      <c r="F103" s="93" t="s">
        <v>320</v>
      </c>
    </row>
    <row r="104" ht="15">
      <c r="F104" s="94" t="s">
        <v>321</v>
      </c>
    </row>
  </sheetData>
  <sheetProtection/>
  <mergeCells count="1">
    <mergeCell ref="B4:G4"/>
  </mergeCells>
  <printOptions/>
  <pageMargins left="0.7" right="0.7" top="0" bottom="0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6"/>
  <sheetViews>
    <sheetView tabSelected="1" view="pageBreakPreview" zoomScaleSheetLayoutView="100" zoomScalePageLayoutView="0" workbookViewId="0" topLeftCell="H1">
      <selection activeCell="L10" sqref="L10"/>
    </sheetView>
  </sheetViews>
  <sheetFormatPr defaultColWidth="9.140625" defaultRowHeight="15"/>
  <cols>
    <col min="1" max="1" width="0" style="0" hidden="1" customWidth="1"/>
    <col min="2" max="2" width="32.57421875" style="0" hidden="1" customWidth="1"/>
    <col min="3" max="3" width="17.00390625" style="0" hidden="1" customWidth="1"/>
    <col min="4" max="7" width="0" style="0" hidden="1" customWidth="1"/>
    <col min="8" max="8" width="5.28125" style="0" customWidth="1"/>
    <col min="9" max="9" width="5.00390625" style="0" customWidth="1"/>
    <col min="10" max="10" width="11.7109375" style="0" customWidth="1"/>
    <col min="11" max="11" width="39.421875" style="0" customWidth="1"/>
    <col min="12" max="12" width="23.8515625" style="0" customWidth="1"/>
  </cols>
  <sheetData>
    <row r="1" spans="1:10" ht="18">
      <c r="A1" s="71" t="s">
        <v>248</v>
      </c>
      <c r="B1" s="71" t="s">
        <v>249</v>
      </c>
      <c r="C1" s="71" t="s">
        <v>250</v>
      </c>
      <c r="J1" s="95" t="s">
        <v>316</v>
      </c>
    </row>
    <row r="2" spans="2:10" ht="18">
      <c r="B2" s="71" t="s">
        <v>251</v>
      </c>
      <c r="C2" s="71" t="s">
        <v>251</v>
      </c>
      <c r="J2" s="95" t="s">
        <v>319</v>
      </c>
    </row>
    <row r="3" spans="2:12" ht="15">
      <c r="B3" s="71"/>
      <c r="C3" s="71"/>
      <c r="J3" s="25"/>
      <c r="L3" s="71" t="s">
        <v>252</v>
      </c>
    </row>
    <row r="4" spans="2:12" ht="15">
      <c r="B4" s="71"/>
      <c r="C4" s="71"/>
      <c r="L4" s="72" t="s">
        <v>247</v>
      </c>
    </row>
    <row r="5" spans="2:12" s="1" customFormat="1" ht="12.75">
      <c r="B5" s="70" t="s">
        <v>253</v>
      </c>
      <c r="C5" s="70" t="s">
        <v>253</v>
      </c>
      <c r="I5" s="74"/>
      <c r="J5" s="74"/>
      <c r="K5" s="73" t="s">
        <v>254</v>
      </c>
      <c r="L5" s="73" t="s">
        <v>255</v>
      </c>
    </row>
    <row r="6" spans="2:12" s="1" customFormat="1" ht="12.75">
      <c r="B6" s="70" t="s">
        <v>256</v>
      </c>
      <c r="C6" s="70" t="s">
        <v>256</v>
      </c>
      <c r="I6" s="74">
        <v>1</v>
      </c>
      <c r="J6" s="73" t="s">
        <v>251</v>
      </c>
      <c r="K6" s="55" t="s">
        <v>253</v>
      </c>
      <c r="L6" s="75">
        <v>0</v>
      </c>
    </row>
    <row r="7" spans="2:12" s="1" customFormat="1" ht="12.75">
      <c r="B7" s="70" t="s">
        <v>257</v>
      </c>
      <c r="C7" s="70" t="s">
        <v>257</v>
      </c>
      <c r="I7" s="74">
        <v>2</v>
      </c>
      <c r="J7" s="73" t="s">
        <v>251</v>
      </c>
      <c r="K7" s="55" t="s">
        <v>258</v>
      </c>
      <c r="L7" s="76">
        <v>0</v>
      </c>
    </row>
    <row r="8" spans="2:12" s="1" customFormat="1" ht="12.75">
      <c r="B8" s="70" t="s">
        <v>259</v>
      </c>
      <c r="C8" s="70" t="s">
        <v>259</v>
      </c>
      <c r="I8" s="74">
        <v>3</v>
      </c>
      <c r="J8" s="73" t="s">
        <v>251</v>
      </c>
      <c r="K8" s="55" t="s">
        <v>260</v>
      </c>
      <c r="L8" s="75">
        <v>0</v>
      </c>
    </row>
    <row r="9" spans="2:12" s="1" customFormat="1" ht="12.75">
      <c r="B9" s="70" t="s">
        <v>261</v>
      </c>
      <c r="C9" s="70" t="s">
        <v>261</v>
      </c>
      <c r="I9" s="74">
        <v>4</v>
      </c>
      <c r="J9" s="73" t="s">
        <v>251</v>
      </c>
      <c r="K9" s="55" t="s">
        <v>259</v>
      </c>
      <c r="L9" s="76">
        <v>0</v>
      </c>
    </row>
    <row r="10" spans="2:12" s="1" customFormat="1" ht="12.75">
      <c r="B10" s="70" t="s">
        <v>262</v>
      </c>
      <c r="C10" s="70" t="s">
        <v>262</v>
      </c>
      <c r="I10" s="74">
        <v>5</v>
      </c>
      <c r="J10" s="73" t="s">
        <v>251</v>
      </c>
      <c r="K10" s="55" t="s">
        <v>261</v>
      </c>
      <c r="L10" s="75">
        <v>2995</v>
      </c>
    </row>
    <row r="11" spans="2:12" s="1" customFormat="1" ht="12.75">
      <c r="B11" s="70" t="s">
        <v>263</v>
      </c>
      <c r="C11" s="70" t="s">
        <v>263</v>
      </c>
      <c r="I11" s="74">
        <v>6</v>
      </c>
      <c r="J11" s="73" t="s">
        <v>251</v>
      </c>
      <c r="K11" s="55" t="s">
        <v>262</v>
      </c>
      <c r="L11" s="76">
        <v>0</v>
      </c>
    </row>
    <row r="12" spans="2:12" s="1" customFormat="1" ht="12.75">
      <c r="B12" s="70" t="s">
        <v>264</v>
      </c>
      <c r="C12" s="70" t="s">
        <v>264</v>
      </c>
      <c r="I12" s="74">
        <v>7</v>
      </c>
      <c r="J12" s="73" t="s">
        <v>251</v>
      </c>
      <c r="K12" s="55" t="s">
        <v>265</v>
      </c>
      <c r="L12" s="75">
        <v>0</v>
      </c>
    </row>
    <row r="13" spans="2:12" s="1" customFormat="1" ht="12.75">
      <c r="B13" s="71" t="s">
        <v>266</v>
      </c>
      <c r="C13" s="71" t="s">
        <v>266</v>
      </c>
      <c r="I13" s="74">
        <v>8</v>
      </c>
      <c r="J13" s="73" t="s">
        <v>251</v>
      </c>
      <c r="K13" s="55" t="s">
        <v>264</v>
      </c>
      <c r="L13" s="76">
        <v>0</v>
      </c>
    </row>
    <row r="14" spans="2:12" s="1" customFormat="1" ht="12.75">
      <c r="B14" s="71"/>
      <c r="C14" s="71"/>
      <c r="I14" s="73" t="s">
        <v>158</v>
      </c>
      <c r="J14" s="73"/>
      <c r="K14" s="73" t="s">
        <v>267</v>
      </c>
      <c r="L14" s="77">
        <f>SUM(L6:L13)</f>
        <v>2995</v>
      </c>
    </row>
    <row r="15" spans="2:12" s="1" customFormat="1" ht="12.75">
      <c r="B15" s="70" t="s">
        <v>268</v>
      </c>
      <c r="C15" s="70" t="s">
        <v>268</v>
      </c>
      <c r="I15" s="74">
        <v>9</v>
      </c>
      <c r="J15" s="73" t="s">
        <v>266</v>
      </c>
      <c r="K15" s="55" t="s">
        <v>269</v>
      </c>
      <c r="L15" s="76">
        <v>0</v>
      </c>
    </row>
    <row r="16" spans="2:12" s="1" customFormat="1" ht="12.75">
      <c r="B16" s="70" t="s">
        <v>270</v>
      </c>
      <c r="C16" s="70" t="s">
        <v>270</v>
      </c>
      <c r="I16" s="74">
        <v>10</v>
      </c>
      <c r="J16" s="73" t="s">
        <v>266</v>
      </c>
      <c r="K16" s="55" t="s">
        <v>270</v>
      </c>
      <c r="L16" s="75">
        <v>0</v>
      </c>
    </row>
    <row r="17" spans="2:12" s="1" customFormat="1" ht="12.75">
      <c r="B17" s="70" t="s">
        <v>271</v>
      </c>
      <c r="C17" s="70" t="s">
        <v>271</v>
      </c>
      <c r="I17" s="74">
        <v>11</v>
      </c>
      <c r="J17" s="73" t="s">
        <v>266</v>
      </c>
      <c r="K17" s="55" t="s">
        <v>271</v>
      </c>
      <c r="L17" s="76">
        <v>0</v>
      </c>
    </row>
    <row r="18" spans="2:12" s="1" customFormat="1" ht="12.75">
      <c r="B18" s="70"/>
      <c r="C18" s="70"/>
      <c r="I18" s="73" t="s">
        <v>180</v>
      </c>
      <c r="J18" s="73"/>
      <c r="K18" s="73" t="s">
        <v>272</v>
      </c>
      <c r="L18" s="75">
        <v>0</v>
      </c>
    </row>
    <row r="19" spans="2:12" s="1" customFormat="1" ht="12.75">
      <c r="B19" s="71" t="s">
        <v>273</v>
      </c>
      <c r="C19" s="71" t="s">
        <v>273</v>
      </c>
      <c r="I19" s="74">
        <v>12</v>
      </c>
      <c r="J19" s="73" t="s">
        <v>273</v>
      </c>
      <c r="K19" s="55" t="s">
        <v>274</v>
      </c>
      <c r="L19" s="76">
        <v>0</v>
      </c>
    </row>
    <row r="20" spans="2:12" s="1" customFormat="1" ht="12.75">
      <c r="B20" s="70" t="s">
        <v>263</v>
      </c>
      <c r="C20" s="70" t="s">
        <v>263</v>
      </c>
      <c r="I20" s="74">
        <v>13</v>
      </c>
      <c r="J20" s="73" t="s">
        <v>273</v>
      </c>
      <c r="K20" s="73" t="s">
        <v>275</v>
      </c>
      <c r="L20" s="75">
        <v>0</v>
      </c>
    </row>
    <row r="21" spans="2:12" s="1" customFormat="1" ht="12.75">
      <c r="B21" s="70" t="s">
        <v>276</v>
      </c>
      <c r="C21" s="70" t="s">
        <v>276</v>
      </c>
      <c r="I21" s="74">
        <v>14</v>
      </c>
      <c r="J21" s="73" t="s">
        <v>273</v>
      </c>
      <c r="K21" s="55" t="s">
        <v>277</v>
      </c>
      <c r="L21" s="76">
        <v>0</v>
      </c>
    </row>
    <row r="22" spans="2:12" s="1" customFormat="1" ht="12.75">
      <c r="B22" s="70" t="s">
        <v>277</v>
      </c>
      <c r="C22" s="70" t="s">
        <v>277</v>
      </c>
      <c r="I22" s="74">
        <v>15</v>
      </c>
      <c r="J22" s="73" t="s">
        <v>273</v>
      </c>
      <c r="K22" s="55" t="s">
        <v>278</v>
      </c>
      <c r="L22" s="75">
        <v>0</v>
      </c>
    </row>
    <row r="23" spans="2:12" s="1" customFormat="1" ht="12.75">
      <c r="B23" s="70" t="s">
        <v>278</v>
      </c>
      <c r="C23" s="70" t="s">
        <v>278</v>
      </c>
      <c r="I23" s="74">
        <v>16</v>
      </c>
      <c r="J23" s="73" t="s">
        <v>273</v>
      </c>
      <c r="K23" s="55" t="s">
        <v>279</v>
      </c>
      <c r="L23" s="76">
        <v>0</v>
      </c>
    </row>
    <row r="24" spans="2:12" s="1" customFormat="1" ht="12.75">
      <c r="B24" s="70" t="s">
        <v>280</v>
      </c>
      <c r="C24" s="70" t="s">
        <v>280</v>
      </c>
      <c r="I24" s="74">
        <v>17</v>
      </c>
      <c r="J24" s="73" t="s">
        <v>273</v>
      </c>
      <c r="K24" s="55" t="s">
        <v>281</v>
      </c>
      <c r="L24" s="75">
        <v>0</v>
      </c>
    </row>
    <row r="25" spans="2:12" s="1" customFormat="1" ht="12.75">
      <c r="B25" s="70" t="s">
        <v>281</v>
      </c>
      <c r="C25" s="70" t="s">
        <v>281</v>
      </c>
      <c r="I25" s="74">
        <v>18</v>
      </c>
      <c r="J25" s="73" t="s">
        <v>273</v>
      </c>
      <c r="K25" s="55" t="s">
        <v>282</v>
      </c>
      <c r="L25" s="76">
        <v>0</v>
      </c>
    </row>
    <row r="26" spans="2:12" s="1" customFormat="1" ht="12.75">
      <c r="B26" s="70" t="s">
        <v>283</v>
      </c>
      <c r="C26" s="70" t="s">
        <v>283</v>
      </c>
      <c r="I26" s="74">
        <v>19</v>
      </c>
      <c r="J26" s="73" t="s">
        <v>273</v>
      </c>
      <c r="K26" s="55" t="s">
        <v>284</v>
      </c>
      <c r="L26" s="75">
        <v>0</v>
      </c>
    </row>
    <row r="27" spans="2:12" s="1" customFormat="1" ht="12.75">
      <c r="B27" s="70"/>
      <c r="C27" s="70"/>
      <c r="I27" s="73" t="s">
        <v>188</v>
      </c>
      <c r="J27" s="73"/>
      <c r="K27" s="73" t="s">
        <v>285</v>
      </c>
      <c r="L27" s="78">
        <f>SUM(L19:L26)</f>
        <v>0</v>
      </c>
    </row>
    <row r="28" spans="2:12" s="1" customFormat="1" ht="12.75">
      <c r="B28" s="70" t="s">
        <v>284</v>
      </c>
      <c r="C28" s="70" t="s">
        <v>284</v>
      </c>
      <c r="I28" s="74">
        <v>20</v>
      </c>
      <c r="J28" s="73" t="s">
        <v>286</v>
      </c>
      <c r="K28" s="55" t="s">
        <v>287</v>
      </c>
      <c r="L28" s="75">
        <v>0</v>
      </c>
    </row>
    <row r="29" spans="2:12" s="1" customFormat="1" ht="12.75">
      <c r="B29" s="71" t="s">
        <v>286</v>
      </c>
      <c r="C29" s="71" t="s">
        <v>286</v>
      </c>
      <c r="I29" s="74">
        <v>21</v>
      </c>
      <c r="J29" s="73" t="s">
        <v>286</v>
      </c>
      <c r="K29" s="55" t="s">
        <v>288</v>
      </c>
      <c r="L29" s="76">
        <v>0</v>
      </c>
    </row>
    <row r="30" spans="2:12" s="1" customFormat="1" ht="12.75">
      <c r="B30" s="70" t="s">
        <v>289</v>
      </c>
      <c r="C30" s="70" t="s">
        <v>289</v>
      </c>
      <c r="I30" s="74">
        <v>22</v>
      </c>
      <c r="J30" s="73" t="s">
        <v>286</v>
      </c>
      <c r="K30" s="55" t="s">
        <v>290</v>
      </c>
      <c r="L30" s="75">
        <v>0</v>
      </c>
    </row>
    <row r="31" spans="2:12" s="1" customFormat="1" ht="12.75">
      <c r="B31" s="70" t="s">
        <v>288</v>
      </c>
      <c r="C31" s="70" t="s">
        <v>288</v>
      </c>
      <c r="I31" s="74">
        <v>23</v>
      </c>
      <c r="J31" s="73" t="s">
        <v>286</v>
      </c>
      <c r="K31" s="55" t="s">
        <v>291</v>
      </c>
      <c r="L31" s="76">
        <v>0</v>
      </c>
    </row>
    <row r="32" spans="2:12" s="1" customFormat="1" ht="12.75">
      <c r="B32" s="70"/>
      <c r="C32" s="70"/>
      <c r="I32" s="73" t="s">
        <v>195</v>
      </c>
      <c r="J32" s="73"/>
      <c r="K32" s="73" t="s">
        <v>292</v>
      </c>
      <c r="L32" s="75">
        <v>0</v>
      </c>
    </row>
    <row r="33" spans="2:12" s="1" customFormat="1" ht="12.75">
      <c r="B33" s="70" t="s">
        <v>290</v>
      </c>
      <c r="C33" s="70" t="s">
        <v>290</v>
      </c>
      <c r="I33" s="74">
        <v>24</v>
      </c>
      <c r="J33" s="73" t="s">
        <v>293</v>
      </c>
      <c r="K33" s="55" t="s">
        <v>294</v>
      </c>
      <c r="L33" s="76">
        <v>0</v>
      </c>
    </row>
    <row r="34" spans="2:12" s="1" customFormat="1" ht="12.75">
      <c r="B34" s="70" t="s">
        <v>291</v>
      </c>
      <c r="C34" s="70" t="s">
        <v>291</v>
      </c>
      <c r="I34" s="74">
        <v>25</v>
      </c>
      <c r="J34" s="73" t="s">
        <v>293</v>
      </c>
      <c r="K34" s="55" t="s">
        <v>295</v>
      </c>
      <c r="L34" s="75">
        <v>0</v>
      </c>
    </row>
    <row r="35" spans="9:12" s="1" customFormat="1" ht="12.75">
      <c r="I35" s="74">
        <v>26</v>
      </c>
      <c r="J35" s="73" t="s">
        <v>293</v>
      </c>
      <c r="K35" s="55" t="s">
        <v>296</v>
      </c>
      <c r="L35" s="76">
        <v>0</v>
      </c>
    </row>
    <row r="36" spans="2:12" s="1" customFormat="1" ht="12.75">
      <c r="B36" s="71" t="s">
        <v>293</v>
      </c>
      <c r="C36" s="71" t="s">
        <v>293</v>
      </c>
      <c r="I36" s="74">
        <v>27</v>
      </c>
      <c r="J36" s="73" t="s">
        <v>293</v>
      </c>
      <c r="K36" s="55" t="s">
        <v>297</v>
      </c>
      <c r="L36" s="75">
        <v>0</v>
      </c>
    </row>
    <row r="37" spans="2:12" s="1" customFormat="1" ht="12.75">
      <c r="B37" s="70" t="s">
        <v>294</v>
      </c>
      <c r="C37" s="70" t="s">
        <v>294</v>
      </c>
      <c r="I37" s="74">
        <v>28</v>
      </c>
      <c r="J37" s="73" t="s">
        <v>293</v>
      </c>
      <c r="K37" s="55" t="s">
        <v>298</v>
      </c>
      <c r="L37" s="76">
        <v>0</v>
      </c>
    </row>
    <row r="38" spans="2:12" s="1" customFormat="1" ht="12.75">
      <c r="B38" s="70" t="s">
        <v>295</v>
      </c>
      <c r="C38" s="70" t="s">
        <v>295</v>
      </c>
      <c r="I38" s="74">
        <v>29</v>
      </c>
      <c r="J38" s="73" t="s">
        <v>293</v>
      </c>
      <c r="K38" s="79" t="s">
        <v>299</v>
      </c>
      <c r="L38" s="75">
        <v>0</v>
      </c>
    </row>
    <row r="39" spans="2:12" s="1" customFormat="1" ht="12.75">
      <c r="B39" s="70" t="s">
        <v>296</v>
      </c>
      <c r="C39" s="70" t="s">
        <v>296</v>
      </c>
      <c r="I39" s="74">
        <v>30</v>
      </c>
      <c r="J39" s="73" t="s">
        <v>293</v>
      </c>
      <c r="K39" s="55" t="s">
        <v>300</v>
      </c>
      <c r="L39" s="76">
        <v>0</v>
      </c>
    </row>
    <row r="40" spans="2:12" s="1" customFormat="1" ht="12.75">
      <c r="B40" s="70" t="s">
        <v>297</v>
      </c>
      <c r="C40" s="70" t="s">
        <v>297</v>
      </c>
      <c r="I40" s="74">
        <v>31</v>
      </c>
      <c r="J40" s="73" t="s">
        <v>293</v>
      </c>
      <c r="K40" s="55" t="s">
        <v>301</v>
      </c>
      <c r="L40" s="75">
        <v>0</v>
      </c>
    </row>
    <row r="41" spans="2:12" s="1" customFormat="1" ht="12.75">
      <c r="B41" s="70"/>
      <c r="C41" s="70"/>
      <c r="I41" s="74">
        <v>32</v>
      </c>
      <c r="J41" s="73" t="s">
        <v>293</v>
      </c>
      <c r="K41" s="55" t="s">
        <v>302</v>
      </c>
      <c r="L41" s="76">
        <v>0</v>
      </c>
    </row>
    <row r="42" spans="2:12" s="1" customFormat="1" ht="12.75">
      <c r="B42" s="70" t="s">
        <v>298</v>
      </c>
      <c r="C42" s="70" t="s">
        <v>298</v>
      </c>
      <c r="I42" s="74">
        <v>33</v>
      </c>
      <c r="J42" s="73" t="s">
        <v>293</v>
      </c>
      <c r="K42" s="55" t="s">
        <v>303</v>
      </c>
      <c r="L42" s="75">
        <v>0</v>
      </c>
    </row>
    <row r="43" spans="2:12" s="1" customFormat="1" ht="12.75">
      <c r="B43" s="70" t="s">
        <v>299</v>
      </c>
      <c r="C43" s="70" t="s">
        <v>299</v>
      </c>
      <c r="I43" s="80">
        <v>34</v>
      </c>
      <c r="J43" s="73" t="s">
        <v>293</v>
      </c>
      <c r="K43" s="55" t="s">
        <v>304</v>
      </c>
      <c r="L43" s="76">
        <v>0</v>
      </c>
    </row>
    <row r="44" spans="2:12" s="1" customFormat="1" ht="12.75">
      <c r="B44" s="70" t="s">
        <v>300</v>
      </c>
      <c r="C44" s="70" t="s">
        <v>300</v>
      </c>
      <c r="I44" s="73" t="s">
        <v>305</v>
      </c>
      <c r="J44" s="74"/>
      <c r="K44" s="73" t="s">
        <v>306</v>
      </c>
      <c r="L44" s="76">
        <v>0</v>
      </c>
    </row>
    <row r="45" spans="2:12" s="1" customFormat="1" ht="12.75">
      <c r="B45" s="70" t="s">
        <v>301</v>
      </c>
      <c r="C45" s="70" t="s">
        <v>301</v>
      </c>
      <c r="I45" s="74"/>
      <c r="J45" s="74"/>
      <c r="K45" s="73" t="s">
        <v>307</v>
      </c>
      <c r="L45" s="76">
        <f>L27+L14</f>
        <v>2995</v>
      </c>
    </row>
    <row r="46" spans="2:12" s="1" customFormat="1" ht="12.75">
      <c r="B46" s="70"/>
      <c r="C46" s="70"/>
      <c r="I46" s="81"/>
      <c r="J46" s="81"/>
      <c r="K46" s="51"/>
      <c r="L46" s="82"/>
    </row>
    <row r="47" s="1" customFormat="1" ht="12.75"/>
    <row r="48" spans="10:12" s="1" customFormat="1" ht="12.75">
      <c r="J48" s="83" t="s">
        <v>536</v>
      </c>
      <c r="K48" s="84"/>
      <c r="L48" s="73" t="s">
        <v>308</v>
      </c>
    </row>
    <row r="49" spans="10:12" s="1" customFormat="1" ht="12.75">
      <c r="J49" s="85"/>
      <c r="K49" s="86"/>
      <c r="L49" s="86"/>
    </row>
    <row r="50" spans="10:12" s="1" customFormat="1" ht="12.75">
      <c r="J50" s="87" t="s">
        <v>309</v>
      </c>
      <c r="K50" s="87"/>
      <c r="L50" s="88">
        <v>0</v>
      </c>
    </row>
    <row r="51" spans="10:12" s="1" customFormat="1" ht="12.75">
      <c r="J51" s="74" t="s">
        <v>310</v>
      </c>
      <c r="K51" s="74"/>
      <c r="L51" s="88">
        <v>0</v>
      </c>
    </row>
    <row r="52" spans="10:12" s="1" customFormat="1" ht="12.75">
      <c r="J52" s="74" t="s">
        <v>311</v>
      </c>
      <c r="K52" s="74"/>
      <c r="L52" s="88">
        <v>0</v>
      </c>
    </row>
    <row r="53" spans="10:12" s="1" customFormat="1" ht="12.75">
      <c r="J53" s="74" t="s">
        <v>312</v>
      </c>
      <c r="K53" s="74"/>
      <c r="L53" s="88"/>
    </row>
    <row r="54" spans="10:12" s="1" customFormat="1" ht="12.75">
      <c r="J54" s="89" t="s">
        <v>313</v>
      </c>
      <c r="K54" s="84"/>
      <c r="L54" s="88"/>
    </row>
    <row r="55" spans="10:13" s="1" customFormat="1" ht="12.75">
      <c r="J55" s="90"/>
      <c r="K55" s="91" t="s">
        <v>210</v>
      </c>
      <c r="L55" s="64">
        <f>SUM(L50:L54)</f>
        <v>0</v>
      </c>
      <c r="M55" s="92"/>
    </row>
    <row r="56" s="1" customFormat="1" ht="12.75"/>
    <row r="57" s="1" customFormat="1" ht="12.75">
      <c r="L57" s="93" t="s">
        <v>320</v>
      </c>
    </row>
    <row r="58" s="1" customFormat="1" ht="12.75">
      <c r="L58" s="94" t="s">
        <v>321</v>
      </c>
    </row>
    <row r="59" s="1" customFormat="1" ht="12.75">
      <c r="J59" s="71" t="s">
        <v>314</v>
      </c>
    </row>
    <row r="61" ht="15">
      <c r="J61" s="71"/>
    </row>
    <row r="62" spans="9:16" ht="15">
      <c r="I62" s="71"/>
      <c r="J62" s="71"/>
      <c r="K62" s="71"/>
      <c r="L62" s="71"/>
      <c r="M62" s="71"/>
      <c r="N62" s="71"/>
      <c r="O62" s="71"/>
      <c r="P62" s="71"/>
    </row>
    <row r="63" spans="9:16" ht="15">
      <c r="I63" s="71"/>
      <c r="J63" s="71"/>
      <c r="K63" s="71"/>
      <c r="L63" s="71"/>
      <c r="M63" s="71"/>
      <c r="N63" s="71"/>
      <c r="O63" s="71"/>
      <c r="P63" s="71"/>
    </row>
    <row r="64" spans="10:16" ht="15">
      <c r="J64" s="71"/>
      <c r="K64" s="71"/>
      <c r="L64" s="71"/>
      <c r="M64" s="71"/>
      <c r="N64" s="71"/>
      <c r="O64" s="71"/>
      <c r="P64" s="71"/>
    </row>
    <row r="65" spans="10:16" ht="15">
      <c r="J65" s="71"/>
      <c r="K65" s="71"/>
      <c r="L65" s="71"/>
      <c r="M65" s="71"/>
      <c r="N65" s="71"/>
      <c r="O65" s="71"/>
      <c r="P65" s="71"/>
    </row>
    <row r="66" spans="9:10" ht="15">
      <c r="I66" s="71"/>
      <c r="J66" s="71"/>
    </row>
  </sheetData>
  <sheetProtection/>
  <printOptions/>
  <pageMargins left="0.7" right="0.7" top="0.5" bottom="0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N188"/>
  <sheetViews>
    <sheetView zoomScalePageLayoutView="0" workbookViewId="0" topLeftCell="A1">
      <selection activeCell="Q24" sqref="Q24"/>
    </sheetView>
  </sheetViews>
  <sheetFormatPr defaultColWidth="8.28125" defaultRowHeight="15"/>
  <cols>
    <col min="1" max="1" width="6.8515625" style="0" customWidth="1"/>
    <col min="2" max="6" width="8.28125" style="0" customWidth="1"/>
    <col min="7" max="7" width="6.140625" style="0" customWidth="1"/>
    <col min="8" max="10" width="8.28125" style="0" customWidth="1"/>
    <col min="11" max="11" width="11.140625" style="0" bestFit="1" customWidth="1"/>
  </cols>
  <sheetData>
    <row r="1" spans="2:11" ht="18">
      <c r="B1" s="70"/>
      <c r="C1" s="95" t="s">
        <v>316</v>
      </c>
      <c r="D1" s="102"/>
      <c r="E1" s="102"/>
      <c r="F1" s="70"/>
      <c r="G1" s="70"/>
      <c r="H1" s="70"/>
      <c r="I1" s="70"/>
      <c r="J1" s="70"/>
      <c r="K1" s="70"/>
    </row>
    <row r="2" spans="2:11" ht="18">
      <c r="B2" s="70"/>
      <c r="C2" s="95" t="s">
        <v>319</v>
      </c>
      <c r="D2" s="102"/>
      <c r="E2" s="102"/>
      <c r="F2" s="70"/>
      <c r="G2" s="70"/>
      <c r="H2" s="70"/>
      <c r="I2" s="70"/>
      <c r="J2" s="70"/>
      <c r="K2" s="70"/>
    </row>
    <row r="3" spans="2:11" ht="15">
      <c r="B3" s="70"/>
      <c r="C3" s="71"/>
      <c r="D3" s="70"/>
      <c r="E3" s="70"/>
      <c r="F3" s="70"/>
      <c r="G3" s="70"/>
      <c r="H3" s="70"/>
      <c r="I3" s="70"/>
      <c r="J3" s="71" t="s">
        <v>416</v>
      </c>
      <c r="K3" s="70"/>
    </row>
    <row r="4" spans="2:11" ht="15">
      <c r="B4" s="70"/>
      <c r="C4" s="71"/>
      <c r="D4" s="70"/>
      <c r="E4" s="70"/>
      <c r="F4" s="70"/>
      <c r="G4" s="70"/>
      <c r="H4" s="70"/>
      <c r="I4" s="70"/>
      <c r="J4" s="70"/>
      <c r="K4" s="70"/>
    </row>
    <row r="5" spans="2:14" ht="15">
      <c r="B5" s="103"/>
      <c r="C5" s="103"/>
      <c r="D5" s="103"/>
      <c r="E5" s="103"/>
      <c r="F5" s="103"/>
      <c r="G5" s="103"/>
      <c r="H5" s="103"/>
      <c r="I5" s="103"/>
      <c r="J5" s="104"/>
      <c r="K5" s="72" t="s">
        <v>247</v>
      </c>
      <c r="L5" s="11"/>
      <c r="M5" s="11"/>
      <c r="N5" s="11"/>
    </row>
    <row r="6" spans="2:14" ht="15.75" customHeight="1">
      <c r="B6" s="430" t="s">
        <v>417</v>
      </c>
      <c r="C6" s="431"/>
      <c r="D6" s="431"/>
      <c r="E6" s="431"/>
      <c r="F6" s="431"/>
      <c r="G6" s="431"/>
      <c r="H6" s="431"/>
      <c r="I6" s="431"/>
      <c r="J6" s="431"/>
      <c r="K6" s="432"/>
      <c r="L6" s="105"/>
      <c r="M6" s="105"/>
      <c r="N6" s="105"/>
    </row>
    <row r="7" spans="2:11" ht="26.25" customHeight="1" thickBot="1">
      <c r="B7" s="106"/>
      <c r="C7" s="433" t="s">
        <v>418</v>
      </c>
      <c r="D7" s="433"/>
      <c r="E7" s="433"/>
      <c r="F7" s="433"/>
      <c r="G7" s="434"/>
      <c r="H7" s="107" t="s">
        <v>419</v>
      </c>
      <c r="I7" s="107" t="s">
        <v>420</v>
      </c>
      <c r="J7" s="108" t="s">
        <v>537</v>
      </c>
      <c r="K7" s="108" t="s">
        <v>421</v>
      </c>
    </row>
    <row r="8" spans="2:11" ht="16.5" customHeight="1" thickBot="1">
      <c r="B8" s="109">
        <v>1</v>
      </c>
      <c r="C8" s="435" t="s">
        <v>422</v>
      </c>
      <c r="D8" s="436"/>
      <c r="E8" s="436"/>
      <c r="F8" s="436"/>
      <c r="G8" s="436"/>
      <c r="H8" s="110">
        <v>70</v>
      </c>
      <c r="I8" s="110">
        <v>11100</v>
      </c>
      <c r="J8" s="111">
        <f>J9+J10+J11+J12</f>
        <v>2995</v>
      </c>
      <c r="K8" s="111">
        <f>K9+K10+K11+K12</f>
        <v>1646</v>
      </c>
    </row>
    <row r="9" spans="2:11" ht="16.5" customHeight="1">
      <c r="B9" s="112" t="s">
        <v>423</v>
      </c>
      <c r="C9" s="437" t="s">
        <v>424</v>
      </c>
      <c r="D9" s="437"/>
      <c r="E9" s="437"/>
      <c r="F9" s="437"/>
      <c r="G9" s="438"/>
      <c r="H9" s="114" t="s">
        <v>425</v>
      </c>
      <c r="I9" s="113">
        <v>11101</v>
      </c>
      <c r="J9" s="115"/>
      <c r="K9" s="115"/>
    </row>
    <row r="10" spans="2:11" ht="16.5" customHeight="1">
      <c r="B10" s="116" t="s">
        <v>426</v>
      </c>
      <c r="C10" s="437" t="s">
        <v>427</v>
      </c>
      <c r="D10" s="437"/>
      <c r="E10" s="437"/>
      <c r="F10" s="437"/>
      <c r="G10" s="438"/>
      <c r="H10" s="113">
        <v>704</v>
      </c>
      <c r="I10" s="113">
        <v>11102</v>
      </c>
      <c r="J10" s="117">
        <v>0</v>
      </c>
      <c r="K10" s="117">
        <v>0</v>
      </c>
    </row>
    <row r="11" spans="2:11" ht="16.5" customHeight="1">
      <c r="B11" s="116" t="s">
        <v>428</v>
      </c>
      <c r="C11" s="437" t="s">
        <v>429</v>
      </c>
      <c r="D11" s="437"/>
      <c r="E11" s="437"/>
      <c r="F11" s="437"/>
      <c r="G11" s="438"/>
      <c r="H11" s="118">
        <v>705</v>
      </c>
      <c r="I11" s="113">
        <v>11103</v>
      </c>
      <c r="J11" s="117">
        <v>2995</v>
      </c>
      <c r="K11" s="117">
        <v>1646</v>
      </c>
    </row>
    <row r="12" spans="2:11" ht="16.5" customHeight="1">
      <c r="B12" s="116" t="s">
        <v>140</v>
      </c>
      <c r="C12" s="439" t="s">
        <v>430</v>
      </c>
      <c r="D12" s="437"/>
      <c r="E12" s="437"/>
      <c r="F12" s="437"/>
      <c r="G12" s="113"/>
      <c r="H12" s="118">
        <v>704</v>
      </c>
      <c r="I12" s="119"/>
      <c r="J12" s="117">
        <v>0</v>
      </c>
      <c r="K12" s="117">
        <v>0</v>
      </c>
    </row>
    <row r="13" spans="2:11" ht="16.5" customHeight="1">
      <c r="B13" s="120">
        <v>2</v>
      </c>
      <c r="C13" s="440" t="s">
        <v>431</v>
      </c>
      <c r="D13" s="440"/>
      <c r="E13" s="440"/>
      <c r="F13" s="440"/>
      <c r="G13" s="441"/>
      <c r="H13" s="121">
        <v>708</v>
      </c>
      <c r="I13" s="122">
        <v>11104</v>
      </c>
      <c r="J13" s="123">
        <v>0</v>
      </c>
      <c r="K13" s="123">
        <v>0</v>
      </c>
    </row>
    <row r="14" spans="2:11" ht="16.5" customHeight="1">
      <c r="B14" s="124" t="s">
        <v>423</v>
      </c>
      <c r="C14" s="437" t="s">
        <v>432</v>
      </c>
      <c r="D14" s="437"/>
      <c r="E14" s="437"/>
      <c r="F14" s="437"/>
      <c r="G14" s="438"/>
      <c r="H14" s="113">
        <v>7081</v>
      </c>
      <c r="I14" s="119">
        <v>111041</v>
      </c>
      <c r="J14" s="123">
        <v>0</v>
      </c>
      <c r="K14" s="123">
        <v>0</v>
      </c>
    </row>
    <row r="15" spans="2:11" ht="16.5" customHeight="1">
      <c r="B15" s="124" t="s">
        <v>433</v>
      </c>
      <c r="C15" s="437"/>
      <c r="D15" s="437"/>
      <c r="E15" s="437"/>
      <c r="F15" s="437"/>
      <c r="G15" s="438"/>
      <c r="H15" s="113">
        <v>7082</v>
      </c>
      <c r="I15" s="119">
        <v>111042</v>
      </c>
      <c r="J15" s="123">
        <v>0</v>
      </c>
      <c r="K15" s="123">
        <v>0</v>
      </c>
    </row>
    <row r="16" spans="2:11" ht="16.5" customHeight="1">
      <c r="B16" s="124" t="s">
        <v>434</v>
      </c>
      <c r="C16" s="437" t="s">
        <v>435</v>
      </c>
      <c r="D16" s="437"/>
      <c r="E16" s="437"/>
      <c r="F16" s="437"/>
      <c r="G16" s="438"/>
      <c r="H16" s="113">
        <v>7083</v>
      </c>
      <c r="I16" s="119">
        <v>111043</v>
      </c>
      <c r="J16" s="123">
        <v>0</v>
      </c>
      <c r="K16" s="123">
        <v>0</v>
      </c>
    </row>
    <row r="17" spans="2:11" ht="29.25" customHeight="1">
      <c r="B17" s="125">
        <v>3</v>
      </c>
      <c r="C17" s="440" t="s">
        <v>436</v>
      </c>
      <c r="D17" s="440"/>
      <c r="E17" s="440"/>
      <c r="F17" s="440"/>
      <c r="G17" s="441"/>
      <c r="H17" s="121">
        <v>71</v>
      </c>
      <c r="I17" s="122">
        <v>11201</v>
      </c>
      <c r="J17" s="123">
        <v>0</v>
      </c>
      <c r="K17" s="123">
        <v>0</v>
      </c>
    </row>
    <row r="18" spans="2:11" ht="16.5" customHeight="1">
      <c r="B18" s="126"/>
      <c r="C18" s="442" t="s">
        <v>437</v>
      </c>
      <c r="D18" s="442"/>
      <c r="E18" s="442"/>
      <c r="F18" s="442"/>
      <c r="G18" s="443"/>
      <c r="H18" s="127"/>
      <c r="I18" s="113">
        <v>112011</v>
      </c>
      <c r="J18" s="123"/>
      <c r="K18" s="123"/>
    </row>
    <row r="19" spans="2:11" ht="16.5" customHeight="1">
      <c r="B19" s="126"/>
      <c r="C19" s="442" t="s">
        <v>438</v>
      </c>
      <c r="D19" s="442"/>
      <c r="E19" s="442"/>
      <c r="F19" s="442"/>
      <c r="G19" s="443"/>
      <c r="H19" s="127"/>
      <c r="I19" s="113">
        <v>112012</v>
      </c>
      <c r="J19" s="123">
        <v>0</v>
      </c>
      <c r="K19" s="123">
        <v>0</v>
      </c>
    </row>
    <row r="20" spans="2:11" ht="16.5" customHeight="1">
      <c r="B20" s="128">
        <v>4</v>
      </c>
      <c r="C20" s="444" t="s">
        <v>439</v>
      </c>
      <c r="D20" s="444"/>
      <c r="E20" s="444"/>
      <c r="F20" s="444"/>
      <c r="G20" s="445"/>
      <c r="H20" s="129">
        <v>72</v>
      </c>
      <c r="I20" s="130">
        <v>11300</v>
      </c>
      <c r="J20" s="123">
        <v>0</v>
      </c>
      <c r="K20" s="123">
        <v>0</v>
      </c>
    </row>
    <row r="21" spans="2:11" ht="16.5" customHeight="1">
      <c r="B21" s="116"/>
      <c r="C21" s="446" t="s">
        <v>440</v>
      </c>
      <c r="D21" s="447"/>
      <c r="E21" s="447"/>
      <c r="F21" s="447"/>
      <c r="G21" s="447"/>
      <c r="H21" s="73"/>
      <c r="I21" s="131">
        <v>11301</v>
      </c>
      <c r="J21" s="123">
        <v>0</v>
      </c>
      <c r="K21" s="123">
        <v>0</v>
      </c>
    </row>
    <row r="22" spans="2:11" ht="14.25" customHeight="1">
      <c r="B22" s="132">
        <v>5</v>
      </c>
      <c r="C22" s="441" t="s">
        <v>441</v>
      </c>
      <c r="D22" s="448"/>
      <c r="E22" s="448"/>
      <c r="F22" s="448"/>
      <c r="G22" s="448"/>
      <c r="H22" s="133">
        <v>73</v>
      </c>
      <c r="I22" s="133">
        <v>11400</v>
      </c>
      <c r="J22" s="123">
        <v>0</v>
      </c>
      <c r="K22" s="123">
        <v>0</v>
      </c>
    </row>
    <row r="23" spans="2:11" ht="18" customHeight="1">
      <c r="B23" s="134">
        <v>6</v>
      </c>
      <c r="C23" s="441" t="s">
        <v>442</v>
      </c>
      <c r="D23" s="448"/>
      <c r="E23" s="448"/>
      <c r="F23" s="448"/>
      <c r="G23" s="448"/>
      <c r="H23" s="133">
        <v>75</v>
      </c>
      <c r="I23" s="135">
        <v>11500</v>
      </c>
      <c r="J23" s="123">
        <v>0</v>
      </c>
      <c r="K23" s="123">
        <v>0</v>
      </c>
    </row>
    <row r="24" spans="2:11" ht="24" customHeight="1">
      <c r="B24" s="132">
        <v>7</v>
      </c>
      <c r="C24" s="440" t="s">
        <v>443</v>
      </c>
      <c r="D24" s="440"/>
      <c r="E24" s="440"/>
      <c r="F24" s="440"/>
      <c r="G24" s="441"/>
      <c r="H24" s="121">
        <v>77</v>
      </c>
      <c r="I24" s="121">
        <v>11600</v>
      </c>
      <c r="J24" s="123">
        <v>0</v>
      </c>
      <c r="K24" s="123">
        <v>0</v>
      </c>
    </row>
    <row r="25" spans="2:11" ht="16.5" customHeight="1" thickBot="1">
      <c r="B25" s="136" t="s">
        <v>444</v>
      </c>
      <c r="C25" s="449" t="s">
        <v>445</v>
      </c>
      <c r="D25" s="449"/>
      <c r="E25" s="449"/>
      <c r="F25" s="449"/>
      <c r="G25" s="449"/>
      <c r="H25" s="137"/>
      <c r="I25" s="137">
        <v>11800</v>
      </c>
      <c r="J25" s="138">
        <f>J19+J14+J8</f>
        <v>2995</v>
      </c>
      <c r="K25" s="138">
        <f>K19+K14+K8</f>
        <v>1646</v>
      </c>
    </row>
    <row r="26" spans="2:11" ht="16.5" customHeight="1">
      <c r="B26" s="53"/>
      <c r="C26" s="139"/>
      <c r="D26" s="139"/>
      <c r="E26" s="139"/>
      <c r="F26" s="139"/>
      <c r="G26" s="139"/>
      <c r="H26" s="139"/>
      <c r="I26" s="139"/>
      <c r="J26" s="140"/>
      <c r="K26" s="140"/>
    </row>
    <row r="27" spans="2:11" ht="16.5" customHeight="1">
      <c r="B27" s="53"/>
      <c r="C27" s="139"/>
      <c r="D27" s="139"/>
      <c r="E27" s="139"/>
      <c r="F27" s="139"/>
      <c r="G27" s="139"/>
      <c r="H27" s="139"/>
      <c r="I27" s="139"/>
      <c r="J27" s="140"/>
      <c r="K27" s="140"/>
    </row>
    <row r="28" spans="2:11" ht="16.5" customHeight="1">
      <c r="B28" s="53"/>
      <c r="C28" s="139"/>
      <c r="D28" s="139"/>
      <c r="E28" s="139"/>
      <c r="F28" s="139"/>
      <c r="G28" s="139"/>
      <c r="H28" s="139"/>
      <c r="I28" s="139"/>
      <c r="J28" s="140"/>
      <c r="K28" s="140"/>
    </row>
    <row r="29" spans="2:11" ht="16.5" customHeight="1">
      <c r="B29" s="53"/>
      <c r="C29" s="139"/>
      <c r="D29" s="139"/>
      <c r="E29" s="139"/>
      <c r="F29" s="139"/>
      <c r="G29" s="139"/>
      <c r="H29" s="139"/>
      <c r="I29" s="139"/>
      <c r="J29" s="53"/>
      <c r="K29" s="140"/>
    </row>
    <row r="30" spans="2:11" ht="16.5" customHeight="1">
      <c r="B30" s="53"/>
      <c r="C30" s="139"/>
      <c r="D30" s="53" t="s">
        <v>446</v>
      </c>
      <c r="E30" s="139"/>
      <c r="F30" s="139"/>
      <c r="G30" s="139"/>
      <c r="H30" s="139"/>
      <c r="I30" s="139"/>
      <c r="J30" s="53" t="s">
        <v>316</v>
      </c>
      <c r="K30" s="140"/>
    </row>
    <row r="31" spans="2:11" ht="16.5" customHeight="1">
      <c r="B31" s="53"/>
      <c r="C31" s="139"/>
      <c r="D31" s="139"/>
      <c r="E31" s="139"/>
      <c r="F31" s="139"/>
      <c r="G31" s="139"/>
      <c r="H31" s="139"/>
      <c r="I31" s="139"/>
      <c r="J31" s="140"/>
      <c r="K31" s="140"/>
    </row>
    <row r="32" spans="2:11" ht="16.5" customHeight="1">
      <c r="B32" s="53"/>
      <c r="C32" s="139"/>
      <c r="D32" s="139"/>
      <c r="E32" s="139"/>
      <c r="F32" s="139"/>
      <c r="G32" s="139"/>
      <c r="H32" s="139"/>
      <c r="I32" s="139"/>
      <c r="J32" s="140"/>
      <c r="K32" s="140"/>
    </row>
    <row r="33" spans="2:11" ht="16.5" customHeight="1">
      <c r="B33" s="53"/>
      <c r="C33" s="139"/>
      <c r="D33" s="139"/>
      <c r="E33" s="139"/>
      <c r="F33" s="139"/>
      <c r="G33" s="139"/>
      <c r="H33" s="139"/>
      <c r="I33" s="139"/>
      <c r="J33" s="140"/>
      <c r="K33" s="140"/>
    </row>
    <row r="34" spans="2:11" ht="16.5" customHeight="1">
      <c r="B34" s="53"/>
      <c r="C34" s="139"/>
      <c r="D34" s="139"/>
      <c r="E34" s="139"/>
      <c r="F34" s="139"/>
      <c r="G34" s="139"/>
      <c r="H34" s="139"/>
      <c r="I34" s="139"/>
      <c r="J34" s="140"/>
      <c r="K34" s="140"/>
    </row>
    <row r="35" spans="2:11" ht="16.5" customHeight="1">
      <c r="B35" s="53"/>
      <c r="C35" s="139"/>
      <c r="D35" s="139"/>
      <c r="E35" s="139"/>
      <c r="F35" s="139"/>
      <c r="G35" s="139"/>
      <c r="H35" s="139"/>
      <c r="I35" s="139"/>
      <c r="J35" s="140"/>
      <c r="K35" s="140"/>
    </row>
    <row r="36" spans="2:11" ht="16.5" customHeight="1">
      <c r="B36" s="53"/>
      <c r="C36" s="139"/>
      <c r="D36" s="139"/>
      <c r="E36" s="139"/>
      <c r="F36" s="139"/>
      <c r="G36" s="139"/>
      <c r="H36" s="139"/>
      <c r="I36" s="139"/>
      <c r="J36" s="140"/>
      <c r="K36" s="140"/>
    </row>
    <row r="37" spans="2:11" ht="16.5" customHeight="1">
      <c r="B37" s="53"/>
      <c r="C37" s="139"/>
      <c r="D37" s="139"/>
      <c r="E37" s="139"/>
      <c r="F37" s="139"/>
      <c r="G37" s="139"/>
      <c r="H37" s="139"/>
      <c r="I37" s="139"/>
      <c r="J37" s="140"/>
      <c r="K37" s="140"/>
    </row>
    <row r="38" spans="2:11" ht="16.5" customHeight="1">
      <c r="B38" s="53"/>
      <c r="C38" s="139"/>
      <c r="D38" s="139"/>
      <c r="E38" s="139"/>
      <c r="F38" s="139"/>
      <c r="G38" s="139"/>
      <c r="H38" s="139"/>
      <c r="I38" s="139"/>
      <c r="J38" s="140"/>
      <c r="K38" s="140"/>
    </row>
    <row r="39" spans="2:11" ht="16.5" customHeight="1">
      <c r="B39" s="53"/>
      <c r="C39" s="139"/>
      <c r="D39" s="139"/>
      <c r="E39" s="139"/>
      <c r="F39" s="139"/>
      <c r="G39" s="139"/>
      <c r="H39" s="139"/>
      <c r="I39" s="139"/>
      <c r="J39" s="140"/>
      <c r="K39" s="140"/>
    </row>
    <row r="40" spans="2:11" ht="16.5" customHeight="1">
      <c r="B40" s="53"/>
      <c r="C40" s="139"/>
      <c r="D40" s="139"/>
      <c r="E40" s="139"/>
      <c r="F40" s="139"/>
      <c r="G40" s="139"/>
      <c r="H40" s="139"/>
      <c r="I40" s="139"/>
      <c r="J40" s="140"/>
      <c r="K40" s="140"/>
    </row>
    <row r="41" spans="2:11" ht="16.5" customHeight="1">
      <c r="B41" s="53"/>
      <c r="C41" s="139"/>
      <c r="D41" s="139"/>
      <c r="E41" s="139"/>
      <c r="F41" s="139"/>
      <c r="G41" s="139"/>
      <c r="H41" s="139"/>
      <c r="I41" s="139"/>
      <c r="J41" s="140"/>
      <c r="K41" s="140"/>
    </row>
    <row r="42" spans="2:11" ht="16.5" customHeight="1">
      <c r="B42" s="53"/>
      <c r="C42" s="139"/>
      <c r="D42" s="139"/>
      <c r="E42" s="139"/>
      <c r="F42" s="139"/>
      <c r="G42" s="139"/>
      <c r="H42" s="139"/>
      <c r="I42" s="139"/>
      <c r="J42" s="140"/>
      <c r="K42" s="140"/>
    </row>
    <row r="43" spans="2:11" ht="16.5" customHeight="1">
      <c r="B43" s="53"/>
      <c r="C43" s="139"/>
      <c r="D43" s="139"/>
      <c r="E43" s="139"/>
      <c r="F43" s="139"/>
      <c r="G43" s="139"/>
      <c r="H43" s="139"/>
      <c r="I43" s="139"/>
      <c r="J43" s="140"/>
      <c r="K43" s="140"/>
    </row>
    <row r="44" spans="2:11" ht="16.5" customHeight="1">
      <c r="B44" s="53"/>
      <c r="C44" s="139"/>
      <c r="D44" s="139"/>
      <c r="E44" s="139"/>
      <c r="F44" s="139"/>
      <c r="G44" s="139"/>
      <c r="H44" s="139"/>
      <c r="I44" s="139"/>
      <c r="J44" s="140"/>
      <c r="K44" s="140"/>
    </row>
    <row r="45" spans="2:11" ht="16.5" customHeight="1">
      <c r="B45" s="53"/>
      <c r="C45" s="139"/>
      <c r="D45" s="139"/>
      <c r="E45" s="139"/>
      <c r="F45" s="139"/>
      <c r="G45" s="139"/>
      <c r="H45" s="139"/>
      <c r="I45" s="139"/>
      <c r="J45" s="140"/>
      <c r="K45" s="140"/>
    </row>
    <row r="46" spans="2:11" ht="16.5" customHeight="1">
      <c r="B46" s="53"/>
      <c r="C46" s="139"/>
      <c r="D46" s="139"/>
      <c r="E46" s="139"/>
      <c r="F46" s="139"/>
      <c r="G46" s="139"/>
      <c r="H46" s="139"/>
      <c r="I46" s="139"/>
      <c r="J46" s="140"/>
      <c r="K46" s="140"/>
    </row>
    <row r="47" spans="2:11" ht="16.5" customHeight="1">
      <c r="B47" s="53"/>
      <c r="C47" s="139"/>
      <c r="D47" s="139"/>
      <c r="E47" s="139"/>
      <c r="F47" s="139"/>
      <c r="G47" s="139"/>
      <c r="H47" s="139"/>
      <c r="I47" s="139"/>
      <c r="J47" s="140"/>
      <c r="K47" s="140"/>
    </row>
    <row r="48" spans="2:11" ht="16.5" customHeight="1">
      <c r="B48" s="53"/>
      <c r="C48" s="139"/>
      <c r="D48" s="139"/>
      <c r="E48" s="139"/>
      <c r="F48" s="139"/>
      <c r="G48" s="139"/>
      <c r="H48" s="139"/>
      <c r="I48" s="139"/>
      <c r="J48" s="140"/>
      <c r="K48" s="140"/>
    </row>
    <row r="49" spans="2:11" ht="16.5" customHeight="1">
      <c r="B49" s="53"/>
      <c r="C49" s="139"/>
      <c r="D49" s="139"/>
      <c r="E49" s="139"/>
      <c r="F49" s="139"/>
      <c r="G49" s="139"/>
      <c r="H49" s="139"/>
      <c r="I49" s="139"/>
      <c r="J49" s="140"/>
      <c r="K49" s="140"/>
    </row>
    <row r="50" spans="2:11" ht="16.5" customHeight="1">
      <c r="B50" s="53"/>
      <c r="C50" s="139"/>
      <c r="D50" s="139"/>
      <c r="E50" s="139"/>
      <c r="F50" s="139"/>
      <c r="G50" s="139"/>
      <c r="H50" s="139"/>
      <c r="I50" s="139"/>
      <c r="J50" s="140"/>
      <c r="K50" s="140"/>
    </row>
    <row r="51" spans="2:11" ht="18">
      <c r="B51" s="70"/>
      <c r="C51" s="95" t="s">
        <v>316</v>
      </c>
      <c r="D51" s="102"/>
      <c r="E51" s="102"/>
      <c r="F51" s="70"/>
      <c r="G51" s="70"/>
      <c r="H51" s="70"/>
      <c r="I51" s="70"/>
      <c r="J51" s="70"/>
      <c r="K51" s="70"/>
    </row>
    <row r="52" spans="2:11" ht="18">
      <c r="B52" s="70"/>
      <c r="C52" s="95" t="s">
        <v>319</v>
      </c>
      <c r="D52" s="102"/>
      <c r="E52" s="102"/>
      <c r="F52" s="70"/>
      <c r="G52" s="70"/>
      <c r="H52" s="70"/>
      <c r="I52" s="70"/>
      <c r="J52" s="70"/>
      <c r="K52" s="70"/>
    </row>
    <row r="53" spans="2:11" ht="15">
      <c r="B53" s="70"/>
      <c r="C53" s="71"/>
      <c r="D53" s="70"/>
      <c r="E53" s="70"/>
      <c r="F53" s="70"/>
      <c r="G53" s="70"/>
      <c r="H53" s="70"/>
      <c r="I53" s="70"/>
      <c r="J53" s="71" t="s">
        <v>447</v>
      </c>
      <c r="K53" s="70"/>
    </row>
    <row r="54" spans="2:14" ht="12.75" customHeight="1">
      <c r="B54" s="103"/>
      <c r="C54" s="103"/>
      <c r="D54" s="103"/>
      <c r="E54" s="103"/>
      <c r="F54" s="103"/>
      <c r="G54" s="103"/>
      <c r="H54" s="103"/>
      <c r="I54" s="103"/>
      <c r="J54" s="104"/>
      <c r="K54" s="72" t="s">
        <v>247</v>
      </c>
      <c r="L54" s="11"/>
      <c r="M54" s="11"/>
      <c r="N54" s="11"/>
    </row>
    <row r="55" spans="2:11" ht="15">
      <c r="B55" s="430" t="s">
        <v>417</v>
      </c>
      <c r="C55" s="431"/>
      <c r="D55" s="431"/>
      <c r="E55" s="431"/>
      <c r="F55" s="431"/>
      <c r="G55" s="431"/>
      <c r="H55" s="431"/>
      <c r="I55" s="431"/>
      <c r="J55" s="431"/>
      <c r="K55" s="432"/>
    </row>
    <row r="56" spans="2:11" ht="24.75" customHeight="1" thickBot="1">
      <c r="B56" s="141"/>
      <c r="C56" s="450" t="s">
        <v>448</v>
      </c>
      <c r="D56" s="451"/>
      <c r="E56" s="451"/>
      <c r="F56" s="451"/>
      <c r="G56" s="452"/>
      <c r="H56" s="142" t="s">
        <v>419</v>
      </c>
      <c r="I56" s="142" t="s">
        <v>420</v>
      </c>
      <c r="J56" s="108" t="s">
        <v>537</v>
      </c>
      <c r="K56" s="108" t="s">
        <v>421</v>
      </c>
    </row>
    <row r="57" spans="2:11" ht="16.5" customHeight="1">
      <c r="B57" s="143">
        <v>1</v>
      </c>
      <c r="C57" s="453" t="s">
        <v>449</v>
      </c>
      <c r="D57" s="454"/>
      <c r="E57" s="454"/>
      <c r="F57" s="454"/>
      <c r="G57" s="454"/>
      <c r="H57" s="144">
        <v>60</v>
      </c>
      <c r="I57" s="144">
        <v>12100</v>
      </c>
      <c r="J57" s="145">
        <f>J60+J58</f>
        <v>2442</v>
      </c>
      <c r="K57" s="145">
        <f>K60+K58</f>
        <v>1158</v>
      </c>
    </row>
    <row r="58" spans="2:11" ht="16.5" customHeight="1">
      <c r="B58" s="146" t="s">
        <v>450</v>
      </c>
      <c r="C58" s="455" t="s">
        <v>451</v>
      </c>
      <c r="D58" s="455" t="s">
        <v>452</v>
      </c>
      <c r="E58" s="455"/>
      <c r="F58" s="455"/>
      <c r="G58" s="455"/>
      <c r="H58" s="147" t="s">
        <v>453</v>
      </c>
      <c r="I58" s="147">
        <v>12101</v>
      </c>
      <c r="J58" s="148">
        <v>2442</v>
      </c>
      <c r="K58" s="148">
        <v>1158</v>
      </c>
    </row>
    <row r="59" spans="2:11" ht="12" customHeight="1">
      <c r="B59" s="146" t="s">
        <v>426</v>
      </c>
      <c r="C59" s="455" t="s">
        <v>454</v>
      </c>
      <c r="D59" s="455" t="s">
        <v>452</v>
      </c>
      <c r="E59" s="455"/>
      <c r="F59" s="455"/>
      <c r="G59" s="455"/>
      <c r="H59" s="147"/>
      <c r="I59" s="149">
        <v>12102</v>
      </c>
      <c r="J59" s="148">
        <v>0</v>
      </c>
      <c r="K59" s="148">
        <v>0</v>
      </c>
    </row>
    <row r="60" spans="2:11" ht="16.5" customHeight="1">
      <c r="B60" s="146" t="s">
        <v>428</v>
      </c>
      <c r="C60" s="455" t="s">
        <v>455</v>
      </c>
      <c r="D60" s="455" t="s">
        <v>452</v>
      </c>
      <c r="E60" s="455"/>
      <c r="F60" s="455"/>
      <c r="G60" s="455"/>
      <c r="H60" s="147" t="s">
        <v>456</v>
      </c>
      <c r="I60" s="147">
        <v>12103</v>
      </c>
      <c r="J60" s="148">
        <v>0</v>
      </c>
      <c r="K60" s="148">
        <v>0</v>
      </c>
    </row>
    <row r="61" spans="2:11" ht="16.5" customHeight="1">
      <c r="B61" s="146" t="s">
        <v>457</v>
      </c>
      <c r="C61" s="456" t="s">
        <v>458</v>
      </c>
      <c r="D61" s="455" t="s">
        <v>452</v>
      </c>
      <c r="E61" s="455"/>
      <c r="F61" s="455"/>
      <c r="G61" s="455"/>
      <c r="H61" s="147"/>
      <c r="I61" s="149">
        <v>12104</v>
      </c>
      <c r="J61" s="148">
        <v>0</v>
      </c>
      <c r="K61" s="148">
        <v>0</v>
      </c>
    </row>
    <row r="62" spans="2:11" ht="16.5" customHeight="1">
      <c r="B62" s="146" t="s">
        <v>459</v>
      </c>
      <c r="C62" s="455" t="s">
        <v>460</v>
      </c>
      <c r="D62" s="455" t="s">
        <v>452</v>
      </c>
      <c r="E62" s="455"/>
      <c r="F62" s="455"/>
      <c r="G62" s="455"/>
      <c r="H62" s="147" t="s">
        <v>461</v>
      </c>
      <c r="I62" s="149">
        <v>12105</v>
      </c>
      <c r="J62" s="148">
        <v>0</v>
      </c>
      <c r="K62" s="148">
        <v>0</v>
      </c>
    </row>
    <row r="63" spans="2:11" ht="16.5" customHeight="1">
      <c r="B63" s="150">
        <v>2</v>
      </c>
      <c r="C63" s="457" t="s">
        <v>462</v>
      </c>
      <c r="D63" s="457"/>
      <c r="E63" s="457"/>
      <c r="F63" s="457"/>
      <c r="G63" s="457"/>
      <c r="H63" s="151">
        <v>64</v>
      </c>
      <c r="I63" s="151">
        <v>12200</v>
      </c>
      <c r="J63" s="148">
        <f>J64+J65</f>
        <v>67</v>
      </c>
      <c r="K63" s="148">
        <f>K64+K65</f>
        <v>65</v>
      </c>
    </row>
    <row r="64" spans="2:11" ht="16.5" customHeight="1">
      <c r="B64" s="152" t="s">
        <v>463</v>
      </c>
      <c r="C64" s="457" t="s">
        <v>464</v>
      </c>
      <c r="D64" s="458"/>
      <c r="E64" s="458"/>
      <c r="F64" s="458"/>
      <c r="G64" s="458"/>
      <c r="H64" s="149">
        <v>641</v>
      </c>
      <c r="I64" s="149">
        <v>12201</v>
      </c>
      <c r="J64" s="153">
        <v>0</v>
      </c>
      <c r="K64" s="153">
        <v>0</v>
      </c>
    </row>
    <row r="65" spans="2:11" ht="16.5" customHeight="1">
      <c r="B65" s="152" t="s">
        <v>465</v>
      </c>
      <c r="C65" s="458" t="s">
        <v>466</v>
      </c>
      <c r="D65" s="458"/>
      <c r="E65" s="458"/>
      <c r="F65" s="458"/>
      <c r="G65" s="458"/>
      <c r="H65" s="149">
        <v>644</v>
      </c>
      <c r="I65" s="149">
        <v>12202</v>
      </c>
      <c r="J65" s="153">
        <v>67</v>
      </c>
      <c r="K65" s="153">
        <v>65</v>
      </c>
    </row>
    <row r="66" spans="2:11" ht="16.5" customHeight="1">
      <c r="B66" s="150">
        <v>3</v>
      </c>
      <c r="C66" s="457" t="s">
        <v>467</v>
      </c>
      <c r="D66" s="457"/>
      <c r="E66" s="457"/>
      <c r="F66" s="457"/>
      <c r="G66" s="457"/>
      <c r="H66" s="151">
        <v>68</v>
      </c>
      <c r="I66" s="151">
        <v>12300</v>
      </c>
      <c r="J66" s="148">
        <v>0</v>
      </c>
      <c r="K66" s="148">
        <v>0</v>
      </c>
    </row>
    <row r="67" spans="2:11" ht="16.5" customHeight="1">
      <c r="B67" s="150">
        <v>4</v>
      </c>
      <c r="C67" s="457" t="s">
        <v>468</v>
      </c>
      <c r="D67" s="457"/>
      <c r="E67" s="457"/>
      <c r="F67" s="457"/>
      <c r="G67" s="457"/>
      <c r="H67" s="151">
        <v>61</v>
      </c>
      <c r="I67" s="151">
        <v>12400</v>
      </c>
      <c r="J67" s="148">
        <f>J70+J74+J82</f>
        <v>142</v>
      </c>
      <c r="K67" s="148">
        <f>K70+K74+K82</f>
        <v>139</v>
      </c>
    </row>
    <row r="68" spans="2:11" ht="16.5" customHeight="1">
      <c r="B68" s="152" t="s">
        <v>423</v>
      </c>
      <c r="C68" s="459" t="s">
        <v>469</v>
      </c>
      <c r="D68" s="459"/>
      <c r="E68" s="459"/>
      <c r="F68" s="459"/>
      <c r="G68" s="459"/>
      <c r="H68" s="147"/>
      <c r="I68" s="147">
        <v>12401</v>
      </c>
      <c r="J68" s="148">
        <v>0</v>
      </c>
      <c r="K68" s="148">
        <v>0</v>
      </c>
    </row>
    <row r="69" spans="2:11" ht="16.5" customHeight="1">
      <c r="B69" s="152" t="s">
        <v>433</v>
      </c>
      <c r="C69" s="459" t="s">
        <v>470</v>
      </c>
      <c r="D69" s="459"/>
      <c r="E69" s="459"/>
      <c r="F69" s="459"/>
      <c r="G69" s="459"/>
      <c r="H69" s="154">
        <v>611</v>
      </c>
      <c r="I69" s="147">
        <v>12402</v>
      </c>
      <c r="J69" s="148">
        <v>0</v>
      </c>
      <c r="K69" s="148">
        <v>0</v>
      </c>
    </row>
    <row r="70" spans="2:11" ht="16.5" customHeight="1">
      <c r="B70" s="152" t="s">
        <v>434</v>
      </c>
      <c r="C70" s="459" t="s">
        <v>471</v>
      </c>
      <c r="D70" s="459"/>
      <c r="E70" s="459"/>
      <c r="F70" s="459"/>
      <c r="G70" s="459"/>
      <c r="H70" s="147">
        <v>613</v>
      </c>
      <c r="I70" s="147">
        <v>12403</v>
      </c>
      <c r="J70" s="153">
        <v>120</v>
      </c>
      <c r="K70" s="153">
        <v>120</v>
      </c>
    </row>
    <row r="71" spans="2:11" ht="16.5" customHeight="1">
      <c r="B71" s="152" t="s">
        <v>472</v>
      </c>
      <c r="C71" s="459" t="s">
        <v>473</v>
      </c>
      <c r="D71" s="459"/>
      <c r="E71" s="459"/>
      <c r="F71" s="459"/>
      <c r="G71" s="459"/>
      <c r="H71" s="154">
        <v>615</v>
      </c>
      <c r="I71" s="147">
        <v>12404</v>
      </c>
      <c r="J71" s="155">
        <v>7</v>
      </c>
      <c r="K71" s="155">
        <v>0</v>
      </c>
    </row>
    <row r="72" spans="2:11" ht="16.5" customHeight="1">
      <c r="B72" s="152" t="s">
        <v>474</v>
      </c>
      <c r="C72" s="459" t="s">
        <v>475</v>
      </c>
      <c r="D72" s="459"/>
      <c r="E72" s="459"/>
      <c r="F72" s="459"/>
      <c r="G72" s="459"/>
      <c r="H72" s="154">
        <v>616</v>
      </c>
      <c r="I72" s="147">
        <v>12405</v>
      </c>
      <c r="J72" s="153">
        <v>0</v>
      </c>
      <c r="K72" s="153">
        <v>0</v>
      </c>
    </row>
    <row r="73" spans="2:11" ht="16.5" customHeight="1">
      <c r="B73" s="152" t="s">
        <v>476</v>
      </c>
      <c r="C73" s="459" t="s">
        <v>477</v>
      </c>
      <c r="D73" s="459"/>
      <c r="E73" s="459"/>
      <c r="F73" s="459"/>
      <c r="G73" s="459"/>
      <c r="H73" s="154">
        <v>617</v>
      </c>
      <c r="I73" s="147">
        <v>12406</v>
      </c>
      <c r="J73" s="153">
        <v>0</v>
      </c>
      <c r="K73" s="153">
        <v>0</v>
      </c>
    </row>
    <row r="74" spans="2:11" ht="16.5" customHeight="1">
      <c r="B74" s="152" t="s">
        <v>478</v>
      </c>
      <c r="C74" s="455" t="s">
        <v>479</v>
      </c>
      <c r="D74" s="455" t="s">
        <v>452</v>
      </c>
      <c r="E74" s="455"/>
      <c r="F74" s="455"/>
      <c r="G74" s="455"/>
      <c r="H74" s="154">
        <v>618</v>
      </c>
      <c r="I74" s="147">
        <v>12407</v>
      </c>
      <c r="J74" s="153">
        <v>5</v>
      </c>
      <c r="K74" s="153">
        <v>16</v>
      </c>
    </row>
    <row r="75" spans="2:11" ht="16.5" customHeight="1">
      <c r="B75" s="152" t="s">
        <v>480</v>
      </c>
      <c r="C75" s="455" t="s">
        <v>481</v>
      </c>
      <c r="D75" s="455"/>
      <c r="E75" s="455"/>
      <c r="F75" s="455"/>
      <c r="G75" s="455"/>
      <c r="H75" s="154">
        <v>623</v>
      </c>
      <c r="I75" s="147">
        <v>12408</v>
      </c>
      <c r="J75" s="153">
        <v>0</v>
      </c>
      <c r="K75" s="153">
        <v>0</v>
      </c>
    </row>
    <row r="76" spans="2:11" ht="16.5" customHeight="1">
      <c r="B76" s="152" t="s">
        <v>482</v>
      </c>
      <c r="C76" s="455" t="s">
        <v>483</v>
      </c>
      <c r="D76" s="455"/>
      <c r="E76" s="455"/>
      <c r="F76" s="455"/>
      <c r="G76" s="455"/>
      <c r="H76" s="154">
        <v>624</v>
      </c>
      <c r="I76" s="147">
        <v>12409</v>
      </c>
      <c r="J76" s="155">
        <v>0</v>
      </c>
      <c r="K76" s="155">
        <v>0</v>
      </c>
    </row>
    <row r="77" spans="2:11" ht="16.5" customHeight="1">
      <c r="B77" s="152" t="s">
        <v>484</v>
      </c>
      <c r="C77" s="455" t="s">
        <v>485</v>
      </c>
      <c r="D77" s="455"/>
      <c r="E77" s="455"/>
      <c r="F77" s="455"/>
      <c r="G77" s="455"/>
      <c r="H77" s="154">
        <v>625</v>
      </c>
      <c r="I77" s="147">
        <v>12410</v>
      </c>
      <c r="J77" s="153">
        <v>0</v>
      </c>
      <c r="K77" s="153">
        <v>0</v>
      </c>
    </row>
    <row r="78" spans="2:11" ht="16.5" customHeight="1">
      <c r="B78" s="152" t="s">
        <v>486</v>
      </c>
      <c r="C78" s="455" t="s">
        <v>487</v>
      </c>
      <c r="D78" s="455"/>
      <c r="E78" s="455"/>
      <c r="F78" s="455"/>
      <c r="G78" s="455"/>
      <c r="H78" s="154">
        <v>626</v>
      </c>
      <c r="I78" s="147">
        <v>12411</v>
      </c>
      <c r="J78" s="153">
        <v>0</v>
      </c>
      <c r="K78" s="153">
        <v>0</v>
      </c>
    </row>
    <row r="79" spans="2:11" ht="16.5" customHeight="1">
      <c r="B79" s="156" t="s">
        <v>488</v>
      </c>
      <c r="C79" s="455" t="s">
        <v>489</v>
      </c>
      <c r="D79" s="455"/>
      <c r="E79" s="455"/>
      <c r="F79" s="455"/>
      <c r="G79" s="455"/>
      <c r="H79" s="154">
        <v>627</v>
      </c>
      <c r="I79" s="147">
        <v>12412</v>
      </c>
      <c r="J79" s="153">
        <v>0</v>
      </c>
      <c r="K79" s="153">
        <v>0</v>
      </c>
    </row>
    <row r="80" spans="2:11" ht="16.5" customHeight="1">
      <c r="B80" s="152"/>
      <c r="C80" s="460" t="s">
        <v>490</v>
      </c>
      <c r="D80" s="460"/>
      <c r="E80" s="460"/>
      <c r="F80" s="460"/>
      <c r="G80" s="460"/>
      <c r="H80" s="154">
        <v>6271</v>
      </c>
      <c r="I80" s="154">
        <v>124121</v>
      </c>
      <c r="J80" s="153">
        <v>0</v>
      </c>
      <c r="K80" s="153">
        <v>0</v>
      </c>
    </row>
    <row r="81" spans="2:11" ht="16.5" customHeight="1">
      <c r="B81" s="152"/>
      <c r="C81" s="460" t="s">
        <v>491</v>
      </c>
      <c r="D81" s="460"/>
      <c r="E81" s="460"/>
      <c r="F81" s="460"/>
      <c r="G81" s="460"/>
      <c r="H81" s="154">
        <v>6272</v>
      </c>
      <c r="I81" s="154">
        <v>124122</v>
      </c>
      <c r="J81" s="155">
        <v>0</v>
      </c>
      <c r="K81" s="155">
        <v>0</v>
      </c>
    </row>
    <row r="82" spans="2:11" ht="16.5" customHeight="1">
      <c r="B82" s="152" t="s">
        <v>492</v>
      </c>
      <c r="C82" s="455" t="s">
        <v>493</v>
      </c>
      <c r="D82" s="455"/>
      <c r="E82" s="455"/>
      <c r="F82" s="455"/>
      <c r="G82" s="455"/>
      <c r="H82" s="154">
        <v>628</v>
      </c>
      <c r="I82" s="154">
        <v>12413</v>
      </c>
      <c r="J82" s="153">
        <v>17</v>
      </c>
      <c r="K82" s="153">
        <v>3</v>
      </c>
    </row>
    <row r="83" spans="2:11" ht="16.5" customHeight="1">
      <c r="B83" s="150">
        <v>5</v>
      </c>
      <c r="C83" s="456" t="s">
        <v>494</v>
      </c>
      <c r="D83" s="455"/>
      <c r="E83" s="455"/>
      <c r="F83" s="455"/>
      <c r="G83" s="455"/>
      <c r="H83" s="157">
        <v>63</v>
      </c>
      <c r="I83" s="157">
        <v>12500</v>
      </c>
      <c r="J83" s="148">
        <f>J84+J85+J86+J87</f>
        <v>23</v>
      </c>
      <c r="K83" s="148">
        <f>K84+K85+K86+K87</f>
        <v>14</v>
      </c>
    </row>
    <row r="84" spans="2:11" ht="16.5" customHeight="1">
      <c r="B84" s="152" t="s">
        <v>423</v>
      </c>
      <c r="C84" s="455" t="s">
        <v>495</v>
      </c>
      <c r="D84" s="455"/>
      <c r="E84" s="455"/>
      <c r="F84" s="455"/>
      <c r="G84" s="455"/>
      <c r="H84" s="154">
        <v>632</v>
      </c>
      <c r="I84" s="154">
        <v>12501</v>
      </c>
      <c r="J84" s="148">
        <v>0</v>
      </c>
      <c r="K84" s="148">
        <v>0</v>
      </c>
    </row>
    <row r="85" spans="2:11" ht="16.5" customHeight="1">
      <c r="B85" s="152" t="s">
        <v>433</v>
      </c>
      <c r="C85" s="455" t="s">
        <v>496</v>
      </c>
      <c r="D85" s="455"/>
      <c r="E85" s="455"/>
      <c r="F85" s="455"/>
      <c r="G85" s="455"/>
      <c r="H85" s="154">
        <v>633</v>
      </c>
      <c r="I85" s="154">
        <v>12502</v>
      </c>
      <c r="J85" s="148">
        <v>0</v>
      </c>
      <c r="K85" s="148">
        <v>0</v>
      </c>
    </row>
    <row r="86" spans="2:11" ht="16.5" customHeight="1">
      <c r="B86" s="152" t="s">
        <v>434</v>
      </c>
      <c r="C86" s="455" t="s">
        <v>497</v>
      </c>
      <c r="D86" s="455"/>
      <c r="E86" s="455"/>
      <c r="F86" s="455"/>
      <c r="G86" s="455"/>
      <c r="H86" s="154">
        <v>634</v>
      </c>
      <c r="I86" s="154">
        <v>12503</v>
      </c>
      <c r="J86" s="158">
        <v>23</v>
      </c>
      <c r="K86" s="158">
        <v>14</v>
      </c>
    </row>
    <row r="87" spans="2:11" ht="16.5" customHeight="1">
      <c r="B87" s="152" t="s">
        <v>472</v>
      </c>
      <c r="C87" s="455" t="s">
        <v>498</v>
      </c>
      <c r="D87" s="455"/>
      <c r="E87" s="455"/>
      <c r="F87" s="455"/>
      <c r="G87" s="455"/>
      <c r="H87" s="154" t="s">
        <v>499</v>
      </c>
      <c r="I87" s="154">
        <v>12504</v>
      </c>
      <c r="J87" s="148">
        <v>0</v>
      </c>
      <c r="K87" s="148">
        <v>0</v>
      </c>
    </row>
    <row r="88" spans="2:11" ht="12.75" customHeight="1">
      <c r="B88" s="150" t="s">
        <v>500</v>
      </c>
      <c r="C88" s="457" t="s">
        <v>501</v>
      </c>
      <c r="D88" s="457"/>
      <c r="E88" s="457"/>
      <c r="F88" s="457"/>
      <c r="G88" s="457"/>
      <c r="H88" s="154"/>
      <c r="I88" s="154">
        <v>12600</v>
      </c>
      <c r="J88" s="148">
        <f>J87+J86+J67+J66+J63+J60+J58</f>
        <v>2674</v>
      </c>
      <c r="K88" s="148">
        <f>K87+K86+K67+K66+K63+K60+K58</f>
        <v>1376</v>
      </c>
    </row>
    <row r="89" spans="2:11" ht="16.5" customHeight="1">
      <c r="B89" s="159"/>
      <c r="C89" s="160" t="s">
        <v>502</v>
      </c>
      <c r="D89" s="161"/>
      <c r="E89" s="161"/>
      <c r="F89" s="161"/>
      <c r="G89" s="161"/>
      <c r="H89" s="161"/>
      <c r="I89" s="161"/>
      <c r="J89" s="162" t="s">
        <v>537</v>
      </c>
      <c r="K89" s="162" t="s">
        <v>421</v>
      </c>
    </row>
    <row r="90" spans="2:11" ht="16.5" customHeight="1">
      <c r="B90" s="163">
        <v>1</v>
      </c>
      <c r="C90" s="461" t="s">
        <v>503</v>
      </c>
      <c r="D90" s="461"/>
      <c r="E90" s="461"/>
      <c r="F90" s="461"/>
      <c r="G90" s="461"/>
      <c r="H90" s="157"/>
      <c r="I90" s="157">
        <v>14000</v>
      </c>
      <c r="J90" s="164">
        <v>0</v>
      </c>
      <c r="K90" s="164">
        <v>0</v>
      </c>
    </row>
    <row r="91" spans="2:11" ht="16.5" customHeight="1">
      <c r="B91" s="163">
        <v>2</v>
      </c>
      <c r="C91" s="461" t="s">
        <v>504</v>
      </c>
      <c r="D91" s="461"/>
      <c r="E91" s="461"/>
      <c r="F91" s="461"/>
      <c r="G91" s="461"/>
      <c r="H91" s="157"/>
      <c r="I91" s="157">
        <v>15000</v>
      </c>
      <c r="J91" s="165"/>
      <c r="K91" s="165"/>
    </row>
    <row r="92" spans="2:11" ht="16.5" customHeight="1">
      <c r="B92" s="166" t="s">
        <v>423</v>
      </c>
      <c r="C92" s="459" t="s">
        <v>505</v>
      </c>
      <c r="D92" s="459"/>
      <c r="E92" s="459"/>
      <c r="F92" s="459"/>
      <c r="G92" s="459"/>
      <c r="H92" s="157"/>
      <c r="I92" s="154">
        <v>15001</v>
      </c>
      <c r="J92" s="148">
        <v>23</v>
      </c>
      <c r="K92" s="148">
        <v>23</v>
      </c>
    </row>
    <row r="93" spans="2:11" ht="16.5" customHeight="1">
      <c r="B93" s="166"/>
      <c r="C93" s="462" t="s">
        <v>506</v>
      </c>
      <c r="D93" s="462"/>
      <c r="E93" s="462"/>
      <c r="F93" s="462"/>
      <c r="G93" s="462"/>
      <c r="H93" s="157"/>
      <c r="I93" s="154">
        <v>150011</v>
      </c>
      <c r="J93" s="148">
        <v>0</v>
      </c>
      <c r="K93" s="148">
        <v>0</v>
      </c>
    </row>
    <row r="94" spans="2:11" ht="16.5" customHeight="1">
      <c r="B94" s="167" t="s">
        <v>433</v>
      </c>
      <c r="C94" s="459" t="s">
        <v>507</v>
      </c>
      <c r="D94" s="459"/>
      <c r="E94" s="459"/>
      <c r="F94" s="459"/>
      <c r="G94" s="459"/>
      <c r="H94" s="157"/>
      <c r="I94" s="154">
        <v>15002</v>
      </c>
      <c r="J94" s="148">
        <v>0</v>
      </c>
      <c r="K94" s="148">
        <v>0</v>
      </c>
    </row>
    <row r="95" spans="2:11" ht="15.75" thickBot="1">
      <c r="B95" s="168"/>
      <c r="C95" s="463" t="s">
        <v>508</v>
      </c>
      <c r="D95" s="463"/>
      <c r="E95" s="463"/>
      <c r="F95" s="463"/>
      <c r="G95" s="463"/>
      <c r="H95" s="169"/>
      <c r="I95" s="170">
        <v>150021</v>
      </c>
      <c r="J95" s="148">
        <v>0</v>
      </c>
      <c r="K95" s="148">
        <v>0</v>
      </c>
    </row>
    <row r="96" spans="2:11" ht="15">
      <c r="B96" s="43"/>
      <c r="C96" s="43"/>
      <c r="D96" s="43"/>
      <c r="E96" s="43"/>
      <c r="F96" s="43"/>
      <c r="G96" s="43"/>
      <c r="H96" s="43"/>
      <c r="I96" s="43"/>
      <c r="J96" s="53"/>
      <c r="K96" s="171"/>
    </row>
    <row r="97" spans="2:11" ht="15.75">
      <c r="B97" s="70"/>
      <c r="C97" s="70"/>
      <c r="D97" s="53" t="s">
        <v>446</v>
      </c>
      <c r="E97" s="139"/>
      <c r="F97" s="139"/>
      <c r="G97" s="139"/>
      <c r="H97" s="139"/>
      <c r="I97" s="139"/>
      <c r="J97" s="53" t="s">
        <v>509</v>
      </c>
      <c r="K97" s="172"/>
    </row>
    <row r="98" spans="2:11" ht="15.75">
      <c r="B98" s="70"/>
      <c r="C98" s="70"/>
      <c r="D98" s="70"/>
      <c r="E98" s="70"/>
      <c r="F98" s="70"/>
      <c r="G98" s="70"/>
      <c r="H98" s="70"/>
      <c r="I98" s="70"/>
      <c r="J98" s="70"/>
      <c r="K98" s="172"/>
    </row>
    <row r="99" spans="2:11" ht="15.75">
      <c r="B99" s="70"/>
      <c r="C99" s="70"/>
      <c r="D99" s="70"/>
      <c r="E99" s="70"/>
      <c r="F99" s="70"/>
      <c r="G99" s="70"/>
      <c r="H99" s="70"/>
      <c r="I99" s="70"/>
      <c r="J99" s="70"/>
      <c r="K99" s="172"/>
    </row>
    <row r="100" spans="2:11" ht="15.75">
      <c r="B100" s="70"/>
      <c r="C100" s="70"/>
      <c r="D100" s="70"/>
      <c r="E100" s="70"/>
      <c r="F100" s="70"/>
      <c r="G100" s="70"/>
      <c r="H100" s="70"/>
      <c r="I100" s="70"/>
      <c r="J100" s="70"/>
      <c r="K100" s="172"/>
    </row>
    <row r="101" spans="2:11" ht="15.75">
      <c r="B101" s="70"/>
      <c r="C101" s="173"/>
      <c r="D101" s="70"/>
      <c r="E101" s="70"/>
      <c r="F101" s="70"/>
      <c r="G101" s="70"/>
      <c r="H101" s="70"/>
      <c r="I101" s="70"/>
      <c r="J101" s="70"/>
      <c r="K101" s="172"/>
    </row>
    <row r="102" spans="2:11" ht="15">
      <c r="B102" s="70"/>
      <c r="C102" s="173"/>
      <c r="D102" s="70"/>
      <c r="E102" s="70"/>
      <c r="F102" s="70"/>
      <c r="G102" s="70"/>
      <c r="H102" s="70"/>
      <c r="I102" s="70"/>
      <c r="J102" s="70"/>
      <c r="K102" s="70"/>
    </row>
    <row r="103" spans="2:11" ht="15">
      <c r="B103" s="70"/>
      <c r="C103" s="173"/>
      <c r="D103" s="70"/>
      <c r="E103" s="70"/>
      <c r="F103" s="70"/>
      <c r="G103" s="70"/>
      <c r="H103" s="70"/>
      <c r="I103" s="70"/>
      <c r="J103" s="70"/>
      <c r="K103" s="70"/>
    </row>
    <row r="104" spans="2:11" ht="15">
      <c r="B104" s="70"/>
      <c r="C104" s="173"/>
      <c r="D104" s="70"/>
      <c r="E104" s="70"/>
      <c r="F104" s="70"/>
      <c r="G104" s="70"/>
      <c r="H104" s="70"/>
      <c r="I104" s="70"/>
      <c r="J104" s="70"/>
      <c r="K104" s="70"/>
    </row>
    <row r="105" spans="2:11" ht="15">
      <c r="B105" s="70"/>
      <c r="C105" s="70"/>
      <c r="D105" s="70"/>
      <c r="E105" s="70"/>
      <c r="F105" s="70"/>
      <c r="G105" s="70"/>
      <c r="H105" s="70"/>
      <c r="I105" s="70"/>
      <c r="J105" s="70"/>
      <c r="K105" s="70"/>
    </row>
    <row r="106" spans="2:11" ht="15">
      <c r="B106" s="70"/>
      <c r="C106" s="70"/>
      <c r="D106" s="70"/>
      <c r="E106" s="70"/>
      <c r="F106" s="70"/>
      <c r="G106" s="70"/>
      <c r="H106" s="70"/>
      <c r="I106" s="70"/>
      <c r="J106" s="70"/>
      <c r="K106" s="70"/>
    </row>
    <row r="107" spans="2:11" ht="15">
      <c r="B107" s="70"/>
      <c r="C107" s="70"/>
      <c r="D107" s="70"/>
      <c r="E107" s="70"/>
      <c r="F107" s="70"/>
      <c r="G107" s="70"/>
      <c r="H107" s="70"/>
      <c r="I107" s="70"/>
      <c r="J107" s="70"/>
      <c r="K107" s="70"/>
    </row>
    <row r="108" spans="2:11" ht="15">
      <c r="B108" s="70"/>
      <c r="C108" s="70"/>
      <c r="D108" s="70"/>
      <c r="E108" s="70"/>
      <c r="F108" s="70"/>
      <c r="G108" s="70"/>
      <c r="H108" s="70"/>
      <c r="I108" s="70"/>
      <c r="J108" s="70"/>
      <c r="K108" s="70"/>
    </row>
    <row r="109" spans="2:11" ht="15">
      <c r="B109" s="70"/>
      <c r="C109" s="70"/>
      <c r="D109" s="70"/>
      <c r="E109" s="70"/>
      <c r="F109" s="70"/>
      <c r="G109" s="70"/>
      <c r="H109" s="70"/>
      <c r="I109" s="70"/>
      <c r="J109" s="70"/>
      <c r="K109" s="70"/>
    </row>
    <row r="110" spans="2:11" ht="15">
      <c r="B110" s="70"/>
      <c r="C110" s="70"/>
      <c r="D110" s="70"/>
      <c r="E110" s="70"/>
      <c r="F110" s="70"/>
      <c r="G110" s="70"/>
      <c r="H110" s="70"/>
      <c r="I110" s="70"/>
      <c r="J110" s="70"/>
      <c r="K110" s="70"/>
    </row>
    <row r="111" spans="2:11" ht="15">
      <c r="B111" s="70"/>
      <c r="C111" s="70"/>
      <c r="D111" s="70"/>
      <c r="E111" s="70"/>
      <c r="F111" s="70"/>
      <c r="G111" s="70"/>
      <c r="H111" s="70"/>
      <c r="I111" s="70"/>
      <c r="J111" s="70"/>
      <c r="K111" s="70"/>
    </row>
    <row r="112" spans="2:11" ht="15">
      <c r="B112" s="70"/>
      <c r="C112" s="70"/>
      <c r="D112" s="70"/>
      <c r="E112" s="70"/>
      <c r="F112" s="70"/>
      <c r="G112" s="70"/>
      <c r="H112" s="70"/>
      <c r="I112" s="70"/>
      <c r="J112" s="70"/>
      <c r="K112" s="70"/>
    </row>
    <row r="113" spans="2:11" ht="15">
      <c r="B113" s="70"/>
      <c r="C113" s="70"/>
      <c r="D113" s="70"/>
      <c r="E113" s="70"/>
      <c r="F113" s="70"/>
      <c r="G113" s="70"/>
      <c r="H113" s="70"/>
      <c r="I113" s="70"/>
      <c r="J113" s="70"/>
      <c r="K113" s="70"/>
    </row>
    <row r="114" spans="2:11" ht="15">
      <c r="B114" s="70"/>
      <c r="C114" s="70"/>
      <c r="D114" s="70"/>
      <c r="E114" s="70"/>
      <c r="F114" s="70"/>
      <c r="G114" s="70"/>
      <c r="H114" s="70"/>
      <c r="I114" s="70"/>
      <c r="J114" s="70"/>
      <c r="K114" s="70"/>
    </row>
    <row r="115" spans="2:11" ht="15">
      <c r="B115" s="70"/>
      <c r="C115" s="70"/>
      <c r="D115" s="70"/>
      <c r="E115" s="70"/>
      <c r="F115" s="70"/>
      <c r="G115" s="70"/>
      <c r="H115" s="70"/>
      <c r="I115" s="70"/>
      <c r="J115" s="70"/>
      <c r="K115" s="70"/>
    </row>
    <row r="116" spans="2:11" ht="15">
      <c r="B116" s="70"/>
      <c r="C116" s="70"/>
      <c r="D116" s="70"/>
      <c r="E116" s="70"/>
      <c r="F116" s="70"/>
      <c r="G116" s="70"/>
      <c r="H116" s="70"/>
      <c r="I116" s="70"/>
      <c r="J116" s="70"/>
      <c r="K116" s="70"/>
    </row>
    <row r="117" spans="2:11" ht="15">
      <c r="B117" s="70"/>
      <c r="C117" s="70"/>
      <c r="D117" s="70"/>
      <c r="E117" s="70"/>
      <c r="F117" s="70"/>
      <c r="G117" s="70"/>
      <c r="H117" s="70"/>
      <c r="I117" s="70"/>
      <c r="J117" s="70"/>
      <c r="K117" s="70"/>
    </row>
    <row r="118" spans="2:11" ht="15">
      <c r="B118" s="70"/>
      <c r="C118" s="70"/>
      <c r="D118" s="70"/>
      <c r="E118" s="70"/>
      <c r="F118" s="70"/>
      <c r="G118" s="70"/>
      <c r="H118" s="70"/>
      <c r="I118" s="70"/>
      <c r="J118" s="70"/>
      <c r="K118" s="70"/>
    </row>
    <row r="119" spans="2:11" ht="15">
      <c r="B119" s="70"/>
      <c r="C119" s="70"/>
      <c r="D119" s="70"/>
      <c r="E119" s="70"/>
      <c r="F119" s="70"/>
      <c r="G119" s="70"/>
      <c r="H119" s="70"/>
      <c r="I119" s="70"/>
      <c r="J119" s="70"/>
      <c r="K119" s="70"/>
    </row>
    <row r="120" spans="2:11" ht="15">
      <c r="B120" s="70"/>
      <c r="C120" s="70"/>
      <c r="D120" s="70"/>
      <c r="E120" s="70"/>
      <c r="F120" s="70"/>
      <c r="G120" s="70"/>
      <c r="H120" s="70"/>
      <c r="I120" s="70"/>
      <c r="J120" s="70"/>
      <c r="K120" s="70"/>
    </row>
    <row r="121" spans="2:11" ht="15">
      <c r="B121" s="70"/>
      <c r="C121" s="70"/>
      <c r="D121" s="70"/>
      <c r="E121" s="70"/>
      <c r="F121" s="70"/>
      <c r="G121" s="70"/>
      <c r="H121" s="70"/>
      <c r="I121" s="70"/>
      <c r="J121" s="70"/>
      <c r="K121" s="70"/>
    </row>
    <row r="122" spans="2:11" ht="15">
      <c r="B122" s="70"/>
      <c r="C122" s="70"/>
      <c r="D122" s="70"/>
      <c r="E122" s="70"/>
      <c r="F122" s="70"/>
      <c r="G122" s="70"/>
      <c r="H122" s="70"/>
      <c r="I122" s="70"/>
      <c r="J122" s="70"/>
      <c r="K122" s="70"/>
    </row>
    <row r="123" spans="2:11" ht="15">
      <c r="B123" s="70"/>
      <c r="C123" s="70"/>
      <c r="D123" s="70"/>
      <c r="E123" s="70"/>
      <c r="F123" s="70"/>
      <c r="G123" s="70"/>
      <c r="H123" s="70"/>
      <c r="I123" s="70"/>
      <c r="J123" s="70"/>
      <c r="K123" s="70"/>
    </row>
    <row r="124" spans="2:11" ht="15">
      <c r="B124" s="70"/>
      <c r="C124" s="70"/>
      <c r="D124" s="70"/>
      <c r="E124" s="70"/>
      <c r="F124" s="70"/>
      <c r="G124" s="70"/>
      <c r="H124" s="70"/>
      <c r="I124" s="70"/>
      <c r="J124" s="70"/>
      <c r="K124" s="70"/>
    </row>
    <row r="125" spans="2:11" ht="15">
      <c r="B125" s="70"/>
      <c r="C125" s="70"/>
      <c r="D125" s="70"/>
      <c r="E125" s="70"/>
      <c r="F125" s="70"/>
      <c r="G125" s="70"/>
      <c r="H125" s="70"/>
      <c r="I125" s="70"/>
      <c r="J125" s="70"/>
      <c r="K125" s="70"/>
    </row>
    <row r="126" spans="2:11" ht="15">
      <c r="B126" s="70"/>
      <c r="C126" s="70"/>
      <c r="D126" s="70"/>
      <c r="E126" s="70"/>
      <c r="F126" s="70"/>
      <c r="G126" s="70"/>
      <c r="H126" s="70"/>
      <c r="I126" s="70"/>
      <c r="J126" s="70"/>
      <c r="K126" s="70"/>
    </row>
    <row r="127" spans="2:11" ht="15">
      <c r="B127" s="70"/>
      <c r="C127" s="70"/>
      <c r="D127" s="70"/>
      <c r="E127" s="70"/>
      <c r="F127" s="70"/>
      <c r="G127" s="70"/>
      <c r="H127" s="70"/>
      <c r="I127" s="70"/>
      <c r="J127" s="70"/>
      <c r="K127" s="70"/>
    </row>
    <row r="128" spans="2:11" ht="15">
      <c r="B128" s="70"/>
      <c r="C128" s="70"/>
      <c r="D128" s="70"/>
      <c r="E128" s="70"/>
      <c r="F128" s="70"/>
      <c r="G128" s="70"/>
      <c r="H128" s="70"/>
      <c r="I128" s="70"/>
      <c r="J128" s="70"/>
      <c r="K128" s="70"/>
    </row>
    <row r="129" spans="2:11" ht="15">
      <c r="B129" s="70"/>
      <c r="C129" s="70"/>
      <c r="D129" s="70"/>
      <c r="E129" s="70"/>
      <c r="F129" s="70"/>
      <c r="G129" s="70"/>
      <c r="H129" s="70"/>
      <c r="I129" s="70"/>
      <c r="J129" s="70"/>
      <c r="K129" s="70"/>
    </row>
    <row r="130" spans="2:11" ht="15">
      <c r="B130" s="70"/>
      <c r="C130" s="70"/>
      <c r="D130" s="70"/>
      <c r="E130" s="70"/>
      <c r="F130" s="70"/>
      <c r="G130" s="70"/>
      <c r="H130" s="70"/>
      <c r="I130" s="70"/>
      <c r="J130" s="70"/>
      <c r="K130" s="70"/>
    </row>
    <row r="131" spans="2:11" ht="15">
      <c r="B131" s="70"/>
      <c r="C131" s="70"/>
      <c r="D131" s="70"/>
      <c r="E131" s="70"/>
      <c r="F131" s="70"/>
      <c r="G131" s="70"/>
      <c r="H131" s="70"/>
      <c r="I131" s="70"/>
      <c r="J131" s="70"/>
      <c r="K131" s="70"/>
    </row>
    <row r="132" spans="2:11" ht="15">
      <c r="B132" s="70"/>
      <c r="C132" s="70"/>
      <c r="D132" s="70"/>
      <c r="E132" s="70"/>
      <c r="F132" s="70"/>
      <c r="G132" s="70"/>
      <c r="H132" s="70"/>
      <c r="I132" s="70"/>
      <c r="J132" s="70"/>
      <c r="K132" s="70"/>
    </row>
    <row r="133" spans="2:11" ht="15">
      <c r="B133" s="70"/>
      <c r="C133" s="70"/>
      <c r="D133" s="70"/>
      <c r="E133" s="70"/>
      <c r="F133" s="70"/>
      <c r="G133" s="70"/>
      <c r="H133" s="70"/>
      <c r="I133" s="70"/>
      <c r="J133" s="70"/>
      <c r="K133" s="70"/>
    </row>
    <row r="134" spans="2:11" ht="15">
      <c r="B134" s="70"/>
      <c r="C134" s="70"/>
      <c r="D134" s="70"/>
      <c r="E134" s="70"/>
      <c r="F134" s="70"/>
      <c r="G134" s="70"/>
      <c r="H134" s="70"/>
      <c r="I134" s="70"/>
      <c r="J134" s="70"/>
      <c r="K134" s="70"/>
    </row>
    <row r="135" spans="2:11" ht="15">
      <c r="B135" s="70"/>
      <c r="C135" s="70"/>
      <c r="D135" s="70"/>
      <c r="E135" s="70"/>
      <c r="F135" s="70"/>
      <c r="G135" s="70"/>
      <c r="H135" s="70"/>
      <c r="I135" s="70"/>
      <c r="J135" s="70"/>
      <c r="K135" s="70"/>
    </row>
    <row r="136" spans="2:11" ht="15">
      <c r="B136" s="70"/>
      <c r="C136" s="70"/>
      <c r="D136" s="70"/>
      <c r="E136" s="70"/>
      <c r="F136" s="70"/>
      <c r="G136" s="70"/>
      <c r="H136" s="70"/>
      <c r="I136" s="70"/>
      <c r="J136" s="70"/>
      <c r="K136" s="70"/>
    </row>
    <row r="137" spans="2:11" ht="15">
      <c r="B137" s="70"/>
      <c r="C137" s="70"/>
      <c r="D137" s="70"/>
      <c r="E137" s="70"/>
      <c r="F137" s="70"/>
      <c r="G137" s="70"/>
      <c r="H137" s="70"/>
      <c r="I137" s="70"/>
      <c r="J137" s="70"/>
      <c r="K137" s="70"/>
    </row>
    <row r="138" spans="2:11" ht="15">
      <c r="B138" s="70"/>
      <c r="C138" s="70"/>
      <c r="D138" s="70"/>
      <c r="E138" s="70"/>
      <c r="F138" s="70"/>
      <c r="G138" s="70"/>
      <c r="H138" s="70"/>
      <c r="I138" s="70"/>
      <c r="J138" s="70"/>
      <c r="K138" s="70"/>
    </row>
    <row r="139" spans="2:11" ht="15">
      <c r="B139" s="70"/>
      <c r="C139" s="70"/>
      <c r="D139" s="70"/>
      <c r="E139" s="70"/>
      <c r="F139" s="70"/>
      <c r="G139" s="70"/>
      <c r="H139" s="70"/>
      <c r="I139" s="70"/>
      <c r="J139" s="70"/>
      <c r="K139" s="70"/>
    </row>
    <row r="140" spans="2:11" ht="15">
      <c r="B140" s="70"/>
      <c r="C140" s="70"/>
      <c r="D140" s="70"/>
      <c r="E140" s="70"/>
      <c r="F140" s="70"/>
      <c r="G140" s="70"/>
      <c r="H140" s="70"/>
      <c r="I140" s="70"/>
      <c r="J140" s="70"/>
      <c r="K140" s="70"/>
    </row>
    <row r="141" spans="2:11" ht="15">
      <c r="B141" s="70"/>
      <c r="C141" s="70"/>
      <c r="D141" s="70"/>
      <c r="E141" s="70"/>
      <c r="F141" s="70"/>
      <c r="G141" s="70"/>
      <c r="H141" s="70"/>
      <c r="I141" s="70"/>
      <c r="J141" s="70"/>
      <c r="K141" s="70"/>
    </row>
    <row r="142" spans="2:11" ht="15">
      <c r="B142" s="70"/>
      <c r="C142" s="70"/>
      <c r="D142" s="70"/>
      <c r="E142" s="70"/>
      <c r="F142" s="70"/>
      <c r="G142" s="70"/>
      <c r="H142" s="70"/>
      <c r="I142" s="70"/>
      <c r="J142" s="70"/>
      <c r="K142" s="70"/>
    </row>
    <row r="143" spans="2:11" ht="15">
      <c r="B143" s="70"/>
      <c r="C143" s="70"/>
      <c r="D143" s="70"/>
      <c r="E143" s="70"/>
      <c r="F143" s="70"/>
      <c r="G143" s="70"/>
      <c r="H143" s="70"/>
      <c r="I143" s="70"/>
      <c r="J143" s="70"/>
      <c r="K143" s="70"/>
    </row>
    <row r="144" spans="2:11" ht="15">
      <c r="B144" s="70"/>
      <c r="C144" s="70"/>
      <c r="D144" s="70"/>
      <c r="E144" s="70"/>
      <c r="F144" s="70"/>
      <c r="G144" s="70"/>
      <c r="H144" s="70"/>
      <c r="I144" s="70"/>
      <c r="J144" s="70"/>
      <c r="K144" s="70"/>
    </row>
    <row r="145" spans="2:11" ht="15">
      <c r="B145" s="70"/>
      <c r="C145" s="70"/>
      <c r="D145" s="70"/>
      <c r="E145" s="70"/>
      <c r="F145" s="70"/>
      <c r="G145" s="70"/>
      <c r="H145" s="70"/>
      <c r="I145" s="70"/>
      <c r="J145" s="70"/>
      <c r="K145" s="70"/>
    </row>
    <row r="146" spans="2:11" ht="15">
      <c r="B146" s="70"/>
      <c r="C146" s="70"/>
      <c r="D146" s="70"/>
      <c r="E146" s="70"/>
      <c r="F146" s="70"/>
      <c r="G146" s="70"/>
      <c r="H146" s="70"/>
      <c r="I146" s="70"/>
      <c r="J146" s="70"/>
      <c r="K146" s="70"/>
    </row>
    <row r="147" spans="2:11" ht="15">
      <c r="B147" s="70"/>
      <c r="C147" s="70"/>
      <c r="D147" s="70"/>
      <c r="E147" s="70"/>
      <c r="F147" s="70"/>
      <c r="G147" s="70"/>
      <c r="H147" s="70"/>
      <c r="I147" s="70"/>
      <c r="J147" s="70"/>
      <c r="K147" s="70"/>
    </row>
    <row r="148" spans="2:11" ht="15">
      <c r="B148" s="70"/>
      <c r="C148" s="70"/>
      <c r="D148" s="70"/>
      <c r="E148" s="70"/>
      <c r="F148" s="70"/>
      <c r="G148" s="70"/>
      <c r="H148" s="70"/>
      <c r="I148" s="70"/>
      <c r="J148" s="70"/>
      <c r="K148" s="70"/>
    </row>
    <row r="149" spans="2:11" ht="15">
      <c r="B149" s="70"/>
      <c r="C149" s="70"/>
      <c r="D149" s="70"/>
      <c r="E149" s="70"/>
      <c r="F149" s="70"/>
      <c r="G149" s="70"/>
      <c r="H149" s="70"/>
      <c r="I149" s="70"/>
      <c r="J149" s="70"/>
      <c r="K149" s="70"/>
    </row>
    <row r="150" spans="2:11" ht="15">
      <c r="B150" s="70"/>
      <c r="C150" s="70"/>
      <c r="D150" s="70"/>
      <c r="E150" s="70"/>
      <c r="F150" s="70"/>
      <c r="G150" s="70"/>
      <c r="H150" s="70"/>
      <c r="I150" s="70"/>
      <c r="J150" s="70"/>
      <c r="K150" s="70"/>
    </row>
    <row r="151" spans="2:11" ht="15">
      <c r="B151" s="70"/>
      <c r="C151" s="70"/>
      <c r="D151" s="70"/>
      <c r="E151" s="70"/>
      <c r="F151" s="70"/>
      <c r="G151" s="70"/>
      <c r="H151" s="70"/>
      <c r="I151" s="70"/>
      <c r="J151" s="70"/>
      <c r="K151" s="70"/>
    </row>
    <row r="152" spans="2:11" ht="15">
      <c r="B152" s="70"/>
      <c r="C152" s="70"/>
      <c r="D152" s="70"/>
      <c r="E152" s="70"/>
      <c r="F152" s="70"/>
      <c r="G152" s="70"/>
      <c r="H152" s="70"/>
      <c r="I152" s="70"/>
      <c r="J152" s="70"/>
      <c r="K152" s="70"/>
    </row>
    <row r="153" spans="2:11" ht="15">
      <c r="B153" s="70"/>
      <c r="C153" s="70"/>
      <c r="D153" s="70"/>
      <c r="E153" s="70"/>
      <c r="F153" s="70"/>
      <c r="G153" s="70"/>
      <c r="H153" s="70"/>
      <c r="I153" s="70"/>
      <c r="J153" s="70"/>
      <c r="K153" s="70"/>
    </row>
    <row r="154" spans="2:11" ht="15">
      <c r="B154" s="70"/>
      <c r="C154" s="70"/>
      <c r="D154" s="70"/>
      <c r="E154" s="70"/>
      <c r="F154" s="70"/>
      <c r="G154" s="70"/>
      <c r="H154" s="70"/>
      <c r="I154" s="70"/>
      <c r="J154" s="70"/>
      <c r="K154" s="70"/>
    </row>
    <row r="155" spans="2:11" ht="15">
      <c r="B155" s="70"/>
      <c r="C155" s="70"/>
      <c r="D155" s="70"/>
      <c r="E155" s="70"/>
      <c r="F155" s="70"/>
      <c r="G155" s="70"/>
      <c r="H155" s="70"/>
      <c r="I155" s="70"/>
      <c r="J155" s="70"/>
      <c r="K155" s="70"/>
    </row>
    <row r="156" spans="2:11" ht="15">
      <c r="B156" s="70"/>
      <c r="C156" s="70"/>
      <c r="D156" s="70"/>
      <c r="E156" s="70"/>
      <c r="F156" s="70"/>
      <c r="G156" s="70"/>
      <c r="H156" s="70"/>
      <c r="I156" s="70"/>
      <c r="J156" s="70"/>
      <c r="K156" s="70"/>
    </row>
    <row r="157" spans="2:11" ht="15">
      <c r="B157" s="70"/>
      <c r="C157" s="70"/>
      <c r="D157" s="70"/>
      <c r="E157" s="70"/>
      <c r="F157" s="70"/>
      <c r="G157" s="70"/>
      <c r="H157" s="70"/>
      <c r="I157" s="70"/>
      <c r="J157" s="70"/>
      <c r="K157" s="70"/>
    </row>
    <row r="158" spans="2:11" ht="15">
      <c r="B158" s="70"/>
      <c r="C158" s="70"/>
      <c r="D158" s="70"/>
      <c r="E158" s="70"/>
      <c r="F158" s="70"/>
      <c r="G158" s="70"/>
      <c r="H158" s="70"/>
      <c r="I158" s="70"/>
      <c r="J158" s="70"/>
      <c r="K158" s="70"/>
    </row>
    <row r="159" spans="2:11" ht="15">
      <c r="B159" s="70"/>
      <c r="C159" s="70"/>
      <c r="D159" s="70"/>
      <c r="E159" s="70"/>
      <c r="F159" s="70"/>
      <c r="G159" s="70"/>
      <c r="H159" s="70"/>
      <c r="I159" s="70"/>
      <c r="J159" s="70"/>
      <c r="K159" s="70"/>
    </row>
    <row r="160" spans="2:11" ht="15">
      <c r="B160" s="70"/>
      <c r="C160" s="70"/>
      <c r="D160" s="70"/>
      <c r="E160" s="70"/>
      <c r="F160" s="70"/>
      <c r="G160" s="70"/>
      <c r="H160" s="70"/>
      <c r="I160" s="70"/>
      <c r="J160" s="70"/>
      <c r="K160" s="70"/>
    </row>
    <row r="161" spans="2:11" ht="15">
      <c r="B161" s="70"/>
      <c r="C161" s="70"/>
      <c r="D161" s="70"/>
      <c r="E161" s="70"/>
      <c r="F161" s="70"/>
      <c r="G161" s="70"/>
      <c r="H161" s="70"/>
      <c r="I161" s="70"/>
      <c r="J161" s="70"/>
      <c r="K161" s="70"/>
    </row>
    <row r="162" spans="2:11" ht="15">
      <c r="B162" s="70"/>
      <c r="C162" s="70"/>
      <c r="D162" s="70"/>
      <c r="E162" s="70"/>
      <c r="F162" s="70"/>
      <c r="G162" s="70"/>
      <c r="H162" s="70"/>
      <c r="I162" s="70"/>
      <c r="J162" s="70"/>
      <c r="K162" s="70"/>
    </row>
    <row r="163" spans="2:11" ht="15">
      <c r="B163" s="70"/>
      <c r="C163" s="70"/>
      <c r="D163" s="70"/>
      <c r="E163" s="70"/>
      <c r="F163" s="70"/>
      <c r="G163" s="70"/>
      <c r="H163" s="70"/>
      <c r="I163" s="70"/>
      <c r="J163" s="70"/>
      <c r="K163" s="70"/>
    </row>
    <row r="164" spans="2:11" ht="15">
      <c r="B164" s="70"/>
      <c r="C164" s="70"/>
      <c r="D164" s="70"/>
      <c r="E164" s="70"/>
      <c r="F164" s="70"/>
      <c r="G164" s="70"/>
      <c r="H164" s="70"/>
      <c r="I164" s="70"/>
      <c r="J164" s="70"/>
      <c r="K164" s="70"/>
    </row>
    <row r="165" spans="2:11" ht="15">
      <c r="B165" s="70"/>
      <c r="C165" s="70"/>
      <c r="D165" s="70"/>
      <c r="E165" s="70"/>
      <c r="F165" s="70"/>
      <c r="G165" s="70"/>
      <c r="H165" s="70"/>
      <c r="I165" s="70"/>
      <c r="J165" s="70"/>
      <c r="K165" s="70"/>
    </row>
    <row r="166" spans="2:11" ht="15">
      <c r="B166" s="70"/>
      <c r="C166" s="70"/>
      <c r="D166" s="70"/>
      <c r="E166" s="70"/>
      <c r="F166" s="70"/>
      <c r="G166" s="70"/>
      <c r="H166" s="70"/>
      <c r="I166" s="70"/>
      <c r="J166" s="70"/>
      <c r="K166" s="70"/>
    </row>
    <row r="167" spans="2:11" ht="15">
      <c r="B167" s="70"/>
      <c r="C167" s="70"/>
      <c r="D167" s="70"/>
      <c r="E167" s="70"/>
      <c r="F167" s="70"/>
      <c r="G167" s="70"/>
      <c r="H167" s="70"/>
      <c r="I167" s="70"/>
      <c r="J167" s="70"/>
      <c r="K167" s="70"/>
    </row>
    <row r="168" spans="2:11" ht="15">
      <c r="B168" s="70"/>
      <c r="C168" s="70"/>
      <c r="D168" s="70"/>
      <c r="E168" s="70"/>
      <c r="F168" s="70"/>
      <c r="G168" s="70"/>
      <c r="H168" s="70"/>
      <c r="I168" s="70"/>
      <c r="J168" s="70"/>
      <c r="K168" s="70"/>
    </row>
    <row r="169" spans="2:11" ht="15">
      <c r="B169" s="70"/>
      <c r="C169" s="70"/>
      <c r="D169" s="70"/>
      <c r="E169" s="70"/>
      <c r="F169" s="70"/>
      <c r="G169" s="70"/>
      <c r="H169" s="70"/>
      <c r="I169" s="70"/>
      <c r="J169" s="70"/>
      <c r="K169" s="70"/>
    </row>
    <row r="170" spans="2:11" ht="15">
      <c r="B170" s="70"/>
      <c r="C170" s="70"/>
      <c r="D170" s="70"/>
      <c r="E170" s="70"/>
      <c r="F170" s="70"/>
      <c r="G170" s="70"/>
      <c r="H170" s="70"/>
      <c r="I170" s="70"/>
      <c r="J170" s="70"/>
      <c r="K170" s="70"/>
    </row>
    <row r="171" spans="2:11" ht="15">
      <c r="B171" s="70"/>
      <c r="C171" s="70"/>
      <c r="D171" s="70"/>
      <c r="E171" s="70"/>
      <c r="F171" s="70"/>
      <c r="G171" s="70"/>
      <c r="H171" s="70"/>
      <c r="I171" s="70"/>
      <c r="J171" s="70"/>
      <c r="K171" s="70"/>
    </row>
    <row r="172" spans="2:11" ht="15">
      <c r="B172" s="70"/>
      <c r="C172" s="70"/>
      <c r="D172" s="70"/>
      <c r="E172" s="70"/>
      <c r="F172" s="70"/>
      <c r="G172" s="70"/>
      <c r="H172" s="70"/>
      <c r="I172" s="70"/>
      <c r="J172" s="70"/>
      <c r="K172" s="70"/>
    </row>
    <row r="173" spans="2:11" ht="15">
      <c r="B173" s="70"/>
      <c r="C173" s="70"/>
      <c r="D173" s="70"/>
      <c r="E173" s="70"/>
      <c r="F173" s="70"/>
      <c r="G173" s="70"/>
      <c r="H173" s="70"/>
      <c r="I173" s="70"/>
      <c r="J173" s="70"/>
      <c r="K173" s="70"/>
    </row>
    <row r="174" spans="2:11" ht="15">
      <c r="B174" s="70"/>
      <c r="C174" s="70"/>
      <c r="D174" s="70"/>
      <c r="E174" s="70"/>
      <c r="F174" s="70"/>
      <c r="G174" s="70"/>
      <c r="H174" s="70"/>
      <c r="I174" s="70"/>
      <c r="J174" s="70"/>
      <c r="K174" s="70"/>
    </row>
    <row r="175" spans="2:11" ht="15">
      <c r="B175" s="70"/>
      <c r="C175" s="70"/>
      <c r="D175" s="70"/>
      <c r="E175" s="70"/>
      <c r="F175" s="70"/>
      <c r="G175" s="70"/>
      <c r="H175" s="70"/>
      <c r="I175" s="70"/>
      <c r="J175" s="70"/>
      <c r="K175" s="70"/>
    </row>
    <row r="176" spans="2:11" ht="15">
      <c r="B176" s="70"/>
      <c r="C176" s="70"/>
      <c r="D176" s="70"/>
      <c r="E176" s="70"/>
      <c r="F176" s="70"/>
      <c r="G176" s="70"/>
      <c r="H176" s="70"/>
      <c r="I176" s="70"/>
      <c r="J176" s="70"/>
      <c r="K176" s="70"/>
    </row>
    <row r="177" spans="2:11" ht="15">
      <c r="B177" s="70"/>
      <c r="C177" s="70"/>
      <c r="D177" s="70"/>
      <c r="E177" s="70"/>
      <c r="F177" s="70"/>
      <c r="G177" s="70"/>
      <c r="H177" s="70"/>
      <c r="I177" s="70"/>
      <c r="J177" s="70"/>
      <c r="K177" s="70"/>
    </row>
    <row r="178" spans="2:11" ht="15">
      <c r="B178" s="70"/>
      <c r="C178" s="70"/>
      <c r="D178" s="70"/>
      <c r="E178" s="70"/>
      <c r="F178" s="70"/>
      <c r="G178" s="70"/>
      <c r="H178" s="70"/>
      <c r="I178" s="70"/>
      <c r="J178" s="70"/>
      <c r="K178" s="70"/>
    </row>
    <row r="179" spans="2:11" ht="15">
      <c r="B179" s="70"/>
      <c r="C179" s="70"/>
      <c r="D179" s="70"/>
      <c r="E179" s="70"/>
      <c r="F179" s="70"/>
      <c r="G179" s="70"/>
      <c r="H179" s="70"/>
      <c r="I179" s="70"/>
      <c r="J179" s="70"/>
      <c r="K179" s="70"/>
    </row>
    <row r="180" spans="2:11" ht="15">
      <c r="B180" s="70"/>
      <c r="C180" s="70"/>
      <c r="D180" s="70"/>
      <c r="E180" s="70"/>
      <c r="F180" s="70"/>
      <c r="G180" s="70"/>
      <c r="H180" s="70"/>
      <c r="I180" s="70"/>
      <c r="J180" s="70"/>
      <c r="K180" s="70"/>
    </row>
    <row r="181" spans="2:11" ht="15">
      <c r="B181" s="70"/>
      <c r="C181" s="70"/>
      <c r="D181" s="70"/>
      <c r="E181" s="70"/>
      <c r="F181" s="70"/>
      <c r="G181" s="70"/>
      <c r="H181" s="70"/>
      <c r="I181" s="70"/>
      <c r="J181" s="70"/>
      <c r="K181" s="70"/>
    </row>
    <row r="182" spans="2:11" ht="15">
      <c r="B182" s="70"/>
      <c r="C182" s="70"/>
      <c r="D182" s="70"/>
      <c r="E182" s="70"/>
      <c r="F182" s="70"/>
      <c r="G182" s="70"/>
      <c r="H182" s="70"/>
      <c r="I182" s="70"/>
      <c r="J182" s="70"/>
      <c r="K182" s="70"/>
    </row>
    <row r="183" spans="2:11" ht="15">
      <c r="B183" s="70"/>
      <c r="C183" s="70"/>
      <c r="D183" s="70"/>
      <c r="E183" s="70"/>
      <c r="F183" s="70"/>
      <c r="G183" s="70"/>
      <c r="H183" s="70"/>
      <c r="I183" s="70"/>
      <c r="J183" s="70"/>
      <c r="K183" s="70"/>
    </row>
    <row r="184" spans="2:11" ht="15">
      <c r="B184" s="70"/>
      <c r="C184" s="70"/>
      <c r="D184" s="70"/>
      <c r="E184" s="70"/>
      <c r="F184" s="70"/>
      <c r="G184" s="70"/>
      <c r="H184" s="70"/>
      <c r="I184" s="70"/>
      <c r="J184" s="70"/>
      <c r="K184" s="70"/>
    </row>
    <row r="185" spans="2:11" ht="15">
      <c r="B185" s="70"/>
      <c r="C185" s="70"/>
      <c r="D185" s="70"/>
      <c r="E185" s="70"/>
      <c r="F185" s="70"/>
      <c r="G185" s="70"/>
      <c r="H185" s="70"/>
      <c r="I185" s="70"/>
      <c r="J185" s="70"/>
      <c r="K185" s="70"/>
    </row>
    <row r="186" spans="2:11" ht="15">
      <c r="B186" s="70"/>
      <c r="C186" s="70"/>
      <c r="D186" s="70"/>
      <c r="E186" s="70"/>
      <c r="F186" s="70"/>
      <c r="G186" s="70"/>
      <c r="H186" s="70"/>
      <c r="I186" s="70"/>
      <c r="J186" s="70"/>
      <c r="K186" s="70"/>
    </row>
    <row r="187" spans="2:11" ht="15">
      <c r="B187" s="70"/>
      <c r="C187" s="70"/>
      <c r="D187" s="70"/>
      <c r="E187" s="70"/>
      <c r="F187" s="70"/>
      <c r="G187" s="70"/>
      <c r="H187" s="70"/>
      <c r="I187" s="70"/>
      <c r="J187" s="70"/>
      <c r="K187" s="70"/>
    </row>
    <row r="188" spans="2:11" ht="15">
      <c r="B188" s="70"/>
      <c r="C188" s="70"/>
      <c r="D188" s="70"/>
      <c r="E188" s="70"/>
      <c r="F188" s="70"/>
      <c r="G188" s="70"/>
      <c r="H188" s="70"/>
      <c r="I188" s="70"/>
      <c r="J188" s="70"/>
      <c r="K188" s="70"/>
    </row>
  </sheetData>
  <sheetProtection/>
  <mergeCells count="60">
    <mergeCell ref="C90:G90"/>
    <mergeCell ref="C91:G91"/>
    <mergeCell ref="C92:G92"/>
    <mergeCell ref="C93:G93"/>
    <mergeCell ref="C94:G94"/>
    <mergeCell ref="C95:G95"/>
    <mergeCell ref="C83:G83"/>
    <mergeCell ref="C84:G84"/>
    <mergeCell ref="C85:G85"/>
    <mergeCell ref="C86:G86"/>
    <mergeCell ref="C87:G87"/>
    <mergeCell ref="C88:G88"/>
    <mergeCell ref="C77:G77"/>
    <mergeCell ref="C78:G78"/>
    <mergeCell ref="C79:G79"/>
    <mergeCell ref="C80:G80"/>
    <mergeCell ref="C81:G81"/>
    <mergeCell ref="C82:G82"/>
    <mergeCell ref="C71:G71"/>
    <mergeCell ref="C72:G72"/>
    <mergeCell ref="C73:G73"/>
    <mergeCell ref="C74:G74"/>
    <mergeCell ref="C75:G75"/>
    <mergeCell ref="C76:G76"/>
    <mergeCell ref="C65:G65"/>
    <mergeCell ref="C66:G66"/>
    <mergeCell ref="C67:G67"/>
    <mergeCell ref="C68:G68"/>
    <mergeCell ref="C69:G69"/>
    <mergeCell ref="C70:G70"/>
    <mergeCell ref="C59:G59"/>
    <mergeCell ref="C60:G60"/>
    <mergeCell ref="C61:G61"/>
    <mergeCell ref="C62:G62"/>
    <mergeCell ref="C63:G63"/>
    <mergeCell ref="C64:G64"/>
    <mergeCell ref="C24:G24"/>
    <mergeCell ref="C25:G25"/>
    <mergeCell ref="B55:K55"/>
    <mergeCell ref="C56:G56"/>
    <mergeCell ref="C57:G57"/>
    <mergeCell ref="C58:G58"/>
    <mergeCell ref="C18:G18"/>
    <mergeCell ref="C19:G19"/>
    <mergeCell ref="C20:G20"/>
    <mergeCell ref="C21:G21"/>
    <mergeCell ref="C22:G22"/>
    <mergeCell ref="C23:G23"/>
    <mergeCell ref="C12:F12"/>
    <mergeCell ref="C13:G13"/>
    <mergeCell ref="C14:G14"/>
    <mergeCell ref="C15:G15"/>
    <mergeCell ref="C16:G16"/>
    <mergeCell ref="C17:G17"/>
    <mergeCell ref="B6:K6"/>
    <mergeCell ref="C7:G7"/>
    <mergeCell ref="C8:G8"/>
    <mergeCell ref="C9:G9"/>
    <mergeCell ref="C10:G10"/>
    <mergeCell ref="C11:G11"/>
  </mergeCells>
  <printOptions/>
  <pageMargins left="0.2" right="0" top="0" bottom="0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Tona 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Tona Co</dc:creator>
  <cp:keywords/>
  <dc:description/>
  <cp:lastModifiedBy>server</cp:lastModifiedBy>
  <cp:lastPrinted>2014-02-09T14:08:38Z</cp:lastPrinted>
  <dcterms:created xsi:type="dcterms:W3CDTF">2010-03-18T13:35:21Z</dcterms:created>
  <dcterms:modified xsi:type="dcterms:W3CDTF">2014-02-09T14:08:42Z</dcterms:modified>
  <cp:category/>
  <cp:version/>
  <cp:contentType/>
  <cp:contentStatus/>
</cp:coreProperties>
</file>