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95" windowWidth="15195" windowHeight="11640" tabRatio="956" activeTab="0"/>
  </bookViews>
  <sheets>
    <sheet name="Kopertina " sheetId="1" r:id="rId1"/>
    <sheet name="Ardh e shp - natyres" sheetId="2" r:id="rId2"/>
    <sheet name="LIBRI I SHITJEVE " sheetId="3" r:id="rId3"/>
    <sheet name="LIBRI I BLERJEVE " sheetId="4" r:id="rId4"/>
    <sheet name="D-4 Inv i mallrave" sheetId="5" r:id="rId5"/>
    <sheet name="T" sheetId="6" r:id="rId6"/>
    <sheet name="U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<sst xmlns="http://schemas.openxmlformats.org/spreadsheetml/2006/main" count="278" uniqueCount="212">
  <si>
    <t>Nr</t>
  </si>
  <si>
    <t>A</t>
  </si>
  <si>
    <t>B</t>
  </si>
  <si>
    <t>Shoqeria</t>
  </si>
  <si>
    <t xml:space="preserve">VITI </t>
  </si>
  <si>
    <t>Muaji</t>
  </si>
  <si>
    <t>NR</t>
  </si>
  <si>
    <t xml:space="preserve">        Paga bruto</t>
  </si>
  <si>
    <t>Kontribute per sig Shoqeror ne lek</t>
  </si>
  <si>
    <t>16)Kontr</t>
  </si>
  <si>
    <t xml:space="preserve">17)Paga </t>
  </si>
  <si>
    <t>18)tatimi</t>
  </si>
  <si>
    <t>MUAJI</t>
  </si>
  <si>
    <t>10)Gjithesej</t>
  </si>
  <si>
    <t xml:space="preserve">11)Mbi te </t>
  </si>
  <si>
    <t xml:space="preserve">          Nga keto :</t>
  </si>
  <si>
    <t>bruto</t>
  </si>
  <si>
    <t xml:space="preserve">mbi te </t>
  </si>
  <si>
    <t>JANAR</t>
  </si>
  <si>
    <t>SHKURTI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</si>
  <si>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</si>
  <si>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</si>
  <si>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</si>
  <si>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</si>
  <si>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</si>
  <si>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</si>
  <si>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</si>
  <si>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</si>
  <si>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</si>
  <si>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</si>
  <si>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 xml:space="preserve">SHUMA </t>
  </si>
  <si>
    <t xml:space="preserve">cilen llog  </t>
  </si>
  <si>
    <t>kontrib</t>
  </si>
  <si>
    <t>Gjithesej</t>
  </si>
  <si>
    <t>Punedhen</t>
  </si>
  <si>
    <t>Punemar</t>
  </si>
  <si>
    <t>Tjera</t>
  </si>
  <si>
    <t>ardhurat</t>
  </si>
  <si>
    <t>Paga</t>
  </si>
  <si>
    <t>NETO</t>
  </si>
  <si>
    <t>per</t>
  </si>
  <si>
    <t>shendetesor</t>
  </si>
  <si>
    <t>sigurim</t>
  </si>
  <si>
    <t>Sherbime</t>
  </si>
  <si>
    <t>SHKURT</t>
  </si>
  <si>
    <t>Euro</t>
  </si>
  <si>
    <t xml:space="preserve">PASQYRAT  FINANCIARE </t>
  </si>
  <si>
    <t xml:space="preserve">Te dhenat identifikuse </t>
  </si>
  <si>
    <t xml:space="preserve">Te dhena  te tjera </t>
  </si>
  <si>
    <t xml:space="preserve">Emri </t>
  </si>
  <si>
    <t>x</t>
  </si>
  <si>
    <t>Individ</t>
  </si>
  <si>
    <t>Pasqyrat financ</t>
  </si>
  <si>
    <t xml:space="preserve">NIPT </t>
  </si>
  <si>
    <t>Te konsol</t>
  </si>
  <si>
    <t>ADRESA</t>
  </si>
  <si>
    <t xml:space="preserve">Monedha </t>
  </si>
  <si>
    <t>Lek</t>
  </si>
  <si>
    <t xml:space="preserve">Rrumbullakimi </t>
  </si>
  <si>
    <t xml:space="preserve">Periudha  kontabel </t>
  </si>
  <si>
    <t xml:space="preserve">Fusha e veprimtarise </t>
  </si>
  <si>
    <t xml:space="preserve">Data e plot te P F </t>
  </si>
  <si>
    <t xml:space="preserve">V I T I </t>
  </si>
  <si>
    <t xml:space="preserve"> SIPAS STANDARTIT  KOMBETAR TE KONTABILITETIT  15</t>
  </si>
  <si>
    <t>BAZA  LIGJORE    :</t>
  </si>
  <si>
    <t>Ligjin Nr 9228  date 29.04.2004 "  Per Kontabilitetin e Pasqtyrat  Financ "</t>
  </si>
  <si>
    <t>e bisnesit te vogel " .</t>
  </si>
  <si>
    <t xml:space="preserve">Udhezimin e M F Nr 32 , dt 31.12.2013 " Per tatimin e thjeshtuar te fitimit </t>
  </si>
  <si>
    <t>SHTOJCA  NR  2</t>
  </si>
  <si>
    <t xml:space="preserve">LIBRI  I  SHITJEVE  ( QARKULLIMIT  ) </t>
  </si>
  <si>
    <t xml:space="preserve">TATIMPAGUESI </t>
  </si>
  <si>
    <t xml:space="preserve">NIPT  ( NUIS  ) </t>
  </si>
  <si>
    <t xml:space="preserve">AKTIVITETI </t>
  </si>
  <si>
    <t xml:space="preserve">S H I T J E T </t>
  </si>
  <si>
    <t>Fat thjeshte tatimore</t>
  </si>
  <si>
    <t>Kupon  Kase</t>
  </si>
  <si>
    <t>Deftese tatimore</t>
  </si>
  <si>
    <t>SHTOJCA  NR  3</t>
  </si>
  <si>
    <t>LIBRI  I  BLERJES</t>
  </si>
  <si>
    <t>NR 1</t>
  </si>
  <si>
    <t>Blerje  IMPORTI</t>
  </si>
  <si>
    <t xml:space="preserve">Totali  I  BLERJEVE </t>
  </si>
  <si>
    <t>Nga  Importi</t>
  </si>
  <si>
    <t xml:space="preserve">Me fature me        T V SH </t>
  </si>
  <si>
    <t>BLERJE  BRENDA  VENDIT</t>
  </si>
  <si>
    <t>SHTOJCA  NR  4</t>
  </si>
  <si>
    <t xml:space="preserve">LIBRI  I  TE  ARDHURAVE  DHE  SHPENZIMEVE </t>
  </si>
  <si>
    <t xml:space="preserve">S H P E N Z I M E T </t>
  </si>
  <si>
    <t xml:space="preserve">TE  ARDHURAT </t>
  </si>
  <si>
    <t xml:space="preserve">VLEFTA  NE  LEKE </t>
  </si>
  <si>
    <t>VLEFTA  NE VEKE</t>
  </si>
  <si>
    <t>a</t>
  </si>
  <si>
    <t>Kostoja e lëndëve të para dhe materialeve të shitura (a-b)</t>
  </si>
  <si>
    <t>Blerje lëndë të para e materiale gjatë vitit</t>
  </si>
  <si>
    <t>Kostoja e mallrave të shitura (a-b)</t>
  </si>
  <si>
    <t>Blerje mallra gjatë vitit</t>
  </si>
  <si>
    <t>Shpenzime në funksion të aktivitetit</t>
  </si>
  <si>
    <t>Energjia, uji, telefoni, faksi, interneti</t>
  </si>
  <si>
    <t>Shpenzime të qarkullimit të mallit e transportit</t>
  </si>
  <si>
    <t>Benzine/naftë/gaz</t>
  </si>
  <si>
    <t>Qira ambienti</t>
  </si>
  <si>
    <t>Pagesa të kreditoreve për shlyerje dhe huave afatshkurtra</t>
  </si>
  <si>
    <t>Interesa të paguara dhe komisione bankare</t>
  </si>
  <si>
    <t>Diferenca negative nga këmbimi valutor</t>
  </si>
  <si>
    <t>Shpenzime administrative, mirëmbajtje dhe të tjera</t>
  </si>
  <si>
    <t>Shpenzime për pagat</t>
  </si>
  <si>
    <t>Pagat</t>
  </si>
  <si>
    <t>Sigurime shoqërore dhe të ngjashme</t>
  </si>
  <si>
    <t>Amortizimi i aktiveve</t>
  </si>
  <si>
    <t>TOTALI I SHPENZIMEVE (1+2+3+4+5)</t>
  </si>
  <si>
    <t>b</t>
  </si>
  <si>
    <t>c</t>
  </si>
  <si>
    <t>d</t>
  </si>
  <si>
    <t>e</t>
  </si>
  <si>
    <t>f</t>
  </si>
  <si>
    <t>g</t>
  </si>
  <si>
    <t>h</t>
  </si>
  <si>
    <t>i</t>
  </si>
  <si>
    <t>Nga shitja e produkteve të prodhimit të vetë</t>
  </si>
  <si>
    <t>Nga shitja e shërbimeve</t>
  </si>
  <si>
    <t>Nga shitja e mallrave</t>
  </si>
  <si>
    <t>Nga shitja e materialeve</t>
  </si>
  <si>
    <t>Nga shitja e aktiveve</t>
  </si>
  <si>
    <t>Arkëtimi i debitorëve të shlyer</t>
  </si>
  <si>
    <t>Interesa të fituara dhe të ngjashme</t>
  </si>
  <si>
    <t>Diferenca pozitive nga këmbimi</t>
  </si>
  <si>
    <t>TOTALI I TË ARDHURAVE</t>
  </si>
  <si>
    <t>REZULTATI (TË ARDHURA -</t>
  </si>
  <si>
    <t>FITIM</t>
  </si>
  <si>
    <t>TATIMI I THJESHTUAR MBI</t>
  </si>
  <si>
    <t>FITIMI MBAS TATIMIT</t>
  </si>
  <si>
    <t>PAGUAR TATIM PARADHËNIE</t>
  </si>
  <si>
    <t>HUMBJE</t>
  </si>
  <si>
    <t>* në shitje dhe blerje do të shënohet vlera bruto e faturuar</t>
  </si>
  <si>
    <t>INSPEKTORI  KONTROLLUES</t>
  </si>
  <si>
    <t>PERSONI VETËDEKLARUES</t>
  </si>
  <si>
    <t>(Emri, mbiemri, firma)</t>
  </si>
  <si>
    <t xml:space="preserve">  (vula)</t>
  </si>
  <si>
    <t xml:space="preserve">Pasqyra e llogaritjes se amortizimit te aktiveve per Vitin      </t>
  </si>
  <si>
    <r>
      <t xml:space="preserve">Nipt          </t>
    </r>
  </si>
  <si>
    <t>Emertimi i aktivit</t>
  </si>
  <si>
    <t>Viti i hyrjes se aktivit</t>
  </si>
  <si>
    <t xml:space="preserve">Celje  me vl fillestare </t>
  </si>
  <si>
    <t>Ndryshimet gjate vitit</t>
  </si>
  <si>
    <t>Koeficenti i amortizimit ne %</t>
  </si>
  <si>
    <t>Gjithsej amortizim  + dalje ne 31.12.2012</t>
  </si>
  <si>
    <t>Hyrje aktivesh</t>
  </si>
  <si>
    <t>Dalje aktivesh</t>
  </si>
  <si>
    <t>4(1+2-3)</t>
  </si>
  <si>
    <t>7 ( 1-6)</t>
  </si>
  <si>
    <t>8[(7x5)+(2x5/12x..)}</t>
  </si>
  <si>
    <t>10(6+8-9)</t>
  </si>
  <si>
    <t>11 ( 4-10 )</t>
  </si>
  <si>
    <t xml:space="preserve">TOKA  -   </t>
  </si>
  <si>
    <t xml:space="preserve">SHUMA  TOKE </t>
  </si>
  <si>
    <t>N D E R T E S A  1</t>
  </si>
  <si>
    <t>S H U M A   NDERTESA</t>
  </si>
  <si>
    <t xml:space="preserve">MAKINERI E PAISJE </t>
  </si>
  <si>
    <t xml:space="preserve">INSTALIME  , LINJA </t>
  </si>
  <si>
    <t>Gjenerator</t>
  </si>
  <si>
    <t xml:space="preserve">KASA </t>
  </si>
  <si>
    <t>SHUMA MAKINERI E PAISJE</t>
  </si>
  <si>
    <t>MJETE  TRASPORTI</t>
  </si>
  <si>
    <t>SHUMA MJETE TRASP</t>
  </si>
  <si>
    <t>Paisje Zyre e informatike</t>
  </si>
  <si>
    <t>Inventar  zyre</t>
  </si>
  <si>
    <t xml:space="preserve">paisje Zyre </t>
  </si>
  <si>
    <t>Kompiuter + fotok+fax</t>
  </si>
  <si>
    <t>Te tjera  zyre</t>
  </si>
  <si>
    <t>SHUMA Paisje zyere e inf</t>
  </si>
  <si>
    <t xml:space="preserve">Te Tjera e ne PROCES </t>
  </si>
  <si>
    <t xml:space="preserve">G J I T H E S E J </t>
  </si>
  <si>
    <t>Totali 31/12/2013</t>
  </si>
  <si>
    <t>Amortizim i akumuluar deri ne 31.12. 12</t>
  </si>
  <si>
    <t>Amortizim i llogaritur ne 31.12.2013</t>
  </si>
  <si>
    <t>Vlera e mbetur 31.12.2013</t>
  </si>
  <si>
    <t>Kostua</t>
  </si>
  <si>
    <t>D  4</t>
  </si>
  <si>
    <t xml:space="preserve">Inventari i mallrave </t>
  </si>
  <si>
    <t xml:space="preserve">Emertimi I mallrave </t>
  </si>
  <si>
    <t>Nj mat</t>
  </si>
  <si>
    <t>sasia</t>
  </si>
  <si>
    <t xml:space="preserve">V R N </t>
  </si>
  <si>
    <t xml:space="preserve">SHUMA  E GJENDJES TE MALLRAVE ME V R N </t>
  </si>
  <si>
    <t>Vlere e mbetur per 01.01.2013</t>
  </si>
  <si>
    <t>Dalje amortizimi 31/12/2013</t>
  </si>
  <si>
    <t>I Vetpunesuari ( P.Fizik )</t>
  </si>
  <si>
    <t>Shuma</t>
  </si>
  <si>
    <r>
      <t>SHUMA PËR T</t>
    </r>
    <r>
      <rPr>
        <b/>
        <sz val="9"/>
        <rFont val="Arial"/>
        <family val="2"/>
      </rPr>
      <t>’</t>
    </r>
    <r>
      <rPr>
        <b/>
        <sz val="9"/>
        <rFont val="Times New Roman"/>
        <family val="1"/>
      </rPr>
      <t>U DERDHUR</t>
    </r>
  </si>
  <si>
    <t>(Emri, mbiemri, firma,)</t>
  </si>
  <si>
    <r>
      <t>Tatimpaguesi</t>
    </r>
    <r>
      <rPr>
        <b/>
        <sz val="12"/>
        <rFont val="Times New Roman"/>
        <family val="1"/>
      </rPr>
      <t xml:space="preserve">        </t>
    </r>
  </si>
  <si>
    <r>
      <t>Aktiviteti</t>
    </r>
    <r>
      <rPr>
        <b/>
        <sz val="12"/>
        <rFont val="Times New Roman"/>
        <family val="1"/>
      </rPr>
      <t xml:space="preserve">   </t>
    </r>
    <r>
      <rPr>
        <b/>
        <u val="single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</t>
    </r>
  </si>
  <si>
    <t xml:space="preserve"> Muaj</t>
  </si>
  <si>
    <t>Totali  mujor</t>
  </si>
  <si>
    <t xml:space="preserve">a </t>
  </si>
  <si>
    <t>Taksa doganore  +  Taxa  Lokale</t>
  </si>
  <si>
    <t xml:space="preserve">  REGJISTRIMI</t>
  </si>
  <si>
    <t>KONDICJONER</t>
  </si>
  <si>
    <t>MATERJALE TE NDRYSHME</t>
  </si>
  <si>
    <t>PER MIKRONJESI</t>
  </si>
  <si>
    <t>Gjendje   inventari   31/12/2015</t>
  </si>
  <si>
    <t>Gjendje nga inventari 31/12/2015</t>
  </si>
  <si>
    <t xml:space="preserve">MARIA HAMITI </t>
  </si>
  <si>
    <t>K36406207U</t>
  </si>
  <si>
    <t>Nga 01.01.2016</t>
  </si>
  <si>
    <t>Deri 31.12.2016</t>
  </si>
  <si>
    <t>06.02.2003</t>
  </si>
  <si>
    <t>Prodhim mjete mesimore</t>
  </si>
  <si>
    <t>Gjendje nga inventari 31/12/2016</t>
  </si>
  <si>
    <t>Gjendje   inventari   31/12/2016</t>
  </si>
  <si>
    <t>Lagjja  "  10 Korriku"</t>
  </si>
  <si>
    <t xml:space="preserve">               Rruga  Adem   Abazi Nr 152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</si>
</sst>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_);_(* \(#,##0.0\);_(* &quot;-&quot;??_);_(@_)"/>
    <numFmt numFmtId="178" formatCode="0_);\(0\)"/>
    <numFmt numFmtId="179" formatCode="dd/mm/yyyy;@"/>
    <numFmt numFmtId="180" formatCode="_(* #,##0.000_);_(* \(#,##0.000\);_(* &quot;-&quot;??_);_(@_)"/>
    <numFmt numFmtId="181" formatCode="dd:mm:yyyy;@"/>
    <numFmt numFmtId="182" formatCode="&quot;Sì&quot;;&quot;Sì&quot;;&quot;No&quot;"/>
    <numFmt numFmtId="183" formatCode="&quot;Vero&quot;;&quot;Vero&quot;;&quot;Falso&quot;"/>
    <numFmt numFmtId="184" formatCode="&quot;Attivo&quot;;&quot;Attivo&quot;;&quot;Inattivo&quot;"/>
    <numFmt numFmtId="185" formatCode="[$€-2]\ #.##000_);[Red]\([$€-2]\ #.##000\)"/>
    <numFmt numFmtId="186" formatCode="0.0%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26"/>
      <name val="Algerian"/>
      <family val="5"/>
    </font>
    <font>
      <b/>
      <sz val="24"/>
      <name val="Algerian"/>
      <family val="5"/>
    </font>
    <font>
      <b/>
      <sz val="14"/>
      <name val="Arial"/>
      <family val="2"/>
    </font>
    <font>
      <sz val="11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0"/>
      <name val="Times"/>
      <family val="1"/>
    </font>
    <font>
      <i/>
      <sz val="10"/>
      <name val="Monotype Corsiva"/>
      <family val="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6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>
        <color rgb="FF000000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43" fontId="0" fillId="0" borderId="0" applyFont="0" applyFill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172" fontId="0" fillId="0" borderId="18" xfId="46" applyNumberFormat="1" applyFont="1" applyBorder="1" applyAlignment="1">
      <alignment/>
    </xf>
    <xf numFmtId="172" fontId="0" fillId="0" borderId="19" xfId="46" applyNumberFormat="1" applyFont="1" applyBorder="1" applyAlignment="1">
      <alignment/>
    </xf>
    <xf numFmtId="172" fontId="0" fillId="0" borderId="20" xfId="46" applyNumberFormat="1" applyFont="1" applyBorder="1" applyAlignment="1">
      <alignment/>
    </xf>
    <xf numFmtId="172" fontId="0" fillId="0" borderId="21" xfId="46" applyNumberFormat="1" applyFont="1" applyBorder="1" applyAlignment="1">
      <alignment/>
    </xf>
    <xf numFmtId="172" fontId="0" fillId="0" borderId="22" xfId="46" applyNumberFormat="1" applyFont="1" applyBorder="1" applyAlignment="1">
      <alignment/>
    </xf>
    <xf numFmtId="172" fontId="0" fillId="0" borderId="23" xfId="46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2" fontId="0" fillId="0" borderId="24" xfId="46" applyNumberFormat="1" applyFont="1" applyBorder="1" applyAlignment="1">
      <alignment/>
    </xf>
    <xf numFmtId="172" fontId="0" fillId="0" borderId="25" xfId="46" applyNumberFormat="1" applyFont="1" applyBorder="1" applyAlignment="1">
      <alignment/>
    </xf>
    <xf numFmtId="0" fontId="14" fillId="33" borderId="26" xfId="0" applyFont="1" applyFill="1" applyBorder="1" applyAlignment="1">
      <alignment/>
    </xf>
    <xf numFmtId="0" fontId="14" fillId="33" borderId="27" xfId="0" applyFont="1" applyFill="1" applyBorder="1" applyAlignment="1">
      <alignment/>
    </xf>
    <xf numFmtId="0" fontId="14" fillId="33" borderId="28" xfId="0" applyFont="1" applyFill="1" applyBorder="1" applyAlignment="1">
      <alignment/>
    </xf>
    <xf numFmtId="172" fontId="14" fillId="0" borderId="24" xfId="46" applyNumberFormat="1" applyFont="1" applyBorder="1" applyAlignment="1">
      <alignment/>
    </xf>
    <xf numFmtId="172" fontId="14" fillId="0" borderId="19" xfId="46" applyNumberFormat="1" applyFont="1" applyBorder="1" applyAlignment="1">
      <alignment/>
    </xf>
    <xf numFmtId="172" fontId="14" fillId="0" borderId="20" xfId="46" applyNumberFormat="1" applyFont="1" applyBorder="1" applyAlignment="1">
      <alignment/>
    </xf>
    <xf numFmtId="172" fontId="14" fillId="0" borderId="25" xfId="46" applyNumberFormat="1" applyFont="1" applyBorder="1" applyAlignment="1">
      <alignment/>
    </xf>
    <xf numFmtId="172" fontId="14" fillId="0" borderId="18" xfId="46" applyNumberFormat="1" applyFont="1" applyBorder="1" applyAlignment="1">
      <alignment/>
    </xf>
    <xf numFmtId="172" fontId="14" fillId="0" borderId="21" xfId="46" applyNumberFormat="1" applyFont="1" applyBorder="1" applyAlignment="1">
      <alignment/>
    </xf>
    <xf numFmtId="0" fontId="2" fillId="34" borderId="29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0" fontId="0" fillId="34" borderId="31" xfId="0" applyFill="1" applyBorder="1" applyAlignment="1">
      <alignment/>
    </xf>
    <xf numFmtId="172" fontId="2" fillId="34" borderId="32" xfId="0" applyNumberFormat="1" applyFon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33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3" xfId="0" applyFill="1" applyBorder="1" applyAlignment="1">
      <alignment/>
    </xf>
    <xf numFmtId="0" fontId="2" fillId="0" borderId="10" xfId="0" applyFont="1" applyFill="1" applyBorder="1" applyAlignment="1">
      <alignment/>
    </xf>
    <xf numFmtId="3" fontId="15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0" fillId="0" borderId="34" xfId="0" applyNumberFormat="1" applyBorder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18" xfId="0" applyFont="1" applyFill="1" applyBorder="1" applyAlignment="1">
      <alignment/>
    </xf>
    <xf numFmtId="0" fontId="16" fillId="0" borderId="24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16" fillId="0" borderId="25" xfId="0" applyFont="1" applyFill="1" applyBorder="1" applyAlignment="1">
      <alignment/>
    </xf>
    <xf numFmtId="0" fontId="16" fillId="0" borderId="21" xfId="0" applyFont="1" applyFill="1" applyBorder="1" applyAlignment="1">
      <alignment/>
    </xf>
    <xf numFmtId="0" fontId="17" fillId="35" borderId="35" xfId="0" applyFont="1" applyFill="1" applyBorder="1" applyAlignment="1">
      <alignment/>
    </xf>
    <xf numFmtId="0" fontId="17" fillId="35" borderId="36" xfId="0" applyFont="1" applyFill="1" applyBorder="1" applyAlignment="1">
      <alignment/>
    </xf>
    <xf numFmtId="0" fontId="16" fillId="0" borderId="24" xfId="0" applyFont="1" applyBorder="1" applyAlignment="1">
      <alignment/>
    </xf>
    <xf numFmtId="0" fontId="16" fillId="0" borderId="25" xfId="0" applyFont="1" applyBorder="1" applyAlignment="1">
      <alignment/>
    </xf>
    <xf numFmtId="172" fontId="18" fillId="0" borderId="0" xfId="46" applyNumberFormat="1" applyFont="1" applyAlignment="1">
      <alignment/>
    </xf>
    <xf numFmtId="172" fontId="16" fillId="0" borderId="0" xfId="46" applyNumberFormat="1" applyFont="1" applyAlignment="1">
      <alignment/>
    </xf>
    <xf numFmtId="172" fontId="18" fillId="34" borderId="37" xfId="46" applyNumberFormat="1" applyFont="1" applyFill="1" applyBorder="1" applyAlignment="1">
      <alignment horizontal="center" wrapText="1"/>
    </xf>
    <xf numFmtId="172" fontId="18" fillId="34" borderId="37" xfId="46" applyNumberFormat="1" applyFont="1" applyFill="1" applyBorder="1" applyAlignment="1">
      <alignment horizontal="center"/>
    </xf>
    <xf numFmtId="172" fontId="16" fillId="0" borderId="19" xfId="46" applyNumberFormat="1" applyFont="1" applyBorder="1" applyAlignment="1">
      <alignment/>
    </xf>
    <xf numFmtId="172" fontId="16" fillId="0" borderId="20" xfId="46" applyNumberFormat="1" applyFont="1" applyBorder="1" applyAlignment="1">
      <alignment/>
    </xf>
    <xf numFmtId="172" fontId="16" fillId="0" borderId="18" xfId="46" applyNumberFormat="1" applyFont="1" applyBorder="1" applyAlignment="1">
      <alignment/>
    </xf>
    <xf numFmtId="172" fontId="16" fillId="0" borderId="21" xfId="46" applyNumberFormat="1" applyFont="1" applyBorder="1" applyAlignment="1">
      <alignment/>
    </xf>
    <xf numFmtId="172" fontId="16" fillId="0" borderId="34" xfId="46" applyNumberFormat="1" applyFont="1" applyBorder="1" applyAlignment="1">
      <alignment/>
    </xf>
    <xf numFmtId="172" fontId="17" fillId="35" borderId="35" xfId="46" applyNumberFormat="1" applyFont="1" applyFill="1" applyBorder="1" applyAlignment="1">
      <alignment/>
    </xf>
    <xf numFmtId="172" fontId="17" fillId="35" borderId="36" xfId="46" applyNumberFormat="1" applyFont="1" applyFill="1" applyBorder="1" applyAlignment="1">
      <alignment/>
    </xf>
    <xf numFmtId="0" fontId="10" fillId="35" borderId="38" xfId="0" applyFont="1" applyFill="1" applyBorder="1" applyAlignment="1">
      <alignment vertical="top" wrapText="1"/>
    </xf>
    <xf numFmtId="0" fontId="11" fillId="35" borderId="39" xfId="0" applyFont="1" applyFill="1" applyBorder="1" applyAlignment="1">
      <alignment vertical="top" wrapText="1"/>
    </xf>
    <xf numFmtId="0" fontId="11" fillId="35" borderId="13" xfId="0" applyFont="1" applyFill="1" applyBorder="1" applyAlignment="1">
      <alignment vertical="top" wrapText="1"/>
    </xf>
    <xf numFmtId="3" fontId="0" fillId="35" borderId="40" xfId="0" applyNumberFormat="1" applyFill="1" applyBorder="1" applyAlignment="1">
      <alignment/>
    </xf>
    <xf numFmtId="0" fontId="12" fillId="0" borderId="18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0" fillId="0" borderId="37" xfId="0" applyFont="1" applyBorder="1" applyAlignment="1">
      <alignment vertical="top" wrapText="1"/>
    </xf>
    <xf numFmtId="0" fontId="12" fillId="34" borderId="24" xfId="0" applyFont="1" applyFill="1" applyBorder="1" applyAlignment="1">
      <alignment vertical="top" wrapText="1"/>
    </xf>
    <xf numFmtId="0" fontId="11" fillId="34" borderId="19" xfId="0" applyFont="1" applyFill="1" applyBorder="1" applyAlignment="1">
      <alignment vertical="top" wrapText="1"/>
    </xf>
    <xf numFmtId="0" fontId="12" fillId="34" borderId="25" xfId="0" applyFont="1" applyFill="1" applyBorder="1" applyAlignment="1">
      <alignment vertical="top" wrapText="1"/>
    </xf>
    <xf numFmtId="0" fontId="11" fillId="34" borderId="18" xfId="0" applyFont="1" applyFill="1" applyBorder="1" applyAlignment="1">
      <alignment vertical="top" wrapText="1"/>
    </xf>
    <xf numFmtId="0" fontId="12" fillId="34" borderId="41" xfId="0" applyFont="1" applyFill="1" applyBorder="1" applyAlignment="1">
      <alignment vertical="top" wrapText="1"/>
    </xf>
    <xf numFmtId="0" fontId="11" fillId="34" borderId="37" xfId="0" applyFont="1" applyFill="1" applyBorder="1" applyAlignment="1">
      <alignment vertical="top" wrapText="1"/>
    </xf>
    <xf numFmtId="3" fontId="0" fillId="34" borderId="21" xfId="0" applyNumberFormat="1" applyFill="1" applyBorder="1" applyAlignment="1">
      <alignment/>
    </xf>
    <xf numFmtId="0" fontId="12" fillId="0" borderId="18" xfId="0" applyFont="1" applyFill="1" applyBorder="1" applyAlignment="1">
      <alignment vertical="top" wrapText="1"/>
    </xf>
    <xf numFmtId="3" fontId="0" fillId="0" borderId="21" xfId="0" applyNumberFormat="1" applyFill="1" applyBorder="1" applyAlignment="1">
      <alignment/>
    </xf>
    <xf numFmtId="0" fontId="10" fillId="0" borderId="18" xfId="0" applyFont="1" applyFill="1" applyBorder="1" applyAlignment="1">
      <alignment vertical="top" wrapText="1"/>
    </xf>
    <xf numFmtId="3" fontId="2" fillId="34" borderId="21" xfId="0" applyNumberFormat="1" applyFont="1" applyFill="1" applyBorder="1" applyAlignment="1">
      <alignment/>
    </xf>
    <xf numFmtId="3" fontId="0" fillId="34" borderId="42" xfId="0" applyNumberFormat="1" applyFill="1" applyBorder="1" applyAlignment="1">
      <alignment/>
    </xf>
    <xf numFmtId="3" fontId="0" fillId="0" borderId="43" xfId="0" applyNumberFormat="1" applyBorder="1" applyAlignment="1">
      <alignment/>
    </xf>
    <xf numFmtId="3" fontId="0" fillId="34" borderId="43" xfId="0" applyNumberFormat="1" applyFill="1" applyBorder="1" applyAlignment="1">
      <alignment/>
    </xf>
    <xf numFmtId="3" fontId="0" fillId="0" borderId="43" xfId="0" applyNumberFormat="1" applyFont="1" applyBorder="1" applyAlignment="1">
      <alignment/>
    </xf>
    <xf numFmtId="3" fontId="0" fillId="34" borderId="44" xfId="0" applyNumberFormat="1" applyFill="1" applyBorder="1" applyAlignment="1">
      <alignment/>
    </xf>
    <xf numFmtId="3" fontId="0" fillId="35" borderId="31" xfId="0" applyNumberFormat="1" applyFill="1" applyBorder="1" applyAlignment="1">
      <alignment/>
    </xf>
    <xf numFmtId="0" fontId="12" fillId="0" borderId="24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10" fillId="0" borderId="41" xfId="0" applyFont="1" applyBorder="1" applyAlignment="1">
      <alignment vertical="top" wrapText="1"/>
    </xf>
    <xf numFmtId="0" fontId="11" fillId="0" borderId="38" xfId="0" applyFont="1" applyBorder="1" applyAlignment="1">
      <alignment vertical="top" wrapText="1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8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25" xfId="0" applyFont="1" applyBorder="1" applyAlignment="1">
      <alignment/>
    </xf>
    <xf numFmtId="0" fontId="19" fillId="0" borderId="41" xfId="0" applyFont="1" applyBorder="1" applyAlignment="1">
      <alignment/>
    </xf>
    <xf numFmtId="0" fontId="2" fillId="35" borderId="26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2" fillId="35" borderId="45" xfId="0" applyFont="1" applyFill="1" applyBorder="1" applyAlignment="1">
      <alignment horizontal="center"/>
    </xf>
    <xf numFmtId="0" fontId="2" fillId="35" borderId="46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5" borderId="47" xfId="0" applyFont="1" applyFill="1" applyBorder="1" applyAlignment="1">
      <alignment horizontal="center"/>
    </xf>
    <xf numFmtId="0" fontId="2" fillId="35" borderId="48" xfId="0" applyFont="1" applyFill="1" applyBorder="1" applyAlignment="1">
      <alignment horizontal="center"/>
    </xf>
    <xf numFmtId="172" fontId="0" fillId="0" borderId="0" xfId="46" applyNumberFormat="1" applyFont="1" applyAlignment="1">
      <alignment/>
    </xf>
    <xf numFmtId="172" fontId="0" fillId="0" borderId="49" xfId="46" applyNumberFormat="1" applyFont="1" applyBorder="1" applyAlignment="1">
      <alignment/>
    </xf>
    <xf numFmtId="172" fontId="0" fillId="0" borderId="0" xfId="46" applyNumberFormat="1" applyFont="1" applyFill="1" applyAlignment="1">
      <alignment/>
    </xf>
    <xf numFmtId="172" fontId="0" fillId="35" borderId="50" xfId="46" applyNumberFormat="1" applyFont="1" applyFill="1" applyBorder="1" applyAlignment="1">
      <alignment/>
    </xf>
    <xf numFmtId="172" fontId="2" fillId="35" borderId="35" xfId="46" applyNumberFormat="1" applyFont="1" applyFill="1" applyBorder="1" applyAlignment="1">
      <alignment/>
    </xf>
    <xf numFmtId="3" fontId="17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0" fontId="19" fillId="33" borderId="26" xfId="0" applyFont="1" applyFill="1" applyBorder="1" applyAlignment="1">
      <alignment horizontal="center" vertical="justify"/>
    </xf>
    <xf numFmtId="0" fontId="19" fillId="33" borderId="27" xfId="0" applyFont="1" applyFill="1" applyBorder="1" applyAlignment="1">
      <alignment horizontal="center" vertical="justify"/>
    </xf>
    <xf numFmtId="0" fontId="19" fillId="33" borderId="29" xfId="0" applyFont="1" applyFill="1" applyBorder="1" applyAlignment="1">
      <alignment horizontal="center" vertical="justify"/>
    </xf>
    <xf numFmtId="0" fontId="19" fillId="33" borderId="30" xfId="0" applyFont="1" applyFill="1" applyBorder="1" applyAlignment="1">
      <alignment horizontal="center" vertical="justify"/>
    </xf>
    <xf numFmtId="3" fontId="19" fillId="33" borderId="37" xfId="0" applyNumberFormat="1" applyFont="1" applyFill="1" applyBorder="1" applyAlignment="1">
      <alignment vertical="justify"/>
    </xf>
    <xf numFmtId="0" fontId="19" fillId="0" borderId="26" xfId="0" applyFont="1" applyFill="1" applyBorder="1" applyAlignment="1">
      <alignment horizontal="left"/>
    </xf>
    <xf numFmtId="0" fontId="19" fillId="0" borderId="27" xfId="0" applyFont="1" applyFill="1" applyBorder="1" applyAlignment="1">
      <alignment horizontal="center"/>
    </xf>
    <xf numFmtId="3" fontId="19" fillId="0" borderId="27" xfId="0" applyNumberFormat="1" applyFont="1" applyFill="1" applyBorder="1" applyAlignment="1">
      <alignment horizontal="center"/>
    </xf>
    <xf numFmtId="3" fontId="22" fillId="0" borderId="27" xfId="0" applyNumberFormat="1" applyFont="1" applyFill="1" applyBorder="1" applyAlignment="1">
      <alignment horizontal="center"/>
    </xf>
    <xf numFmtId="3" fontId="19" fillId="0" borderId="51" xfId="0" applyNumberFormat="1" applyFont="1" applyFill="1" applyBorder="1" applyAlignment="1">
      <alignment horizontal="center"/>
    </xf>
    <xf numFmtId="3" fontId="16" fillId="0" borderId="28" xfId="0" applyNumberFormat="1" applyFont="1" applyFill="1" applyBorder="1" applyAlignment="1">
      <alignment/>
    </xf>
    <xf numFmtId="0" fontId="19" fillId="0" borderId="24" xfId="0" applyFont="1" applyBorder="1" applyAlignment="1">
      <alignment/>
    </xf>
    <xf numFmtId="0" fontId="20" fillId="0" borderId="19" xfId="0" applyFont="1" applyBorder="1" applyAlignment="1">
      <alignment/>
    </xf>
    <xf numFmtId="49" fontId="20" fillId="0" borderId="19" xfId="0" applyNumberFormat="1" applyFont="1" applyBorder="1" applyAlignment="1">
      <alignment horizontal="right"/>
    </xf>
    <xf numFmtId="172" fontId="19" fillId="0" borderId="19" xfId="46" applyNumberFormat="1" applyFont="1" applyBorder="1" applyAlignment="1">
      <alignment/>
    </xf>
    <xf numFmtId="172" fontId="19" fillId="0" borderId="19" xfId="46" applyNumberFormat="1" applyFont="1" applyFill="1" applyBorder="1" applyAlignment="1">
      <alignment/>
    </xf>
    <xf numFmtId="3" fontId="19" fillId="0" borderId="19" xfId="0" applyNumberFormat="1" applyFont="1" applyBorder="1" applyAlignment="1">
      <alignment/>
    </xf>
    <xf numFmtId="172" fontId="20" fillId="0" borderId="19" xfId="46" applyNumberFormat="1" applyFont="1" applyBorder="1" applyAlignment="1">
      <alignment/>
    </xf>
    <xf numFmtId="0" fontId="20" fillId="16" borderId="18" xfId="0" applyFont="1" applyFill="1" applyBorder="1" applyAlignment="1">
      <alignment/>
    </xf>
    <xf numFmtId="49" fontId="20" fillId="16" borderId="18" xfId="0" applyNumberFormat="1" applyFont="1" applyFill="1" applyBorder="1" applyAlignment="1">
      <alignment horizontal="right"/>
    </xf>
    <xf numFmtId="172" fontId="20" fillId="16" borderId="18" xfId="46" applyNumberFormat="1" applyFont="1" applyFill="1" applyBorder="1" applyAlignment="1">
      <alignment/>
    </xf>
    <xf numFmtId="172" fontId="20" fillId="16" borderId="21" xfId="46" applyNumberFormat="1" applyFont="1" applyFill="1" applyBorder="1" applyAlignment="1">
      <alignment/>
    </xf>
    <xf numFmtId="49" fontId="19" fillId="0" borderId="18" xfId="0" applyNumberFormat="1" applyFont="1" applyBorder="1" applyAlignment="1">
      <alignment horizontal="right"/>
    </xf>
    <xf numFmtId="172" fontId="19" fillId="0" borderId="18" xfId="46" applyNumberFormat="1" applyFont="1" applyBorder="1" applyAlignment="1">
      <alignment/>
    </xf>
    <xf numFmtId="3" fontId="19" fillId="0" borderId="18" xfId="0" applyNumberFormat="1" applyFont="1" applyBorder="1" applyAlignment="1">
      <alignment/>
    </xf>
    <xf numFmtId="172" fontId="16" fillId="0" borderId="21" xfId="46" applyNumberFormat="1" applyFont="1" applyFill="1" applyBorder="1" applyAlignment="1">
      <alignment/>
    </xf>
    <xf numFmtId="49" fontId="19" fillId="16" borderId="18" xfId="0" applyNumberFormat="1" applyFont="1" applyFill="1" applyBorder="1" applyAlignment="1">
      <alignment horizontal="right"/>
    </xf>
    <xf numFmtId="172" fontId="19" fillId="16" borderId="18" xfId="46" applyNumberFormat="1" applyFont="1" applyFill="1" applyBorder="1" applyAlignment="1">
      <alignment/>
    </xf>
    <xf numFmtId="172" fontId="19" fillId="16" borderId="21" xfId="46" applyNumberFormat="1" applyFont="1" applyFill="1" applyBorder="1" applyAlignment="1">
      <alignment/>
    </xf>
    <xf numFmtId="49" fontId="20" fillId="0" borderId="18" xfId="0" applyNumberFormat="1" applyFont="1" applyBorder="1" applyAlignment="1">
      <alignment horizontal="right"/>
    </xf>
    <xf numFmtId="172" fontId="19" fillId="0" borderId="21" xfId="46" applyNumberFormat="1" applyFont="1" applyBorder="1" applyAlignment="1">
      <alignment/>
    </xf>
    <xf numFmtId="0" fontId="19" fillId="34" borderId="18" xfId="0" applyFont="1" applyFill="1" applyBorder="1" applyAlignment="1">
      <alignment/>
    </xf>
    <xf numFmtId="0" fontId="12" fillId="0" borderId="18" xfId="0" applyFont="1" applyFill="1" applyBorder="1" applyAlignment="1">
      <alignment horizontal="left"/>
    </xf>
    <xf numFmtId="49" fontId="12" fillId="0" borderId="18" xfId="0" applyNumberFormat="1" applyFont="1" applyFill="1" applyBorder="1" applyAlignment="1">
      <alignment horizontal="right"/>
    </xf>
    <xf numFmtId="1" fontId="12" fillId="0" borderId="18" xfId="0" applyNumberFormat="1" applyFont="1" applyFill="1" applyBorder="1" applyAlignment="1">
      <alignment horizontal="left"/>
    </xf>
    <xf numFmtId="172" fontId="12" fillId="0" borderId="18" xfId="46" applyNumberFormat="1" applyFont="1" applyFill="1" applyBorder="1" applyAlignment="1">
      <alignment/>
    </xf>
    <xf numFmtId="0" fontId="12" fillId="0" borderId="18" xfId="0" applyFont="1" applyFill="1" applyBorder="1" applyAlignment="1">
      <alignment/>
    </xf>
    <xf numFmtId="49" fontId="12" fillId="16" borderId="18" xfId="0" applyNumberFormat="1" applyFont="1" applyFill="1" applyBorder="1" applyAlignment="1">
      <alignment horizontal="right"/>
    </xf>
    <xf numFmtId="1" fontId="20" fillId="0" borderId="18" xfId="0" applyNumberFormat="1" applyFont="1" applyFill="1" applyBorder="1" applyAlignment="1">
      <alignment horizontal="left" vertical="justify"/>
    </xf>
    <xf numFmtId="49" fontId="20" fillId="0" borderId="18" xfId="0" applyNumberFormat="1" applyFont="1" applyFill="1" applyBorder="1" applyAlignment="1">
      <alignment horizontal="right"/>
    </xf>
    <xf numFmtId="1" fontId="19" fillId="0" borderId="18" xfId="0" applyNumberFormat="1" applyFont="1" applyFill="1" applyBorder="1" applyAlignment="1">
      <alignment horizontal="left"/>
    </xf>
    <xf numFmtId="49" fontId="19" fillId="0" borderId="18" xfId="0" applyNumberFormat="1" applyFont="1" applyFill="1" applyBorder="1" applyAlignment="1">
      <alignment horizontal="right"/>
    </xf>
    <xf numFmtId="172" fontId="12" fillId="0" borderId="21" xfId="46" applyNumberFormat="1" applyFont="1" applyFill="1" applyBorder="1" applyAlignment="1">
      <alignment/>
    </xf>
    <xf numFmtId="0" fontId="19" fillId="0" borderId="18" xfId="0" applyFont="1" applyFill="1" applyBorder="1" applyAlignment="1">
      <alignment horizontal="left"/>
    </xf>
    <xf numFmtId="172" fontId="20" fillId="16" borderId="18" xfId="46" applyNumberFormat="1" applyFont="1" applyFill="1" applyBorder="1" applyAlignment="1">
      <alignment horizontal="left"/>
    </xf>
    <xf numFmtId="49" fontId="19" fillId="16" borderId="18" xfId="46" applyNumberFormat="1" applyFont="1" applyFill="1" applyBorder="1" applyAlignment="1">
      <alignment horizontal="right"/>
    </xf>
    <xf numFmtId="172" fontId="12" fillId="16" borderId="18" xfId="46" applyNumberFormat="1" applyFont="1" applyFill="1" applyBorder="1" applyAlignment="1">
      <alignment/>
    </xf>
    <xf numFmtId="172" fontId="12" fillId="16" borderId="21" xfId="46" applyNumberFormat="1" applyFont="1" applyFill="1" applyBorder="1" applyAlignment="1">
      <alignment/>
    </xf>
    <xf numFmtId="172" fontId="20" fillId="0" borderId="18" xfId="46" applyNumberFormat="1" applyFont="1" applyFill="1" applyBorder="1" applyAlignment="1">
      <alignment horizontal="left"/>
    </xf>
    <xf numFmtId="49" fontId="20" fillId="0" borderId="18" xfId="46" applyNumberFormat="1" applyFont="1" applyFill="1" applyBorder="1" applyAlignment="1">
      <alignment horizontal="right"/>
    </xf>
    <xf numFmtId="172" fontId="19" fillId="0" borderId="18" xfId="46" applyNumberFormat="1" applyFont="1" applyFill="1" applyBorder="1" applyAlignment="1">
      <alignment horizontal="left"/>
    </xf>
    <xf numFmtId="49" fontId="19" fillId="0" borderId="18" xfId="46" applyNumberFormat="1" applyFont="1" applyFill="1" applyBorder="1" applyAlignment="1">
      <alignment horizontal="right"/>
    </xf>
    <xf numFmtId="172" fontId="19" fillId="34" borderId="18" xfId="46" applyNumberFormat="1" applyFont="1" applyFill="1" applyBorder="1" applyAlignment="1">
      <alignment/>
    </xf>
    <xf numFmtId="0" fontId="19" fillId="16" borderId="18" xfId="0" applyFont="1" applyFill="1" applyBorder="1" applyAlignment="1">
      <alignment/>
    </xf>
    <xf numFmtId="0" fontId="20" fillId="0" borderId="37" xfId="0" applyFont="1" applyBorder="1" applyAlignment="1">
      <alignment/>
    </xf>
    <xf numFmtId="172" fontId="19" fillId="0" borderId="37" xfId="46" applyNumberFormat="1" applyFont="1" applyBorder="1" applyAlignment="1">
      <alignment/>
    </xf>
    <xf numFmtId="172" fontId="20" fillId="0" borderId="37" xfId="46" applyNumberFormat="1" applyFont="1" applyFill="1" applyBorder="1" applyAlignment="1">
      <alignment/>
    </xf>
    <xf numFmtId="3" fontId="19" fillId="0" borderId="37" xfId="0" applyNumberFormat="1" applyFont="1" applyBorder="1" applyAlignment="1">
      <alignment/>
    </xf>
    <xf numFmtId="172" fontId="20" fillId="36" borderId="32" xfId="46" applyNumberFormat="1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0" fillId="0" borderId="0" xfId="0" applyFont="1" applyFill="1" applyAlignment="1">
      <alignment/>
    </xf>
    <xf numFmtId="0" fontId="18" fillId="34" borderId="22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12" fillId="0" borderId="25" xfId="0" applyFont="1" applyFill="1" applyBorder="1" applyAlignment="1">
      <alignment vertical="top" wrapText="1"/>
    </xf>
    <xf numFmtId="3" fontId="0" fillId="0" borderId="43" xfId="0" applyNumberFormat="1" applyFill="1" applyBorder="1" applyAlignment="1">
      <alignment/>
    </xf>
    <xf numFmtId="0" fontId="12" fillId="0" borderId="52" xfId="0" applyFont="1" applyFill="1" applyBorder="1" applyAlignment="1">
      <alignment vertical="top" wrapText="1"/>
    </xf>
    <xf numFmtId="3" fontId="0" fillId="0" borderId="53" xfId="0" applyNumberForma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72" fontId="0" fillId="0" borderId="19" xfId="48" applyNumberFormat="1" applyFont="1" applyBorder="1" applyAlignment="1">
      <alignment/>
    </xf>
    <xf numFmtId="172" fontId="0" fillId="0" borderId="18" xfId="48" applyNumberFormat="1" applyFont="1" applyBorder="1" applyAlignment="1">
      <alignment/>
    </xf>
    <xf numFmtId="172" fontId="0" fillId="0" borderId="18" xfId="48" applyNumberFormat="1" applyFont="1" applyBorder="1" applyAlignment="1">
      <alignment/>
    </xf>
    <xf numFmtId="172" fontId="0" fillId="0" borderId="22" xfId="48" applyNumberFormat="1" applyFont="1" applyBorder="1" applyAlignment="1">
      <alignment/>
    </xf>
    <xf numFmtId="1" fontId="17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178" fontId="18" fillId="0" borderId="0" xfId="46" applyNumberFormat="1" applyFont="1" applyAlignment="1">
      <alignment/>
    </xf>
    <xf numFmtId="0" fontId="24" fillId="0" borderId="0" xfId="0" applyFont="1" applyAlignment="1">
      <alignment/>
    </xf>
    <xf numFmtId="0" fontId="3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11" xfId="0" applyFont="1" applyBorder="1" applyAlignment="1">
      <alignment/>
    </xf>
    <xf numFmtId="172" fontId="16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35" borderId="54" xfId="0" applyFont="1" applyFill="1" applyBorder="1" applyAlignment="1">
      <alignment horizontal="center" wrapText="1"/>
    </xf>
    <xf numFmtId="0" fontId="2" fillId="35" borderId="55" xfId="0" applyFont="1" applyFill="1" applyBorder="1" applyAlignment="1">
      <alignment horizontal="center" wrapText="1"/>
    </xf>
    <xf numFmtId="0" fontId="9" fillId="35" borderId="54" xfId="0" applyFont="1" applyFill="1" applyBorder="1" applyAlignment="1">
      <alignment horizontal="center"/>
    </xf>
    <xf numFmtId="0" fontId="9" fillId="35" borderId="55" xfId="0" applyFont="1" applyFill="1" applyBorder="1" applyAlignment="1">
      <alignment horizontal="center"/>
    </xf>
    <xf numFmtId="0" fontId="2" fillId="35" borderId="56" xfId="0" applyFont="1" applyFill="1" applyBorder="1" applyAlignment="1">
      <alignment horizontal="center" wrapText="1"/>
    </xf>
    <xf numFmtId="0" fontId="2" fillId="35" borderId="57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2" fillId="35" borderId="58" xfId="0" applyFont="1" applyFill="1" applyBorder="1" applyAlignment="1">
      <alignment horizontal="center"/>
    </xf>
    <xf numFmtId="0" fontId="2" fillId="35" borderId="32" xfId="0" applyFont="1" applyFill="1" applyBorder="1" applyAlignment="1">
      <alignment horizontal="center"/>
    </xf>
    <xf numFmtId="0" fontId="16" fillId="35" borderId="59" xfId="0" applyFont="1" applyFill="1" applyBorder="1" applyAlignment="1">
      <alignment horizontal="center"/>
    </xf>
    <xf numFmtId="0" fontId="16" fillId="35" borderId="60" xfId="0" applyFont="1" applyFill="1" applyBorder="1" applyAlignment="1">
      <alignment horizontal="center"/>
    </xf>
    <xf numFmtId="0" fontId="18" fillId="34" borderId="19" xfId="0" applyFont="1" applyFill="1" applyBorder="1" applyAlignment="1">
      <alignment horizontal="center" wrapText="1"/>
    </xf>
    <xf numFmtId="0" fontId="18" fillId="34" borderId="22" xfId="0" applyFont="1" applyFill="1" applyBorder="1" applyAlignment="1">
      <alignment horizontal="center" wrapText="1"/>
    </xf>
    <xf numFmtId="0" fontId="18" fillId="34" borderId="42" xfId="0" applyFont="1" applyFill="1" applyBorder="1" applyAlignment="1">
      <alignment horizontal="center"/>
    </xf>
    <xf numFmtId="0" fontId="18" fillId="34" borderId="61" xfId="0" applyFont="1" applyFill="1" applyBorder="1" applyAlignment="1">
      <alignment horizontal="center"/>
    </xf>
    <xf numFmtId="0" fontId="18" fillId="34" borderId="62" xfId="0" applyFont="1" applyFill="1" applyBorder="1" applyAlignment="1">
      <alignment horizontal="center"/>
    </xf>
    <xf numFmtId="0" fontId="18" fillId="34" borderId="20" xfId="0" applyFont="1" applyFill="1" applyBorder="1" applyAlignment="1">
      <alignment horizontal="center"/>
    </xf>
    <xf numFmtId="0" fontId="18" fillId="34" borderId="23" xfId="0" applyFont="1" applyFill="1" applyBorder="1" applyAlignment="1">
      <alignment horizontal="center"/>
    </xf>
    <xf numFmtId="0" fontId="18" fillId="34" borderId="24" xfId="0" applyFont="1" applyFill="1" applyBorder="1" applyAlignment="1">
      <alignment horizontal="center"/>
    </xf>
    <xf numFmtId="0" fontId="18" fillId="34" borderId="49" xfId="0" applyFont="1" applyFill="1" applyBorder="1" applyAlignment="1">
      <alignment horizontal="center"/>
    </xf>
    <xf numFmtId="0" fontId="18" fillId="34" borderId="41" xfId="0" applyFont="1" applyFill="1" applyBorder="1" applyAlignment="1">
      <alignment horizontal="center"/>
    </xf>
    <xf numFmtId="0" fontId="18" fillId="34" borderId="37" xfId="0" applyFont="1" applyFill="1" applyBorder="1" applyAlignment="1">
      <alignment horizontal="center" wrapText="1"/>
    </xf>
    <xf numFmtId="172" fontId="18" fillId="34" borderId="19" xfId="46" applyNumberFormat="1" applyFont="1" applyFill="1" applyBorder="1" applyAlignment="1">
      <alignment horizontal="center"/>
    </xf>
    <xf numFmtId="172" fontId="18" fillId="34" borderId="17" xfId="46" applyNumberFormat="1" applyFont="1" applyFill="1" applyBorder="1" applyAlignment="1">
      <alignment horizontal="center" wrapText="1"/>
    </xf>
    <xf numFmtId="172" fontId="18" fillId="34" borderId="14" xfId="46" applyNumberFormat="1" applyFont="1" applyFill="1" applyBorder="1" applyAlignment="1">
      <alignment horizontal="center" wrapText="1"/>
    </xf>
    <xf numFmtId="0" fontId="17" fillId="35" borderId="59" xfId="0" applyFont="1" applyFill="1" applyBorder="1" applyAlignment="1">
      <alignment horizontal="center"/>
    </xf>
    <xf numFmtId="0" fontId="17" fillId="35" borderId="6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5" borderId="42" xfId="0" applyFont="1" applyFill="1" applyBorder="1" applyAlignment="1">
      <alignment horizontal="center"/>
    </xf>
    <xf numFmtId="0" fontId="2" fillId="35" borderId="62" xfId="0" applyFont="1" applyFill="1" applyBorder="1" applyAlignment="1">
      <alignment horizontal="center"/>
    </xf>
    <xf numFmtId="0" fontId="2" fillId="35" borderId="61" xfId="0" applyFont="1" applyFill="1" applyBorder="1" applyAlignment="1">
      <alignment horizontal="center"/>
    </xf>
    <xf numFmtId="0" fontId="2" fillId="35" borderId="43" xfId="0" applyFont="1" applyFill="1" applyBorder="1" applyAlignment="1">
      <alignment horizontal="center"/>
    </xf>
    <xf numFmtId="0" fontId="2" fillId="35" borderId="63" xfId="0" applyFont="1" applyFill="1" applyBorder="1" applyAlignment="1">
      <alignment horizontal="center"/>
    </xf>
    <xf numFmtId="0" fontId="2" fillId="35" borderId="64" xfId="0" applyFont="1" applyFill="1" applyBorder="1" applyAlignment="1">
      <alignment horizontal="center"/>
    </xf>
    <xf numFmtId="3" fontId="19" fillId="33" borderId="27" xfId="0" applyNumberFormat="1" applyFont="1" applyFill="1" applyBorder="1" applyAlignment="1">
      <alignment horizontal="center" vertical="justify"/>
    </xf>
    <xf numFmtId="3" fontId="19" fillId="33" borderId="30" xfId="0" applyNumberFormat="1" applyFont="1" applyFill="1" applyBorder="1" applyAlignment="1">
      <alignment horizontal="center" vertical="justify"/>
    </xf>
    <xf numFmtId="3" fontId="19" fillId="33" borderId="28" xfId="0" applyNumberFormat="1" applyFont="1" applyFill="1" applyBorder="1" applyAlignment="1">
      <alignment horizontal="center" vertical="justify"/>
    </xf>
    <xf numFmtId="3" fontId="19" fillId="33" borderId="40" xfId="0" applyNumberFormat="1" applyFont="1" applyFill="1" applyBorder="1" applyAlignment="1">
      <alignment horizontal="center" vertical="justify"/>
    </xf>
    <xf numFmtId="49" fontId="19" fillId="33" borderId="58" xfId="0" applyNumberFormat="1" applyFont="1" applyFill="1" applyBorder="1" applyAlignment="1">
      <alignment horizontal="center" wrapText="1" shrinkToFit="1"/>
    </xf>
    <xf numFmtId="49" fontId="19" fillId="33" borderId="32" xfId="0" applyNumberFormat="1" applyFont="1" applyFill="1" applyBorder="1" applyAlignment="1">
      <alignment horizontal="center" wrapText="1" shrinkToFit="1"/>
    </xf>
    <xf numFmtId="0" fontId="20" fillId="36" borderId="12" xfId="0" applyFont="1" applyFill="1" applyBorder="1" applyAlignment="1">
      <alignment horizontal="center"/>
    </xf>
    <xf numFmtId="0" fontId="20" fillId="36" borderId="13" xfId="0" applyFont="1" applyFill="1" applyBorder="1" applyAlignment="1">
      <alignment horizontal="center"/>
    </xf>
    <xf numFmtId="0" fontId="20" fillId="36" borderId="14" xfId="0" applyFont="1" applyFill="1" applyBorder="1" applyAlignment="1">
      <alignment horizontal="center"/>
    </xf>
    <xf numFmtId="0" fontId="19" fillId="33" borderId="27" xfId="0" applyFont="1" applyFill="1" applyBorder="1" applyAlignment="1">
      <alignment horizontal="center" vertical="justify"/>
    </xf>
    <xf numFmtId="0" fontId="19" fillId="33" borderId="30" xfId="0" applyFont="1" applyFill="1" applyBorder="1" applyAlignment="1">
      <alignment horizontal="center" vertical="justify"/>
    </xf>
    <xf numFmtId="3" fontId="19" fillId="33" borderId="42" xfId="0" applyNumberFormat="1" applyFont="1" applyFill="1" applyBorder="1" applyAlignment="1">
      <alignment horizontal="center" vertical="justify"/>
    </xf>
    <xf numFmtId="3" fontId="19" fillId="33" borderId="61" xfId="0" applyNumberFormat="1" applyFont="1" applyFill="1" applyBorder="1" applyAlignment="1">
      <alignment horizontal="center" vertical="justify"/>
    </xf>
    <xf numFmtId="3" fontId="19" fillId="33" borderId="62" xfId="0" applyNumberFormat="1" applyFont="1" applyFill="1" applyBorder="1" applyAlignment="1">
      <alignment horizontal="center" vertical="justify"/>
    </xf>
    <xf numFmtId="0" fontId="17" fillId="0" borderId="0" xfId="0" applyFont="1" applyFill="1" applyBorder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 2" xfId="44"/>
    <cellStyle name="Input" xfId="45"/>
    <cellStyle name="Comma" xfId="46"/>
    <cellStyle name="Comma [0]" xfId="47"/>
    <cellStyle name="Migliaia 2" xfId="48"/>
    <cellStyle name="Migliaia 2 2" xfId="49"/>
    <cellStyle name="Neutrale" xfId="50"/>
    <cellStyle name="Normal 2" xfId="51"/>
    <cellStyle name="Normal_Sheet1" xfId="52"/>
    <cellStyle name="Normale 2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LANCET\1%20-%20BILANCI%20V%2008-09%20-%202010%20-%202011-%202012\4%20%20-%20B%20I%20L%20A%20N%20C%20E%20%20V%20%202%200%201%202\1%20%20-%20BILANCE%20%20ZANI%20PER%20VITIN%202012\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ertina "/>
      <sheetName val="AKTIVI "/>
      <sheetName val="PASIVI "/>
      <sheetName val="Ardh e shp - natyres"/>
      <sheetName val=" Fluksit mon - direkte"/>
      <sheetName val="Pasq e ndrysh te kap 2"/>
      <sheetName val="Shenit Shpjeguse"/>
      <sheetName val="Shenimet Shpjeg"/>
      <sheetName val="A1"/>
      <sheetName val="A2"/>
      <sheetName val="C1"/>
      <sheetName val="C2"/>
      <sheetName val="C3"/>
      <sheetName val="D1"/>
      <sheetName val="D2"/>
      <sheetName val="D3"/>
      <sheetName val="D4"/>
      <sheetName val="D5-"/>
      <sheetName val="D 6"/>
      <sheetName val="L  1"/>
      <sheetName val="L  2"/>
      <sheetName val="E2"/>
      <sheetName val="M1"/>
      <sheetName val="Liber Shit- Blerje "/>
      <sheetName val="P -Ardh Analiz "/>
      <sheetName val="S"/>
      <sheetName val="T"/>
      <sheetName val="U"/>
      <sheetName val="V"/>
      <sheetName val="Bilanci mater"/>
      <sheetName val="Vlera e Shtuar "/>
      <sheetName val="U - statist"/>
      <sheetName val="Stat - te ardhur"/>
      <sheetName val="Stat - Kostot "/>
      <sheetName val="Stat - te ardh  anal"/>
      <sheetName val="EUR"/>
      <sheetName val="All"/>
      <sheetName val="Sheet5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tabSelected="1" zoomScalePageLayoutView="0" workbookViewId="0" topLeftCell="A1">
      <selection activeCell="Y19" sqref="Y19"/>
    </sheetView>
  </sheetViews>
  <sheetFormatPr defaultColWidth="9.140625" defaultRowHeight="12.75"/>
  <cols>
    <col min="1" max="2" width="3.28125" style="0" customWidth="1"/>
    <col min="3" max="6" width="10.28125" style="0" customWidth="1"/>
    <col min="7" max="7" width="3.28125" style="0" customWidth="1"/>
    <col min="8" max="11" width="10.28125" style="0" customWidth="1"/>
    <col min="12" max="13" width="3.28125" style="0" customWidth="1"/>
  </cols>
  <sheetData>
    <row r="1" spans="1:13" ht="12.75">
      <c r="A1" s="214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215"/>
    </row>
    <row r="2" spans="1:13" ht="12.75">
      <c r="A2" s="5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53"/>
    </row>
    <row r="3" spans="1:13" ht="12.75">
      <c r="A3" s="5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53"/>
    </row>
    <row r="4" spans="1:13" ht="12.75">
      <c r="A4" s="52"/>
      <c r="B4" s="3"/>
      <c r="C4" s="3"/>
      <c r="D4" s="3"/>
      <c r="E4" s="3"/>
      <c r="F4" s="3"/>
      <c r="G4" s="3"/>
      <c r="H4" s="243"/>
      <c r="I4" s="243"/>
      <c r="J4" s="21"/>
      <c r="K4" s="24"/>
      <c r="L4" s="3"/>
      <c r="M4" s="53"/>
    </row>
    <row r="5" spans="1:13" ht="12.75">
      <c r="A5" s="52"/>
      <c r="B5" s="3"/>
      <c r="C5" s="3"/>
      <c r="D5" s="3"/>
      <c r="E5" s="3"/>
      <c r="F5" s="3"/>
      <c r="G5" s="3"/>
      <c r="H5" s="243"/>
      <c r="I5" s="243"/>
      <c r="J5" s="21"/>
      <c r="K5" s="21"/>
      <c r="L5" s="3"/>
      <c r="M5" s="53"/>
    </row>
    <row r="6" spans="1:13" ht="12.75">
      <c r="A6" s="52"/>
      <c r="B6" s="3"/>
      <c r="C6" s="3"/>
      <c r="D6" s="3"/>
      <c r="E6" s="3"/>
      <c r="F6" s="3"/>
      <c r="G6" s="243"/>
      <c r="H6" s="243"/>
      <c r="I6" s="243"/>
      <c r="J6" s="21"/>
      <c r="K6" s="21"/>
      <c r="L6" s="3"/>
      <c r="M6" s="53"/>
    </row>
    <row r="7" spans="1:13" ht="12.75">
      <c r="A7" s="52"/>
      <c r="B7" s="3"/>
      <c r="C7" s="3"/>
      <c r="D7" s="3"/>
      <c r="E7" s="3"/>
      <c r="F7" s="3"/>
      <c r="G7" s="3"/>
      <c r="H7" s="243"/>
      <c r="I7" s="243"/>
      <c r="J7" s="21"/>
      <c r="K7" s="21"/>
      <c r="L7" s="3"/>
      <c r="M7" s="53"/>
    </row>
    <row r="8" spans="1:22" ht="37.5">
      <c r="A8" s="52"/>
      <c r="B8" s="3"/>
      <c r="C8" s="242" t="s">
        <v>46</v>
      </c>
      <c r="D8" s="242"/>
      <c r="E8" s="242"/>
      <c r="F8" s="242"/>
      <c r="G8" s="242"/>
      <c r="H8" s="242"/>
      <c r="I8" s="242"/>
      <c r="J8" s="242"/>
      <c r="K8" s="242"/>
      <c r="L8" s="242"/>
      <c r="M8" s="53"/>
      <c r="O8" s="12"/>
      <c r="P8" s="12"/>
      <c r="Q8" s="12"/>
      <c r="R8" s="12"/>
      <c r="S8" s="12"/>
      <c r="T8" s="12"/>
      <c r="U8" s="12"/>
      <c r="V8" s="12"/>
    </row>
    <row r="9" spans="1:22" ht="12.75">
      <c r="A9" s="52"/>
      <c r="B9" s="3"/>
      <c r="C9" s="3"/>
      <c r="D9" s="3"/>
      <c r="E9" s="3"/>
      <c r="F9" s="3"/>
      <c r="G9" s="3"/>
      <c r="H9" s="21"/>
      <c r="I9" s="3"/>
      <c r="J9" s="3"/>
      <c r="K9" s="3"/>
      <c r="L9" s="3"/>
      <c r="M9" s="53"/>
      <c r="O9" s="12"/>
      <c r="P9" s="12"/>
      <c r="Q9" s="12"/>
      <c r="R9" s="12"/>
      <c r="S9" s="12"/>
      <c r="T9" s="12"/>
      <c r="U9" s="12"/>
      <c r="V9" s="12"/>
    </row>
    <row r="10" spans="1:22" ht="26.25" customHeight="1">
      <c r="A10" s="52"/>
      <c r="B10" s="3"/>
      <c r="C10" s="245" t="s">
        <v>199</v>
      </c>
      <c r="D10" s="245"/>
      <c r="E10" s="245"/>
      <c r="F10" s="245"/>
      <c r="G10" s="245"/>
      <c r="H10" s="245"/>
      <c r="I10" s="245"/>
      <c r="J10" s="245"/>
      <c r="K10" s="245"/>
      <c r="L10" s="245"/>
      <c r="M10" s="53"/>
      <c r="O10" s="12"/>
      <c r="P10" s="12"/>
      <c r="Q10" s="12"/>
      <c r="R10" s="12"/>
      <c r="S10" s="12"/>
      <c r="T10" s="12"/>
      <c r="U10" s="12"/>
      <c r="V10" s="12"/>
    </row>
    <row r="11" spans="1:22" ht="12.75">
      <c r="A11" s="52"/>
      <c r="B11" s="3"/>
      <c r="C11" s="3"/>
      <c r="D11" s="3"/>
      <c r="E11" s="3"/>
      <c r="F11" s="3"/>
      <c r="G11" s="243"/>
      <c r="H11" s="243"/>
      <c r="I11" s="243"/>
      <c r="J11" s="243"/>
      <c r="K11" s="243"/>
      <c r="L11" s="243"/>
      <c r="M11" s="53"/>
      <c r="O11" s="12"/>
      <c r="P11" s="12"/>
      <c r="Q11" s="12"/>
      <c r="R11" s="12"/>
      <c r="S11" s="12"/>
      <c r="T11" s="12"/>
      <c r="U11" s="12"/>
      <c r="V11" s="12"/>
    </row>
    <row r="12" spans="1:22" ht="12.75">
      <c r="A12" s="52"/>
      <c r="B12" s="3"/>
      <c r="C12" s="3"/>
      <c r="D12" s="3"/>
      <c r="E12" s="3"/>
      <c r="F12" s="3"/>
      <c r="G12" s="243"/>
      <c r="H12" s="243"/>
      <c r="I12" s="243"/>
      <c r="J12" s="21"/>
      <c r="K12" s="21"/>
      <c r="L12" s="3"/>
      <c r="M12" s="53"/>
      <c r="O12" s="12"/>
      <c r="P12" s="12"/>
      <c r="Q12" s="12"/>
      <c r="R12" s="12"/>
      <c r="S12" s="12"/>
      <c r="T12" s="12"/>
      <c r="U12" s="12"/>
      <c r="V12" s="12"/>
    </row>
    <row r="13" spans="1:22" ht="21.75" customHeight="1">
      <c r="A13" s="52"/>
      <c r="B13" s="3"/>
      <c r="C13" s="3"/>
      <c r="D13" s="216" t="s">
        <v>63</v>
      </c>
      <c r="E13" s="216"/>
      <c r="F13" s="216"/>
      <c r="G13" s="216"/>
      <c r="H13" s="216"/>
      <c r="I13" s="216"/>
      <c r="J13" s="3"/>
      <c r="K13" s="3"/>
      <c r="L13" s="3"/>
      <c r="M13" s="53"/>
      <c r="O13" s="12"/>
      <c r="P13" s="12"/>
      <c r="Q13" s="12"/>
      <c r="R13" s="12"/>
      <c r="S13" s="12"/>
      <c r="T13" s="12"/>
      <c r="U13" s="12"/>
      <c r="V13" s="12"/>
    </row>
    <row r="14" spans="1:22" ht="12.75">
      <c r="A14" s="5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53"/>
      <c r="O14" s="12"/>
      <c r="P14" s="12"/>
      <c r="Q14" s="12"/>
      <c r="R14" s="12"/>
      <c r="S14" s="12"/>
      <c r="T14" s="12"/>
      <c r="U14" s="12"/>
      <c r="V14" s="12"/>
    </row>
    <row r="15" spans="1:24" ht="12.75">
      <c r="A15" s="52"/>
      <c r="B15" s="3"/>
      <c r="C15" s="24"/>
      <c r="D15" s="24"/>
      <c r="E15" s="24" t="s">
        <v>64</v>
      </c>
      <c r="F15" s="24"/>
      <c r="G15" s="24"/>
      <c r="H15" s="24"/>
      <c r="I15" s="24"/>
      <c r="J15" s="24"/>
      <c r="K15" s="24"/>
      <c r="L15" s="3"/>
      <c r="M15" s="53"/>
      <c r="N15" s="2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ht="12.75">
      <c r="A16" s="52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3"/>
      <c r="M16" s="53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13" ht="15.75">
      <c r="A17" s="52"/>
      <c r="B17" s="3"/>
      <c r="C17" s="3"/>
      <c r="D17" s="217" t="s">
        <v>65</v>
      </c>
      <c r="E17" s="217"/>
      <c r="F17" s="217"/>
      <c r="G17" s="217"/>
      <c r="H17" s="217"/>
      <c r="I17" s="217"/>
      <c r="J17" s="218"/>
      <c r="K17" s="219"/>
      <c r="L17" s="50"/>
      <c r="M17" s="53"/>
    </row>
    <row r="18" spans="1:13" ht="15.75">
      <c r="A18" s="52"/>
      <c r="B18" s="3"/>
      <c r="C18" s="3"/>
      <c r="D18" s="217"/>
      <c r="E18" s="217"/>
      <c r="F18" s="217"/>
      <c r="G18" s="217"/>
      <c r="H18" s="217"/>
      <c r="I18" s="217"/>
      <c r="J18" s="217"/>
      <c r="K18" s="217"/>
      <c r="L18" s="3"/>
      <c r="M18" s="53"/>
    </row>
    <row r="19" spans="1:13" ht="15.75">
      <c r="A19" s="52"/>
      <c r="B19" s="3"/>
      <c r="C19" s="3"/>
      <c r="D19" s="217"/>
      <c r="E19" s="217"/>
      <c r="F19" s="217"/>
      <c r="G19" s="217"/>
      <c r="H19" s="217"/>
      <c r="I19" s="217"/>
      <c r="J19" s="217"/>
      <c r="K19" s="217"/>
      <c r="L19" s="3"/>
      <c r="M19" s="53"/>
    </row>
    <row r="20" spans="1:13" ht="12.75" customHeight="1">
      <c r="A20" s="52"/>
      <c r="B20" s="3"/>
      <c r="C20" s="3"/>
      <c r="D20" s="220" t="s">
        <v>67</v>
      </c>
      <c r="E20" s="220"/>
      <c r="F20" s="220"/>
      <c r="G20" s="220"/>
      <c r="H20" s="220"/>
      <c r="I20" s="220"/>
      <c r="J20" s="221"/>
      <c r="K20" s="221"/>
      <c r="L20" s="3"/>
      <c r="M20" s="53"/>
    </row>
    <row r="21" spans="1:13" ht="15.75">
      <c r="A21" s="52"/>
      <c r="B21" s="3"/>
      <c r="C21" s="3"/>
      <c r="D21" s="217" t="s">
        <v>66</v>
      </c>
      <c r="E21" s="217"/>
      <c r="F21" s="217"/>
      <c r="G21" s="3"/>
      <c r="H21" s="3"/>
      <c r="I21" s="3"/>
      <c r="J21" s="3"/>
      <c r="K21" s="3"/>
      <c r="L21" s="3"/>
      <c r="M21" s="53"/>
    </row>
    <row r="22" spans="1:13" ht="12.75">
      <c r="A22" s="5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53"/>
    </row>
    <row r="23" spans="1:13" ht="12.75">
      <c r="A23" s="5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53"/>
    </row>
    <row r="24" spans="1:13" ht="12.75">
      <c r="A24" s="52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3"/>
      <c r="M24" s="53"/>
    </row>
    <row r="25" spans="1:13" ht="12.75">
      <c r="A25" s="52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3"/>
      <c r="M25" s="53"/>
    </row>
    <row r="26" spans="1:13" ht="12.75">
      <c r="A26" s="5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53"/>
    </row>
    <row r="27" spans="1:13" ht="12.75">
      <c r="A27" s="5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53"/>
    </row>
    <row r="28" spans="1:13" ht="12.75">
      <c r="A28" s="5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53"/>
    </row>
    <row r="29" spans="1:13" ht="15">
      <c r="A29" s="52"/>
      <c r="B29" s="3"/>
      <c r="C29" s="3"/>
      <c r="D29" s="3"/>
      <c r="E29" s="3" t="s">
        <v>62</v>
      </c>
      <c r="F29" s="234">
        <v>2016</v>
      </c>
      <c r="G29" s="3"/>
      <c r="H29" s="3"/>
      <c r="I29" s="3"/>
      <c r="J29" s="3"/>
      <c r="K29" s="3"/>
      <c r="L29" s="3"/>
      <c r="M29" s="53"/>
    </row>
    <row r="30" spans="1:13" ht="12.75">
      <c r="A30" s="5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3"/>
    </row>
    <row r="31" spans="1:13" ht="12.75">
      <c r="A31" s="5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53"/>
    </row>
    <row r="32" spans="1:13" ht="12.75">
      <c r="A32" s="5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53"/>
    </row>
    <row r="33" spans="1:13" ht="12.75">
      <c r="A33" s="5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53"/>
    </row>
    <row r="34" spans="1:13" ht="12.75">
      <c r="A34" s="5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53"/>
    </row>
    <row r="35" spans="1:13" ht="13.5" thickBot="1">
      <c r="A35" s="5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53"/>
    </row>
    <row r="36" spans="1:13" ht="12.75">
      <c r="A36" s="52"/>
      <c r="B36" s="3"/>
      <c r="C36" s="54"/>
      <c r="D36" s="55"/>
      <c r="E36" s="55"/>
      <c r="F36" s="56"/>
      <c r="G36" s="3"/>
      <c r="H36" s="54"/>
      <c r="I36" s="55"/>
      <c r="J36" s="55"/>
      <c r="K36" s="56"/>
      <c r="L36" s="3"/>
      <c r="M36" s="53"/>
    </row>
    <row r="37" spans="1:13" ht="12.75">
      <c r="A37" s="52"/>
      <c r="B37" s="3"/>
      <c r="C37" s="66" t="s">
        <v>47</v>
      </c>
      <c r="D37" s="24"/>
      <c r="E37" s="24"/>
      <c r="F37" s="25"/>
      <c r="G37" s="3"/>
      <c r="H37" s="246" t="s">
        <v>48</v>
      </c>
      <c r="I37" s="243"/>
      <c r="J37" s="243"/>
      <c r="K37" s="244"/>
      <c r="L37" s="3"/>
      <c r="M37" s="53"/>
    </row>
    <row r="38" spans="1:13" ht="13.5" thickBot="1">
      <c r="A38" s="52"/>
      <c r="B38" s="3"/>
      <c r="C38" s="58"/>
      <c r="D38" s="3"/>
      <c r="E38" s="3"/>
      <c r="F38" s="23"/>
      <c r="G38" s="3"/>
      <c r="H38" s="58"/>
      <c r="I38" s="3"/>
      <c r="J38" s="3"/>
      <c r="K38" s="23"/>
      <c r="L38" s="3"/>
      <c r="M38" s="53"/>
    </row>
    <row r="39" spans="1:13" ht="13.5" thickBot="1">
      <c r="A39" s="52"/>
      <c r="B39" s="3"/>
      <c r="C39" s="58" t="s">
        <v>49</v>
      </c>
      <c r="D39" s="24" t="s">
        <v>202</v>
      </c>
      <c r="E39" s="24"/>
      <c r="F39" s="25"/>
      <c r="G39" s="3"/>
      <c r="H39" s="58"/>
      <c r="I39" s="3"/>
      <c r="J39" s="59" t="s">
        <v>50</v>
      </c>
      <c r="K39" s="23" t="s">
        <v>51</v>
      </c>
      <c r="L39" s="3"/>
      <c r="M39" s="53"/>
    </row>
    <row r="40" spans="1:22" ht="13.5" thickBot="1">
      <c r="A40" s="52"/>
      <c r="B40" s="3"/>
      <c r="C40" s="58"/>
      <c r="D40" s="3"/>
      <c r="E40" s="3"/>
      <c r="F40" s="23"/>
      <c r="G40" s="3"/>
      <c r="H40" s="246" t="s">
        <v>52</v>
      </c>
      <c r="I40" s="243"/>
      <c r="J40" s="3"/>
      <c r="K40" s="23"/>
      <c r="L40" s="3"/>
      <c r="M40" s="53"/>
      <c r="V40" s="236"/>
    </row>
    <row r="41" spans="1:13" ht="13.5" thickBot="1">
      <c r="A41" s="52"/>
      <c r="B41" s="3"/>
      <c r="C41" s="58" t="s">
        <v>53</v>
      </c>
      <c r="D41" s="24" t="s">
        <v>203</v>
      </c>
      <c r="E41" s="24"/>
      <c r="F41" s="25"/>
      <c r="G41" s="3"/>
      <c r="H41" s="58"/>
      <c r="I41" s="3"/>
      <c r="J41" s="60"/>
      <c r="K41" s="23" t="s">
        <v>54</v>
      </c>
      <c r="L41" s="3"/>
      <c r="M41" s="53"/>
    </row>
    <row r="42" spans="1:20" ht="12.75">
      <c r="A42" s="52"/>
      <c r="B42" s="3"/>
      <c r="C42" s="58"/>
      <c r="D42" s="3"/>
      <c r="E42" s="3"/>
      <c r="F42" s="23"/>
      <c r="G42" s="3"/>
      <c r="H42" s="58"/>
      <c r="I42" s="24"/>
      <c r="J42" s="24"/>
      <c r="K42" s="25"/>
      <c r="L42" s="3"/>
      <c r="M42" s="53"/>
      <c r="Q42" s="237"/>
      <c r="R42" s="237"/>
      <c r="S42" s="237"/>
      <c r="T42" s="237"/>
    </row>
    <row r="43" spans="1:13" ht="13.5" thickBot="1">
      <c r="A43" s="52"/>
      <c r="B43" s="3"/>
      <c r="C43" s="58" t="s">
        <v>55</v>
      </c>
      <c r="D43" s="2" t="s">
        <v>210</v>
      </c>
      <c r="E43" s="238"/>
      <c r="F43" s="239"/>
      <c r="G43" s="237"/>
      <c r="H43" s="58"/>
      <c r="I43" s="24"/>
      <c r="J43" s="24"/>
      <c r="K43" s="25"/>
      <c r="L43" s="24"/>
      <c r="M43" s="53"/>
    </row>
    <row r="44" spans="1:13" ht="13.5" thickBot="1">
      <c r="A44" s="52"/>
      <c r="B44" s="3"/>
      <c r="C44" s="58" t="s">
        <v>211</v>
      </c>
      <c r="D44" s="24"/>
      <c r="E44" s="24"/>
      <c r="F44" s="25"/>
      <c r="G44" s="3"/>
      <c r="H44" s="246" t="s">
        <v>56</v>
      </c>
      <c r="I44" s="244"/>
      <c r="J44" s="59" t="s">
        <v>50</v>
      </c>
      <c r="K44" s="61" t="s">
        <v>57</v>
      </c>
      <c r="L44" s="24"/>
      <c r="M44" s="53"/>
    </row>
    <row r="45" spans="1:21" ht="13.5" thickBot="1">
      <c r="A45" s="52"/>
      <c r="B45" s="3"/>
      <c r="C45" s="58"/>
      <c r="D45" s="3"/>
      <c r="E45" s="3"/>
      <c r="F45" s="23"/>
      <c r="G45" s="3"/>
      <c r="H45" s="58"/>
      <c r="I45" s="3"/>
      <c r="J45" s="3"/>
      <c r="K45" s="61"/>
      <c r="L45" s="24"/>
      <c r="M45" s="53"/>
      <c r="U45" s="236"/>
    </row>
    <row r="46" spans="1:19" ht="13.5" thickBot="1">
      <c r="A46" s="52"/>
      <c r="B46" s="3"/>
      <c r="C46" s="58" t="s">
        <v>196</v>
      </c>
      <c r="D46" s="3"/>
      <c r="E46" s="228" t="s">
        <v>206</v>
      </c>
      <c r="F46" s="25"/>
      <c r="G46" s="3"/>
      <c r="H46" s="58"/>
      <c r="I46" s="3"/>
      <c r="J46" s="60"/>
      <c r="K46" s="61" t="s">
        <v>45</v>
      </c>
      <c r="L46" s="24"/>
      <c r="M46" s="53"/>
      <c r="Q46" s="237"/>
      <c r="R46" s="237"/>
      <c r="S46" s="237"/>
    </row>
    <row r="47" spans="1:13" ht="12.75">
      <c r="A47" s="52"/>
      <c r="B47" s="3"/>
      <c r="C47" s="58"/>
      <c r="D47" s="3"/>
      <c r="E47" s="3"/>
      <c r="F47" s="23"/>
      <c r="G47" s="3"/>
      <c r="H47" s="52"/>
      <c r="I47" s="50"/>
      <c r="J47" s="50"/>
      <c r="K47" s="53"/>
      <c r="L47" s="3"/>
      <c r="M47" s="53"/>
    </row>
    <row r="48" spans="1:13" ht="12.75">
      <c r="A48" s="52"/>
      <c r="B48" s="3"/>
      <c r="C48" s="58"/>
      <c r="D48" s="3"/>
      <c r="E48" s="24"/>
      <c r="F48" s="25"/>
      <c r="G48" s="3"/>
      <c r="H48" s="246" t="s">
        <v>58</v>
      </c>
      <c r="I48" s="243"/>
      <c r="J48" s="243">
        <v>0</v>
      </c>
      <c r="K48" s="244"/>
      <c r="L48" s="3"/>
      <c r="M48" s="53"/>
    </row>
    <row r="49" spans="1:13" ht="12.75">
      <c r="A49" s="52"/>
      <c r="B49" s="3"/>
      <c r="C49" s="58"/>
      <c r="D49" s="3"/>
      <c r="E49" s="3"/>
      <c r="F49" s="23"/>
      <c r="G49" s="3"/>
      <c r="H49" s="52"/>
      <c r="I49" s="50"/>
      <c r="J49" s="21"/>
      <c r="K49" s="57"/>
      <c r="L49" s="3"/>
      <c r="M49" s="53"/>
    </row>
    <row r="50" spans="1:13" ht="12.75">
      <c r="A50" s="52"/>
      <c r="B50" s="3"/>
      <c r="C50" s="58"/>
      <c r="D50" s="3"/>
      <c r="E50" s="3"/>
      <c r="F50" s="23"/>
      <c r="G50" s="3"/>
      <c r="H50" s="246" t="s">
        <v>59</v>
      </c>
      <c r="I50" s="243"/>
      <c r="J50" s="243"/>
      <c r="K50" s="244"/>
      <c r="L50" s="3"/>
      <c r="M50" s="53"/>
    </row>
    <row r="51" spans="1:13" ht="12.75">
      <c r="A51" s="52"/>
      <c r="B51" s="50"/>
      <c r="C51" s="58" t="s">
        <v>60</v>
      </c>
      <c r="D51" s="3"/>
      <c r="E51" s="238" t="s">
        <v>207</v>
      </c>
      <c r="F51" s="239"/>
      <c r="G51" s="3"/>
      <c r="H51" s="58"/>
      <c r="I51" s="24"/>
      <c r="J51" s="24"/>
      <c r="K51" s="25"/>
      <c r="L51" s="50"/>
      <c r="M51" s="53"/>
    </row>
    <row r="52" spans="1:13" ht="12.75">
      <c r="A52" s="52"/>
      <c r="B52" s="3"/>
      <c r="C52" s="66"/>
      <c r="D52" s="24"/>
      <c r="E52" s="24"/>
      <c r="F52" s="25"/>
      <c r="G52" s="3"/>
      <c r="H52" s="246" t="s">
        <v>204</v>
      </c>
      <c r="I52" s="243"/>
      <c r="J52" s="243" t="s">
        <v>205</v>
      </c>
      <c r="K52" s="244"/>
      <c r="L52" s="24"/>
      <c r="M52" s="53"/>
    </row>
    <row r="53" spans="1:13" ht="12.75">
      <c r="A53" s="52"/>
      <c r="B53" s="3"/>
      <c r="C53" s="246" t="s">
        <v>186</v>
      </c>
      <c r="D53" s="243"/>
      <c r="E53" s="243"/>
      <c r="F53" s="244"/>
      <c r="G53" s="3"/>
      <c r="H53" s="52"/>
      <c r="I53" s="50"/>
      <c r="J53" s="50"/>
      <c r="K53" s="53"/>
      <c r="L53" s="3"/>
      <c r="M53" s="53"/>
    </row>
    <row r="54" spans="1:13" ht="13.5" thickBot="1">
      <c r="A54" s="52"/>
      <c r="B54" s="3"/>
      <c r="C54" s="62"/>
      <c r="D54" s="63" t="s">
        <v>202</v>
      </c>
      <c r="E54" s="63"/>
      <c r="F54" s="64"/>
      <c r="G54" s="3"/>
      <c r="H54" s="246" t="s">
        <v>61</v>
      </c>
      <c r="I54" s="243"/>
      <c r="J54" s="247">
        <v>42767</v>
      </c>
      <c r="K54" s="244"/>
      <c r="L54" s="3"/>
      <c r="M54" s="53"/>
    </row>
    <row r="55" spans="1:13" ht="13.5" thickBot="1">
      <c r="A55" s="52"/>
      <c r="B55" s="3"/>
      <c r="C55" s="62"/>
      <c r="D55" s="63"/>
      <c r="E55" s="63"/>
      <c r="F55" s="64"/>
      <c r="G55" s="3"/>
      <c r="H55" s="62"/>
      <c r="I55" s="63"/>
      <c r="J55" s="63"/>
      <c r="K55" s="64"/>
      <c r="L55" s="3"/>
      <c r="M55" s="53"/>
    </row>
    <row r="56" spans="1:13" ht="12.75">
      <c r="A56" s="5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53"/>
    </row>
    <row r="57" spans="1:13" ht="12.75">
      <c r="A57" s="52"/>
      <c r="B57" s="50"/>
      <c r="C57" s="50"/>
      <c r="D57" s="50"/>
      <c r="E57" s="50"/>
      <c r="F57" s="50"/>
      <c r="G57" s="3"/>
      <c r="H57" s="50"/>
      <c r="I57" s="50"/>
      <c r="J57" s="50"/>
      <c r="K57" s="50"/>
      <c r="L57" s="50"/>
      <c r="M57" s="53"/>
    </row>
    <row r="58" spans="1:13" ht="12.75">
      <c r="A58" s="52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3"/>
    </row>
    <row r="59" spans="1:13" ht="12.75">
      <c r="A59" s="52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3"/>
    </row>
    <row r="60" spans="1:13" ht="13.5" thickBot="1">
      <c r="A60" s="222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223"/>
    </row>
    <row r="61" spans="2:9" ht="12.75">
      <c r="B61" s="1"/>
      <c r="C61" s="1"/>
      <c r="D61" s="1"/>
      <c r="E61" s="1"/>
      <c r="F61" s="1"/>
      <c r="G61" s="1"/>
      <c r="H61" s="1"/>
      <c r="I61" s="1"/>
    </row>
  </sheetData>
  <sheetProtection/>
  <mergeCells count="19">
    <mergeCell ref="H7:I7"/>
    <mergeCell ref="C53:F53"/>
    <mergeCell ref="H52:I52"/>
    <mergeCell ref="H4:I4"/>
    <mergeCell ref="H37:K37"/>
    <mergeCell ref="H40:I40"/>
    <mergeCell ref="H5:I5"/>
    <mergeCell ref="G6:I6"/>
    <mergeCell ref="G11:L11"/>
    <mergeCell ref="J52:K52"/>
    <mergeCell ref="C8:L8"/>
    <mergeCell ref="J48:K48"/>
    <mergeCell ref="C10:L10"/>
    <mergeCell ref="H54:I54"/>
    <mergeCell ref="J54:K54"/>
    <mergeCell ref="H44:I44"/>
    <mergeCell ref="H50:K50"/>
    <mergeCell ref="G12:I12"/>
    <mergeCell ref="H48:I48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9"/>
  <sheetViews>
    <sheetView zoomScalePageLayoutView="0" workbookViewId="0" topLeftCell="A19">
      <selection activeCell="L47" sqref="L47"/>
    </sheetView>
  </sheetViews>
  <sheetFormatPr defaultColWidth="9.140625" defaultRowHeight="12.75"/>
  <cols>
    <col min="1" max="1" width="5.00390625" style="0" customWidth="1"/>
    <col min="2" max="2" width="32.00390625" style="0" customWidth="1"/>
    <col min="3" max="3" width="14.140625" style="0" customWidth="1"/>
    <col min="4" max="4" width="5.00390625" style="22" customWidth="1"/>
    <col min="5" max="5" width="32.00390625" style="22" customWidth="1"/>
    <col min="6" max="6" width="13.28125" style="0" customWidth="1"/>
    <col min="7" max="7" width="16.57421875" style="0" customWidth="1"/>
    <col min="14" max="14" width="42.28125" style="0" customWidth="1"/>
    <col min="15" max="15" width="12.7109375" style="0" customWidth="1"/>
    <col min="16" max="16" width="16.8515625" style="22" customWidth="1"/>
    <col min="17" max="17" width="18.140625" style="22" customWidth="1"/>
  </cols>
  <sheetData>
    <row r="2" spans="1:17" ht="15.75">
      <c r="A2" s="27"/>
      <c r="B2" s="28" t="s">
        <v>85</v>
      </c>
      <c r="C2" s="27"/>
      <c r="D2" s="27"/>
      <c r="E2" s="27"/>
      <c r="P2"/>
      <c r="Q2"/>
    </row>
    <row r="3" spans="1:17" ht="15.75">
      <c r="A3" s="13"/>
      <c r="B3" s="26" t="s">
        <v>86</v>
      </c>
      <c r="C3" s="13"/>
      <c r="P3"/>
      <c r="Q3"/>
    </row>
    <row r="4" spans="4:17" ht="12.75">
      <c r="D4"/>
      <c r="E4">
        <v>2016</v>
      </c>
      <c r="P4"/>
      <c r="Q4"/>
    </row>
    <row r="5" spans="2:17" ht="12.75">
      <c r="B5" s="12" t="s">
        <v>70</v>
      </c>
      <c r="C5" s="29" t="s">
        <v>202</v>
      </c>
      <c r="D5" s="29"/>
      <c r="E5"/>
      <c r="P5"/>
      <c r="Q5"/>
    </row>
    <row r="6" spans="2:17" ht="22.5" customHeight="1">
      <c r="B6" s="12" t="s">
        <v>53</v>
      </c>
      <c r="C6" s="12" t="s">
        <v>203</v>
      </c>
      <c r="D6" s="12"/>
      <c r="E6"/>
      <c r="P6"/>
      <c r="Q6"/>
    </row>
    <row r="7" spans="2:17" ht="18.75" customHeight="1">
      <c r="B7" s="12" t="s">
        <v>60</v>
      </c>
      <c r="C7" s="12" t="s">
        <v>207</v>
      </c>
      <c r="D7" s="12"/>
      <c r="E7"/>
      <c r="P7"/>
      <c r="Q7"/>
    </row>
    <row r="8" spans="4:17" ht="27" customHeight="1" thickBot="1">
      <c r="D8"/>
      <c r="E8"/>
      <c r="P8"/>
      <c r="Q8"/>
    </row>
    <row r="9" spans="1:17" ht="25.5" customHeight="1">
      <c r="A9" s="255" t="s">
        <v>0</v>
      </c>
      <c r="B9" s="250" t="s">
        <v>87</v>
      </c>
      <c r="C9" s="252" t="s">
        <v>90</v>
      </c>
      <c r="D9" s="255" t="s">
        <v>6</v>
      </c>
      <c r="E9" s="250" t="s">
        <v>88</v>
      </c>
      <c r="F9" s="248" t="s">
        <v>89</v>
      </c>
      <c r="P9"/>
      <c r="Q9"/>
    </row>
    <row r="10" spans="1:17" ht="23.25" customHeight="1" thickBot="1">
      <c r="A10" s="256"/>
      <c r="B10" s="251"/>
      <c r="C10" s="253"/>
      <c r="D10" s="256"/>
      <c r="E10" s="251"/>
      <c r="F10" s="249"/>
      <c r="P10"/>
      <c r="Q10"/>
    </row>
    <row r="11" spans="1:17" ht="23.25" customHeight="1">
      <c r="A11" s="103">
        <v>9</v>
      </c>
      <c r="B11" s="104" t="s">
        <v>92</v>
      </c>
      <c r="C11" s="114">
        <v>0</v>
      </c>
      <c r="D11" s="120">
        <v>1</v>
      </c>
      <c r="E11" s="100" t="s">
        <v>118</v>
      </c>
      <c r="F11" s="48"/>
      <c r="P11"/>
      <c r="Q11"/>
    </row>
    <row r="12" spans="1:17" ht="22.5" customHeight="1">
      <c r="A12" s="226" t="s">
        <v>194</v>
      </c>
      <c r="B12" s="98" t="s">
        <v>200</v>
      </c>
      <c r="C12" s="227"/>
      <c r="D12" s="101">
        <v>2</v>
      </c>
      <c r="E12" s="98" t="s">
        <v>119</v>
      </c>
      <c r="F12" s="49">
        <v>4880827</v>
      </c>
      <c r="P12"/>
      <c r="Q12"/>
    </row>
    <row r="13" spans="1:17" ht="22.5" customHeight="1">
      <c r="A13" s="101" t="s">
        <v>110</v>
      </c>
      <c r="B13" s="98" t="s">
        <v>93</v>
      </c>
      <c r="C13" s="115"/>
      <c r="D13" s="101">
        <v>3</v>
      </c>
      <c r="E13" s="98" t="s">
        <v>120</v>
      </c>
      <c r="F13" s="49">
        <v>0</v>
      </c>
      <c r="I13" s="22"/>
      <c r="P13"/>
      <c r="Q13"/>
    </row>
    <row r="14" spans="1:17" ht="22.5" customHeight="1">
      <c r="A14" s="101" t="s">
        <v>111</v>
      </c>
      <c r="B14" s="98" t="s">
        <v>209</v>
      </c>
      <c r="C14" s="115">
        <v>0</v>
      </c>
      <c r="D14" s="101">
        <v>4</v>
      </c>
      <c r="E14" s="98" t="s">
        <v>121</v>
      </c>
      <c r="F14" s="49"/>
      <c r="P14"/>
      <c r="Q14"/>
    </row>
    <row r="15" spans="1:17" ht="24.75" customHeight="1">
      <c r="A15" s="105">
        <v>2</v>
      </c>
      <c r="B15" s="106" t="s">
        <v>94</v>
      </c>
      <c r="C15" s="116">
        <v>2039956</v>
      </c>
      <c r="D15" s="101">
        <v>5</v>
      </c>
      <c r="E15" s="98" t="s">
        <v>122</v>
      </c>
      <c r="F15" s="49"/>
      <c r="P15"/>
      <c r="Q15"/>
    </row>
    <row r="16" spans="1:17" ht="21.75" customHeight="1">
      <c r="A16" s="224" t="s">
        <v>91</v>
      </c>
      <c r="B16" s="98" t="s">
        <v>201</v>
      </c>
      <c r="C16" s="225">
        <v>500000</v>
      </c>
      <c r="D16" s="101">
        <v>6</v>
      </c>
      <c r="E16" s="98" t="s">
        <v>123</v>
      </c>
      <c r="F16" s="49"/>
      <c r="P16"/>
      <c r="Q16"/>
    </row>
    <row r="17" spans="1:17" ht="22.5" customHeight="1">
      <c r="A17" s="101" t="s">
        <v>110</v>
      </c>
      <c r="B17" s="98" t="s">
        <v>95</v>
      </c>
      <c r="C17" s="115">
        <v>1539956</v>
      </c>
      <c r="D17" s="101">
        <v>7</v>
      </c>
      <c r="E17" s="98" t="s">
        <v>124</v>
      </c>
      <c r="F17" s="49"/>
      <c r="P17"/>
      <c r="Q17"/>
    </row>
    <row r="18" spans="1:17" ht="24" customHeight="1">
      <c r="A18" s="101" t="s">
        <v>111</v>
      </c>
      <c r="B18" s="98" t="s">
        <v>208</v>
      </c>
      <c r="C18" s="117">
        <v>0</v>
      </c>
      <c r="D18" s="101">
        <v>8</v>
      </c>
      <c r="E18" s="98" t="s">
        <v>125</v>
      </c>
      <c r="F18" s="49"/>
      <c r="P18"/>
      <c r="Q18"/>
    </row>
    <row r="19" spans="1:17" ht="26.25" customHeight="1">
      <c r="A19" s="105">
        <v>3</v>
      </c>
      <c r="B19" s="106" t="s">
        <v>96</v>
      </c>
      <c r="C19" s="116">
        <v>219984.99</v>
      </c>
      <c r="D19" s="121"/>
      <c r="E19" s="106" t="s">
        <v>126</v>
      </c>
      <c r="F19" s="109">
        <v>4880827</v>
      </c>
      <c r="P19"/>
      <c r="Q19"/>
    </row>
    <row r="20" spans="1:17" ht="26.25" customHeight="1">
      <c r="A20" s="101" t="s">
        <v>91</v>
      </c>
      <c r="B20" s="98" t="s">
        <v>97</v>
      </c>
      <c r="C20" s="115">
        <v>0</v>
      </c>
      <c r="D20" s="121"/>
      <c r="E20" s="99"/>
      <c r="F20" s="49"/>
      <c r="P20"/>
      <c r="Q20"/>
    </row>
    <row r="21" spans="1:17" ht="26.25" customHeight="1">
      <c r="A21" s="101" t="s">
        <v>110</v>
      </c>
      <c r="B21" s="98" t="s">
        <v>98</v>
      </c>
      <c r="C21" s="115">
        <v>0</v>
      </c>
      <c r="D21" s="121"/>
      <c r="E21" s="99"/>
      <c r="F21" s="49"/>
      <c r="P21"/>
      <c r="Q21"/>
    </row>
    <row r="22" spans="1:17" ht="25.5" customHeight="1">
      <c r="A22" s="101" t="s">
        <v>111</v>
      </c>
      <c r="B22" s="98" t="s">
        <v>99</v>
      </c>
      <c r="C22" s="115">
        <v>0</v>
      </c>
      <c r="D22" s="121"/>
      <c r="E22" s="99"/>
      <c r="F22" s="49"/>
      <c r="P22"/>
      <c r="Q22"/>
    </row>
    <row r="23" spans="1:17" ht="26.25" customHeight="1">
      <c r="A23" s="101" t="s">
        <v>112</v>
      </c>
      <c r="B23" s="98" t="s">
        <v>100</v>
      </c>
      <c r="C23" s="115">
        <v>0</v>
      </c>
      <c r="D23" s="121"/>
      <c r="E23" s="99"/>
      <c r="F23" s="49"/>
      <c r="P23"/>
      <c r="Q23"/>
    </row>
    <row r="24" spans="1:17" ht="24" customHeight="1">
      <c r="A24" s="101" t="s">
        <v>113</v>
      </c>
      <c r="B24" s="98" t="s">
        <v>101</v>
      </c>
      <c r="C24" s="115">
        <v>0</v>
      </c>
      <c r="D24" s="121"/>
      <c r="E24" s="99"/>
      <c r="F24" s="49"/>
      <c r="P24"/>
      <c r="Q24"/>
    </row>
    <row r="25" spans="1:17" ht="25.5" customHeight="1">
      <c r="A25" s="101" t="s">
        <v>114</v>
      </c>
      <c r="B25" s="98" t="s">
        <v>102</v>
      </c>
      <c r="C25" s="115">
        <v>12984.99</v>
      </c>
      <c r="D25" s="122" t="s">
        <v>1</v>
      </c>
      <c r="E25" s="110" t="s">
        <v>127</v>
      </c>
      <c r="F25" s="111">
        <v>2217530.01</v>
      </c>
      <c r="P25"/>
      <c r="Q25"/>
    </row>
    <row r="26" spans="1:17" ht="24" customHeight="1">
      <c r="A26" s="101" t="s">
        <v>115</v>
      </c>
      <c r="B26" s="98" t="s">
        <v>103</v>
      </c>
      <c r="C26" s="115">
        <v>0</v>
      </c>
      <c r="D26" s="121"/>
      <c r="E26" s="112"/>
      <c r="F26" s="111"/>
      <c r="P26"/>
      <c r="Q26"/>
    </row>
    <row r="27" spans="1:17" ht="24.75" customHeight="1">
      <c r="A27" s="101" t="s">
        <v>116</v>
      </c>
      <c r="B27" s="98" t="s">
        <v>195</v>
      </c>
      <c r="C27" s="115">
        <v>0</v>
      </c>
      <c r="D27" s="121"/>
      <c r="E27" s="106" t="s">
        <v>128</v>
      </c>
      <c r="F27" s="113">
        <v>2217530.01</v>
      </c>
      <c r="P27"/>
      <c r="Q27"/>
    </row>
    <row r="28" spans="1:17" ht="22.5" customHeight="1">
      <c r="A28" s="101" t="s">
        <v>117</v>
      </c>
      <c r="B28" s="98" t="s">
        <v>104</v>
      </c>
      <c r="C28" s="115">
        <v>207000</v>
      </c>
      <c r="D28" s="121"/>
      <c r="E28" s="110" t="s">
        <v>129</v>
      </c>
      <c r="F28" s="111"/>
      <c r="P28"/>
      <c r="Q28"/>
    </row>
    <row r="29" spans="1:17" ht="28.5" customHeight="1">
      <c r="A29" s="105">
        <v>4</v>
      </c>
      <c r="B29" s="106" t="s">
        <v>105</v>
      </c>
      <c r="C29" s="116">
        <v>403356</v>
      </c>
      <c r="D29" s="121"/>
      <c r="E29" s="106" t="s">
        <v>130</v>
      </c>
      <c r="F29" s="113">
        <v>2217530.01</v>
      </c>
      <c r="P29"/>
      <c r="Q29"/>
    </row>
    <row r="30" spans="1:17" ht="25.5" customHeight="1" thickBot="1">
      <c r="A30" s="101" t="s">
        <v>91</v>
      </c>
      <c r="B30" s="98" t="s">
        <v>106</v>
      </c>
      <c r="C30" s="115">
        <v>316000</v>
      </c>
      <c r="D30" s="123"/>
      <c r="E30" s="110" t="s">
        <v>131</v>
      </c>
      <c r="F30" s="111">
        <v>0</v>
      </c>
      <c r="P30"/>
      <c r="Q30"/>
    </row>
    <row r="31" spans="1:17" ht="35.25" customHeight="1" thickBot="1">
      <c r="A31" s="101" t="s">
        <v>110</v>
      </c>
      <c r="B31" s="98" t="s">
        <v>107</v>
      </c>
      <c r="C31" s="115">
        <v>87356</v>
      </c>
      <c r="D31" s="124" t="s">
        <v>2</v>
      </c>
      <c r="E31" s="106" t="s">
        <v>188</v>
      </c>
      <c r="F31" s="113">
        <v>0</v>
      </c>
      <c r="P31"/>
      <c r="Q31"/>
    </row>
    <row r="32" spans="1:17" ht="33.75" customHeight="1" thickBot="1">
      <c r="A32" s="107">
        <v>5</v>
      </c>
      <c r="B32" s="108" t="s">
        <v>108</v>
      </c>
      <c r="C32" s="118">
        <v>0</v>
      </c>
      <c r="D32"/>
      <c r="E32" s="102"/>
      <c r="F32" s="69"/>
      <c r="P32"/>
      <c r="Q32"/>
    </row>
    <row r="33" spans="1:17" ht="15.75" thickBot="1">
      <c r="A33" s="94"/>
      <c r="B33" s="95" t="s">
        <v>109</v>
      </c>
      <c r="C33" s="119">
        <v>2663296.99</v>
      </c>
      <c r="E33" s="96" t="s">
        <v>132</v>
      </c>
      <c r="F33" s="97"/>
      <c r="P33"/>
      <c r="Q33"/>
    </row>
    <row r="34" spans="5:17" ht="12.75">
      <c r="E34"/>
      <c r="P34"/>
      <c r="Q34"/>
    </row>
    <row r="35" spans="1:17" ht="12.75">
      <c r="A35" s="30" t="s">
        <v>133</v>
      </c>
      <c r="E35" s="32" t="s">
        <v>135</v>
      </c>
      <c r="P35"/>
      <c r="Q35"/>
    </row>
    <row r="36" spans="1:17" ht="12.75">
      <c r="A36" s="254" t="s">
        <v>134</v>
      </c>
      <c r="B36" s="254"/>
      <c r="E36" s="32" t="s">
        <v>202</v>
      </c>
      <c r="P36"/>
      <c r="Q36"/>
    </row>
    <row r="37" spans="2:17" ht="12.75">
      <c r="B37" s="30" t="s">
        <v>136</v>
      </c>
      <c r="E37" s="31" t="s">
        <v>189</v>
      </c>
      <c r="P37"/>
      <c r="Q37"/>
    </row>
    <row r="39" ht="12.75">
      <c r="E39" s="31" t="s">
        <v>137</v>
      </c>
    </row>
  </sheetData>
  <sheetProtection/>
  <mergeCells count="7">
    <mergeCell ref="F9:F10"/>
    <mergeCell ref="B9:B10"/>
    <mergeCell ref="C9:C10"/>
    <mergeCell ref="E9:E10"/>
    <mergeCell ref="A36:B36"/>
    <mergeCell ref="A9:A10"/>
    <mergeCell ref="D9:D10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2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5.57421875" style="71" customWidth="1"/>
    <col min="2" max="2" width="11.8515625" style="71" customWidth="1"/>
    <col min="3" max="6" width="21.7109375" style="71" customWidth="1"/>
    <col min="7" max="7" width="3.57421875" style="0" customWidth="1"/>
  </cols>
  <sheetData>
    <row r="2" spans="2:6" ht="15.75">
      <c r="B2" s="72" t="s">
        <v>68</v>
      </c>
      <c r="C2" s="72"/>
      <c r="D2" s="72"/>
      <c r="E2" s="72"/>
      <c r="F2" s="72"/>
    </row>
    <row r="3" spans="2:6" ht="15.75">
      <c r="B3" s="72"/>
      <c r="C3" s="72"/>
      <c r="D3" s="72" t="s">
        <v>69</v>
      </c>
      <c r="E3" s="72"/>
      <c r="F3" s="72"/>
    </row>
    <row r="4" spans="2:6" ht="15.75">
      <c r="B4" s="72"/>
      <c r="C4" s="72"/>
      <c r="D4" s="72"/>
      <c r="E4" s="72"/>
      <c r="F4" s="72"/>
    </row>
    <row r="5" spans="2:6" ht="15.75">
      <c r="B5" s="72" t="s">
        <v>70</v>
      </c>
      <c r="C5" s="72"/>
      <c r="D5" s="72" t="s">
        <v>202</v>
      </c>
      <c r="E5" s="72"/>
      <c r="F5" s="72"/>
    </row>
    <row r="6" spans="2:6" ht="15.75">
      <c r="B6" s="72"/>
      <c r="C6" s="72"/>
      <c r="D6" s="72"/>
      <c r="E6" s="72"/>
      <c r="F6" s="72"/>
    </row>
    <row r="7" spans="2:6" ht="15.75">
      <c r="B7" s="72" t="s">
        <v>71</v>
      </c>
      <c r="C7" s="72"/>
      <c r="D7" s="72" t="s">
        <v>203</v>
      </c>
      <c r="E7" s="72"/>
      <c r="F7" s="72"/>
    </row>
    <row r="8" spans="2:6" ht="15.75">
      <c r="B8" s="72"/>
      <c r="C8" s="72"/>
      <c r="D8" s="72"/>
      <c r="E8" s="72"/>
      <c r="F8" s="72" t="s">
        <v>79</v>
      </c>
    </row>
    <row r="9" spans="2:6" ht="15.75">
      <c r="B9" s="72" t="s">
        <v>72</v>
      </c>
      <c r="C9" s="72"/>
      <c r="D9" s="72" t="s">
        <v>207</v>
      </c>
      <c r="E9" s="72"/>
      <c r="F9" s="72"/>
    </row>
    <row r="10" spans="2:6" ht="15.75">
      <c r="B10" s="72"/>
      <c r="C10" s="72"/>
      <c r="D10" s="72"/>
      <c r="E10" s="72"/>
      <c r="F10" s="72"/>
    </row>
    <row r="11" spans="2:6" ht="15.75">
      <c r="B11" s="72"/>
      <c r="C11" s="72"/>
      <c r="D11" s="72"/>
      <c r="E11" s="72"/>
      <c r="F11" s="72"/>
    </row>
    <row r="13" spans="2:5" ht="16.5" customHeight="1">
      <c r="B13" s="72" t="s">
        <v>4</v>
      </c>
      <c r="C13" s="72">
        <v>2016</v>
      </c>
      <c r="D13" s="72"/>
      <c r="E13" s="72"/>
    </row>
    <row r="14" ht="13.5" customHeight="1" thickBot="1"/>
    <row r="15" spans="1:6" ht="15" customHeight="1">
      <c r="A15" s="266" t="s">
        <v>0</v>
      </c>
      <c r="B15" s="259" t="s">
        <v>192</v>
      </c>
      <c r="C15" s="261" t="s">
        <v>73</v>
      </c>
      <c r="D15" s="262"/>
      <c r="E15" s="263"/>
      <c r="F15" s="264" t="s">
        <v>193</v>
      </c>
    </row>
    <row r="16" spans="1:6" ht="15" customHeight="1" thickBot="1">
      <c r="A16" s="267"/>
      <c r="B16" s="260"/>
      <c r="C16" s="213" t="s">
        <v>74</v>
      </c>
      <c r="D16" s="213" t="s">
        <v>75</v>
      </c>
      <c r="E16" s="213" t="s">
        <v>76</v>
      </c>
      <c r="F16" s="265"/>
    </row>
    <row r="17" spans="1:6" ht="15" customHeight="1">
      <c r="A17" s="74">
        <v>1</v>
      </c>
      <c r="B17" s="75" t="s">
        <v>18</v>
      </c>
      <c r="C17" s="229">
        <v>0</v>
      </c>
      <c r="D17" s="75"/>
      <c r="E17" s="75"/>
      <c r="F17" s="76">
        <v>0</v>
      </c>
    </row>
    <row r="18" spans="1:6" ht="15" customHeight="1">
      <c r="A18" s="77">
        <v>2</v>
      </c>
      <c r="B18" s="73" t="s">
        <v>44</v>
      </c>
      <c r="C18" s="230">
        <v>663000</v>
      </c>
      <c r="D18" s="73"/>
      <c r="E18" s="73"/>
      <c r="F18" s="78">
        <v>663000</v>
      </c>
    </row>
    <row r="19" spans="1:6" ht="15" customHeight="1">
      <c r="A19" s="77">
        <v>3</v>
      </c>
      <c r="B19" s="73" t="s">
        <v>20</v>
      </c>
      <c r="C19" s="230">
        <v>485400</v>
      </c>
      <c r="D19" s="73"/>
      <c r="E19" s="73"/>
      <c r="F19" s="78">
        <v>485400</v>
      </c>
    </row>
    <row r="20" spans="1:6" ht="15" customHeight="1">
      <c r="A20" s="77">
        <v>4</v>
      </c>
      <c r="B20" s="73" t="s">
        <v>21</v>
      </c>
      <c r="C20" s="230">
        <v>0</v>
      </c>
      <c r="D20" s="73"/>
      <c r="E20" s="73"/>
      <c r="F20" s="78">
        <v>0</v>
      </c>
    </row>
    <row r="21" spans="1:6" ht="15" customHeight="1">
      <c r="A21" s="77">
        <v>5</v>
      </c>
      <c r="B21" s="73" t="s">
        <v>22</v>
      </c>
      <c r="C21" s="230">
        <v>82750</v>
      </c>
      <c r="D21" s="73"/>
      <c r="E21" s="73"/>
      <c r="F21" s="78">
        <v>82750</v>
      </c>
    </row>
    <row r="22" spans="1:6" ht="15" customHeight="1">
      <c r="A22" s="77">
        <v>6</v>
      </c>
      <c r="B22" s="73" t="s">
        <v>23</v>
      </c>
      <c r="C22" s="230">
        <v>38157</v>
      </c>
      <c r="D22" s="73"/>
      <c r="E22" s="73"/>
      <c r="F22" s="78">
        <v>38157</v>
      </c>
    </row>
    <row r="23" spans="1:6" ht="15" customHeight="1">
      <c r="A23" s="77">
        <v>7</v>
      </c>
      <c r="B23" s="73" t="s">
        <v>24</v>
      </c>
      <c r="C23" s="230">
        <v>286750</v>
      </c>
      <c r="D23" s="73"/>
      <c r="E23" s="73"/>
      <c r="F23" s="78">
        <v>286750</v>
      </c>
    </row>
    <row r="24" spans="1:6" ht="15" customHeight="1">
      <c r="A24" s="77">
        <v>8</v>
      </c>
      <c r="B24" s="73" t="s">
        <v>25</v>
      </c>
      <c r="C24" s="230">
        <v>1717720</v>
      </c>
      <c r="D24" s="73"/>
      <c r="E24" s="73"/>
      <c r="F24" s="78">
        <v>1717720</v>
      </c>
    </row>
    <row r="25" spans="1:6" ht="15" customHeight="1">
      <c r="A25" s="77">
        <v>9</v>
      </c>
      <c r="B25" s="73" t="s">
        <v>26</v>
      </c>
      <c r="C25" s="230">
        <v>874850</v>
      </c>
      <c r="D25" s="73"/>
      <c r="E25" s="73"/>
      <c r="F25" s="78">
        <v>874850</v>
      </c>
    </row>
    <row r="26" spans="1:6" ht="15" customHeight="1">
      <c r="A26" s="77">
        <v>10</v>
      </c>
      <c r="B26" s="73" t="s">
        <v>27</v>
      </c>
      <c r="C26" s="230">
        <v>324600</v>
      </c>
      <c r="D26" s="73"/>
      <c r="E26" s="73"/>
      <c r="F26" s="78">
        <v>324600</v>
      </c>
    </row>
    <row r="27" spans="1:6" ht="15" customHeight="1">
      <c r="A27" s="77">
        <v>11</v>
      </c>
      <c r="B27" s="73" t="s">
        <v>28</v>
      </c>
      <c r="C27" s="230">
        <v>91600</v>
      </c>
      <c r="D27" s="73"/>
      <c r="E27" s="73"/>
      <c r="F27" s="78">
        <v>91600</v>
      </c>
    </row>
    <row r="28" spans="1:6" ht="15" customHeight="1">
      <c r="A28" s="77">
        <v>12</v>
      </c>
      <c r="B28" s="73" t="s">
        <v>29</v>
      </c>
      <c r="C28" s="231">
        <v>316000</v>
      </c>
      <c r="D28" s="73"/>
      <c r="E28" s="73"/>
      <c r="F28" s="78">
        <v>316000</v>
      </c>
    </row>
    <row r="29" spans="1:6" ht="15" customHeight="1">
      <c r="A29" s="77">
        <v>13</v>
      </c>
      <c r="B29" s="73"/>
      <c r="C29" s="230"/>
      <c r="D29" s="73"/>
      <c r="E29" s="73"/>
      <c r="F29" s="78">
        <v>0</v>
      </c>
    </row>
    <row r="30" spans="1:6" ht="15" customHeight="1">
      <c r="A30" s="77">
        <v>14</v>
      </c>
      <c r="B30" s="73"/>
      <c r="C30" s="230"/>
      <c r="D30" s="73"/>
      <c r="E30" s="73"/>
      <c r="F30" s="78">
        <v>0</v>
      </c>
    </row>
    <row r="31" spans="1:6" ht="15" customHeight="1" thickBot="1">
      <c r="A31" s="77">
        <v>15</v>
      </c>
      <c r="B31" s="73"/>
      <c r="C31" s="232"/>
      <c r="D31" s="73"/>
      <c r="E31" s="73"/>
      <c r="F31" s="78">
        <v>0</v>
      </c>
    </row>
    <row r="32" spans="1:8" ht="15" customHeight="1" thickBot="1">
      <c r="A32" s="257" t="s">
        <v>187</v>
      </c>
      <c r="B32" s="258"/>
      <c r="C32" s="79">
        <v>4880827</v>
      </c>
      <c r="D32" s="79">
        <v>0</v>
      </c>
      <c r="E32" s="79">
        <v>0</v>
      </c>
      <c r="F32" s="80">
        <v>4880827</v>
      </c>
      <c r="H32" s="296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mergeCells count="5">
    <mergeCell ref="A32:B32"/>
    <mergeCell ref="B15:B16"/>
    <mergeCell ref="C15:E15"/>
    <mergeCell ref="F15:F16"/>
    <mergeCell ref="A15:A16"/>
  </mergeCells>
  <printOptions horizontalCentered="1"/>
  <pageMargins left="0" right="0" top="0" bottom="0" header="0" footer="0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3"/>
  <sheetViews>
    <sheetView zoomScalePageLayoutView="0" workbookViewId="0" topLeftCell="A1">
      <selection activeCell="S29" sqref="S29"/>
    </sheetView>
  </sheetViews>
  <sheetFormatPr defaultColWidth="9.140625" defaultRowHeight="12.75"/>
  <cols>
    <col min="1" max="1" width="6.00390625" style="71" customWidth="1"/>
    <col min="2" max="2" width="12.28125" style="71" customWidth="1"/>
    <col min="3" max="3" width="18.7109375" style="84" customWidth="1"/>
    <col min="4" max="4" width="14.28125" style="84" customWidth="1"/>
    <col min="5" max="5" width="15.00390625" style="84" customWidth="1"/>
    <col min="6" max="6" width="18.7109375" style="84" customWidth="1"/>
    <col min="7" max="7" width="13.57421875" style="84" customWidth="1"/>
    <col min="8" max="11" width="9.140625" style="71" customWidth="1"/>
  </cols>
  <sheetData>
    <row r="2" spans="2:6" ht="15.75">
      <c r="B2" s="72" t="s">
        <v>77</v>
      </c>
      <c r="C2" s="83"/>
      <c r="D2" s="83"/>
      <c r="E2" s="83"/>
      <c r="F2" s="83"/>
    </row>
    <row r="3" spans="2:6" ht="15.75">
      <c r="B3" s="72"/>
      <c r="C3" s="83"/>
      <c r="D3" s="83" t="s">
        <v>78</v>
      </c>
      <c r="E3" s="83"/>
      <c r="F3" s="83"/>
    </row>
    <row r="4" spans="2:6" ht="15.75">
      <c r="B4" s="72" t="s">
        <v>70</v>
      </c>
      <c r="C4" s="83"/>
      <c r="D4" s="83" t="s">
        <v>202</v>
      </c>
      <c r="E4" s="83"/>
      <c r="F4" s="83"/>
    </row>
    <row r="5" spans="2:6" ht="15.75">
      <c r="B5" s="72" t="s">
        <v>71</v>
      </c>
      <c r="C5" s="83"/>
      <c r="D5" s="83" t="s">
        <v>203</v>
      </c>
      <c r="E5" s="83"/>
      <c r="F5" s="83"/>
    </row>
    <row r="6" spans="2:6" ht="15.75">
      <c r="B6" s="72" t="s">
        <v>72</v>
      </c>
      <c r="C6" s="83"/>
      <c r="D6" s="83" t="s">
        <v>207</v>
      </c>
      <c r="E6" s="83"/>
      <c r="F6" s="83"/>
    </row>
    <row r="7" spans="2:6" ht="15.75">
      <c r="B7" s="72"/>
      <c r="C7" s="83"/>
      <c r="D7" s="83"/>
      <c r="E7" s="83"/>
      <c r="F7" s="83"/>
    </row>
    <row r="8" spans="2:5" ht="16.5" thickBot="1">
      <c r="B8" s="72" t="s">
        <v>4</v>
      </c>
      <c r="C8" s="235">
        <v>2016</v>
      </c>
      <c r="D8" s="83"/>
      <c r="E8" s="83"/>
    </row>
    <row r="9" spans="1:7" ht="15" customHeight="1">
      <c r="A9" s="266" t="s">
        <v>0</v>
      </c>
      <c r="B9" s="259" t="s">
        <v>5</v>
      </c>
      <c r="C9" s="270" t="s">
        <v>84</v>
      </c>
      <c r="D9" s="270"/>
      <c r="E9" s="270" t="s">
        <v>80</v>
      </c>
      <c r="F9" s="270"/>
      <c r="G9" s="271" t="s">
        <v>81</v>
      </c>
    </row>
    <row r="10" spans="1:7" ht="29.25" customHeight="1" thickBot="1">
      <c r="A10" s="268"/>
      <c r="B10" s="269"/>
      <c r="C10" s="85" t="s">
        <v>83</v>
      </c>
      <c r="D10" s="85" t="s">
        <v>74</v>
      </c>
      <c r="E10" s="86" t="s">
        <v>82</v>
      </c>
      <c r="F10" s="86" t="s">
        <v>43</v>
      </c>
      <c r="G10" s="272"/>
    </row>
    <row r="11" spans="1:7" ht="15" customHeight="1">
      <c r="A11" s="81">
        <v>1</v>
      </c>
      <c r="B11" s="75" t="s">
        <v>18</v>
      </c>
      <c r="C11" s="87">
        <v>0</v>
      </c>
      <c r="D11" s="87"/>
      <c r="E11" s="87"/>
      <c r="F11" s="87"/>
      <c r="G11" s="88">
        <v>0</v>
      </c>
    </row>
    <row r="12" spans="1:7" ht="15" customHeight="1">
      <c r="A12" s="82">
        <v>2</v>
      </c>
      <c r="B12" s="73" t="s">
        <v>44</v>
      </c>
      <c r="C12" s="89">
        <v>46667</v>
      </c>
      <c r="D12" s="89">
        <v>42000</v>
      </c>
      <c r="E12" s="89"/>
      <c r="F12" s="89"/>
      <c r="G12" s="90">
        <v>88667</v>
      </c>
    </row>
    <row r="13" spans="1:7" ht="15" customHeight="1">
      <c r="A13" s="82">
        <v>3</v>
      </c>
      <c r="B13" s="73" t="s">
        <v>20</v>
      </c>
      <c r="C13" s="89">
        <v>30500</v>
      </c>
      <c r="D13" s="89"/>
      <c r="E13" s="89"/>
      <c r="F13" s="89"/>
      <c r="G13" s="90">
        <v>30500</v>
      </c>
    </row>
    <row r="14" spans="1:7" ht="15" customHeight="1">
      <c r="A14" s="82">
        <v>4</v>
      </c>
      <c r="B14" s="73" t="s">
        <v>21</v>
      </c>
      <c r="C14" s="89">
        <v>0</v>
      </c>
      <c r="D14" s="89"/>
      <c r="E14" s="89"/>
      <c r="F14" s="89"/>
      <c r="G14" s="90">
        <v>0</v>
      </c>
    </row>
    <row r="15" spans="1:7" ht="15" customHeight="1">
      <c r="A15" s="82">
        <v>5</v>
      </c>
      <c r="B15" s="73" t="s">
        <v>22</v>
      </c>
      <c r="C15" s="89">
        <v>112246</v>
      </c>
      <c r="D15" s="89"/>
      <c r="E15" s="89"/>
      <c r="F15" s="89"/>
      <c r="G15" s="90">
        <v>112246</v>
      </c>
    </row>
    <row r="16" spans="1:7" ht="15" customHeight="1">
      <c r="A16" s="82">
        <v>6</v>
      </c>
      <c r="B16" s="73" t="s">
        <v>23</v>
      </c>
      <c r="C16" s="89">
        <v>748843</v>
      </c>
      <c r="D16" s="89"/>
      <c r="E16" s="89"/>
      <c r="F16" s="89"/>
      <c r="G16" s="90">
        <v>748843</v>
      </c>
    </row>
    <row r="17" spans="1:7" ht="15" customHeight="1">
      <c r="A17" s="82">
        <v>7</v>
      </c>
      <c r="B17" s="73" t="s">
        <v>24</v>
      </c>
      <c r="C17" s="89">
        <v>0</v>
      </c>
      <c r="D17" s="89"/>
      <c r="E17" s="89"/>
      <c r="F17" s="89"/>
      <c r="G17" s="90">
        <v>0</v>
      </c>
    </row>
    <row r="18" spans="1:7" ht="15" customHeight="1">
      <c r="A18" s="82">
        <v>8</v>
      </c>
      <c r="B18" s="73" t="s">
        <v>25</v>
      </c>
      <c r="C18" s="89">
        <v>149990</v>
      </c>
      <c r="D18" s="89">
        <v>3000</v>
      </c>
      <c r="E18" s="89"/>
      <c r="F18" s="89"/>
      <c r="G18" s="90">
        <v>152990</v>
      </c>
    </row>
    <row r="19" spans="1:7" ht="15" customHeight="1">
      <c r="A19" s="82">
        <v>9</v>
      </c>
      <c r="B19" s="73" t="s">
        <v>26</v>
      </c>
      <c r="C19" s="89">
        <v>142930</v>
      </c>
      <c r="D19" s="89"/>
      <c r="E19" s="89"/>
      <c r="F19" s="89"/>
      <c r="G19" s="90">
        <v>142930</v>
      </c>
    </row>
    <row r="20" spans="1:7" ht="15" customHeight="1">
      <c r="A20" s="82">
        <v>10</v>
      </c>
      <c r="B20" s="73" t="s">
        <v>27</v>
      </c>
      <c r="C20" s="89">
        <v>18480</v>
      </c>
      <c r="D20" s="89"/>
      <c r="E20" s="89"/>
      <c r="F20" s="89"/>
      <c r="G20" s="90">
        <v>18480</v>
      </c>
    </row>
    <row r="21" spans="1:7" ht="15" customHeight="1">
      <c r="A21" s="82">
        <v>11</v>
      </c>
      <c r="B21" s="73" t="s">
        <v>28</v>
      </c>
      <c r="C21" s="89">
        <v>240300</v>
      </c>
      <c r="D21" s="89"/>
      <c r="E21" s="89"/>
      <c r="F21" s="89"/>
      <c r="G21" s="90">
        <v>240300</v>
      </c>
    </row>
    <row r="22" spans="1:7" ht="15" customHeight="1" thickBot="1">
      <c r="A22" s="82">
        <v>12</v>
      </c>
      <c r="B22" s="73" t="s">
        <v>29</v>
      </c>
      <c r="C22" s="89">
        <v>5000</v>
      </c>
      <c r="D22" s="89"/>
      <c r="E22" s="89"/>
      <c r="F22" s="89"/>
      <c r="G22" s="90">
        <v>5000</v>
      </c>
    </row>
    <row r="23" spans="1:8" ht="15" customHeight="1" thickBot="1">
      <c r="A23" s="273" t="s">
        <v>187</v>
      </c>
      <c r="B23" s="274"/>
      <c r="C23" s="92"/>
      <c r="D23" s="92">
        <v>45000</v>
      </c>
      <c r="E23" s="92">
        <v>0</v>
      </c>
      <c r="F23" s="92">
        <v>0</v>
      </c>
      <c r="G23" s="93">
        <v>1539956</v>
      </c>
      <c r="H23" s="240">
        <v>0</v>
      </c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34" ht="15.75" customHeight="1"/>
    <row r="176" ht="15.75" customHeight="1"/>
    <row r="218" ht="15.75" customHeight="1"/>
  </sheetData>
  <sheetProtection/>
  <mergeCells count="6">
    <mergeCell ref="A9:A10"/>
    <mergeCell ref="B9:B10"/>
    <mergeCell ref="E9:F9"/>
    <mergeCell ref="G9:G10"/>
    <mergeCell ref="C9:D9"/>
    <mergeCell ref="A23:B23"/>
  </mergeCells>
  <printOptions/>
  <pageMargins left="0" right="0" top="0" bottom="0" header="0" footer="0"/>
  <pageSetup fitToHeight="1" fitToWidth="1" horizontalDpi="600" verticalDpi="600" orientation="portrait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9"/>
  <sheetViews>
    <sheetView zoomScalePageLayoutView="0" workbookViewId="0" topLeftCell="A1">
      <selection activeCell="A4" sqref="A4:H49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25.7109375" style="0" customWidth="1"/>
    <col min="7" max="7" width="13.140625" style="0" customWidth="1"/>
    <col min="8" max="8" width="6.140625" style="0" customWidth="1"/>
    <col min="11" max="11" width="5.8515625" style="0" customWidth="1"/>
  </cols>
  <sheetData>
    <row r="1" ht="14.25" customHeight="1"/>
    <row r="2" ht="14.25" customHeight="1"/>
    <row r="3" spans="1:5" ht="14.25" customHeight="1">
      <c r="A3" s="2"/>
      <c r="B3" s="14"/>
      <c r="C3" s="14"/>
      <c r="D3" s="2"/>
      <c r="E3" s="2"/>
    </row>
    <row r="4" spans="1:5" ht="14.25" customHeight="1">
      <c r="A4" s="2" t="s">
        <v>3</v>
      </c>
      <c r="B4" s="2" t="str">
        <f>+'Kopertina '!D39</f>
        <v>MARIA HAMITI </v>
      </c>
      <c r="C4" s="2"/>
      <c r="D4" s="2"/>
      <c r="E4" s="2"/>
    </row>
    <row r="5" spans="1:8" ht="14.25" customHeight="1">
      <c r="A5" s="1"/>
      <c r="B5" s="1"/>
      <c r="C5" s="1"/>
      <c r="D5" s="2"/>
      <c r="E5" s="2"/>
      <c r="F5" s="2"/>
      <c r="G5" s="2"/>
      <c r="H5" s="2" t="s">
        <v>177</v>
      </c>
    </row>
    <row r="6" spans="1:6" ht="14.25" customHeight="1">
      <c r="A6" s="1"/>
      <c r="B6" s="275" t="s">
        <v>178</v>
      </c>
      <c r="C6" s="275"/>
      <c r="D6" s="275"/>
      <c r="E6" s="275"/>
      <c r="F6" s="275"/>
    </row>
    <row r="7" spans="1:7" ht="14.25" customHeight="1">
      <c r="A7" s="1"/>
      <c r="B7" s="2"/>
      <c r="C7" s="275"/>
      <c r="D7" s="275"/>
      <c r="E7" s="275"/>
      <c r="F7" s="2" t="s">
        <v>4</v>
      </c>
      <c r="G7" s="12">
        <f>+'Kopertina '!F29</f>
        <v>2016</v>
      </c>
    </row>
    <row r="8" spans="1:5" ht="14.25" customHeight="1" thickBot="1">
      <c r="A8" s="1"/>
      <c r="B8" s="1"/>
      <c r="C8" s="1"/>
      <c r="D8" s="1"/>
      <c r="E8" s="1"/>
    </row>
    <row r="9" spans="1:8" ht="14.25" customHeight="1">
      <c r="A9" s="9"/>
      <c r="B9" s="10"/>
      <c r="C9" s="10"/>
      <c r="D9" s="10"/>
      <c r="E9" s="10"/>
      <c r="F9" s="10"/>
      <c r="G9" s="10"/>
      <c r="H9" s="11"/>
    </row>
    <row r="10" spans="1:8" ht="14.25" customHeight="1">
      <c r="A10" s="4"/>
      <c r="B10" s="1"/>
      <c r="C10" s="1"/>
      <c r="D10" s="1"/>
      <c r="E10" s="1"/>
      <c r="F10" s="1"/>
      <c r="G10" s="1"/>
      <c r="H10" s="5"/>
    </row>
    <row r="11" spans="1:8" ht="14.25" customHeight="1" thickBot="1">
      <c r="A11" s="4"/>
      <c r="B11" s="1"/>
      <c r="C11" s="1"/>
      <c r="D11" s="1"/>
      <c r="E11" s="1"/>
      <c r="F11" s="1"/>
      <c r="G11" s="1"/>
      <c r="H11" s="5"/>
    </row>
    <row r="12" spans="1:8" ht="14.25" customHeight="1" thickBot="1">
      <c r="A12" s="4"/>
      <c r="B12" s="35" t="s">
        <v>0</v>
      </c>
      <c r="C12" s="36" t="s">
        <v>179</v>
      </c>
      <c r="D12" s="36" t="s">
        <v>180</v>
      </c>
      <c r="E12" s="36" t="s">
        <v>181</v>
      </c>
      <c r="F12" s="36" t="s">
        <v>176</v>
      </c>
      <c r="G12" s="37" t="s">
        <v>182</v>
      </c>
      <c r="H12" s="5"/>
    </row>
    <row r="13" spans="1:8" ht="14.25" customHeight="1">
      <c r="A13" s="4"/>
      <c r="B13" s="38">
        <v>1</v>
      </c>
      <c r="C13" s="39" t="s">
        <v>198</v>
      </c>
      <c r="D13" s="39"/>
      <c r="E13" s="39"/>
      <c r="F13" s="39"/>
      <c r="G13" s="40">
        <v>0</v>
      </c>
      <c r="H13" s="5"/>
    </row>
    <row r="14" spans="1:8" ht="14.25" customHeight="1">
      <c r="A14" s="4"/>
      <c r="B14" s="41">
        <v>2</v>
      </c>
      <c r="C14" s="42"/>
      <c r="D14" s="42"/>
      <c r="E14" s="42"/>
      <c r="F14" s="42"/>
      <c r="G14" s="43">
        <f aca="true" t="shared" si="0" ref="G14:G44">E14*F14</f>
        <v>0</v>
      </c>
      <c r="H14" s="5"/>
    </row>
    <row r="15" spans="1:8" ht="14.25" customHeight="1">
      <c r="A15" s="4"/>
      <c r="B15" s="41">
        <v>3</v>
      </c>
      <c r="C15" s="42"/>
      <c r="D15" s="42"/>
      <c r="E15" s="42"/>
      <c r="F15" s="42"/>
      <c r="G15" s="43">
        <f t="shared" si="0"/>
        <v>0</v>
      </c>
      <c r="H15" s="5"/>
    </row>
    <row r="16" spans="1:8" ht="14.25" customHeight="1">
      <c r="A16" s="4"/>
      <c r="B16" s="41">
        <v>4</v>
      </c>
      <c r="C16" s="42"/>
      <c r="D16" s="42"/>
      <c r="E16" s="42"/>
      <c r="F16" s="42"/>
      <c r="G16" s="43">
        <f t="shared" si="0"/>
        <v>0</v>
      </c>
      <c r="H16" s="5"/>
    </row>
    <row r="17" spans="1:8" ht="14.25" customHeight="1">
      <c r="A17" s="4"/>
      <c r="B17" s="41">
        <v>5</v>
      </c>
      <c r="C17" s="42"/>
      <c r="D17" s="42"/>
      <c r="E17" s="42"/>
      <c r="F17" s="42"/>
      <c r="G17" s="43">
        <f t="shared" si="0"/>
        <v>0</v>
      </c>
      <c r="H17" s="5"/>
    </row>
    <row r="18" spans="1:8" ht="14.25" customHeight="1">
      <c r="A18" s="4"/>
      <c r="B18" s="41">
        <v>6</v>
      </c>
      <c r="C18" s="42"/>
      <c r="D18" s="42"/>
      <c r="E18" s="42"/>
      <c r="F18" s="42"/>
      <c r="G18" s="43">
        <f t="shared" si="0"/>
        <v>0</v>
      </c>
      <c r="H18" s="5"/>
    </row>
    <row r="19" spans="1:8" ht="14.25" customHeight="1">
      <c r="A19" s="4"/>
      <c r="B19" s="41">
        <v>7</v>
      </c>
      <c r="C19" s="42"/>
      <c r="D19" s="42"/>
      <c r="E19" s="42"/>
      <c r="F19" s="42"/>
      <c r="G19" s="43">
        <f t="shared" si="0"/>
        <v>0</v>
      </c>
      <c r="H19" s="5"/>
    </row>
    <row r="20" spans="1:8" ht="14.25" customHeight="1">
      <c r="A20" s="4"/>
      <c r="B20" s="41">
        <v>8</v>
      </c>
      <c r="C20" s="42"/>
      <c r="D20" s="42"/>
      <c r="E20" s="42"/>
      <c r="F20" s="42"/>
      <c r="G20" s="43">
        <f t="shared" si="0"/>
        <v>0</v>
      </c>
      <c r="H20" s="5"/>
    </row>
    <row r="21" spans="1:8" ht="14.25" customHeight="1">
      <c r="A21" s="4"/>
      <c r="B21" s="41">
        <v>9</v>
      </c>
      <c r="C21" s="42"/>
      <c r="D21" s="42"/>
      <c r="E21" s="42"/>
      <c r="F21" s="42"/>
      <c r="G21" s="43">
        <f t="shared" si="0"/>
        <v>0</v>
      </c>
      <c r="H21" s="5"/>
    </row>
    <row r="22" spans="1:8" ht="14.25" customHeight="1">
      <c r="A22" s="4"/>
      <c r="B22" s="41">
        <v>10</v>
      </c>
      <c r="C22" s="42"/>
      <c r="D22" s="42"/>
      <c r="E22" s="42"/>
      <c r="F22" s="42"/>
      <c r="G22" s="43">
        <f t="shared" si="0"/>
        <v>0</v>
      </c>
      <c r="H22" s="5"/>
    </row>
    <row r="23" spans="1:8" ht="14.25" customHeight="1">
      <c r="A23" s="4"/>
      <c r="B23" s="41">
        <v>11</v>
      </c>
      <c r="C23" s="42"/>
      <c r="D23" s="42"/>
      <c r="E23" s="42"/>
      <c r="F23" s="42"/>
      <c r="G23" s="43">
        <f t="shared" si="0"/>
        <v>0</v>
      </c>
      <c r="H23" s="5"/>
    </row>
    <row r="24" spans="1:8" ht="14.25" customHeight="1">
      <c r="A24" s="4"/>
      <c r="B24" s="41">
        <v>12</v>
      </c>
      <c r="C24" s="42"/>
      <c r="D24" s="42"/>
      <c r="E24" s="42"/>
      <c r="F24" s="42"/>
      <c r="G24" s="43">
        <f t="shared" si="0"/>
        <v>0</v>
      </c>
      <c r="H24" s="5"/>
    </row>
    <row r="25" spans="1:8" ht="14.25" customHeight="1">
      <c r="A25" s="4"/>
      <c r="B25" s="41">
        <v>13</v>
      </c>
      <c r="C25" s="42"/>
      <c r="D25" s="42"/>
      <c r="E25" s="42"/>
      <c r="F25" s="42"/>
      <c r="G25" s="43">
        <f t="shared" si="0"/>
        <v>0</v>
      </c>
      <c r="H25" s="5"/>
    </row>
    <row r="26" spans="1:8" ht="14.25" customHeight="1">
      <c r="A26" s="4"/>
      <c r="B26" s="41">
        <v>14</v>
      </c>
      <c r="C26" s="42"/>
      <c r="D26" s="42"/>
      <c r="E26" s="42"/>
      <c r="F26" s="42"/>
      <c r="G26" s="43">
        <f t="shared" si="0"/>
        <v>0</v>
      </c>
      <c r="H26" s="5"/>
    </row>
    <row r="27" spans="1:8" ht="14.25" customHeight="1">
      <c r="A27" s="4"/>
      <c r="B27" s="41">
        <v>15</v>
      </c>
      <c r="C27" s="42"/>
      <c r="D27" s="42"/>
      <c r="E27" s="42"/>
      <c r="F27" s="42"/>
      <c r="G27" s="43">
        <f t="shared" si="0"/>
        <v>0</v>
      </c>
      <c r="H27" s="5"/>
    </row>
    <row r="28" spans="1:8" ht="14.25" customHeight="1">
      <c r="A28" s="4"/>
      <c r="B28" s="41">
        <v>16</v>
      </c>
      <c r="C28" s="42"/>
      <c r="D28" s="42"/>
      <c r="E28" s="42"/>
      <c r="F28" s="42"/>
      <c r="G28" s="43">
        <f t="shared" si="0"/>
        <v>0</v>
      </c>
      <c r="H28" s="5"/>
    </row>
    <row r="29" spans="1:8" ht="14.25" customHeight="1">
      <c r="A29" s="4"/>
      <c r="B29" s="41">
        <v>17</v>
      </c>
      <c r="C29" s="42"/>
      <c r="D29" s="42"/>
      <c r="E29" s="42"/>
      <c r="F29" s="42"/>
      <c r="G29" s="43">
        <f t="shared" si="0"/>
        <v>0</v>
      </c>
      <c r="H29" s="5"/>
    </row>
    <row r="30" spans="1:8" ht="14.25" customHeight="1">
      <c r="A30" s="4"/>
      <c r="B30" s="41">
        <v>18</v>
      </c>
      <c r="C30" s="42"/>
      <c r="D30" s="42"/>
      <c r="E30" s="42"/>
      <c r="F30" s="42"/>
      <c r="G30" s="43">
        <f t="shared" si="0"/>
        <v>0</v>
      </c>
      <c r="H30" s="5"/>
    </row>
    <row r="31" spans="1:8" ht="14.25" customHeight="1">
      <c r="A31" s="4"/>
      <c r="B31" s="41">
        <v>19</v>
      </c>
      <c r="C31" s="42"/>
      <c r="D31" s="42"/>
      <c r="E31" s="42"/>
      <c r="F31" s="42"/>
      <c r="G31" s="43">
        <f t="shared" si="0"/>
        <v>0</v>
      </c>
      <c r="H31" s="5"/>
    </row>
    <row r="32" spans="1:8" ht="14.25" customHeight="1">
      <c r="A32" s="4"/>
      <c r="B32" s="41">
        <v>20</v>
      </c>
      <c r="C32" s="42"/>
      <c r="D32" s="42"/>
      <c r="E32" s="42"/>
      <c r="F32" s="42"/>
      <c r="G32" s="43">
        <f t="shared" si="0"/>
        <v>0</v>
      </c>
      <c r="H32" s="5"/>
    </row>
    <row r="33" spans="1:8" ht="14.25" customHeight="1">
      <c r="A33" s="4"/>
      <c r="B33" s="41">
        <v>21</v>
      </c>
      <c r="C33" s="42"/>
      <c r="D33" s="42"/>
      <c r="E33" s="42"/>
      <c r="F33" s="42"/>
      <c r="G33" s="43">
        <f t="shared" si="0"/>
        <v>0</v>
      </c>
      <c r="H33" s="5"/>
    </row>
    <row r="34" spans="1:8" ht="14.25" customHeight="1">
      <c r="A34" s="4"/>
      <c r="B34" s="41">
        <v>22</v>
      </c>
      <c r="C34" s="42"/>
      <c r="D34" s="42"/>
      <c r="E34" s="42"/>
      <c r="F34" s="42"/>
      <c r="G34" s="43">
        <f t="shared" si="0"/>
        <v>0</v>
      </c>
      <c r="H34" s="5"/>
    </row>
    <row r="35" spans="1:8" ht="14.25" customHeight="1">
      <c r="A35" s="4"/>
      <c r="B35" s="41">
        <v>23</v>
      </c>
      <c r="C35" s="42">
        <f>+'[1]Vlera e Shtuar '!B31</f>
        <v>0</v>
      </c>
      <c r="D35" s="42"/>
      <c r="E35" s="42">
        <f>+'[1]Vlera e Shtuar '!N31</f>
        <v>0</v>
      </c>
      <c r="F35" s="42">
        <f>+'[1]Vlera e Shtuar '!O31</f>
        <v>0</v>
      </c>
      <c r="G35" s="43">
        <f t="shared" si="0"/>
        <v>0</v>
      </c>
      <c r="H35" s="5"/>
    </row>
    <row r="36" spans="1:8" ht="14.25" customHeight="1">
      <c r="A36" s="4"/>
      <c r="B36" s="41">
        <v>24</v>
      </c>
      <c r="C36" s="42">
        <f>+'[1]Vlera e Shtuar '!B32</f>
        <v>0</v>
      </c>
      <c r="D36" s="42"/>
      <c r="E36" s="42">
        <f>+'[1]Vlera e Shtuar '!N32</f>
        <v>0</v>
      </c>
      <c r="F36" s="42">
        <f>+'[1]Vlera e Shtuar '!O32</f>
        <v>0</v>
      </c>
      <c r="G36" s="43">
        <f t="shared" si="0"/>
        <v>0</v>
      </c>
      <c r="H36" s="5"/>
    </row>
    <row r="37" spans="1:8" ht="14.25" customHeight="1">
      <c r="A37" s="4"/>
      <c r="B37" s="41">
        <v>25</v>
      </c>
      <c r="C37" s="42">
        <f>+'[1]Vlera e Shtuar '!B33</f>
        <v>0</v>
      </c>
      <c r="D37" s="42"/>
      <c r="E37" s="42">
        <f>+'[1]Vlera e Shtuar '!N33</f>
        <v>0</v>
      </c>
      <c r="F37" s="42">
        <f>+'[1]Vlera e Shtuar '!O33</f>
        <v>0</v>
      </c>
      <c r="G37" s="43">
        <f t="shared" si="0"/>
        <v>0</v>
      </c>
      <c r="H37" s="5"/>
    </row>
    <row r="38" spans="1:8" ht="14.25" customHeight="1">
      <c r="A38" s="4"/>
      <c r="B38" s="41">
        <v>26</v>
      </c>
      <c r="C38" s="42">
        <f>+'[1]Vlera e Shtuar '!B34</f>
        <v>0</v>
      </c>
      <c r="D38" s="42"/>
      <c r="E38" s="42">
        <f>+'[1]Vlera e Shtuar '!N34</f>
        <v>0</v>
      </c>
      <c r="F38" s="42">
        <f>+'[1]Vlera e Shtuar '!O34</f>
        <v>0</v>
      </c>
      <c r="G38" s="43">
        <f t="shared" si="0"/>
        <v>0</v>
      </c>
      <c r="H38" s="5"/>
    </row>
    <row r="39" spans="1:8" ht="14.25" customHeight="1">
      <c r="A39" s="4"/>
      <c r="B39" s="41">
        <v>27</v>
      </c>
      <c r="C39" s="42">
        <f>+'[1]Vlera e Shtuar '!B35</f>
        <v>0</v>
      </c>
      <c r="D39" s="42"/>
      <c r="E39" s="42">
        <f>+'[1]Vlera e Shtuar '!N35</f>
        <v>0</v>
      </c>
      <c r="F39" s="42">
        <f>+'[1]Vlera e Shtuar '!O35</f>
        <v>0</v>
      </c>
      <c r="G39" s="43">
        <f t="shared" si="0"/>
        <v>0</v>
      </c>
      <c r="H39" s="5"/>
    </row>
    <row r="40" spans="1:8" ht="14.25" customHeight="1">
      <c r="A40" s="4"/>
      <c r="B40" s="41">
        <v>28</v>
      </c>
      <c r="C40" s="42">
        <f>+'[1]Vlera e Shtuar '!B36</f>
        <v>0</v>
      </c>
      <c r="D40" s="42"/>
      <c r="E40" s="42">
        <f>+'[1]Vlera e Shtuar '!N36</f>
        <v>0</v>
      </c>
      <c r="F40" s="42">
        <f>+'[1]Vlera e Shtuar '!O36</f>
        <v>0</v>
      </c>
      <c r="G40" s="43">
        <f t="shared" si="0"/>
        <v>0</v>
      </c>
      <c r="H40" s="5"/>
    </row>
    <row r="41" spans="1:8" ht="14.25" customHeight="1">
      <c r="A41" s="4"/>
      <c r="B41" s="41">
        <v>29</v>
      </c>
      <c r="C41" s="42">
        <f>+'[1]Vlera e Shtuar '!B37</f>
        <v>0</v>
      </c>
      <c r="D41" s="42"/>
      <c r="E41" s="42">
        <f>+'[1]Vlera e Shtuar '!N37</f>
        <v>0</v>
      </c>
      <c r="F41" s="42">
        <f>+'[1]Vlera e Shtuar '!O37</f>
        <v>0</v>
      </c>
      <c r="G41" s="43">
        <f t="shared" si="0"/>
        <v>0</v>
      </c>
      <c r="H41" s="5"/>
    </row>
    <row r="42" spans="1:8" ht="14.25" customHeight="1">
      <c r="A42" s="4"/>
      <c r="B42" s="41">
        <v>30</v>
      </c>
      <c r="C42" s="42">
        <f>+'[1]Vlera e Shtuar '!B38</f>
        <v>0</v>
      </c>
      <c r="D42" s="42"/>
      <c r="E42" s="42">
        <f>+'[1]Vlera e Shtuar '!N38</f>
        <v>0</v>
      </c>
      <c r="F42" s="42">
        <f>+'[1]Vlera e Shtuar '!O38</f>
        <v>0</v>
      </c>
      <c r="G42" s="43">
        <f t="shared" si="0"/>
        <v>0</v>
      </c>
      <c r="H42" s="5"/>
    </row>
    <row r="43" spans="1:8" ht="14.25" customHeight="1">
      <c r="A43" s="4"/>
      <c r="B43" s="41">
        <v>31</v>
      </c>
      <c r="C43" s="42">
        <f>+'[1]Vlera e Shtuar '!B39</f>
        <v>0</v>
      </c>
      <c r="D43" s="42"/>
      <c r="E43" s="42">
        <f>+'[1]Vlera e Shtuar '!N39</f>
        <v>0</v>
      </c>
      <c r="F43" s="42">
        <f>+'[1]Vlera e Shtuar '!O39</f>
        <v>0</v>
      </c>
      <c r="G43" s="43">
        <f t="shared" si="0"/>
        <v>0</v>
      </c>
      <c r="H43" s="5"/>
    </row>
    <row r="44" spans="1:8" ht="14.25" customHeight="1">
      <c r="A44" s="4"/>
      <c r="B44" s="41">
        <v>32</v>
      </c>
      <c r="C44" s="42">
        <f>+'[1]Vlera e Shtuar '!B40</f>
        <v>0</v>
      </c>
      <c r="D44" s="42"/>
      <c r="E44" s="42">
        <f>+'[1]Vlera e Shtuar '!N40</f>
        <v>0</v>
      </c>
      <c r="F44" s="42">
        <f>+'[1]Vlera e Shtuar '!O40</f>
        <v>0</v>
      </c>
      <c r="G44" s="43">
        <f t="shared" si="0"/>
        <v>0</v>
      </c>
      <c r="H44" s="5"/>
    </row>
    <row r="45" spans="1:8" ht="14.25" customHeight="1" thickBot="1">
      <c r="A45" s="4"/>
      <c r="B45" s="44" t="s">
        <v>183</v>
      </c>
      <c r="C45" s="45"/>
      <c r="D45" s="45"/>
      <c r="E45" s="45"/>
      <c r="F45" s="46"/>
      <c r="G45" s="47">
        <f>SUM(G13:G44)</f>
        <v>0</v>
      </c>
      <c r="H45" s="5"/>
    </row>
    <row r="46" spans="1:8" ht="14.25" customHeight="1">
      <c r="A46" s="4"/>
      <c r="B46" s="1"/>
      <c r="C46" s="1"/>
      <c r="D46" s="1"/>
      <c r="E46" s="1"/>
      <c r="F46" s="1"/>
      <c r="G46" s="1"/>
      <c r="H46" s="5"/>
    </row>
    <row r="47" spans="1:8" ht="14.25" customHeight="1">
      <c r="A47" s="4"/>
      <c r="B47" s="1"/>
      <c r="C47" s="1"/>
      <c r="D47" s="1"/>
      <c r="E47" s="1"/>
      <c r="F47" s="67" t="str">
        <f>+'Kopertina '!C53</f>
        <v>I Vetpunesuari ( P.Fizik )</v>
      </c>
      <c r="G47" s="1"/>
      <c r="H47" s="5"/>
    </row>
    <row r="48" spans="1:8" ht="14.25" customHeight="1">
      <c r="A48" s="4"/>
      <c r="B48" s="1"/>
      <c r="C48" s="1"/>
      <c r="D48" s="1"/>
      <c r="E48" s="1"/>
      <c r="F48" s="68" t="str">
        <f>+'Kopertina '!D54</f>
        <v>MARIA HAMITI </v>
      </c>
      <c r="G48" s="1"/>
      <c r="H48" s="5"/>
    </row>
    <row r="49" spans="1:8" ht="14.25" customHeight="1" thickBot="1">
      <c r="A49" s="6"/>
      <c r="B49" s="7"/>
      <c r="C49" s="7"/>
      <c r="D49" s="7"/>
      <c r="E49" s="7"/>
      <c r="F49" s="7"/>
      <c r="G49" s="7"/>
      <c r="H49" s="8"/>
    </row>
  </sheetData>
  <sheetProtection/>
  <mergeCells count="2">
    <mergeCell ref="B6:F6"/>
    <mergeCell ref="C7:E7"/>
  </mergeCells>
  <printOptions/>
  <pageMargins left="0" right="0" top="0" bottom="0" header="0" footer="0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5"/>
  <sheetViews>
    <sheetView zoomScalePageLayoutView="0" workbookViewId="0" topLeftCell="B1">
      <selection activeCell="T30" sqref="T30"/>
    </sheetView>
  </sheetViews>
  <sheetFormatPr defaultColWidth="9.140625" defaultRowHeight="12.75"/>
  <cols>
    <col min="1" max="1" width="4.140625" style="0" customWidth="1"/>
    <col min="2" max="2" width="4.421875" style="0" customWidth="1"/>
    <col min="3" max="13" width="11.8515625" style="0" customWidth="1"/>
  </cols>
  <sheetData>
    <row r="2" ht="12.75">
      <c r="C2" t="s">
        <v>202</v>
      </c>
    </row>
    <row r="3" spans="2:7" ht="12.75">
      <c r="B3" s="2"/>
      <c r="C3" s="14" t="s">
        <v>203</v>
      </c>
      <c r="D3" s="14"/>
      <c r="E3" s="14"/>
      <c r="F3" s="2"/>
      <c r="G3" s="2"/>
    </row>
    <row r="4" spans="2:7" ht="12.75">
      <c r="B4" s="2"/>
      <c r="C4" s="2"/>
      <c r="D4" s="2"/>
      <c r="E4" s="2"/>
      <c r="F4" s="2"/>
      <c r="G4" s="2"/>
    </row>
    <row r="5" spans="2:10" ht="12.75">
      <c r="B5" s="1"/>
      <c r="C5" s="1"/>
      <c r="D5" s="1"/>
      <c r="E5" s="1"/>
      <c r="F5" s="2"/>
      <c r="G5" s="2"/>
      <c r="H5" s="2"/>
      <c r="I5" s="2"/>
      <c r="J5" s="2"/>
    </row>
    <row r="6" spans="2:8" ht="12.75">
      <c r="B6" s="1"/>
      <c r="C6" s="275"/>
      <c r="D6" s="275"/>
      <c r="E6" s="275"/>
      <c r="F6" s="275"/>
      <c r="G6" s="275"/>
      <c r="H6" s="275"/>
    </row>
    <row r="7" spans="2:9" ht="12.75">
      <c r="B7" s="1"/>
      <c r="C7" s="1"/>
      <c r="D7" s="1"/>
      <c r="E7" s="1"/>
      <c r="F7" s="1"/>
      <c r="G7" s="2" t="s">
        <v>4</v>
      </c>
      <c r="H7" s="12"/>
      <c r="I7" s="12">
        <v>2016</v>
      </c>
    </row>
    <row r="9" spans="3:12" ht="12.75"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3:12" ht="13.5" thickBot="1"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2:13" ht="14.25" customHeight="1">
      <c r="B11" s="135" t="s">
        <v>6</v>
      </c>
      <c r="C11" s="136"/>
      <c r="D11" s="276" t="s">
        <v>7</v>
      </c>
      <c r="E11" s="277"/>
      <c r="F11" s="276" t="s">
        <v>8</v>
      </c>
      <c r="G11" s="278"/>
      <c r="H11" s="278"/>
      <c r="I11" s="277"/>
      <c r="J11" s="136" t="s">
        <v>9</v>
      </c>
      <c r="K11" s="136" t="s">
        <v>10</v>
      </c>
      <c r="L11" s="136" t="s">
        <v>11</v>
      </c>
      <c r="M11" s="137"/>
    </row>
    <row r="12" spans="2:13" ht="14.25" customHeight="1">
      <c r="B12" s="138"/>
      <c r="C12" s="139" t="s">
        <v>12</v>
      </c>
      <c r="D12" s="140" t="s">
        <v>13</v>
      </c>
      <c r="E12" s="140" t="s">
        <v>14</v>
      </c>
      <c r="F12" s="279" t="s">
        <v>15</v>
      </c>
      <c r="G12" s="280"/>
      <c r="H12" s="280"/>
      <c r="I12" s="281"/>
      <c r="J12" s="139" t="s">
        <v>40</v>
      </c>
      <c r="K12" s="139" t="s">
        <v>16</v>
      </c>
      <c r="L12" s="139" t="s">
        <v>17</v>
      </c>
      <c r="M12" s="141" t="s">
        <v>38</v>
      </c>
    </row>
    <row r="13" spans="2:13" ht="14.25" customHeight="1">
      <c r="B13" s="138"/>
      <c r="C13" s="139"/>
      <c r="D13" s="139"/>
      <c r="E13" s="139" t="s">
        <v>31</v>
      </c>
      <c r="F13" s="139" t="s">
        <v>33</v>
      </c>
      <c r="G13" s="139" t="s">
        <v>34</v>
      </c>
      <c r="H13" s="142" t="s">
        <v>35</v>
      </c>
      <c r="I13" s="140" t="s">
        <v>36</v>
      </c>
      <c r="J13" s="139" t="s">
        <v>42</v>
      </c>
      <c r="K13" s="139"/>
      <c r="L13" s="139" t="s">
        <v>37</v>
      </c>
      <c r="M13" s="141" t="s">
        <v>39</v>
      </c>
    </row>
    <row r="14" spans="2:13" ht="14.25" customHeight="1" thickBot="1">
      <c r="B14" s="138"/>
      <c r="C14" s="139"/>
      <c r="D14" s="139"/>
      <c r="E14" s="139" t="s">
        <v>32</v>
      </c>
      <c r="F14" s="139"/>
      <c r="G14" s="139"/>
      <c r="H14" s="142"/>
      <c r="I14" s="139"/>
      <c r="J14" s="139" t="s">
        <v>41</v>
      </c>
      <c r="K14" s="139"/>
      <c r="L14" s="139"/>
      <c r="M14" s="141"/>
    </row>
    <row r="15" spans="1:13" ht="14.25" customHeight="1">
      <c r="A15" s="143"/>
      <c r="B15" s="33">
        <v>1</v>
      </c>
      <c r="C15" s="16" t="s">
        <v>18</v>
      </c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14.25" customHeight="1">
      <c r="A16" s="143"/>
      <c r="B16" s="34">
        <v>2</v>
      </c>
      <c r="C16" s="15" t="s">
        <v>19</v>
      </c>
      <c r="D16" s="15"/>
      <c r="E16" s="15"/>
      <c r="F16" s="15"/>
      <c r="G16" s="15"/>
      <c r="H16" s="15"/>
      <c r="I16" s="15"/>
      <c r="J16" s="15"/>
      <c r="K16" s="15"/>
      <c r="L16" s="15"/>
      <c r="M16" s="18"/>
    </row>
    <row r="17" spans="1:13" ht="14.25" customHeight="1">
      <c r="A17" s="143"/>
      <c r="B17" s="34">
        <v>3</v>
      </c>
      <c r="C17" s="15" t="s">
        <v>20</v>
      </c>
      <c r="D17" s="15">
        <v>66000</v>
      </c>
      <c r="E17" s="15">
        <v>66000</v>
      </c>
      <c r="F17" s="15">
        <v>15180</v>
      </c>
      <c r="G17" s="15">
        <v>15180</v>
      </c>
      <c r="H17" s="15">
        <v>0</v>
      </c>
      <c r="I17" s="15">
        <v>0</v>
      </c>
      <c r="J17" s="15">
        <v>4488</v>
      </c>
      <c r="K17" s="15">
        <v>0</v>
      </c>
      <c r="L17" s="15">
        <v>0</v>
      </c>
      <c r="M17" s="18">
        <v>63756</v>
      </c>
    </row>
    <row r="18" spans="1:13" ht="14.25" customHeight="1">
      <c r="A18" s="143"/>
      <c r="B18" s="34">
        <v>4</v>
      </c>
      <c r="C18" s="15" t="s">
        <v>21</v>
      </c>
      <c r="D18" s="15"/>
      <c r="E18" s="15"/>
      <c r="F18" s="15"/>
      <c r="G18" s="15"/>
      <c r="H18" s="15"/>
      <c r="I18" s="15"/>
      <c r="J18" s="15"/>
      <c r="K18" s="15"/>
      <c r="L18" s="15"/>
      <c r="M18" s="18"/>
    </row>
    <row r="19" spans="1:13" ht="14.25" customHeight="1">
      <c r="A19" s="143"/>
      <c r="B19" s="34">
        <v>5</v>
      </c>
      <c r="C19" s="15" t="s">
        <v>22</v>
      </c>
      <c r="D19" s="15"/>
      <c r="E19" s="15"/>
      <c r="F19" s="15"/>
      <c r="G19" s="15"/>
      <c r="H19" s="15"/>
      <c r="I19" s="15"/>
      <c r="J19" s="15"/>
      <c r="K19" s="15"/>
      <c r="L19" s="15"/>
      <c r="M19" s="18"/>
    </row>
    <row r="20" spans="1:13" ht="14.25" customHeight="1">
      <c r="A20" s="143"/>
      <c r="B20" s="34">
        <v>6</v>
      </c>
      <c r="C20" s="15" t="s">
        <v>23</v>
      </c>
      <c r="D20" s="15">
        <v>118000</v>
      </c>
      <c r="E20" s="15">
        <v>118000</v>
      </c>
      <c r="F20" s="15">
        <v>27920</v>
      </c>
      <c r="G20" s="15">
        <v>22980</v>
      </c>
      <c r="H20" s="15">
        <v>4940</v>
      </c>
      <c r="I20" s="15">
        <v>0</v>
      </c>
      <c r="J20" s="15">
        <v>6256</v>
      </c>
      <c r="K20" s="15">
        <v>0</v>
      </c>
      <c r="L20" s="15">
        <v>0</v>
      </c>
      <c r="M20" s="18">
        <v>109932</v>
      </c>
    </row>
    <row r="21" spans="1:13" ht="14.25" customHeight="1">
      <c r="A21" s="143"/>
      <c r="B21" s="34">
        <v>7</v>
      </c>
      <c r="C21" s="15" t="s">
        <v>24</v>
      </c>
      <c r="D21" s="15"/>
      <c r="E21" s="15"/>
      <c r="F21" s="15"/>
      <c r="G21" s="15"/>
      <c r="H21" s="15"/>
      <c r="I21" s="15"/>
      <c r="J21" s="15"/>
      <c r="K21" s="15"/>
      <c r="L21" s="15"/>
      <c r="M21" s="18"/>
    </row>
    <row r="22" spans="1:13" ht="14.25" customHeight="1">
      <c r="A22" s="143"/>
      <c r="B22" s="34">
        <v>8</v>
      </c>
      <c r="C22" s="15" t="s">
        <v>25</v>
      </c>
      <c r="D22" s="15"/>
      <c r="E22" s="15"/>
      <c r="F22" s="15"/>
      <c r="G22" s="15"/>
      <c r="H22" s="15"/>
      <c r="I22" s="15"/>
      <c r="J22" s="15"/>
      <c r="K22" s="15"/>
      <c r="L22" s="15"/>
      <c r="M22" s="18"/>
    </row>
    <row r="23" spans="1:13" ht="14.25" customHeight="1">
      <c r="A23" s="143"/>
      <c r="B23" s="34">
        <v>9</v>
      </c>
      <c r="C23" s="15" t="s">
        <v>26</v>
      </c>
      <c r="D23" s="15">
        <v>66000</v>
      </c>
      <c r="E23" s="15">
        <v>66000</v>
      </c>
      <c r="F23" s="15">
        <v>15180</v>
      </c>
      <c r="G23" s="15">
        <v>15180</v>
      </c>
      <c r="H23" s="15">
        <v>0</v>
      </c>
      <c r="I23" s="15">
        <v>0</v>
      </c>
      <c r="J23" s="15">
        <v>4488</v>
      </c>
      <c r="K23" s="15">
        <v>0</v>
      </c>
      <c r="L23" s="15">
        <v>0</v>
      </c>
      <c r="M23" s="18">
        <v>63756</v>
      </c>
    </row>
    <row r="24" spans="1:13" ht="14.25" customHeight="1">
      <c r="A24" s="143"/>
      <c r="B24" s="34">
        <v>10</v>
      </c>
      <c r="C24" s="15" t="s">
        <v>27</v>
      </c>
      <c r="D24" s="15"/>
      <c r="E24" s="15"/>
      <c r="F24" s="15"/>
      <c r="G24" s="15"/>
      <c r="H24" s="15"/>
      <c r="I24" s="15"/>
      <c r="J24" s="15"/>
      <c r="K24" s="15"/>
      <c r="L24" s="15"/>
      <c r="M24" s="18"/>
    </row>
    <row r="25" spans="1:13" ht="14.25" customHeight="1">
      <c r="A25" s="143"/>
      <c r="B25" s="34">
        <v>11</v>
      </c>
      <c r="C25" s="15" t="s">
        <v>28</v>
      </c>
      <c r="D25" s="15"/>
      <c r="E25" s="15"/>
      <c r="F25" s="15"/>
      <c r="G25" s="15"/>
      <c r="H25" s="15"/>
      <c r="I25" s="15"/>
      <c r="J25" s="15"/>
      <c r="K25" s="15"/>
      <c r="L25" s="15"/>
      <c r="M25" s="18"/>
    </row>
    <row r="26" spans="1:13" ht="14.25" customHeight="1">
      <c r="A26" s="143"/>
      <c r="B26" s="34">
        <v>12</v>
      </c>
      <c r="C26" s="15" t="s">
        <v>29</v>
      </c>
      <c r="D26" s="15">
        <v>66000</v>
      </c>
      <c r="E26" s="15">
        <v>66000</v>
      </c>
      <c r="F26" s="15">
        <v>15180</v>
      </c>
      <c r="G26" s="15">
        <v>15180</v>
      </c>
      <c r="H26" s="15">
        <v>0</v>
      </c>
      <c r="I26" s="15">
        <v>0</v>
      </c>
      <c r="J26" s="15">
        <v>4488</v>
      </c>
      <c r="K26" s="15">
        <v>0</v>
      </c>
      <c r="L26" s="15">
        <v>0</v>
      </c>
      <c r="M26" s="18">
        <v>63756</v>
      </c>
    </row>
    <row r="27" spans="1:13" ht="14.25" customHeight="1">
      <c r="A27" s="143"/>
      <c r="B27" s="34">
        <v>13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8"/>
    </row>
    <row r="28" spans="1:13" ht="14.25" customHeight="1" thickBot="1">
      <c r="A28" s="143"/>
      <c r="B28" s="144">
        <v>14</v>
      </c>
      <c r="C28" s="19"/>
      <c r="D28" s="19"/>
      <c r="E28" s="15"/>
      <c r="F28" s="19"/>
      <c r="G28" s="19"/>
      <c r="H28" s="19"/>
      <c r="I28" s="19"/>
      <c r="J28" s="19"/>
      <c r="K28" s="19"/>
      <c r="L28" s="19"/>
      <c r="M28" s="20"/>
    </row>
    <row r="29" spans="1:13" s="70" customFormat="1" ht="14.25" customHeight="1" thickBot="1">
      <c r="A29" s="145"/>
      <c r="B29" s="146">
        <v>15</v>
      </c>
      <c r="C29" s="147" t="s">
        <v>30</v>
      </c>
      <c r="D29" s="147">
        <v>316000</v>
      </c>
      <c r="E29" s="147">
        <v>316000</v>
      </c>
      <c r="F29" s="147">
        <v>73460</v>
      </c>
      <c r="G29" s="147">
        <v>68520</v>
      </c>
      <c r="H29" s="147">
        <v>4940</v>
      </c>
      <c r="I29" s="147">
        <v>0</v>
      </c>
      <c r="J29" s="147">
        <v>19720</v>
      </c>
      <c r="K29" s="147">
        <v>0</v>
      </c>
      <c r="L29" s="147">
        <v>0</v>
      </c>
      <c r="M29" s="147">
        <v>301200</v>
      </c>
    </row>
    <row r="30" spans="1:13" s="70" customFormat="1" ht="14.25" customHeight="1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</row>
    <row r="31" spans="3:10" s="70" customFormat="1" ht="14.25" customHeight="1">
      <c r="C31" s="115">
        <v>87356</v>
      </c>
      <c r="D31" s="241"/>
      <c r="J31" s="70" t="s">
        <v>186</v>
      </c>
    </row>
    <row r="32" spans="6:10" s="70" customFormat="1" ht="14.25" customHeight="1">
      <c r="F32" s="241"/>
      <c r="J32" s="70" t="s">
        <v>202</v>
      </c>
    </row>
    <row r="33" s="70" customFormat="1" ht="14.25" customHeight="1">
      <c r="C33" s="212"/>
    </row>
    <row r="34" s="70" customFormat="1" ht="14.25" customHeight="1">
      <c r="C34" s="212"/>
    </row>
    <row r="35" s="70" customFormat="1" ht="14.25" customHeight="1">
      <c r="C35" s="212"/>
    </row>
  </sheetData>
  <sheetProtection/>
  <mergeCells count="4">
    <mergeCell ref="C6:H6"/>
    <mergeCell ref="D11:E11"/>
    <mergeCell ref="F11:I11"/>
    <mergeCell ref="F12:I12"/>
  </mergeCells>
  <printOptions/>
  <pageMargins left="0" right="0" top="0" bottom="0" header="0" footer="0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R23" sqref="R23"/>
    </sheetView>
  </sheetViews>
  <sheetFormatPr defaultColWidth="9.140625" defaultRowHeight="12.75"/>
  <cols>
    <col min="1" max="1" width="5.8515625" style="71" customWidth="1"/>
    <col min="2" max="2" width="18.57421875" style="71" customWidth="1"/>
    <col min="3" max="3" width="7.8515625" style="71" customWidth="1"/>
    <col min="4" max="9" width="9.57421875" style="68" customWidth="1"/>
    <col min="10" max="14" width="9.57421875" style="71" customWidth="1"/>
    <col min="15" max="17" width="9.140625" style="71" customWidth="1"/>
  </cols>
  <sheetData>
    <row r="1" spans="1:14" ht="12.75">
      <c r="A1" s="126"/>
      <c r="B1" s="126"/>
      <c r="C1" s="126"/>
      <c r="D1" s="148" t="s">
        <v>138</v>
      </c>
      <c r="E1" s="149"/>
      <c r="F1" s="149"/>
      <c r="G1" s="149"/>
      <c r="H1" s="149"/>
      <c r="I1" s="149"/>
      <c r="J1" s="149"/>
      <c r="K1" s="149"/>
      <c r="L1" s="149"/>
      <c r="M1" s="149"/>
      <c r="N1" s="68"/>
    </row>
    <row r="2" spans="1:14" ht="15.75">
      <c r="A2" s="125" t="s">
        <v>190</v>
      </c>
      <c r="B2" s="126"/>
      <c r="C2" s="126" t="str">
        <f>+'Kopertina '!D39</f>
        <v>MARIA HAMITI </v>
      </c>
      <c r="D2" s="149"/>
      <c r="E2" s="149"/>
      <c r="F2" s="149"/>
      <c r="G2" s="149"/>
      <c r="H2" s="149"/>
      <c r="I2" s="149"/>
      <c r="J2" s="149"/>
      <c r="K2" s="233">
        <f>'Kopertina '!F29</f>
        <v>2016</v>
      </c>
      <c r="L2" s="149"/>
      <c r="M2" s="148"/>
      <c r="N2" s="68"/>
    </row>
    <row r="3" spans="1:14" ht="15.75">
      <c r="A3" s="125" t="s">
        <v>139</v>
      </c>
      <c r="B3" s="126"/>
      <c r="C3" s="126" t="str">
        <f>+'Kopertina '!D41</f>
        <v>K36406207U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68"/>
    </row>
    <row r="4" spans="1:14" ht="16.5" thickBot="1">
      <c r="A4" s="125" t="s">
        <v>191</v>
      </c>
      <c r="B4" s="126"/>
      <c r="C4" s="211"/>
      <c r="D4" s="211"/>
      <c r="E4" s="211"/>
      <c r="F4" s="149"/>
      <c r="G4" s="149"/>
      <c r="H4" s="149"/>
      <c r="I4" s="149"/>
      <c r="J4" s="149"/>
      <c r="K4" s="149"/>
      <c r="L4" s="149"/>
      <c r="M4" s="149"/>
      <c r="N4" s="68"/>
    </row>
    <row r="5" spans="1:14" ht="12.75">
      <c r="A5" s="150" t="s">
        <v>0</v>
      </c>
      <c r="B5" s="151" t="s">
        <v>140</v>
      </c>
      <c r="C5" s="291" t="s">
        <v>141</v>
      </c>
      <c r="D5" s="282" t="s">
        <v>142</v>
      </c>
      <c r="E5" s="293" t="s">
        <v>143</v>
      </c>
      <c r="F5" s="294"/>
      <c r="G5" s="295"/>
      <c r="H5" s="282" t="s">
        <v>144</v>
      </c>
      <c r="I5" s="282" t="s">
        <v>173</v>
      </c>
      <c r="J5" s="282" t="s">
        <v>184</v>
      </c>
      <c r="K5" s="282" t="s">
        <v>174</v>
      </c>
      <c r="L5" s="282" t="s">
        <v>185</v>
      </c>
      <c r="M5" s="284" t="s">
        <v>145</v>
      </c>
      <c r="N5" s="286" t="s">
        <v>175</v>
      </c>
    </row>
    <row r="6" spans="1:14" ht="23.25" thickBot="1">
      <c r="A6" s="152"/>
      <c r="B6" s="153"/>
      <c r="C6" s="292"/>
      <c r="D6" s="283"/>
      <c r="E6" s="154" t="s">
        <v>146</v>
      </c>
      <c r="F6" s="154" t="s">
        <v>147</v>
      </c>
      <c r="G6" s="154" t="s">
        <v>172</v>
      </c>
      <c r="H6" s="283"/>
      <c r="I6" s="283"/>
      <c r="J6" s="283"/>
      <c r="K6" s="283"/>
      <c r="L6" s="283"/>
      <c r="M6" s="285"/>
      <c r="N6" s="287"/>
    </row>
    <row r="7" spans="1:14" ht="13.5" thickBot="1">
      <c r="A7" s="155"/>
      <c r="B7" s="156" t="s">
        <v>91</v>
      </c>
      <c r="C7" s="156" t="s">
        <v>110</v>
      </c>
      <c r="D7" s="157">
        <v>1</v>
      </c>
      <c r="E7" s="157">
        <v>2</v>
      </c>
      <c r="F7" s="157">
        <v>3</v>
      </c>
      <c r="G7" s="157" t="s">
        <v>148</v>
      </c>
      <c r="H7" s="157">
        <v>5</v>
      </c>
      <c r="I7" s="157">
        <v>6</v>
      </c>
      <c r="J7" s="157" t="s">
        <v>149</v>
      </c>
      <c r="K7" s="158" t="s">
        <v>150</v>
      </c>
      <c r="L7" s="159">
        <v>9</v>
      </c>
      <c r="M7" s="159" t="s">
        <v>151</v>
      </c>
      <c r="N7" s="160" t="s">
        <v>152</v>
      </c>
    </row>
    <row r="8" spans="1:14" ht="15" customHeight="1">
      <c r="A8" s="161">
        <v>1</v>
      </c>
      <c r="B8" s="162" t="s">
        <v>153</v>
      </c>
      <c r="C8" s="163"/>
      <c r="D8" s="164"/>
      <c r="E8" s="165"/>
      <c r="F8" s="164"/>
      <c r="G8" s="164">
        <f>D8+E8-F8</f>
        <v>0</v>
      </c>
      <c r="H8" s="166">
        <v>0</v>
      </c>
      <c r="I8" s="164">
        <v>0</v>
      </c>
      <c r="J8" s="164">
        <f>D8</f>
        <v>0</v>
      </c>
      <c r="K8" s="164">
        <v>0</v>
      </c>
      <c r="L8" s="164">
        <v>0</v>
      </c>
      <c r="M8" s="167">
        <v>0</v>
      </c>
      <c r="N8" s="88">
        <f>G8</f>
        <v>0</v>
      </c>
    </row>
    <row r="9" spans="1:14" ht="15" customHeight="1">
      <c r="A9" s="133"/>
      <c r="B9" s="168" t="s">
        <v>154</v>
      </c>
      <c r="C9" s="169"/>
      <c r="D9" s="170">
        <f>D8</f>
        <v>0</v>
      </c>
      <c r="E9" s="170">
        <f aca="true" t="shared" si="0" ref="E9:N9">E8</f>
        <v>0</v>
      </c>
      <c r="F9" s="170">
        <f t="shared" si="0"/>
        <v>0</v>
      </c>
      <c r="G9" s="170">
        <f t="shared" si="0"/>
        <v>0</v>
      </c>
      <c r="H9" s="170"/>
      <c r="I9" s="170">
        <f t="shared" si="0"/>
        <v>0</v>
      </c>
      <c r="J9" s="170">
        <f t="shared" si="0"/>
        <v>0</v>
      </c>
      <c r="K9" s="170">
        <f t="shared" si="0"/>
        <v>0</v>
      </c>
      <c r="L9" s="170">
        <f t="shared" si="0"/>
        <v>0</v>
      </c>
      <c r="M9" s="170">
        <f t="shared" si="0"/>
        <v>0</v>
      </c>
      <c r="N9" s="171">
        <f t="shared" si="0"/>
        <v>0</v>
      </c>
    </row>
    <row r="10" spans="1:14" ht="15" customHeight="1">
      <c r="A10" s="133">
        <v>1</v>
      </c>
      <c r="B10" s="127" t="s">
        <v>155</v>
      </c>
      <c r="C10" s="172"/>
      <c r="D10" s="173"/>
      <c r="E10" s="173"/>
      <c r="F10" s="173"/>
      <c r="G10" s="173">
        <f>D10+E10-F10</f>
        <v>0</v>
      </c>
      <c r="H10" s="174">
        <v>5</v>
      </c>
      <c r="I10" s="173"/>
      <c r="J10" s="173">
        <f>D10-I10</f>
        <v>0</v>
      </c>
      <c r="K10" s="173">
        <f>J10*H10/100+E10*H10/100/12*0</f>
        <v>0</v>
      </c>
      <c r="L10" s="173">
        <v>0</v>
      </c>
      <c r="M10" s="173">
        <f>I10+K10-L10</f>
        <v>0</v>
      </c>
      <c r="N10" s="175">
        <f>G10-M10</f>
        <v>0</v>
      </c>
    </row>
    <row r="11" spans="1:14" ht="15" customHeight="1">
      <c r="A11" s="133"/>
      <c r="B11" s="168" t="s">
        <v>156</v>
      </c>
      <c r="C11" s="176"/>
      <c r="D11" s="177">
        <f>SUM(D10:D10)</f>
        <v>0</v>
      </c>
      <c r="E11" s="177">
        <f aca="true" t="shared" si="1" ref="E11:N11">SUM(E10:E10)</f>
        <v>0</v>
      </c>
      <c r="F11" s="177">
        <f t="shared" si="1"/>
        <v>0</v>
      </c>
      <c r="G11" s="177">
        <f t="shared" si="1"/>
        <v>0</v>
      </c>
      <c r="H11" s="177"/>
      <c r="I11" s="177">
        <f t="shared" si="1"/>
        <v>0</v>
      </c>
      <c r="J11" s="177">
        <f t="shared" si="1"/>
        <v>0</v>
      </c>
      <c r="K11" s="177">
        <f t="shared" si="1"/>
        <v>0</v>
      </c>
      <c r="L11" s="177">
        <f t="shared" si="1"/>
        <v>0</v>
      </c>
      <c r="M11" s="177">
        <f t="shared" si="1"/>
        <v>0</v>
      </c>
      <c r="N11" s="178">
        <f t="shared" si="1"/>
        <v>0</v>
      </c>
    </row>
    <row r="12" spans="1:14" ht="15" customHeight="1">
      <c r="A12" s="133"/>
      <c r="B12" s="130" t="s">
        <v>157</v>
      </c>
      <c r="C12" s="179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80"/>
    </row>
    <row r="13" spans="1:14" ht="15" customHeight="1">
      <c r="A13" s="133"/>
      <c r="B13" s="181" t="s">
        <v>158</v>
      </c>
      <c r="C13" s="172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80"/>
    </row>
    <row r="14" spans="1:14" ht="15" customHeight="1">
      <c r="A14" s="133">
        <v>1</v>
      </c>
      <c r="B14" s="127" t="s">
        <v>158</v>
      </c>
      <c r="C14" s="172"/>
      <c r="D14" s="173">
        <v>0</v>
      </c>
      <c r="E14" s="173">
        <v>0</v>
      </c>
      <c r="F14" s="173">
        <v>0</v>
      </c>
      <c r="G14" s="173">
        <f aca="true" t="shared" si="2" ref="G14:G20">D14+E14-F14</f>
        <v>0</v>
      </c>
      <c r="H14" s="173">
        <v>5</v>
      </c>
      <c r="I14" s="173"/>
      <c r="J14" s="173">
        <f>D14-I14</f>
        <v>0</v>
      </c>
      <c r="K14" s="173">
        <f>J14*H14/100+E14*H14/100/12*0</f>
        <v>0</v>
      </c>
      <c r="L14" s="173"/>
      <c r="M14" s="173">
        <f>I14+K14-L14</f>
        <v>0</v>
      </c>
      <c r="N14" s="180">
        <f>G14-M14</f>
        <v>0</v>
      </c>
    </row>
    <row r="15" spans="1:14" ht="15" customHeight="1">
      <c r="A15" s="133">
        <v>2</v>
      </c>
      <c r="B15" s="182" t="s">
        <v>197</v>
      </c>
      <c r="C15" s="183"/>
      <c r="D15" s="173">
        <v>0</v>
      </c>
      <c r="E15" s="173">
        <v>0</v>
      </c>
      <c r="F15" s="173">
        <v>0</v>
      </c>
      <c r="G15" s="173">
        <f t="shared" si="2"/>
        <v>0</v>
      </c>
      <c r="H15" s="173">
        <v>5</v>
      </c>
      <c r="I15" s="173"/>
      <c r="J15" s="173">
        <f aca="true" t="shared" si="3" ref="J15:J20">D15-I15</f>
        <v>0</v>
      </c>
      <c r="K15" s="173">
        <f>J15*H15/100+E15*H15/100/12*0</f>
        <v>0</v>
      </c>
      <c r="L15" s="173"/>
      <c r="M15" s="173">
        <f aca="true" t="shared" si="4" ref="M15:M20">I15+K15-L15</f>
        <v>0</v>
      </c>
      <c r="N15" s="180">
        <f aca="true" t="shared" si="5" ref="N15:N20">G15-M15</f>
        <v>0</v>
      </c>
    </row>
    <row r="16" spans="1:14" ht="15" customHeight="1">
      <c r="A16" s="133">
        <v>3</v>
      </c>
      <c r="B16" s="184"/>
      <c r="C16" s="183"/>
      <c r="D16" s="173">
        <v>0</v>
      </c>
      <c r="E16" s="173">
        <v>0</v>
      </c>
      <c r="F16" s="173">
        <v>0</v>
      </c>
      <c r="G16" s="173">
        <f t="shared" si="2"/>
        <v>0</v>
      </c>
      <c r="H16" s="173">
        <v>5</v>
      </c>
      <c r="I16" s="173"/>
      <c r="J16" s="173">
        <f t="shared" si="3"/>
        <v>0</v>
      </c>
      <c r="K16" s="173">
        <f>J16*H16/100+E16*H16/100/12*0</f>
        <v>0</v>
      </c>
      <c r="L16" s="173"/>
      <c r="M16" s="173">
        <f t="shared" si="4"/>
        <v>0</v>
      </c>
      <c r="N16" s="180">
        <f t="shared" si="5"/>
        <v>0</v>
      </c>
    </row>
    <row r="17" spans="1:14" ht="15" customHeight="1">
      <c r="A17" s="133"/>
      <c r="B17" s="181" t="s">
        <v>157</v>
      </c>
      <c r="C17" s="183"/>
      <c r="D17" s="173"/>
      <c r="E17" s="185"/>
      <c r="F17" s="173"/>
      <c r="G17" s="173"/>
      <c r="H17" s="173"/>
      <c r="I17" s="173"/>
      <c r="J17" s="173">
        <f t="shared" si="3"/>
        <v>0</v>
      </c>
      <c r="K17" s="173">
        <f>J17*H17/100*0+E17*H17/100/12*0</f>
        <v>0</v>
      </c>
      <c r="L17" s="173"/>
      <c r="M17" s="173"/>
      <c r="N17" s="180"/>
    </row>
    <row r="18" spans="1:14" ht="15" customHeight="1">
      <c r="A18" s="133">
        <v>1</v>
      </c>
      <c r="B18" s="186" t="s">
        <v>159</v>
      </c>
      <c r="C18" s="183"/>
      <c r="D18" s="173"/>
      <c r="E18" s="185">
        <v>0</v>
      </c>
      <c r="F18" s="173">
        <v>0</v>
      </c>
      <c r="G18" s="173">
        <f t="shared" si="2"/>
        <v>0</v>
      </c>
      <c r="H18" s="173">
        <v>20</v>
      </c>
      <c r="I18" s="173"/>
      <c r="J18" s="173">
        <f t="shared" si="3"/>
        <v>0</v>
      </c>
      <c r="K18" s="173">
        <f>J18*H18/100*0+E18*H18/100/12*0</f>
        <v>0</v>
      </c>
      <c r="L18" s="173"/>
      <c r="M18" s="173">
        <f t="shared" si="4"/>
        <v>0</v>
      </c>
      <c r="N18" s="180">
        <f t="shared" si="5"/>
        <v>0</v>
      </c>
    </row>
    <row r="19" spans="1:14" ht="15" customHeight="1">
      <c r="A19" s="133">
        <v>2</v>
      </c>
      <c r="B19" s="186" t="s">
        <v>160</v>
      </c>
      <c r="C19" s="183"/>
      <c r="D19" s="173"/>
      <c r="E19" s="185">
        <v>0</v>
      </c>
      <c r="F19" s="173">
        <v>0</v>
      </c>
      <c r="G19" s="173">
        <f t="shared" si="2"/>
        <v>0</v>
      </c>
      <c r="H19" s="173">
        <v>20</v>
      </c>
      <c r="I19" s="173"/>
      <c r="J19" s="173">
        <f t="shared" si="3"/>
        <v>0</v>
      </c>
      <c r="K19" s="173">
        <f>J19*H19/100*0+E19*H19/100/12*0</f>
        <v>0</v>
      </c>
      <c r="L19" s="173"/>
      <c r="M19" s="173">
        <f t="shared" si="4"/>
        <v>0</v>
      </c>
      <c r="N19" s="180">
        <f t="shared" si="5"/>
        <v>0</v>
      </c>
    </row>
    <row r="20" spans="1:14" ht="15" customHeight="1">
      <c r="A20" s="133">
        <v>3</v>
      </c>
      <c r="B20" s="186"/>
      <c r="C20" s="183"/>
      <c r="D20" s="173">
        <v>0</v>
      </c>
      <c r="E20" s="185">
        <v>0</v>
      </c>
      <c r="F20" s="173">
        <v>0</v>
      </c>
      <c r="G20" s="173">
        <f t="shared" si="2"/>
        <v>0</v>
      </c>
      <c r="H20" s="173">
        <v>20</v>
      </c>
      <c r="I20" s="173"/>
      <c r="J20" s="173">
        <f t="shared" si="3"/>
        <v>0</v>
      </c>
      <c r="K20" s="173">
        <f>J20*H20/100*0+E20*H20/100/12*0</f>
        <v>0</v>
      </c>
      <c r="L20" s="173"/>
      <c r="M20" s="173">
        <f t="shared" si="4"/>
        <v>0</v>
      </c>
      <c r="N20" s="180">
        <f t="shared" si="5"/>
        <v>0</v>
      </c>
    </row>
    <row r="21" spans="1:14" ht="15" customHeight="1">
      <c r="A21" s="133"/>
      <c r="B21" s="168" t="s">
        <v>161</v>
      </c>
      <c r="C21" s="187"/>
      <c r="D21" s="170">
        <f>SUM(D12:D20)</f>
        <v>0</v>
      </c>
      <c r="E21" s="170">
        <f aca="true" t="shared" si="6" ref="E21:N21">SUM(E12:E20)</f>
        <v>0</v>
      </c>
      <c r="F21" s="170">
        <f t="shared" si="6"/>
        <v>0</v>
      </c>
      <c r="G21" s="170">
        <f t="shared" si="6"/>
        <v>0</v>
      </c>
      <c r="H21" s="170"/>
      <c r="I21" s="170">
        <f t="shared" si="6"/>
        <v>0</v>
      </c>
      <c r="J21" s="170">
        <f t="shared" si="6"/>
        <v>0</v>
      </c>
      <c r="K21" s="170">
        <f t="shared" si="6"/>
        <v>0</v>
      </c>
      <c r="L21" s="170">
        <f t="shared" si="6"/>
        <v>0</v>
      </c>
      <c r="M21" s="170">
        <f t="shared" si="6"/>
        <v>0</v>
      </c>
      <c r="N21" s="171">
        <f t="shared" si="6"/>
        <v>0</v>
      </c>
    </row>
    <row r="22" spans="1:14" ht="15" customHeight="1">
      <c r="A22" s="133"/>
      <c r="B22" s="188" t="s">
        <v>162</v>
      </c>
      <c r="C22" s="189"/>
      <c r="D22" s="185"/>
      <c r="E22" s="185"/>
      <c r="F22" s="173"/>
      <c r="G22" s="185"/>
      <c r="H22" s="173"/>
      <c r="I22" s="173"/>
      <c r="J22" s="173"/>
      <c r="K22" s="173"/>
      <c r="L22" s="173"/>
      <c r="M22" s="173"/>
      <c r="N22" s="180"/>
    </row>
    <row r="23" spans="1:14" ht="15" customHeight="1">
      <c r="A23" s="133">
        <v>1</v>
      </c>
      <c r="B23" s="190"/>
      <c r="C23" s="191"/>
      <c r="D23" s="185">
        <v>0</v>
      </c>
      <c r="E23" s="185">
        <v>0</v>
      </c>
      <c r="F23" s="185">
        <v>0</v>
      </c>
      <c r="G23" s="185">
        <f>D23+E23-F23</f>
        <v>0</v>
      </c>
      <c r="H23" s="186">
        <v>20</v>
      </c>
      <c r="I23" s="185">
        <v>0</v>
      </c>
      <c r="J23" s="185">
        <f>D23-I23</f>
        <v>0</v>
      </c>
      <c r="K23" s="185">
        <f>J23*H23/100+E23*H23/100/12*0</f>
        <v>0</v>
      </c>
      <c r="L23" s="185">
        <v>0</v>
      </c>
      <c r="M23" s="185">
        <f>I23+K23-L23</f>
        <v>0</v>
      </c>
      <c r="N23" s="192">
        <f>G23-M23</f>
        <v>0</v>
      </c>
    </row>
    <row r="24" spans="1:14" ht="15" customHeight="1">
      <c r="A24" s="133">
        <v>2</v>
      </c>
      <c r="B24" s="193"/>
      <c r="C24" s="191"/>
      <c r="D24" s="185"/>
      <c r="E24" s="185">
        <v>0</v>
      </c>
      <c r="F24" s="185">
        <v>0</v>
      </c>
      <c r="G24" s="185">
        <f>D24+E24-F24</f>
        <v>0</v>
      </c>
      <c r="H24" s="186">
        <v>20</v>
      </c>
      <c r="I24" s="185"/>
      <c r="J24" s="185">
        <f>D24-I24</f>
        <v>0</v>
      </c>
      <c r="K24" s="185">
        <f>J24*H24/100+E24*H24/100/12*0</f>
        <v>0</v>
      </c>
      <c r="L24" s="185">
        <v>0</v>
      </c>
      <c r="M24" s="185">
        <f>I24+K24-L24</f>
        <v>0</v>
      </c>
      <c r="N24" s="192">
        <f>G24-M24</f>
        <v>0</v>
      </c>
    </row>
    <row r="25" spans="1:14" ht="15" customHeight="1">
      <c r="A25" s="133"/>
      <c r="B25" s="194" t="s">
        <v>163</v>
      </c>
      <c r="C25" s="195"/>
      <c r="D25" s="196">
        <f>SUM(D22:D24)</f>
        <v>0</v>
      </c>
      <c r="E25" s="196">
        <f aca="true" t="shared" si="7" ref="E25:N25">SUM(E22:E24)</f>
        <v>0</v>
      </c>
      <c r="F25" s="196">
        <f t="shared" si="7"/>
        <v>0</v>
      </c>
      <c r="G25" s="196">
        <f t="shared" si="7"/>
        <v>0</v>
      </c>
      <c r="H25" s="196"/>
      <c r="I25" s="196">
        <f t="shared" si="7"/>
        <v>0</v>
      </c>
      <c r="J25" s="196">
        <f t="shared" si="7"/>
        <v>0</v>
      </c>
      <c r="K25" s="196">
        <f t="shared" si="7"/>
        <v>0</v>
      </c>
      <c r="L25" s="196">
        <f t="shared" si="7"/>
        <v>0</v>
      </c>
      <c r="M25" s="196">
        <f t="shared" si="7"/>
        <v>0</v>
      </c>
      <c r="N25" s="197">
        <f t="shared" si="7"/>
        <v>0</v>
      </c>
    </row>
    <row r="26" spans="1:14" ht="15" customHeight="1">
      <c r="A26" s="133"/>
      <c r="B26" s="198" t="s">
        <v>164</v>
      </c>
      <c r="C26" s="199"/>
      <c r="D26" s="185"/>
      <c r="E26" s="185"/>
      <c r="F26" s="173"/>
      <c r="G26" s="185"/>
      <c r="H26" s="173"/>
      <c r="I26" s="173"/>
      <c r="J26" s="173"/>
      <c r="K26" s="173"/>
      <c r="L26" s="173"/>
      <c r="M26" s="173"/>
      <c r="N26" s="180"/>
    </row>
    <row r="27" spans="1:14" ht="15" customHeight="1">
      <c r="A27" s="133">
        <v>1</v>
      </c>
      <c r="B27" s="200" t="s">
        <v>165</v>
      </c>
      <c r="C27" s="201"/>
      <c r="D27" s="185"/>
      <c r="E27" s="185"/>
      <c r="F27" s="173">
        <v>0</v>
      </c>
      <c r="G27" s="185">
        <f>D27+E27-F27</f>
        <v>0</v>
      </c>
      <c r="H27" s="173">
        <v>20</v>
      </c>
      <c r="I27" s="173">
        <v>0</v>
      </c>
      <c r="J27" s="173">
        <f>D27-I27</f>
        <v>0</v>
      </c>
      <c r="K27" s="173">
        <f>J27*H27/100+E27*H27/100/12*0</f>
        <v>0</v>
      </c>
      <c r="L27" s="173">
        <v>0</v>
      </c>
      <c r="M27" s="173">
        <f>I27+K27-L27</f>
        <v>0</v>
      </c>
      <c r="N27" s="180">
        <f>G27-M27</f>
        <v>0</v>
      </c>
    </row>
    <row r="28" spans="1:14" ht="15" customHeight="1">
      <c r="A28" s="133">
        <v>2</v>
      </c>
      <c r="B28" s="200" t="s">
        <v>166</v>
      </c>
      <c r="C28" s="201"/>
      <c r="D28" s="185"/>
      <c r="E28" s="185">
        <v>0</v>
      </c>
      <c r="F28" s="173">
        <v>0</v>
      </c>
      <c r="G28" s="185">
        <f>D28+E28-F28</f>
        <v>0</v>
      </c>
      <c r="H28" s="173">
        <v>20</v>
      </c>
      <c r="I28" s="173"/>
      <c r="J28" s="173">
        <f>D28-I28</f>
        <v>0</v>
      </c>
      <c r="K28" s="173">
        <f>J28*H28/100+E28*H28/100/12*0</f>
        <v>0</v>
      </c>
      <c r="L28" s="173">
        <v>0</v>
      </c>
      <c r="M28" s="173">
        <f>I28+K28-L28</f>
        <v>0</v>
      </c>
      <c r="N28" s="180">
        <f>G28-M28</f>
        <v>0</v>
      </c>
    </row>
    <row r="29" spans="1:14" ht="15" customHeight="1">
      <c r="A29" s="133">
        <v>3</v>
      </c>
      <c r="B29" s="190" t="s">
        <v>167</v>
      </c>
      <c r="C29" s="191"/>
      <c r="D29" s="185">
        <v>0</v>
      </c>
      <c r="E29" s="185">
        <v>0</v>
      </c>
      <c r="F29" s="173">
        <v>0</v>
      </c>
      <c r="G29" s="185">
        <f>D29+E29-F29</f>
        <v>0</v>
      </c>
      <c r="H29" s="202">
        <v>25</v>
      </c>
      <c r="I29" s="173">
        <v>0</v>
      </c>
      <c r="J29" s="173">
        <f>D29-I29</f>
        <v>0</v>
      </c>
      <c r="K29" s="173">
        <f>J29*H29/100+E29*H29/100/12*0</f>
        <v>0</v>
      </c>
      <c r="L29" s="173">
        <v>0</v>
      </c>
      <c r="M29" s="173">
        <f>I29+K29-L29</f>
        <v>0</v>
      </c>
      <c r="N29" s="180">
        <f>G29-M29</f>
        <v>0</v>
      </c>
    </row>
    <row r="30" spans="1:14" ht="15" customHeight="1">
      <c r="A30" s="133">
        <v>4</v>
      </c>
      <c r="B30" s="132" t="s">
        <v>168</v>
      </c>
      <c r="C30" s="191"/>
      <c r="D30" s="185">
        <v>0</v>
      </c>
      <c r="E30" s="185">
        <v>0</v>
      </c>
      <c r="F30" s="173">
        <v>0</v>
      </c>
      <c r="G30" s="185">
        <f>D30+E30-F30</f>
        <v>0</v>
      </c>
      <c r="H30" s="202">
        <v>20</v>
      </c>
      <c r="I30" s="173">
        <v>0</v>
      </c>
      <c r="J30" s="173">
        <f>D30-I30</f>
        <v>0</v>
      </c>
      <c r="K30" s="173">
        <f>J30*H30/100+E30*H30/100/12*0</f>
        <v>0</v>
      </c>
      <c r="L30" s="173">
        <v>0</v>
      </c>
      <c r="M30" s="173">
        <f>I30+K30-L30</f>
        <v>0</v>
      </c>
      <c r="N30" s="180">
        <f>G30-M30</f>
        <v>0</v>
      </c>
    </row>
    <row r="31" spans="1:14" ht="15" customHeight="1">
      <c r="A31" s="133"/>
      <c r="B31" s="168" t="s">
        <v>169</v>
      </c>
      <c r="C31" s="203"/>
      <c r="D31" s="170">
        <f>SUM(D26:D30)</f>
        <v>0</v>
      </c>
      <c r="E31" s="170">
        <f aca="true" t="shared" si="8" ref="E31:N31">SUM(E26:E30)</f>
        <v>0</v>
      </c>
      <c r="F31" s="170">
        <f t="shared" si="8"/>
        <v>0</v>
      </c>
      <c r="G31" s="170">
        <f t="shared" si="8"/>
        <v>0</v>
      </c>
      <c r="H31" s="170"/>
      <c r="I31" s="170">
        <f t="shared" si="8"/>
        <v>0</v>
      </c>
      <c r="J31" s="170">
        <f t="shared" si="8"/>
        <v>0</v>
      </c>
      <c r="K31" s="170">
        <f t="shared" si="8"/>
        <v>0</v>
      </c>
      <c r="L31" s="170">
        <f t="shared" si="8"/>
        <v>0</v>
      </c>
      <c r="M31" s="170">
        <f t="shared" si="8"/>
        <v>0</v>
      </c>
      <c r="N31" s="171">
        <f t="shared" si="8"/>
        <v>0</v>
      </c>
    </row>
    <row r="32" spans="1:14" ht="15" customHeight="1" thickBot="1">
      <c r="A32" s="134"/>
      <c r="B32" s="204" t="s">
        <v>170</v>
      </c>
      <c r="C32" s="131"/>
      <c r="D32" s="205"/>
      <c r="E32" s="205"/>
      <c r="F32" s="205"/>
      <c r="G32" s="206">
        <f>D32+E32-F32</f>
        <v>0</v>
      </c>
      <c r="H32" s="207">
        <v>0</v>
      </c>
      <c r="I32" s="205"/>
      <c r="J32" s="205"/>
      <c r="K32" s="205">
        <f>J32*H32/100+E32*H32/100/12*0</f>
        <v>0</v>
      </c>
      <c r="L32" s="205"/>
      <c r="M32" s="205">
        <f>I32+K32-L32</f>
        <v>0</v>
      </c>
      <c r="N32" s="91">
        <f>J32-K32</f>
        <v>0</v>
      </c>
    </row>
    <row r="33" spans="1:14" ht="13.5" thickBot="1">
      <c r="A33" s="288" t="s">
        <v>171</v>
      </c>
      <c r="B33" s="289"/>
      <c r="C33" s="290"/>
      <c r="D33" s="208">
        <f>D9+D11+D21+D25+D31+D32</f>
        <v>0</v>
      </c>
      <c r="E33" s="208">
        <f aca="true" t="shared" si="9" ref="E33:N33">E9+E11+E21+E25+E31+E32</f>
        <v>0</v>
      </c>
      <c r="F33" s="208">
        <f t="shared" si="9"/>
        <v>0</v>
      </c>
      <c r="G33" s="208">
        <f t="shared" si="9"/>
        <v>0</v>
      </c>
      <c r="H33" s="208">
        <f t="shared" si="9"/>
        <v>0</v>
      </c>
      <c r="I33" s="208">
        <f t="shared" si="9"/>
        <v>0</v>
      </c>
      <c r="J33" s="208">
        <f t="shared" si="9"/>
        <v>0</v>
      </c>
      <c r="K33" s="208">
        <f t="shared" si="9"/>
        <v>0</v>
      </c>
      <c r="L33" s="208">
        <f t="shared" si="9"/>
        <v>0</v>
      </c>
      <c r="M33" s="208">
        <f t="shared" si="9"/>
        <v>0</v>
      </c>
      <c r="N33" s="208">
        <f t="shared" si="9"/>
        <v>0</v>
      </c>
    </row>
    <row r="34" spans="1:9" ht="12.75">
      <c r="A34" s="126"/>
      <c r="B34" s="126"/>
      <c r="C34" s="128"/>
      <c r="D34" s="209"/>
      <c r="E34" s="209"/>
      <c r="F34" s="209"/>
      <c r="G34" s="209"/>
      <c r="H34" s="209"/>
      <c r="I34" s="209"/>
    </row>
    <row r="35" spans="1:12" ht="12.75">
      <c r="A35" s="126"/>
      <c r="B35" s="125"/>
      <c r="C35" s="129"/>
      <c r="D35" s="210"/>
      <c r="E35" s="210"/>
      <c r="F35" s="210"/>
      <c r="G35" s="210"/>
      <c r="H35" s="210"/>
      <c r="I35" s="210"/>
      <c r="L35" s="71" t="str">
        <f>+'Kopertina '!C53</f>
        <v>I Vetpunesuari ( P.Fizik )</v>
      </c>
    </row>
    <row r="36" spans="1:12" ht="12.75">
      <c r="A36" s="126"/>
      <c r="B36" s="126"/>
      <c r="C36" s="128"/>
      <c r="D36" s="209"/>
      <c r="E36" s="209"/>
      <c r="F36" s="209"/>
      <c r="G36" s="209"/>
      <c r="H36" s="209"/>
      <c r="I36" s="209"/>
      <c r="L36" s="71" t="str">
        <f>+'Kopertina '!D54</f>
        <v>MARIA HAMITI </v>
      </c>
    </row>
    <row r="37" spans="1:9" ht="12.75">
      <c r="A37" s="126"/>
      <c r="B37" s="125"/>
      <c r="C37" s="129"/>
      <c r="D37" s="210"/>
      <c r="E37" s="210"/>
      <c r="F37" s="210"/>
      <c r="G37" s="210"/>
      <c r="H37" s="210"/>
      <c r="I37" s="210"/>
    </row>
  </sheetData>
  <sheetProtection/>
  <mergeCells count="11">
    <mergeCell ref="A33:C33"/>
    <mergeCell ref="C5:C6"/>
    <mergeCell ref="D5:D6"/>
    <mergeCell ref="E5:G5"/>
    <mergeCell ref="H5:H6"/>
    <mergeCell ref="I5:I6"/>
    <mergeCell ref="J5:J6"/>
    <mergeCell ref="K5:K6"/>
    <mergeCell ref="L5:L6"/>
    <mergeCell ref="M5:M6"/>
    <mergeCell ref="N5:N6"/>
  </mergeCells>
  <printOptions/>
  <pageMargins left="0.25" right="0.25" top="0.25" bottom="0.25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2017-02-20T16:21:19Z</cp:lastPrinted>
  <dcterms:created xsi:type="dcterms:W3CDTF">2008-12-07T08:59:09Z</dcterms:created>
  <dcterms:modified xsi:type="dcterms:W3CDTF">2017-02-20T17:36:52Z</dcterms:modified>
  <cp:category/>
  <cp:version/>
  <cp:contentType/>
  <cp:contentStatus/>
</cp:coreProperties>
</file>