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95" windowHeight="11640" tabRatio="965" activeTab="1"/>
  </bookViews>
  <sheets>
    <sheet name="Kopertina " sheetId="1" r:id="rId1"/>
    <sheet name="AKTIVI " sheetId="2" r:id="rId2"/>
    <sheet name="PASIVI " sheetId="3" r:id="rId3"/>
    <sheet name="Ardh e shp - natyres" sheetId="4" r:id="rId4"/>
    <sheet name="Pas e ndrysh ne kapit" sheetId="5" r:id="rId5"/>
    <sheet name="Shenimet Spjeg" sheetId="6" r:id="rId6"/>
    <sheet name=" Fluksit mon - direkte" sheetId="7" r:id="rId7"/>
    <sheet name="Fluks mon - indirek" sheetId="8" r:id="rId8"/>
    <sheet name="Ardh e shp  fuksion" sheetId="9" r:id="rId9"/>
    <sheet name="Pasq e ndrysh te kap 2" sheetId="10" r:id="rId10"/>
    <sheet name="Shenimet Spjeguse" sheetId="11" r:id="rId11"/>
    <sheet name="pasqurat 1 2 3 " sheetId="12" r:id="rId12"/>
  </sheets>
  <externalReferences>
    <externalReference r:id="rId15"/>
    <externalReference r:id="rId16"/>
  </externalReferences>
  <definedNames/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J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PAGUAR ME TEPER</t>
        </r>
      </text>
    </comment>
  </commentList>
</comments>
</file>

<file path=xl/sharedStrings.xml><?xml version="1.0" encoding="utf-8"?>
<sst xmlns="http://schemas.openxmlformats.org/spreadsheetml/2006/main" count="1065" uniqueCount="631">
  <si>
    <t>Emertimi dhe Forma Ligjore</t>
  </si>
  <si>
    <t xml:space="preserve">N I P T - I </t>
  </si>
  <si>
    <t xml:space="preserve">Adresa e Selise </t>
  </si>
  <si>
    <t xml:space="preserve">Data e Krijimit </t>
  </si>
  <si>
    <t xml:space="preserve">Nr I  Rregj Tregetar </t>
  </si>
  <si>
    <t xml:space="preserve">Veprimtaria kryesore </t>
  </si>
  <si>
    <t xml:space="preserve">PASQYRAT FINANCIARE </t>
  </si>
  <si>
    <t xml:space="preserve">(  Ne zbatim te standarteve  Kombetare te kontabilitetit  Nr 2  </t>
  </si>
  <si>
    <t xml:space="preserve"> dhe  Ligjit 9228 date 29.04.2004  " Per Kontabilitetin dhe Pasqyrat Financiare " )</t>
  </si>
  <si>
    <t xml:space="preserve">V I T I  </t>
  </si>
  <si>
    <t xml:space="preserve">Pasqyrat jane individuale </t>
  </si>
  <si>
    <t xml:space="preserve">Pasqyrat jane  te konsoliduara </t>
  </si>
  <si>
    <t xml:space="preserve">Pasqyrat financiare jane te shprehura ne </t>
  </si>
  <si>
    <t xml:space="preserve">Pyasqyrat financiare jane te rumbullukasura ne </t>
  </si>
  <si>
    <t xml:space="preserve">Periudha kontabel e Pasqyrave Financiare </t>
  </si>
  <si>
    <t xml:space="preserve">Nga </t>
  </si>
  <si>
    <t xml:space="preserve">Deri </t>
  </si>
  <si>
    <t xml:space="preserve">Pasqyra Financiare  te Vitit  </t>
  </si>
  <si>
    <t>Nr</t>
  </si>
  <si>
    <t xml:space="preserve">A K T I V E T </t>
  </si>
  <si>
    <t>Shenime</t>
  </si>
  <si>
    <t>Periudha</t>
  </si>
  <si>
    <t xml:space="preserve">Raportuse </t>
  </si>
  <si>
    <t xml:space="preserve">Periudha </t>
  </si>
  <si>
    <t xml:space="preserve">Paraardhese </t>
  </si>
  <si>
    <t>I</t>
  </si>
  <si>
    <t xml:space="preserve">AKTIVET AFATSHKURTERA </t>
  </si>
  <si>
    <t xml:space="preserve">&gt;  Banka </t>
  </si>
  <si>
    <t xml:space="preserve">1. - Aktivet monetare </t>
  </si>
  <si>
    <t>2 -  Derivatet e Aktivet te mbajtura per tregetim</t>
  </si>
  <si>
    <t>&gt;  Te drejta e detyrime ndaj ortakeve</t>
  </si>
  <si>
    <t xml:space="preserve">&gt;  T v sh </t>
  </si>
  <si>
    <t>&gt;  Tatim mbi fitimin</t>
  </si>
  <si>
    <t xml:space="preserve">&gt;  Debitore , Kreditore te tjere </t>
  </si>
  <si>
    <t>&gt;  Kliente per mallra , produkte e sherbime</t>
  </si>
  <si>
    <t xml:space="preserve">3 -  Aktivet te tjera financiare  afatshkurtera </t>
  </si>
  <si>
    <t xml:space="preserve">4 - Inventari </t>
  </si>
  <si>
    <t xml:space="preserve">&gt;  Lendet e para </t>
  </si>
  <si>
    <t>&gt;  Prodhimi ne proces</t>
  </si>
  <si>
    <t xml:space="preserve">&gt;  Produkte te gateshme </t>
  </si>
  <si>
    <t xml:space="preserve">&gt;  Parapagesa per furnizime </t>
  </si>
  <si>
    <t>5  -  Aktivet  biliogjike</t>
  </si>
  <si>
    <t xml:space="preserve">6 - Aktivet afatshkurtera te mbajtura per rishitje </t>
  </si>
  <si>
    <t xml:space="preserve">7 - Parapagime  dhe shpenzime  te shtyra </t>
  </si>
  <si>
    <t>&gt; Shpenzime te periudhave te ardheshme</t>
  </si>
  <si>
    <t>II</t>
  </si>
  <si>
    <t xml:space="preserve"> AKTIVET  AFATGJATA </t>
  </si>
  <si>
    <t xml:space="preserve">1  - Financimet financiare afatgjata </t>
  </si>
  <si>
    <t>2 - Aktivet Afatgjata  materiale</t>
  </si>
  <si>
    <t>&gt; Toka</t>
  </si>
  <si>
    <t>&gt; Ndertesa</t>
  </si>
  <si>
    <t xml:space="preserve"> &gt; makineri e paisje </t>
  </si>
  <si>
    <t>&gt; Aktivet tjera afat gjata materiale</t>
  </si>
  <si>
    <t xml:space="preserve">3 - Aktivet Biologjike afatgjata </t>
  </si>
  <si>
    <t>4 - Aktivet afatgjata jo materiale</t>
  </si>
  <si>
    <t>5 - Kapitali aksioner I  pa paguar</t>
  </si>
  <si>
    <t>6 - Aktivet e tjera afat gjata .</t>
  </si>
  <si>
    <t>&gt;  Inventar I imet</t>
  </si>
  <si>
    <t>PASIVET E KAPITALET</t>
  </si>
  <si>
    <t xml:space="preserve">Derivatet </t>
  </si>
  <si>
    <t xml:space="preserve">2 - Huamarjet </t>
  </si>
  <si>
    <t xml:space="preserve"> &gt; Overdraftet financiare</t>
  </si>
  <si>
    <t xml:space="preserve">&gt; Huamarjet afatshkurtera </t>
  </si>
  <si>
    <t xml:space="preserve">3 - Huate e parapagimet </t>
  </si>
  <si>
    <t xml:space="preserve">&gt; Te pagushme ndaj furnitoreve </t>
  </si>
  <si>
    <t xml:space="preserve">&gt; Detyrime Tatimore per  TAP - in  </t>
  </si>
  <si>
    <t xml:space="preserve">&gt; Detyrime Tatimore per  Tatimin mbi fitimin </t>
  </si>
  <si>
    <t xml:space="preserve">&gt; Detyrime tatimore per T V SH </t>
  </si>
  <si>
    <t>&gt; Detyrime tatimore per tatimin ne burim</t>
  </si>
  <si>
    <t>&gt; Te drejta e detyrime ndaj ortakeve</t>
  </si>
  <si>
    <t xml:space="preserve">&gt; Dividente per tu paguar </t>
  </si>
  <si>
    <t xml:space="preserve">4 - Grantet  dhe te ardhura te shtyra </t>
  </si>
  <si>
    <t xml:space="preserve">5 - Privizionet Afatshkurtera </t>
  </si>
  <si>
    <t xml:space="preserve">PASIVET AFATGJATA </t>
  </si>
  <si>
    <t xml:space="preserve"> 1 - Huate afatgjata </t>
  </si>
  <si>
    <t>&gt; Hua , bono , dhe detyrime qeraje financiare</t>
  </si>
  <si>
    <t xml:space="preserve">&gt;  Bono te kovertushme </t>
  </si>
  <si>
    <t xml:space="preserve">2 - Huamarjet  te tjera afatgjata </t>
  </si>
  <si>
    <t xml:space="preserve">3 - Grantet  dhe te ardhura te shtyra </t>
  </si>
  <si>
    <t xml:space="preserve">4 - Provigjonet Afatgjata </t>
  </si>
  <si>
    <t>TOTALI I PASIVEVE ( I +  II )</t>
  </si>
  <si>
    <t>III</t>
  </si>
  <si>
    <t>KAPITALI</t>
  </si>
  <si>
    <t>1 - Aksione te pakices</t>
  </si>
  <si>
    <t>2 - Kapitali I aksionereve te Shoq meme(P F te kons)</t>
  </si>
  <si>
    <t>3- Kapitali aksioner</t>
  </si>
  <si>
    <t>4 - Primi I Aksionit</t>
  </si>
  <si>
    <t>5 - Njesite ose Aksione te thesarit ( Negative )</t>
  </si>
  <si>
    <t>6 - rezervat Statuore</t>
  </si>
  <si>
    <t>7 - Rezervat Ligjore</t>
  </si>
  <si>
    <t>8 - rezerva te tjera</t>
  </si>
  <si>
    <t xml:space="preserve">9 - Fitime te pashperndara </t>
  </si>
  <si>
    <t>10 - Fitime ( Humbja ) e vitit financiar</t>
  </si>
  <si>
    <t>TOTALI I PASIVEVE DHE KAPITALIT( I + II + III)</t>
  </si>
  <si>
    <t xml:space="preserve"> ( Bazuar ne klasifikimin e shpenzimeve sipas natyres )</t>
  </si>
  <si>
    <t xml:space="preserve">Pershkrimi I elementeve </t>
  </si>
  <si>
    <t>Raportuse</t>
  </si>
  <si>
    <t xml:space="preserve"> Shitje  NETO</t>
  </si>
  <si>
    <t xml:space="preserve"> Te ardhura te tjera nga veprimtaria e shfrytezimit </t>
  </si>
  <si>
    <t>Ndryshimi ne inventarin prod I gateshm e prodh proces</t>
  </si>
  <si>
    <t xml:space="preserve">Materiale te konsumuara </t>
  </si>
  <si>
    <t>Kostot e punes</t>
  </si>
  <si>
    <t xml:space="preserve">Pagat e personelit </t>
  </si>
  <si>
    <t>Shpenzime  per Sigurimet shoqerore e shendetesore</t>
  </si>
  <si>
    <t xml:space="preserve">Amortizimet e cvleresimet </t>
  </si>
  <si>
    <t xml:space="preserve">Shpenzime te tjera </t>
  </si>
  <si>
    <t xml:space="preserve">TOTALI I SHPENZIMEVE </t>
  </si>
  <si>
    <t xml:space="preserve">Fitimi ( humbja )  nga veprimtaria kryesore </t>
  </si>
  <si>
    <t>Te ardhura e shpenzimet financiare nga pjesmarjet</t>
  </si>
  <si>
    <t xml:space="preserve">Te ardhura e shpenz financ nga  njesite e kontrolluara </t>
  </si>
  <si>
    <t xml:space="preserve">Te ardhura e shpenzimet financiare  </t>
  </si>
  <si>
    <t>Totali I te ardhurave e shpenzimeve financiare</t>
  </si>
  <si>
    <t>Fitimi ( humbja ) para tatimit  ( 9 + / -  13 )</t>
  </si>
  <si>
    <t>Shpenzimet e tatimit  mbi fitimin</t>
  </si>
  <si>
    <t>Fitimi  ( humbja  ) neto e vitit finanaciar ( 14 - 15 )</t>
  </si>
  <si>
    <t xml:space="preserve">Elementet e pasqyrave te konsoliduara </t>
  </si>
  <si>
    <t xml:space="preserve">PASQYRA  E  TE  ARDHURAVE  DHE   SHPENZIMEVE </t>
  </si>
  <si>
    <t xml:space="preserve">Kostot e prodhimit / blerjes te mllrave te shitura </t>
  </si>
  <si>
    <t>Fitimi  ( Humbja  )  bruto  ( 1  -  2  )</t>
  </si>
  <si>
    <t>Shpenzimet e shitjes</t>
  </si>
  <si>
    <t xml:space="preserve">Shpenzimet administrative </t>
  </si>
  <si>
    <t>Te ardhura te tjera nga veprimtarite e shfrytezimit</t>
  </si>
  <si>
    <t xml:space="preserve">Shpenzime te tjera te zakoneshme </t>
  </si>
  <si>
    <t xml:space="preserve">Fitimi ( Humbja ) nga veprimtarite  e shfrytezimit </t>
  </si>
  <si>
    <t xml:space="preserve">Te ardhura e shpenzimet financiare nga njesite e kontrolluara </t>
  </si>
  <si>
    <t xml:space="preserve">Te ardhura dhe shpenzimet financiare </t>
  </si>
  <si>
    <t xml:space="preserve">111  Te ardhura e shpenz financ nga invest te tjera e financ afat gjata </t>
  </si>
  <si>
    <t xml:space="preserve">112  Te ardhura e shpenzimet nga interesat </t>
  </si>
  <si>
    <t xml:space="preserve">113 Fitime  ( humbje ) nga kurset e e kembimit </t>
  </si>
  <si>
    <t>114  Te ardhura e shpenzime te tjera financiare</t>
  </si>
  <si>
    <t>Fitimi ( humbja ) para tatimit  ( 8 + / -  12 )</t>
  </si>
  <si>
    <t>Fitimi  ( humbja  ) neto e vitit finanaciar ( 13 - 14 )</t>
  </si>
  <si>
    <t xml:space="preserve"> ( Bazuar ne klasifikimin e shpenzimeve sipas Funksioneve   )</t>
  </si>
  <si>
    <t xml:space="preserve">Pasqyra e Fluksit monetar - Metoda Direkte </t>
  </si>
  <si>
    <t>raportuse</t>
  </si>
  <si>
    <t xml:space="preserve">Periudha   </t>
  </si>
  <si>
    <t>A</t>
  </si>
  <si>
    <t>Fluksi monetar nga veprimtarite e shfrytezimit</t>
  </si>
  <si>
    <t>Mjetet monetare ( M M ) te arketuara nga klientet</t>
  </si>
  <si>
    <t>M M te paguara ndaj furnitoreve e punonjesve</t>
  </si>
  <si>
    <t>M M te ardhura nga veprimtarite e tjera</t>
  </si>
  <si>
    <t xml:space="preserve">Interes I paguar </t>
  </si>
  <si>
    <t xml:space="preserve">tatim fitimi I paguar </t>
  </si>
  <si>
    <t xml:space="preserve">M M Neto nga veprimtarite e shfrytezimit </t>
  </si>
  <si>
    <t>B</t>
  </si>
  <si>
    <t xml:space="preserve">Fluksi monetar nga veprimtarite investuse </t>
  </si>
  <si>
    <t xml:space="preserve">Blerja e njesise te kontrolluar X  minus parate e Arketuara </t>
  </si>
  <si>
    <t>Blerja e Aktiveve afat gjata  materiale</t>
  </si>
  <si>
    <t>Te ardhura nga shitja e paisjeve</t>
  </si>
  <si>
    <t>Interes I arketuar</t>
  </si>
  <si>
    <t>Divident I arketuar</t>
  </si>
  <si>
    <t xml:space="preserve">M M Neto te perdorura  ne veprimtarite investuse </t>
  </si>
  <si>
    <t>C</t>
  </si>
  <si>
    <t xml:space="preserve"> Fluksi monetar nga aktivitett financiare</t>
  </si>
  <si>
    <t>Te ardhura nga emetimi I kapitalit aksioner</t>
  </si>
  <si>
    <t>Te ardhura nga huamarjet afatgjata</t>
  </si>
  <si>
    <t>pagesat e detyrimeve te qerase financiare</t>
  </si>
  <si>
    <t>Dividente te paguar</t>
  </si>
  <si>
    <t>M M Neto e perdorur ne veprimtarite financiare</t>
  </si>
  <si>
    <t xml:space="preserve">Ritja / renja Neto e mjeteve monetare </t>
  </si>
  <si>
    <t>Mjete monetare ne fund te periudhes kontabel</t>
  </si>
  <si>
    <t>Mjete monetare ne fillim te periudhes  kontabel</t>
  </si>
  <si>
    <t xml:space="preserve">PASQYRA E NDRYSHIMEVE NE KAPITAL </t>
  </si>
  <si>
    <t xml:space="preserve">Emertimi </t>
  </si>
  <si>
    <t>Kapitali Aksioner qe I perket Aksionereve te Shoqerise Meme</t>
  </si>
  <si>
    <t>Aksioner</t>
  </si>
  <si>
    <t xml:space="preserve">Kapitali  </t>
  </si>
  <si>
    <t xml:space="preserve">Primi I </t>
  </si>
  <si>
    <t>Aksionit</t>
  </si>
  <si>
    <t xml:space="preserve">Aksionet e </t>
  </si>
  <si>
    <t>Thesarit</t>
  </si>
  <si>
    <t>Rezervat</t>
  </si>
  <si>
    <t>Stat e Ligj</t>
  </si>
  <si>
    <t xml:space="preserve">TOTALI </t>
  </si>
  <si>
    <t xml:space="preserve">Zoterimet e </t>
  </si>
  <si>
    <t>Aksionereve</t>
  </si>
  <si>
    <t>te pakices</t>
  </si>
  <si>
    <t xml:space="preserve">T O T A L I </t>
  </si>
  <si>
    <t>Efekti I ndryshimit te politikave kontabel</t>
  </si>
  <si>
    <t>Pozicioni I rregulluar</t>
  </si>
  <si>
    <t>kembimit gjate konsolidimit</t>
  </si>
  <si>
    <t xml:space="preserve"> Efekti I ndryshimeve te kurseve te  </t>
  </si>
  <si>
    <t>Totali I te aardhurave  dhe shpenzimeve</t>
  </si>
  <si>
    <t>qe nuk jane njohur ne pasqyren e</t>
  </si>
  <si>
    <t>te Ardhurave dhe Shpenzimeve</t>
  </si>
  <si>
    <t>Fitimi Neto I vitit Financiar</t>
  </si>
  <si>
    <t xml:space="preserve">Dividentet e paguar </t>
  </si>
  <si>
    <t>Trasferime ne rezerven e detyrushme</t>
  </si>
  <si>
    <t>Statuore</t>
  </si>
  <si>
    <t>Emetimi I Kapitalit Aksioner</t>
  </si>
  <si>
    <t>Pozicioni me 31 Dhjetor 200</t>
  </si>
  <si>
    <t>Efektet e ndryshimit te kurseve</t>
  </si>
  <si>
    <t>te kembimit gjate konsolidimit</t>
  </si>
  <si>
    <t>Totali I te Ardhurave dhe Shpenzimeve</t>
  </si>
  <si>
    <t xml:space="preserve"> Fitimi Neto per periudhen kontabel</t>
  </si>
  <si>
    <t xml:space="preserve">Aksione te Thesarit te riblera </t>
  </si>
  <si>
    <t>Rez e konvert</t>
  </si>
  <si>
    <t xml:space="preserve">monedh te huaj </t>
  </si>
  <si>
    <t>Fitimi I pa</t>
  </si>
  <si>
    <t>shperndare</t>
  </si>
  <si>
    <t>Emertimi</t>
  </si>
  <si>
    <t>Kapitali aksioner</t>
  </si>
  <si>
    <t>Primi I Aksionit</t>
  </si>
  <si>
    <t>Aksione te Thesarit</t>
  </si>
  <si>
    <t>Fitimi I pashpernd</t>
  </si>
  <si>
    <t xml:space="preserve">Efekti I ndryshimit ne polit kontabel </t>
  </si>
  <si>
    <t>Fitimi Neto per periudhen Kontabel</t>
  </si>
  <si>
    <t>Dividentet e paguar</t>
  </si>
  <si>
    <t>Ritja e rezerves te kapitalit</t>
  </si>
  <si>
    <t>Emetimi I Aksioneve</t>
  </si>
  <si>
    <t>Emetimi I kapitalit Aksioner</t>
  </si>
  <si>
    <t>Aksione te thesarit te riblera</t>
  </si>
  <si>
    <t>Rezerva Stat e ligj</t>
  </si>
  <si>
    <t xml:space="preserve">SHENIMET SPJEGUSE </t>
  </si>
  <si>
    <t>sqarim ;</t>
  </si>
  <si>
    <t>Dhenja e shenimeve shpjeguse ne kete pjese eshte pjese e detyrushme sipas S K K 2 .</t>
  </si>
  <si>
    <t>Plotesimi I te dhenave ne kete pjese duhet te behet sipas kerkesave e struktures standarte</t>
  </si>
  <si>
    <t>te percaktuara ne S K K 2  e konkretisht paragrafeve 49 - 55. rradha e dhenjes te spjegimeve duhet te jete:</t>
  </si>
  <si>
    <t>Informacion i pergjitheshm dhe politikat kontabel</t>
  </si>
  <si>
    <t>a-</t>
  </si>
  <si>
    <t xml:space="preserve">b - </t>
  </si>
  <si>
    <t xml:space="preserve">c - </t>
  </si>
  <si>
    <t>Shenime qe shpjegojne zerat e ndryshem te pasq financiare</t>
  </si>
  <si>
    <t>Shenime te tjera shpjeguse .</t>
  </si>
  <si>
    <t>NJE PASQYRE E PAKONSOLIDUAR</t>
  </si>
  <si>
    <t xml:space="preserve">Pasqyra e Fluksit monetar - Metoda Indirekte </t>
  </si>
  <si>
    <t>Fitimi para tatimit</t>
  </si>
  <si>
    <t>Rregullime per :</t>
  </si>
  <si>
    <t xml:space="preserve">Ritja / renje ne tepericen e kerkesave te arketushme   </t>
  </si>
  <si>
    <t>nga  aktiviteti si dhe te kerkesave te tjera te arketushme</t>
  </si>
  <si>
    <t>Rritje / renje ne tepericen e inventarit</t>
  </si>
  <si>
    <t>Ritje/renje ne tepericen e detyrimeve per tu pag nga aktivit</t>
  </si>
  <si>
    <t>M M te perfituar nga aktiviteti</t>
  </si>
  <si>
    <t xml:space="preserve">Tatim mbi fitimin  e paguar </t>
  </si>
  <si>
    <t xml:space="preserve">M M Neto nga aktiviteti I shfrytezimit </t>
  </si>
  <si>
    <t xml:space="preserve">Fluksi monetar nga veprimtarite  investuse </t>
  </si>
  <si>
    <t>Blerja e njesise kontrolluat X minus parate e arketuar</t>
  </si>
  <si>
    <t>Blerja e aktiveve afatgjata materiale</t>
  </si>
  <si>
    <t>Dividente te arketuar</t>
  </si>
  <si>
    <t>M M Neto e perdorur ne veprimtarine investuse</t>
  </si>
  <si>
    <t>Fluksi monetar nga aktivitetet financiare</t>
  </si>
  <si>
    <t>Pagesat e detyrimeve te qerase financiare</t>
  </si>
  <si>
    <t xml:space="preserve">Dividente te paguar </t>
  </si>
  <si>
    <t>M M Neto e perdorur ne veprimtarine financiare</t>
  </si>
  <si>
    <t>Rritja / renja  Neto e mjeteveve monetare</t>
  </si>
  <si>
    <t xml:space="preserve">Mjete monetare ne fillim te periudhes kontabel </t>
  </si>
  <si>
    <t xml:space="preserve">Mjete monetare ne fund te periudhes kontabel </t>
  </si>
  <si>
    <t xml:space="preserve">           #   Amortizimi</t>
  </si>
  <si>
    <t xml:space="preserve">           # Te ardhura nga Investimet </t>
  </si>
  <si>
    <t xml:space="preserve">           # Shpenzimet per interesat</t>
  </si>
  <si>
    <t xml:space="preserve">           #  Humbjet nga kembimet valutore</t>
  </si>
  <si>
    <t>D</t>
  </si>
  <si>
    <t xml:space="preserve">E </t>
  </si>
  <si>
    <t>H</t>
  </si>
  <si>
    <t xml:space="preserve">Nje pasqyre e Konsoliduar </t>
  </si>
  <si>
    <t xml:space="preserve">Data e mbylljes te Pasqyrave Financiare </t>
  </si>
  <si>
    <t>TOTALI I AKTIVEVE ( I + II )</t>
  </si>
  <si>
    <t xml:space="preserve">12.1  Te ardhura e shpenz financ nga invest te tjera e financ afat gjata </t>
  </si>
  <si>
    <t xml:space="preserve">12.2  Te ardhura e shpenzimet nga interesat </t>
  </si>
  <si>
    <t xml:space="preserve">12.3 Fitime  ( humbje ) nga kurset e e kembimit </t>
  </si>
  <si>
    <t>12.4  Te ardhura e shpenzime te tjera financiare</t>
  </si>
  <si>
    <t xml:space="preserve">  Pasqyrat financiare kjane plotesuar sipas kerkesave te ligjit  9901 date 14.04.2008  " Per </t>
  </si>
  <si>
    <t>Tregetaret e Shoqerite tregetare " si dhe te ligjit 9228 date 29.04.2004 " Per kontabilitetin e</t>
  </si>
  <si>
    <t>Pasqyrat financiare ".</t>
  </si>
  <si>
    <t>Bilanci I vitit 2007 eshte trasformuar sipas  kerkesave te S K K  2 .</t>
  </si>
  <si>
    <t>Shoqeria per vitin 2008 nuk ka likuiduar detyrime per sigurimet shoeqerore , paga etj  e per</t>
  </si>
  <si>
    <t xml:space="preserve">pasoje dhe nuk jane vleresuar keto ne pasqyren e te ardhurave e shpenzimeve si dhe </t>
  </si>
  <si>
    <t>ne rezultatin tatimor.</t>
  </si>
  <si>
    <t xml:space="preserve"> Per vitin 2008 jane likuiduar vetem tatimi mbi fitimin per 10 muaj me kuoten e palnifikuar me </t>
  </si>
  <si>
    <t>10.000 leke ne muaj e ne toral jane  100.000 leke .</t>
  </si>
  <si>
    <t xml:space="preserve">Kostot e kontabilizuara ne vite si rezultat I humbjeve te mbartuara  ne shumen lek </t>
  </si>
  <si>
    <t xml:space="preserve">436.194    ne rezultat  ,  te mbetura nga perballimi I kostove te sig shoqerore e tatime te </t>
  </si>
  <si>
    <t xml:space="preserve">tjera te njohura nga Ligji. Humbjet jane  perballuara nga kontributet e Ortakut si dhe ne </t>
  </si>
  <si>
    <t xml:space="preserve">menyre te drejte eshte pakesuar kapitali me - 336.194  leke  si dhe kemi detyrime nga Ortaku </t>
  </si>
  <si>
    <t xml:space="preserve">per 436.194  leke  . Ne kushtet e mesiperme keto kontribute te Ortakut te kontabilizohen me </t>
  </si>
  <si>
    <t xml:space="preserve">detyrimet si dhe me Humbjet  e te dale ne kontabilitet kapitali aksioner I barabarte </t>
  </si>
  <si>
    <t>me kushtet sipas Aktit te Themelimit e Statutit te Shoqerise  .</t>
  </si>
  <si>
    <t>&gt;  Arka</t>
  </si>
  <si>
    <t>&gt; Detyrime  per Sigurimet shoqerore</t>
  </si>
  <si>
    <t xml:space="preserve">&gt; Te pagushme ndaj punonjesve </t>
  </si>
  <si>
    <t xml:space="preserve">&gt; Debitore e kreditore te tjere </t>
  </si>
  <si>
    <t>&gt;  Mallra per rishitje</t>
  </si>
  <si>
    <t>shtypshkrime</t>
  </si>
  <si>
    <t>transport</t>
  </si>
  <si>
    <t>qiraja</t>
  </si>
  <si>
    <t>vlera</t>
  </si>
  <si>
    <t>S H E N I M E T          SH P J E G U E S E</t>
  </si>
  <si>
    <t>Shënimet qe shpjegojnë zërat e ndryshëm të pasqyrave financiare</t>
  </si>
  <si>
    <t>AKTIVET  AFAT SHKURTERA</t>
  </si>
  <si>
    <t>Aktivet  monetare</t>
  </si>
  <si>
    <t>Banka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</si>
  <si>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</si>
  <si>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</si>
  <si>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</si>
  <si>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</si>
  <si>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</si>
  <si>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</si>
  <si>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</si>
  <si>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</si>
  <si>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lek</t>
  </si>
  <si>
    <t>Totali</t>
  </si>
  <si>
    <t>Arka</t>
  </si>
  <si>
    <t>E M E R T I M I</t>
  </si>
  <si>
    <t>Arka ne Euro</t>
  </si>
  <si>
    <t>Arka ne Dollare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</si>
  <si>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</si>
  <si>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</si>
  <si>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</si>
  <si>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</si>
  <si>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>Kliente per mallra,produkte e sherbime</t>
  </si>
  <si>
    <t xml:space="preserve">   Fatura gjithsej</t>
  </si>
  <si>
    <t>Leke</t>
  </si>
  <si>
    <t>Debitore,Kreditore te tjere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</si>
  <si>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</si>
  <si>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</si>
  <si>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</si>
  <si>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</si>
  <si>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</si>
  <si>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</si>
  <si>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</si>
  <si>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</si>
  <si>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</si>
  <si>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>Te drejta e detyrime ndaj ortakeve</t>
  </si>
  <si>
    <t xml:space="preserve">Nuk ka 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</si>
  <si>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</si>
  <si>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</si>
  <si>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</si>
  <si>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</si>
  <si>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</si>
  <si>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</si>
  <si>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</si>
  <si>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</si>
  <si>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</si>
  <si>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</si>
  <si>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</si>
  <si>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AKTIVET AFATGJATA</t>
  </si>
  <si>
    <t>Investimet  financiare afatgjata</t>
  </si>
  <si>
    <t>Ativet biologjike afatgjata</t>
  </si>
  <si>
    <t>Aktive afatgjata jo materiale</t>
  </si>
  <si>
    <t>Kapitali aksioner i pa paguar</t>
  </si>
  <si>
    <t>Aktive te tjera afatgjata</t>
  </si>
  <si>
    <t>PASIVET  AFATSHKURTRA</t>
  </si>
  <si>
    <t>Derivativet</t>
  </si>
  <si>
    <t>Huamarjet</t>
  </si>
  <si>
    <t>Overdraftet bankare</t>
  </si>
  <si>
    <t>Huamarrje afat shkuatra</t>
  </si>
  <si>
    <t>Huat  dhe  parapagimet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</si>
  <si>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</si>
  <si>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</si>
  <si>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</si>
  <si>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</si>
  <si>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</si>
  <si>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</si>
  <si>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</si>
  <si>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</si>
  <si>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</si>
  <si>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Grantet dhe te ardhurat e shtyra</t>
  </si>
  <si>
    <t>Provizionet afatshkurtra</t>
  </si>
  <si>
    <t>PASIVET  AFATGJATA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</si>
  <si>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</si>
  <si>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</si>
  <si>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</si>
  <si>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</si>
  <si>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</si>
  <si>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 xml:space="preserve">KAPITALI </t>
  </si>
  <si>
    <t>Kapitali aksionar</t>
  </si>
  <si>
    <t>Primi aksionit</t>
  </si>
  <si>
    <t>Fitimet e pa shperndara</t>
  </si>
  <si>
    <t>Fitimi (Humbja) e vitit financiar</t>
  </si>
  <si>
    <t>●</t>
  </si>
  <si>
    <t>Fitimi i ushtrimit</t>
  </si>
  <si>
    <t>Shpenzime te pa zbriteshme</t>
  </si>
  <si>
    <t>IV</t>
  </si>
  <si>
    <t>Pasqyra e te Ardhurave dhe Shpenzimeve</t>
  </si>
  <si>
    <t>Shitjet mall</t>
  </si>
  <si>
    <t>Lek</t>
  </si>
  <si>
    <t>Shpenzime personeli</t>
  </si>
  <si>
    <t>VI</t>
  </si>
  <si>
    <t>Pasqyra e ndryshimeve ne kapital</t>
  </si>
  <si>
    <t>Fitimi neto i periudhes kontabel pas zbritjes se tatim fitimit eshte</t>
  </si>
  <si>
    <t>ELCOAL</t>
  </si>
  <si>
    <t>K64624001J</t>
  </si>
  <si>
    <t>KORCE</t>
  </si>
  <si>
    <t>TREGETI</t>
  </si>
  <si>
    <t>Pozicioni me 31 Dhjetor 2008</t>
  </si>
  <si>
    <t>alfa BANK</t>
  </si>
  <si>
    <t>EVRO</t>
  </si>
  <si>
    <t>elektromotor</t>
  </si>
  <si>
    <t>llamarine xin valezuar</t>
  </si>
  <si>
    <t>zyra</t>
  </si>
  <si>
    <t>llamarine galvanizuar</t>
  </si>
  <si>
    <t>llamarine e zeze</t>
  </si>
  <si>
    <t>shufra celiku</t>
  </si>
  <si>
    <t>silikon</t>
  </si>
  <si>
    <t>tapa,mbajtese ,mberthyse ulluqesh</t>
  </si>
  <si>
    <t>elektroda saldimi</t>
  </si>
  <si>
    <t>makineri per patate</t>
  </si>
  <si>
    <t>sasi</t>
  </si>
  <si>
    <t>kg</t>
  </si>
  <si>
    <t>cop</t>
  </si>
  <si>
    <t>Paulos ath kon nos</t>
  </si>
  <si>
    <t>Bitros Stel</t>
  </si>
  <si>
    <t>ERGOMAT</t>
  </si>
  <si>
    <t>erlikon</t>
  </si>
  <si>
    <t>A,KALPIKS</t>
  </si>
  <si>
    <t>Amortizimi nuk   eshte llogaritur sepse  aktivet nuk kane  hyre ne  shfrytezim</t>
  </si>
  <si>
    <t>tatimi  I llog</t>
  </si>
  <si>
    <t>EKONOMISTI</t>
  </si>
  <si>
    <t>ADMINISTRATORI</t>
  </si>
  <si>
    <t>Ramadan  Shahollari</t>
  </si>
  <si>
    <t>Anastas Qiraxhi</t>
  </si>
  <si>
    <t>Pozicioni ne 31 Dhjetor 2007</t>
  </si>
  <si>
    <t>Pozicioni me 31 Dhjetor 2009</t>
  </si>
  <si>
    <t>Interes I paguar  komisione</t>
  </si>
  <si>
    <t>amortizim</t>
  </si>
  <si>
    <t xml:space="preserve">llamarine e  valezuar </t>
  </si>
  <si>
    <t>tapa llamarine e luer</t>
  </si>
  <si>
    <t>kendje llamarine e lyer</t>
  </si>
  <si>
    <t>shirita llamarine galvanizuar</t>
  </si>
  <si>
    <t>lama</t>
  </si>
  <si>
    <t>Evidenca e Aktiveve   te  Qendrueshme</t>
  </si>
  <si>
    <t>Amortizimi</t>
  </si>
  <si>
    <t>vlera mbetur</t>
  </si>
  <si>
    <t>makineri per prerje</t>
  </si>
  <si>
    <t>makineri per palosje</t>
  </si>
  <si>
    <t>Shpenzime te panjohura</t>
  </si>
  <si>
    <t>01.01.2010</t>
  </si>
  <si>
    <t>30.12.2010</t>
  </si>
  <si>
    <t>25.3.2011</t>
  </si>
  <si>
    <t>Arka ne Leke   ALPHA</t>
  </si>
  <si>
    <t>Elkoal K64624001j</t>
  </si>
  <si>
    <t>Iventari 31.12.2010</t>
  </si>
  <si>
    <t>kosto</t>
  </si>
  <si>
    <t>llamarin e zeze e lyer</t>
  </si>
  <si>
    <t>llamarine e zeze e lyer</t>
  </si>
  <si>
    <t>llamarine ezeze</t>
  </si>
  <si>
    <t>llaamrine e lyer</t>
  </si>
  <si>
    <t>llamarine galvanize</t>
  </si>
  <si>
    <t xml:space="preserve">llamarine e zeze </t>
  </si>
  <si>
    <t xml:space="preserve">tubo shkarkimi llamarine </t>
  </si>
  <si>
    <t>dritare papafingoje</t>
  </si>
  <si>
    <t>shirita xigato</t>
  </si>
  <si>
    <t xml:space="preserve">PROFILE </t>
  </si>
  <si>
    <t>amortizimi</t>
  </si>
  <si>
    <t>nga2009</t>
  </si>
  <si>
    <t>shtesa2010</t>
  </si>
  <si>
    <t xml:space="preserve">makineri per kthim llamarine </t>
  </si>
  <si>
    <t>Fugon</t>
  </si>
  <si>
    <t>KASA</t>
  </si>
  <si>
    <t>ANASTAS QIRAXHI</t>
  </si>
  <si>
    <t>APOSTOLIADHIS NIKO</t>
  </si>
  <si>
    <t>nafte</t>
  </si>
  <si>
    <t>ekonomist</t>
  </si>
  <si>
    <t>drt</t>
  </si>
  <si>
    <t>taksa mak</t>
  </si>
  <si>
    <t>taks bashkije</t>
  </si>
  <si>
    <t>per caktimin e te cilit shoqeria duhet te mara vendim brenda date 30.06.2011</t>
  </si>
  <si>
    <t>shitje + tvsh</t>
  </si>
  <si>
    <t>diference klienta</t>
  </si>
  <si>
    <t>Shoqeria______________</t>
  </si>
  <si>
    <t>NIPTI_______________________</t>
  </si>
  <si>
    <t>Aktivet Afatgjata Materiale  me vlere fillestare   2010</t>
  </si>
  <si>
    <t>Sasia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</si>
  <si>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</si>
  <si>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</si>
  <si>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</si>
  <si>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</si>
  <si>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</si>
  <si>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</si>
  <si>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</si>
  <si>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</si>
  <si>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</si>
  <si>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</si>
  <si>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2010</t>
  </si>
  <si>
    <t>Makineri,paisje,vegla</t>
  </si>
  <si>
    <t>Vlera Kontabel Neto e A.A.Materiale  2010</t>
  </si>
  <si>
    <t>Administratori</t>
  </si>
  <si>
    <t>Elkoal</t>
  </si>
  <si>
    <t>SHOQERIA ____________________</t>
  </si>
  <si>
    <t>NIPT ___________________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</si>
  <si>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</si>
  <si>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</si>
  <si>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</si>
  <si>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</si>
  <si>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</si>
  <si>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</si>
  <si>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</si>
  <si>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Viti 2009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</si>
  <si>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</si>
  <si>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</si>
  <si>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</si>
  <si>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</si>
  <si>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</si>
  <si>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</si>
  <si>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</si>
  <si>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</si>
  <si>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</si>
  <si>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</si>
  <si>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</si>
  <si>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</si>
  <si>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</si>
  <si>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</si>
  <si>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</si>
  <si>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</si>
  <si>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</si>
  <si>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</si>
  <si>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</si>
  <si>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</si>
  <si>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</si>
  <si>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</si>
  <si>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</si>
  <si>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</si>
  <si>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</si>
  <si>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</si>
  <si>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</si>
  <si>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</si>
  <si>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</si>
  <si>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</si>
  <si>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</si>
  <si>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</si>
  <si>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</si>
  <si>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</si>
  <si>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</si>
  <si>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</si>
  <si>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</si>
  <si>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</si>
  <si>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</si>
  <si>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</si>
  <si>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</si>
  <si>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</si>
  <si>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</si>
  <si>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</si>
  <si>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</si>
  <si>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</si>
  <si>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</si>
  <si>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</si>
  <si>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</si>
  <si>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</si>
  <si>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</si>
  <si>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</si>
  <si>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</si>
  <si>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</si>
  <si>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</si>
  <si>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</si>
  <si>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</si>
  <si>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</si>
  <si>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</si>
  <si>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</si>
  <si>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</si>
  <si>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</si>
  <si>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</si>
  <si>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</si>
  <si>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</si>
  <si>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</si>
  <si>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</si>
  <si>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</si>
  <si>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</si>
  <si>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</si>
  <si>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</si>
  <si>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</si>
  <si>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</si>
  <si>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</si>
  <si>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</si>
  <si>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</si>
  <si>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</si>
  <si>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</si>
  <si>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</si>
  <si>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</si>
  <si>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</si>
  <si>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</si>
  <si>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</si>
  <si>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</si>
  <si>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</si>
  <si>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SHOQERIA_________________</t>
  </si>
  <si>
    <t>NIPTI____________________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</si>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</sst>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</numFmts>
  <fonts count="6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u val="single"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2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4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7" fillId="0" borderId="55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5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57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0" xfId="0" applyFont="1" applyAlignment="1">
      <alignment/>
    </xf>
    <xf numFmtId="0" fontId="6" fillId="0" borderId="42" xfId="0" applyFont="1" applyBorder="1" applyAlignment="1">
      <alignment/>
    </xf>
    <xf numFmtId="0" fontId="7" fillId="0" borderId="29" xfId="0" applyFont="1" applyBorder="1" applyAlignment="1">
      <alignment/>
    </xf>
    <xf numFmtId="0" fontId="6" fillId="0" borderId="43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2" xfId="0" applyBorder="1" applyAlignment="1">
      <alignment/>
    </xf>
    <xf numFmtId="0" fontId="1" fillId="0" borderId="2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5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22" xfId="0" applyFont="1" applyBorder="1" applyAlignment="1">
      <alignment/>
    </xf>
    <xf numFmtId="0" fontId="12" fillId="0" borderId="22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3" fillId="0" borderId="18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0" xfId="0" applyFont="1" applyAlignment="1">
      <alignment/>
    </xf>
    <xf numFmtId="37" fontId="5" fillId="0" borderId="23" xfId="0" applyNumberFormat="1" applyFont="1" applyBorder="1" applyAlignment="1">
      <alignment/>
    </xf>
    <xf numFmtId="37" fontId="0" fillId="0" borderId="38" xfId="0" applyNumberFormat="1" applyFont="1" applyBorder="1" applyAlignment="1">
      <alignment/>
    </xf>
    <xf numFmtId="37" fontId="1" fillId="0" borderId="25" xfId="0" applyNumberFormat="1" applyFont="1" applyBorder="1" applyAlignment="1">
      <alignment/>
    </xf>
    <xf numFmtId="37" fontId="1" fillId="0" borderId="30" xfId="0" applyNumberFormat="1" applyFont="1" applyBorder="1" applyAlignment="1">
      <alignment/>
    </xf>
    <xf numFmtId="37" fontId="1" fillId="0" borderId="28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0" fillId="0" borderId="39" xfId="0" applyNumberFormat="1" applyFont="1" applyBorder="1" applyAlignment="1">
      <alignment/>
    </xf>
    <xf numFmtId="37" fontId="0" fillId="0" borderId="41" xfId="0" applyNumberFormat="1" applyFont="1" applyBorder="1" applyAlignment="1">
      <alignment/>
    </xf>
    <xf numFmtId="37" fontId="6" fillId="0" borderId="25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center"/>
    </xf>
    <xf numFmtId="0" fontId="2" fillId="0" borderId="33" xfId="0" applyFont="1" applyBorder="1" applyAlignment="1">
      <alignment/>
    </xf>
    <xf numFmtId="0" fontId="16" fillId="0" borderId="60" xfId="0" applyFont="1" applyBorder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5" fillId="0" borderId="19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4" fillId="0" borderId="61" xfId="0" applyNumberFormat="1" applyFont="1" applyBorder="1" applyAlignment="1">
      <alignment/>
    </xf>
    <xf numFmtId="1" fontId="5" fillId="0" borderId="53" xfId="0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1" fontId="5" fillId="0" borderId="18" xfId="0" applyNumberFormat="1" applyFont="1" applyBorder="1" applyAlignment="1">
      <alignment/>
    </xf>
    <xf numFmtId="1" fontId="4" fillId="0" borderId="62" xfId="0" applyNumberFormat="1" applyFont="1" applyBorder="1" applyAlignment="1">
      <alignment/>
    </xf>
    <xf numFmtId="1" fontId="4" fillId="0" borderId="48" xfId="0" applyNumberFormat="1" applyFont="1" applyBorder="1" applyAlignment="1">
      <alignment/>
    </xf>
    <xf numFmtId="1" fontId="5" fillId="0" borderId="48" xfId="0" applyNumberFormat="1" applyFont="1" applyBorder="1" applyAlignment="1">
      <alignment/>
    </xf>
    <xf numFmtId="1" fontId="5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1" fontId="0" fillId="0" borderId="62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1" fontId="5" fillId="0" borderId="24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1" fontId="4" fillId="0" borderId="63" xfId="0" applyNumberFormat="1" applyFont="1" applyBorder="1" applyAlignment="1">
      <alignment/>
    </xf>
    <xf numFmtId="1" fontId="4" fillId="0" borderId="49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5" fillId="0" borderId="12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0" fillId="0" borderId="18" xfId="0" applyNumberFormat="1" applyBorder="1" applyAlignment="1">
      <alignment/>
    </xf>
    <xf numFmtId="1" fontId="5" fillId="0" borderId="24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1" fontId="0" fillId="0" borderId="22" xfId="0" applyNumberFormat="1" applyBorder="1" applyAlignment="1">
      <alignment/>
    </xf>
    <xf numFmtId="1" fontId="0" fillId="0" borderId="24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1" fontId="0" fillId="0" borderId="27" xfId="0" applyNumberFormat="1" applyBorder="1" applyAlignment="1">
      <alignment/>
    </xf>
    <xf numFmtId="1" fontId="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0" fillId="0" borderId="19" xfId="0" applyNumberFormat="1" applyBorder="1" applyAlignment="1">
      <alignment/>
    </xf>
    <xf numFmtId="1" fontId="1" fillId="0" borderId="19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20" xfId="0" applyNumberFormat="1" applyBorder="1" applyAlignment="1">
      <alignment/>
    </xf>
    <xf numFmtId="1" fontId="6" fillId="0" borderId="21" xfId="0" applyNumberFormat="1" applyFont="1" applyBorder="1" applyAlignment="1">
      <alignment/>
    </xf>
    <xf numFmtId="1" fontId="6" fillId="0" borderId="24" xfId="0" applyNumberFormat="1" applyFont="1" applyBorder="1" applyAlignment="1">
      <alignment/>
    </xf>
    <xf numFmtId="1" fontId="7" fillId="0" borderId="18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1" fontId="0" fillId="0" borderId="24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6" fillId="0" borderId="0" xfId="0" applyNumberFormat="1" applyFont="1" applyAlignment="1">
      <alignment horizontal="center"/>
    </xf>
    <xf numFmtId="166" fontId="0" fillId="0" borderId="60" xfId="0" applyNumberFormat="1" applyBorder="1" applyAlignment="1">
      <alignment/>
    </xf>
    <xf numFmtId="166" fontId="0" fillId="0" borderId="31" xfId="0" applyNumberFormat="1" applyBorder="1" applyAlignment="1">
      <alignment horizontal="center"/>
    </xf>
    <xf numFmtId="166" fontId="0" fillId="0" borderId="31" xfId="0" applyNumberFormat="1" applyBorder="1" applyAlignment="1">
      <alignment/>
    </xf>
    <xf numFmtId="166" fontId="0" fillId="0" borderId="32" xfId="0" applyNumberFormat="1" applyBorder="1" applyAlignment="1">
      <alignment/>
    </xf>
    <xf numFmtId="166" fontId="0" fillId="0" borderId="18" xfId="0" applyNumberFormat="1" applyBorder="1" applyAlignment="1">
      <alignment horizontal="center" vertical="center"/>
    </xf>
    <xf numFmtId="166" fontId="0" fillId="0" borderId="0" xfId="0" applyNumberFormat="1" applyAlignment="1">
      <alignment/>
    </xf>
    <xf numFmtId="166" fontId="0" fillId="0" borderId="57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166" fontId="0" fillId="0" borderId="36" xfId="0" applyNumberFormat="1" applyBorder="1" applyAlignment="1">
      <alignment/>
    </xf>
    <xf numFmtId="166" fontId="18" fillId="0" borderId="64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166" fontId="0" fillId="0" borderId="57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16" fillId="0" borderId="0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left" vertical="center"/>
    </xf>
    <xf numFmtId="166" fontId="0" fillId="0" borderId="0" xfId="0" applyNumberFormat="1" applyFont="1" applyBorder="1" applyAlignment="1">
      <alignment vertical="center"/>
    </xf>
    <xf numFmtId="166" fontId="0" fillId="0" borderId="29" xfId="0" applyNumberFormat="1" applyBorder="1" applyAlignment="1">
      <alignment horizontal="center"/>
    </xf>
    <xf numFmtId="166" fontId="0" fillId="0" borderId="35" xfId="0" applyNumberFormat="1" applyBorder="1" applyAlignment="1">
      <alignment horizontal="center"/>
    </xf>
    <xf numFmtId="166" fontId="0" fillId="0" borderId="18" xfId="0" applyNumberForma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29" xfId="0" applyNumberFormat="1" applyBorder="1" applyAlignment="1">
      <alignment/>
    </xf>
    <xf numFmtId="166" fontId="3" fillId="0" borderId="18" xfId="0" applyNumberFormat="1" applyFont="1" applyBorder="1" applyAlignment="1">
      <alignment/>
    </xf>
    <xf numFmtId="166" fontId="0" fillId="0" borderId="62" xfId="0" applyNumberFormat="1" applyBorder="1" applyAlignment="1">
      <alignment/>
    </xf>
    <xf numFmtId="166" fontId="0" fillId="0" borderId="62" xfId="0" applyNumberFormat="1" applyBorder="1" applyAlignment="1">
      <alignment/>
    </xf>
    <xf numFmtId="166" fontId="0" fillId="0" borderId="62" xfId="0" applyNumberFormat="1" applyBorder="1" applyAlignment="1">
      <alignment horizontal="center"/>
    </xf>
    <xf numFmtId="166" fontId="0" fillId="0" borderId="47" xfId="0" applyNumberFormat="1" applyBorder="1" applyAlignment="1">
      <alignment horizontal="center"/>
    </xf>
    <xf numFmtId="166" fontId="0" fillId="0" borderId="57" xfId="0" applyNumberFormat="1" applyBorder="1" applyAlignment="1">
      <alignment vertical="center"/>
    </xf>
    <xf numFmtId="166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166" fontId="0" fillId="0" borderId="36" xfId="0" applyNumberFormat="1" applyBorder="1" applyAlignment="1">
      <alignment vertical="center"/>
    </xf>
    <xf numFmtId="166" fontId="3" fillId="0" borderId="0" xfId="0" applyNumberFormat="1" applyFont="1" applyBorder="1" applyAlignment="1">
      <alignment/>
    </xf>
    <xf numFmtId="166" fontId="0" fillId="0" borderId="18" xfId="0" applyNumberFormat="1" applyFill="1" applyBorder="1" applyAlignment="1">
      <alignment/>
    </xf>
    <xf numFmtId="166" fontId="16" fillId="0" borderId="0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left" vertical="center"/>
    </xf>
    <xf numFmtId="166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left" vertical="center"/>
    </xf>
    <xf numFmtId="166" fontId="0" fillId="0" borderId="0" xfId="0" applyNumberFormat="1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0" fillId="0" borderId="57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0" borderId="36" xfId="0" applyNumberFormat="1" applyFont="1" applyBorder="1" applyAlignment="1">
      <alignment/>
    </xf>
    <xf numFmtId="166" fontId="0" fillId="0" borderId="59" xfId="0" applyNumberFormat="1" applyBorder="1" applyAlignment="1">
      <alignment/>
    </xf>
    <xf numFmtId="166" fontId="0" fillId="0" borderId="0" xfId="0" applyNumberFormat="1" applyFont="1" applyAlignment="1">
      <alignment/>
    </xf>
    <xf numFmtId="166" fontId="21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left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right" vertical="center"/>
    </xf>
    <xf numFmtId="166" fontId="0" fillId="0" borderId="0" xfId="0" applyNumberFormat="1" applyFill="1" applyBorder="1" applyAlignment="1">
      <alignment/>
    </xf>
    <xf numFmtId="166" fontId="1" fillId="0" borderId="0" xfId="0" applyNumberFormat="1" applyFont="1" applyBorder="1" applyAlignment="1">
      <alignment horizontal="left" vertical="center"/>
    </xf>
    <xf numFmtId="166" fontId="20" fillId="0" borderId="0" xfId="0" applyNumberFormat="1" applyFont="1" applyFill="1" applyBorder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166" fontId="3" fillId="0" borderId="0" xfId="0" applyNumberFormat="1" applyFont="1" applyBorder="1" applyAlignment="1">
      <alignment/>
    </xf>
    <xf numFmtId="166" fontId="0" fillId="0" borderId="0" xfId="0" applyNumberFormat="1" applyFill="1" applyBorder="1" applyAlignment="1">
      <alignment vertical="center"/>
    </xf>
    <xf numFmtId="166" fontId="0" fillId="33" borderId="0" xfId="0" applyNumberFormat="1" applyFill="1" applyAlignment="1">
      <alignment/>
    </xf>
    <xf numFmtId="166" fontId="20" fillId="0" borderId="0" xfId="0" applyNumberFormat="1" applyFont="1" applyFill="1" applyBorder="1" applyAlignment="1">
      <alignment vertical="center"/>
    </xf>
    <xf numFmtId="166" fontId="20" fillId="0" borderId="0" xfId="0" applyNumberFormat="1" applyFont="1" applyBorder="1" applyAlignment="1">
      <alignment/>
    </xf>
    <xf numFmtId="166" fontId="20" fillId="0" borderId="0" xfId="0" applyNumberFormat="1" applyFont="1" applyBorder="1" applyAlignment="1">
      <alignment horizontal="center"/>
    </xf>
    <xf numFmtId="166" fontId="0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22" fillId="0" borderId="0" xfId="0" applyNumberFormat="1" applyFont="1" applyAlignment="1">
      <alignment/>
    </xf>
    <xf numFmtId="166" fontId="0" fillId="0" borderId="0" xfId="0" applyNumberFormat="1" applyFill="1" applyBorder="1" applyAlignment="1">
      <alignment/>
    </xf>
    <xf numFmtId="166" fontId="4" fillId="0" borderId="48" xfId="0" applyNumberFormat="1" applyFont="1" applyBorder="1" applyAlignment="1">
      <alignment/>
    </xf>
    <xf numFmtId="166" fontId="23" fillId="0" borderId="0" xfId="0" applyNumberFormat="1" applyFont="1" applyBorder="1" applyAlignment="1">
      <alignment horizontal="right"/>
    </xf>
    <xf numFmtId="166" fontId="23" fillId="0" borderId="0" xfId="0" applyNumberFormat="1" applyFont="1" applyBorder="1" applyAlignment="1">
      <alignment horizontal="left"/>
    </xf>
    <xf numFmtId="166" fontId="0" fillId="0" borderId="58" xfId="0" applyNumberFormat="1" applyBorder="1" applyAlignment="1">
      <alignment/>
    </xf>
    <xf numFmtId="166" fontId="0" fillId="0" borderId="33" xfId="0" applyNumberFormat="1" applyBorder="1" applyAlignment="1">
      <alignment horizontal="center"/>
    </xf>
    <xf numFmtId="166" fontId="0" fillId="0" borderId="33" xfId="0" applyNumberFormat="1" applyBorder="1" applyAlignment="1">
      <alignment/>
    </xf>
    <xf numFmtId="166" fontId="24" fillId="0" borderId="33" xfId="0" applyNumberFormat="1" applyFont="1" applyBorder="1" applyAlignment="1">
      <alignment horizontal="center"/>
    </xf>
    <xf numFmtId="166" fontId="0" fillId="0" borderId="34" xfId="0" applyNumberFormat="1" applyBorder="1" applyAlignment="1">
      <alignment/>
    </xf>
    <xf numFmtId="166" fontId="21" fillId="0" borderId="0" xfId="0" applyNumberFormat="1" applyFont="1" applyBorder="1" applyAlignment="1">
      <alignment horizontal="center"/>
    </xf>
    <xf numFmtId="1" fontId="5" fillId="0" borderId="47" xfId="0" applyNumberFormat="1" applyFont="1" applyBorder="1" applyAlignment="1">
      <alignment/>
    </xf>
    <xf numFmtId="1" fontId="0" fillId="0" borderId="47" xfId="0" applyNumberFormat="1" applyBorder="1" applyAlignment="1">
      <alignment/>
    </xf>
    <xf numFmtId="1" fontId="4" fillId="0" borderId="47" xfId="0" applyNumberFormat="1" applyFont="1" applyBorder="1" applyAlignment="1">
      <alignment/>
    </xf>
    <xf numFmtId="1" fontId="1" fillId="0" borderId="47" xfId="0" applyNumberFormat="1" applyFont="1" applyBorder="1" applyAlignment="1">
      <alignment/>
    </xf>
    <xf numFmtId="1" fontId="4" fillId="0" borderId="48" xfId="0" applyNumberFormat="1" applyFont="1" applyBorder="1" applyAlignment="1">
      <alignment/>
    </xf>
    <xf numFmtId="1" fontId="0" fillId="0" borderId="18" xfId="0" applyNumberFormat="1" applyFont="1" applyFill="1" applyBorder="1" applyAlignment="1">
      <alignment/>
    </xf>
    <xf numFmtId="1" fontId="0" fillId="0" borderId="18" xfId="0" applyNumberFormat="1" applyFill="1" applyBorder="1" applyAlignment="1">
      <alignment horizontal="center"/>
    </xf>
    <xf numFmtId="1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1" fontId="0" fillId="0" borderId="1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6" xfId="0" applyFont="1" applyFill="1" applyBorder="1" applyAlignment="1">
      <alignment/>
    </xf>
    <xf numFmtId="1" fontId="0" fillId="0" borderId="18" xfId="0" applyNumberFormat="1" applyFill="1" applyBorder="1" applyAlignment="1">
      <alignment/>
    </xf>
    <xf numFmtId="166" fontId="3" fillId="0" borderId="0" xfId="0" applyNumberFormat="1" applyFont="1" applyAlignment="1">
      <alignment/>
    </xf>
    <xf numFmtId="166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 horizontal="center"/>
    </xf>
    <xf numFmtId="166" fontId="3" fillId="0" borderId="0" xfId="0" applyNumberFormat="1" applyFont="1" applyFill="1" applyBorder="1" applyAlignment="1">
      <alignment vertical="center"/>
    </xf>
    <xf numFmtId="1" fontId="0" fillId="0" borderId="0" xfId="0" applyNumberFormat="1" applyFont="1" applyAlignment="1">
      <alignment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0" fillId="0" borderId="29" xfId="0" applyFont="1" applyBorder="1" applyAlignment="1">
      <alignment horizontal="center"/>
    </xf>
    <xf numFmtId="14" fontId="0" fillId="0" borderId="35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3" fontId="0" fillId="0" borderId="18" xfId="44" applyNumberFormat="1" applyBorder="1" applyAlignment="1">
      <alignment/>
    </xf>
    <xf numFmtId="0" fontId="3" fillId="0" borderId="18" xfId="0" applyFont="1" applyBorder="1" applyAlignment="1">
      <alignment/>
    </xf>
    <xf numFmtId="0" fontId="0" fillId="0" borderId="29" xfId="0" applyBorder="1" applyAlignment="1">
      <alignment horizontal="center"/>
    </xf>
    <xf numFmtId="3" fontId="0" fillId="0" borderId="29" xfId="44" applyNumberFormat="1" applyBorder="1" applyAlignment="1">
      <alignment/>
    </xf>
    <xf numFmtId="0" fontId="0" fillId="0" borderId="55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0" fillId="0" borderId="45" xfId="0" applyFont="1" applyBorder="1" applyAlignment="1">
      <alignment horizontal="center" vertical="center"/>
    </xf>
    <xf numFmtId="3" fontId="20" fillId="0" borderId="45" xfId="44" applyNumberFormat="1" applyFont="1" applyBorder="1" applyAlignment="1">
      <alignment vertical="center"/>
    </xf>
    <xf numFmtId="3" fontId="20" fillId="0" borderId="46" xfId="44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" fillId="0" borderId="29" xfId="58" applyFont="1" applyBorder="1" applyAlignment="1">
      <alignment horizontal="center"/>
      <protection/>
    </xf>
    <xf numFmtId="2" fontId="28" fillId="0" borderId="36" xfId="58" applyNumberFormat="1" applyFont="1" applyBorder="1" applyAlignment="1">
      <alignment horizontal="center" wrapText="1"/>
      <protection/>
    </xf>
    <xf numFmtId="0" fontId="9" fillId="0" borderId="37" xfId="58" applyFont="1" applyBorder="1" applyAlignment="1">
      <alignment horizontal="center" vertical="center" wrapText="1"/>
      <protection/>
    </xf>
    <xf numFmtId="0" fontId="1" fillId="0" borderId="65" xfId="58" applyFont="1" applyBorder="1" applyAlignment="1">
      <alignment horizontal="center"/>
      <protection/>
    </xf>
    <xf numFmtId="0" fontId="1" fillId="0" borderId="22" xfId="58" applyFont="1" applyBorder="1" applyAlignment="1">
      <alignment horizontal="left" wrapText="1"/>
      <protection/>
    </xf>
    <xf numFmtId="0" fontId="1" fillId="0" borderId="22" xfId="58" applyFont="1" applyBorder="1" applyAlignment="1">
      <alignment horizontal="left"/>
      <protection/>
    </xf>
    <xf numFmtId="0" fontId="1" fillId="0" borderId="23" xfId="58" applyFont="1" applyBorder="1" applyAlignment="1">
      <alignment horizontal="left"/>
      <protection/>
    </xf>
    <xf numFmtId="0" fontId="0" fillId="0" borderId="42" xfId="58" applyFont="1" applyBorder="1" applyAlignment="1">
      <alignment horizontal="center"/>
      <protection/>
    </xf>
    <xf numFmtId="0" fontId="0" fillId="0" borderId="47" xfId="58" applyFont="1" applyBorder="1" applyAlignment="1">
      <alignment horizontal="left" wrapText="1"/>
      <protection/>
    </xf>
    <xf numFmtId="0" fontId="1" fillId="0" borderId="18" xfId="58" applyFont="1" applyBorder="1" applyAlignment="1">
      <alignment horizontal="left"/>
      <protection/>
    </xf>
    <xf numFmtId="0" fontId="1" fillId="0" borderId="25" xfId="58" applyFont="1" applyBorder="1" applyAlignment="1">
      <alignment horizontal="left"/>
      <protection/>
    </xf>
    <xf numFmtId="0" fontId="0" fillId="0" borderId="44" xfId="58" applyFont="1" applyBorder="1" applyAlignment="1">
      <alignment horizontal="center"/>
      <protection/>
    </xf>
    <xf numFmtId="0" fontId="20" fillId="0" borderId="47" xfId="58" applyFont="1" applyBorder="1" applyAlignment="1">
      <alignment horizontal="left" wrapText="1"/>
      <protection/>
    </xf>
    <xf numFmtId="0" fontId="1" fillId="0" borderId="24" xfId="58" applyFont="1" applyBorder="1" applyAlignment="1">
      <alignment horizontal="center"/>
      <protection/>
    </xf>
    <xf numFmtId="0" fontId="1" fillId="0" borderId="47" xfId="58" applyFont="1" applyBorder="1" applyAlignment="1">
      <alignment horizontal="left" wrapText="1"/>
      <protection/>
    </xf>
    <xf numFmtId="0" fontId="0" fillId="0" borderId="35" xfId="58" applyFont="1" applyBorder="1" applyAlignment="1">
      <alignment horizontal="left" wrapText="1"/>
      <protection/>
    </xf>
    <xf numFmtId="0" fontId="0" fillId="0" borderId="43" xfId="58" applyFont="1" applyBorder="1" applyAlignment="1">
      <alignment horizontal="center"/>
      <protection/>
    </xf>
    <xf numFmtId="0" fontId="0" fillId="0" borderId="34" xfId="58" applyFont="1" applyBorder="1" applyAlignment="1">
      <alignment horizontal="left" wrapText="1"/>
      <protection/>
    </xf>
    <xf numFmtId="0" fontId="1" fillId="0" borderId="24" xfId="58" applyFont="1" applyBorder="1" applyAlignment="1">
      <alignment horizontal="center" vertical="center"/>
      <protection/>
    </xf>
    <xf numFmtId="0" fontId="1" fillId="0" borderId="44" xfId="58" applyFont="1" applyBorder="1" applyAlignment="1">
      <alignment horizontal="center" vertical="center"/>
      <protection/>
    </xf>
    <xf numFmtId="0" fontId="0" fillId="0" borderId="47" xfId="58" applyFont="1" applyBorder="1" applyAlignment="1">
      <alignment horizontal="center" wrapText="1"/>
      <protection/>
    </xf>
    <xf numFmtId="0" fontId="1" fillId="0" borderId="42" xfId="58" applyFont="1" applyBorder="1" applyAlignment="1">
      <alignment horizontal="center"/>
      <protection/>
    </xf>
    <xf numFmtId="0" fontId="7" fillId="0" borderId="18" xfId="58" applyFont="1" applyBorder="1" applyAlignment="1">
      <alignment horizontal="left" wrapText="1"/>
      <protection/>
    </xf>
    <xf numFmtId="0" fontId="1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" fillId="0" borderId="44" xfId="58" applyFont="1" applyBorder="1" applyAlignment="1">
      <alignment horizontal="center"/>
      <protection/>
    </xf>
    <xf numFmtId="0" fontId="1" fillId="0" borderId="18" xfId="58" applyFont="1" applyBorder="1" applyAlignment="1">
      <alignment horizontal="left" wrapText="1"/>
      <protection/>
    </xf>
    <xf numFmtId="0" fontId="1" fillId="0" borderId="43" xfId="58" applyFont="1" applyBorder="1" applyAlignment="1">
      <alignment horizontal="center"/>
      <protection/>
    </xf>
    <xf numFmtId="0" fontId="1" fillId="0" borderId="35" xfId="58" applyFont="1" applyBorder="1" applyAlignment="1">
      <alignment horizontal="left" wrapText="1"/>
      <protection/>
    </xf>
    <xf numFmtId="0" fontId="1" fillId="0" borderId="26" xfId="58" applyFont="1" applyBorder="1" applyAlignment="1">
      <alignment horizontal="center"/>
      <protection/>
    </xf>
    <xf numFmtId="0" fontId="1" fillId="0" borderId="27" xfId="58" applyFont="1" applyBorder="1" applyAlignment="1">
      <alignment horizontal="left" wrapText="1"/>
      <protection/>
    </xf>
    <xf numFmtId="0" fontId="1" fillId="0" borderId="27" xfId="58" applyFont="1" applyBorder="1" applyAlignment="1">
      <alignment horizontal="left"/>
      <protection/>
    </xf>
    <xf numFmtId="0" fontId="1" fillId="0" borderId="28" xfId="58" applyFont="1" applyBorder="1" applyAlignment="1">
      <alignment horizontal="left"/>
      <protection/>
    </xf>
    <xf numFmtId="0" fontId="1" fillId="0" borderId="0" xfId="58" applyFont="1" applyBorder="1" applyAlignment="1">
      <alignment horizontal="center"/>
      <protection/>
    </xf>
    <xf numFmtId="0" fontId="1" fillId="0" borderId="0" xfId="58" applyFont="1" applyBorder="1" applyAlignment="1">
      <alignment horizontal="left" wrapText="1"/>
      <protection/>
    </xf>
    <xf numFmtId="0" fontId="1" fillId="0" borderId="0" xfId="58" applyFont="1" applyBorder="1" applyAlignment="1">
      <alignment horizontal="left"/>
      <protection/>
    </xf>
    <xf numFmtId="0" fontId="3" fillId="0" borderId="29" xfId="58" applyFont="1" applyBorder="1">
      <alignment/>
      <protection/>
    </xf>
    <xf numFmtId="2" fontId="28" fillId="0" borderId="29" xfId="58" applyNumberFormat="1" applyFont="1" applyBorder="1" applyAlignment="1">
      <alignment horizontal="center" wrapText="1"/>
      <protection/>
    </xf>
    <xf numFmtId="0" fontId="9" fillId="0" borderId="29" xfId="58" applyFont="1" applyBorder="1" applyAlignment="1">
      <alignment horizontal="center" vertical="center" wrapText="1"/>
      <protection/>
    </xf>
    <xf numFmtId="0" fontId="9" fillId="0" borderId="21" xfId="58" applyFont="1" applyBorder="1" applyAlignment="1">
      <alignment horizontal="center"/>
      <protection/>
    </xf>
    <xf numFmtId="0" fontId="9" fillId="0" borderId="22" xfId="58" applyFont="1" applyBorder="1" applyAlignment="1">
      <alignment horizontal="left" wrapText="1"/>
      <protection/>
    </xf>
    <xf numFmtId="0" fontId="9" fillId="0" borderId="22" xfId="58" applyFont="1" applyBorder="1" applyAlignment="1">
      <alignment horizontal="left"/>
      <protection/>
    </xf>
    <xf numFmtId="0" fontId="9" fillId="0" borderId="23" xfId="58" applyFont="1" applyBorder="1" applyAlignment="1">
      <alignment horizontal="left"/>
      <protection/>
    </xf>
    <xf numFmtId="0" fontId="3" fillId="0" borderId="24" xfId="58" applyFont="1" applyBorder="1" applyAlignment="1">
      <alignment horizontal="left"/>
      <protection/>
    </xf>
    <xf numFmtId="0" fontId="3" fillId="0" borderId="18" xfId="59" applyFont="1" applyFill="1" applyBorder="1" applyAlignment="1">
      <alignment horizontal="left" wrapText="1"/>
      <protection/>
    </xf>
    <xf numFmtId="0" fontId="9" fillId="0" borderId="18" xfId="58" applyFont="1" applyBorder="1" applyAlignment="1">
      <alignment horizontal="left"/>
      <protection/>
    </xf>
    <xf numFmtId="0" fontId="9" fillId="0" borderId="25" xfId="58" applyFont="1" applyBorder="1" applyAlignment="1">
      <alignment horizontal="left"/>
      <protection/>
    </xf>
    <xf numFmtId="0" fontId="3" fillId="0" borderId="18" xfId="58" applyFont="1" applyBorder="1" applyAlignment="1">
      <alignment horizontal="left" wrapText="1"/>
      <protection/>
    </xf>
    <xf numFmtId="0" fontId="9" fillId="0" borderId="24" xfId="58" applyFont="1" applyBorder="1" applyAlignment="1">
      <alignment horizontal="center"/>
      <protection/>
    </xf>
    <xf numFmtId="0" fontId="9" fillId="0" borderId="18" xfId="58" applyFont="1" applyBorder="1" applyAlignment="1">
      <alignment horizontal="left" wrapText="1"/>
      <protection/>
    </xf>
    <xf numFmtId="0" fontId="3" fillId="0" borderId="24" xfId="58" applyFont="1" applyBorder="1" applyAlignment="1">
      <alignment horizontal="center"/>
      <protection/>
    </xf>
    <xf numFmtId="0" fontId="3" fillId="0" borderId="18" xfId="58" applyFont="1" applyBorder="1" applyAlignment="1">
      <alignment horizontal="left"/>
      <protection/>
    </xf>
    <xf numFmtId="0" fontId="9" fillId="0" borderId="25" xfId="58" applyFont="1" applyBorder="1" applyAlignment="1">
      <alignment horizontal="left" wrapText="1"/>
      <protection/>
    </xf>
    <xf numFmtId="0" fontId="3" fillId="0" borderId="24" xfId="58" applyFont="1" applyFill="1" applyBorder="1" applyAlignment="1">
      <alignment horizontal="center"/>
      <protection/>
    </xf>
    <xf numFmtId="0" fontId="3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5" xfId="58" applyFont="1" applyBorder="1" applyAlignment="1">
      <alignment horizontal="center" vertical="center" wrapText="1"/>
      <protection/>
    </xf>
    <xf numFmtId="0" fontId="9" fillId="0" borderId="41" xfId="58" applyFont="1" applyBorder="1" applyAlignment="1">
      <alignment horizontal="center" vertical="center" wrapText="1"/>
      <protection/>
    </xf>
    <xf numFmtId="0" fontId="9" fillId="0" borderId="24" xfId="58" applyFont="1" applyBorder="1">
      <alignment/>
      <protection/>
    </xf>
    <xf numFmtId="0" fontId="3" fillId="0" borderId="24" xfId="0" applyFont="1" applyBorder="1" applyAlignment="1">
      <alignment/>
    </xf>
    <xf numFmtId="0" fontId="3" fillId="0" borderId="24" xfId="58" applyFont="1" applyBorder="1">
      <alignment/>
      <protection/>
    </xf>
    <xf numFmtId="0" fontId="3" fillId="0" borderId="26" xfId="58" applyFont="1" applyBorder="1">
      <alignment/>
      <protection/>
    </xf>
    <xf numFmtId="0" fontId="9" fillId="0" borderId="27" xfId="58" applyFont="1" applyBorder="1" applyAlignment="1">
      <alignment horizontal="left"/>
      <protection/>
    </xf>
    <xf numFmtId="0" fontId="3" fillId="0" borderId="27" xfId="58" applyFont="1" applyBorder="1" applyAlignment="1">
      <alignment horizontal="left"/>
      <protection/>
    </xf>
    <xf numFmtId="0" fontId="9" fillId="0" borderId="28" xfId="58" applyFont="1" applyBorder="1" applyAlignment="1">
      <alignment horizontal="left"/>
      <protection/>
    </xf>
    <xf numFmtId="0" fontId="9" fillId="0" borderId="0" xfId="58" applyFont="1" applyBorder="1" applyAlignment="1">
      <alignment horizontal="left"/>
      <protection/>
    </xf>
    <xf numFmtId="0" fontId="6" fillId="0" borderId="0" xfId="58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62" xfId="0" applyBorder="1" applyAlignment="1">
      <alignment/>
    </xf>
    <xf numFmtId="0" fontId="0" fillId="0" borderId="29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47" xfId="0" applyFont="1" applyBorder="1" applyAlignment="1">
      <alignment/>
    </xf>
    <xf numFmtId="0" fontId="9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6" fillId="0" borderId="0" xfId="0" applyFont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0" fillId="0" borderId="58" xfId="0" applyNumberFormat="1" applyFill="1" applyBorder="1" applyAlignment="1">
      <alignment horizontal="center" vertical="center"/>
    </xf>
    <xf numFmtId="166" fontId="0" fillId="0" borderId="33" xfId="0" applyNumberFormat="1" applyFill="1" applyBorder="1" applyAlignment="1">
      <alignment horizontal="center" vertical="center"/>
    </xf>
    <xf numFmtId="166" fontId="0" fillId="0" borderId="59" xfId="0" applyNumberFormat="1" applyFill="1" applyBorder="1" applyAlignment="1">
      <alignment horizontal="center" vertical="center"/>
    </xf>
    <xf numFmtId="166" fontId="0" fillId="0" borderId="47" xfId="0" applyNumberFormat="1" applyFill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66" fontId="0" fillId="0" borderId="60" xfId="0" applyNumberFormat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166" fontId="0" fillId="0" borderId="58" xfId="0" applyNumberFormat="1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166" fontId="0" fillId="0" borderId="34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6" fontId="0" fillId="0" borderId="62" xfId="0" applyNumberFormat="1" applyFill="1" applyBorder="1" applyAlignment="1">
      <alignment horizontal="center" vertical="center"/>
    </xf>
    <xf numFmtId="166" fontId="0" fillId="0" borderId="0" xfId="0" applyNumberFormat="1" applyBorder="1" applyAlignment="1">
      <alignment horizontal="left"/>
    </xf>
    <xf numFmtId="166" fontId="0" fillId="0" borderId="62" xfId="0" applyNumberFormat="1" applyFill="1" applyBorder="1" applyAlignment="1">
      <alignment horizontal="left"/>
    </xf>
    <xf numFmtId="166" fontId="0" fillId="0" borderId="59" xfId="0" applyNumberFormat="1" applyFill="1" applyBorder="1" applyAlignment="1">
      <alignment horizontal="left"/>
    </xf>
    <xf numFmtId="166" fontId="0" fillId="0" borderId="47" xfId="0" applyNumberFormat="1" applyFill="1" applyBorder="1" applyAlignment="1">
      <alignment horizontal="left"/>
    </xf>
    <xf numFmtId="1" fontId="0" fillId="0" borderId="62" xfId="0" applyNumberFormat="1" applyFont="1" applyFill="1" applyBorder="1" applyAlignment="1">
      <alignment horizontal="center"/>
    </xf>
    <xf numFmtId="1" fontId="0" fillId="0" borderId="59" xfId="0" applyNumberFormat="1" applyFont="1" applyFill="1" applyBorder="1" applyAlignment="1">
      <alignment horizontal="center"/>
    </xf>
    <xf numFmtId="1" fontId="0" fillId="0" borderId="4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166" fontId="17" fillId="0" borderId="57" xfId="0" applyNumberFormat="1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/>
    </xf>
    <xf numFmtId="166" fontId="17" fillId="0" borderId="36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62" xfId="58" applyNumberFormat="1" applyFont="1" applyBorder="1" applyAlignment="1">
      <alignment horizontal="center" wrapText="1"/>
      <protection/>
    </xf>
    <xf numFmtId="2" fontId="1" fillId="0" borderId="59" xfId="58" applyNumberFormat="1" applyFont="1" applyBorder="1" applyAlignment="1">
      <alignment horizontal="center" wrapText="1"/>
      <protection/>
    </xf>
    <xf numFmtId="2" fontId="1" fillId="0" borderId="47" xfId="58" applyNumberFormat="1" applyFont="1" applyBorder="1" applyAlignment="1">
      <alignment horizontal="center" wrapText="1"/>
      <protection/>
    </xf>
    <xf numFmtId="2" fontId="28" fillId="0" borderId="0" xfId="58" applyNumberFormat="1" applyFont="1" applyBorder="1" applyAlignment="1">
      <alignment horizontal="center" wrapText="1"/>
      <protection/>
    </xf>
    <xf numFmtId="2" fontId="28" fillId="0" borderId="36" xfId="58" applyNumberFormat="1" applyFont="1" applyBorder="1" applyAlignment="1">
      <alignment horizontal="center" wrapText="1"/>
      <protection/>
    </xf>
    <xf numFmtId="0" fontId="1" fillId="0" borderId="69" xfId="58" applyFont="1" applyBorder="1" applyAlignment="1">
      <alignment horizontal="left" wrapText="1"/>
      <protection/>
    </xf>
    <xf numFmtId="0" fontId="1" fillId="0" borderId="22" xfId="58" applyFont="1" applyBorder="1" applyAlignment="1">
      <alignment horizontal="left" wrapText="1"/>
      <protection/>
    </xf>
    <xf numFmtId="0" fontId="0" fillId="0" borderId="59" xfId="58" applyFont="1" applyBorder="1" applyAlignment="1">
      <alignment horizontal="left" wrapText="1"/>
      <protection/>
    </xf>
    <xf numFmtId="0" fontId="0" fillId="0" borderId="47" xfId="58" applyFont="1" applyBorder="1" applyAlignment="1">
      <alignment horizontal="left" wrapText="1"/>
      <protection/>
    </xf>
    <xf numFmtId="0" fontId="1" fillId="0" borderId="59" xfId="58" applyFont="1" applyBorder="1" applyAlignment="1">
      <alignment horizontal="left" wrapText="1"/>
      <protection/>
    </xf>
    <xf numFmtId="0" fontId="1" fillId="0" borderId="47" xfId="58" applyFont="1" applyBorder="1" applyAlignment="1">
      <alignment horizontal="left" wrapText="1"/>
      <protection/>
    </xf>
    <xf numFmtId="0" fontId="0" fillId="0" borderId="59" xfId="58" applyFont="1" applyBorder="1" applyAlignment="1">
      <alignment horizontal="center" wrapText="1"/>
      <protection/>
    </xf>
    <xf numFmtId="0" fontId="0" fillId="0" borderId="47" xfId="58" applyFont="1" applyBorder="1" applyAlignment="1">
      <alignment horizontal="center" wrapText="1"/>
      <protection/>
    </xf>
    <xf numFmtId="0" fontId="20" fillId="0" borderId="47" xfId="58" applyFont="1" applyBorder="1" applyAlignment="1">
      <alignment horizontal="left" wrapText="1"/>
      <protection/>
    </xf>
    <xf numFmtId="0" fontId="20" fillId="0" borderId="18" xfId="58" applyFont="1" applyBorder="1" applyAlignment="1">
      <alignment horizontal="left" wrapText="1"/>
      <protection/>
    </xf>
    <xf numFmtId="0" fontId="1" fillId="0" borderId="18" xfId="58" applyFont="1" applyBorder="1" applyAlignment="1">
      <alignment horizontal="left" wrapText="1"/>
      <protection/>
    </xf>
    <xf numFmtId="0" fontId="1" fillId="0" borderId="27" xfId="58" applyFont="1" applyBorder="1" applyAlignment="1">
      <alignment horizontal="left" wrapText="1"/>
      <protection/>
    </xf>
    <xf numFmtId="0" fontId="28" fillId="0" borderId="60" xfId="58" applyFont="1" applyBorder="1" applyAlignment="1">
      <alignment horizontal="center" wrapText="1"/>
      <protection/>
    </xf>
    <xf numFmtId="0" fontId="28" fillId="0" borderId="31" xfId="58" applyFont="1" applyBorder="1" applyAlignment="1">
      <alignment horizontal="center" wrapText="1"/>
      <protection/>
    </xf>
    <xf numFmtId="0" fontId="28" fillId="0" borderId="32" xfId="58" applyFont="1" applyBorder="1" applyAlignment="1">
      <alignment horizontal="center" wrapText="1"/>
      <protection/>
    </xf>
    <xf numFmtId="0" fontId="9" fillId="0" borderId="69" xfId="58" applyFont="1" applyBorder="1" applyAlignment="1">
      <alignment horizontal="left" wrapText="1"/>
      <protection/>
    </xf>
    <xf numFmtId="0" fontId="9" fillId="0" borderId="22" xfId="58" applyFont="1" applyBorder="1" applyAlignment="1">
      <alignment horizontal="left" wrapText="1"/>
      <protection/>
    </xf>
    <xf numFmtId="0" fontId="3" fillId="0" borderId="18" xfId="59" applyFont="1" applyFill="1" applyBorder="1" applyAlignment="1">
      <alignment horizontal="left" wrapText="1"/>
      <protection/>
    </xf>
    <xf numFmtId="0" fontId="9" fillId="0" borderId="18" xfId="59" applyFont="1" applyFill="1" applyBorder="1" applyAlignment="1">
      <alignment horizontal="left" wrapText="1"/>
      <protection/>
    </xf>
    <xf numFmtId="0" fontId="9" fillId="0" borderId="18" xfId="58" applyFont="1" applyBorder="1" applyAlignment="1">
      <alignment horizontal="left" wrapText="1"/>
      <protection/>
    </xf>
    <xf numFmtId="0" fontId="3" fillId="0" borderId="18" xfId="58" applyFont="1" applyBorder="1" applyAlignment="1">
      <alignment horizontal="left" wrapText="1"/>
      <protection/>
    </xf>
    <xf numFmtId="0" fontId="3" fillId="0" borderId="18" xfId="58" applyFont="1" applyBorder="1" applyAlignment="1">
      <alignment horizontal="left"/>
      <protection/>
    </xf>
    <xf numFmtId="0" fontId="29" fillId="0" borderId="18" xfId="59" applyFont="1" applyFill="1" applyBorder="1" applyAlignment="1">
      <alignment horizontal="left" wrapText="1"/>
      <protection/>
    </xf>
    <xf numFmtId="0" fontId="29" fillId="0" borderId="27" xfId="58" applyFont="1" applyBorder="1" applyAlignment="1">
      <alignment horizontal="left"/>
      <protection/>
    </xf>
    <xf numFmtId="0" fontId="9" fillId="0" borderId="18" xfId="58" applyFont="1" applyBorder="1" applyAlignment="1">
      <alignment horizontal="left"/>
      <protection/>
    </xf>
    <xf numFmtId="0" fontId="29" fillId="0" borderId="18" xfId="58" applyFont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di%20Petrol\Bilanci%20Ardi%20Petrol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LCOAL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"/>
      <sheetName val="Aktivet"/>
      <sheetName val="Pasivet"/>
      <sheetName val="Ardh.Shpenz.1"/>
      <sheetName val="Ardh.Shpenz.2"/>
      <sheetName val="Fluksi M.direkte"/>
      <sheetName val="Fluksi M.indirekte"/>
      <sheetName val="Kapitali Konsol."/>
      <sheetName val="Kapitali pa Konsol."/>
      <sheetName val="Informacion i pergjithshem "/>
      <sheetName val="Shpjegim zerave te bilancit "/>
      <sheetName val="Shenime te tjera shpjeguese"/>
    </sheetNames>
    <sheetDataSet>
      <sheetData sheetId="3">
        <row r="15">
          <cell r="D15" t="str">
            <v>Shpenzime te tjera nga veprimtaria e shfrytezimit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penzimet"/>
      <sheetName val="fdp"/>
      <sheetName val="bler+furnit"/>
      <sheetName val="shitjet"/>
      <sheetName val="ana cm shit"/>
      <sheetName val="anal shit mujore"/>
      <sheetName val="aq"/>
      <sheetName val="an kost bler"/>
      <sheetName val="blerjet tati"/>
      <sheetName val="shitjettatim"/>
      <sheetName val="iventari"/>
      <sheetName val="KLIENTA"/>
      <sheetName val="FURNITORET"/>
      <sheetName val="shitje"/>
      <sheetName val="BAN EUR"/>
      <sheetName val="alpfa lek"/>
      <sheetName val="Sheet1"/>
      <sheetName val="pagat"/>
      <sheetName val="kerkesa"/>
      <sheetName val="Sheet2"/>
      <sheetName val="Sheet3"/>
    </sheetNames>
    <sheetDataSet>
      <sheetData sheetId="0">
        <row r="27">
          <cell r="C27">
            <v>13446973.59667692</v>
          </cell>
        </row>
        <row r="57">
          <cell r="N57">
            <v>301270.995</v>
          </cell>
        </row>
      </sheetData>
      <sheetData sheetId="17">
        <row r="18">
          <cell r="D18">
            <v>907727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55"/>
  <sheetViews>
    <sheetView zoomScalePageLayoutView="0" workbookViewId="0" topLeftCell="A37">
      <selection activeCell="L45" sqref="L45"/>
    </sheetView>
  </sheetViews>
  <sheetFormatPr defaultColWidth="9.140625" defaultRowHeight="12.75"/>
  <cols>
    <col min="2" max="2" width="1.28515625" style="0" customWidth="1"/>
    <col min="10" max="10" width="12.7109375" style="0" customWidth="1"/>
  </cols>
  <sheetData>
    <row r="1" ht="13.5" thickBot="1"/>
    <row r="2" spans="3:10" ht="12.75">
      <c r="C2" s="4"/>
      <c r="D2" s="5"/>
      <c r="E2" s="5"/>
      <c r="F2" s="5"/>
      <c r="G2" s="5"/>
      <c r="H2" s="5"/>
      <c r="I2" s="5"/>
      <c r="J2" s="6"/>
    </row>
    <row r="3" spans="3:10" ht="12.75">
      <c r="C3" s="7"/>
      <c r="D3" s="2" t="s">
        <v>0</v>
      </c>
      <c r="E3" s="2"/>
      <c r="F3" s="2"/>
      <c r="G3" s="380" t="s">
        <v>380</v>
      </c>
      <c r="H3" s="380"/>
      <c r="I3" s="380"/>
      <c r="J3" s="8"/>
    </row>
    <row r="4" spans="3:10" ht="12.75">
      <c r="C4" s="7"/>
      <c r="D4" s="2" t="s">
        <v>1</v>
      </c>
      <c r="E4" s="2"/>
      <c r="F4" s="2"/>
      <c r="G4" s="382" t="s">
        <v>381</v>
      </c>
      <c r="H4" s="382"/>
      <c r="I4" s="382"/>
      <c r="J4" s="8"/>
    </row>
    <row r="5" spans="3:10" ht="12.75">
      <c r="C5" s="7"/>
      <c r="D5" s="2" t="s">
        <v>2</v>
      </c>
      <c r="E5" s="2"/>
      <c r="F5" s="381" t="s">
        <v>382</v>
      </c>
      <c r="G5" s="381"/>
      <c r="H5" s="381"/>
      <c r="I5" s="381"/>
      <c r="J5" s="8"/>
    </row>
    <row r="6" spans="3:10" ht="12.75">
      <c r="C6" s="7"/>
      <c r="D6" s="2"/>
      <c r="E6" s="2"/>
      <c r="F6" s="2"/>
      <c r="G6" s="2"/>
      <c r="H6" s="385"/>
      <c r="I6" s="385"/>
      <c r="J6" s="8"/>
    </row>
    <row r="7" spans="3:10" ht="12.75">
      <c r="C7" s="7"/>
      <c r="D7" s="3" t="s">
        <v>3</v>
      </c>
      <c r="E7" s="2"/>
      <c r="F7" s="102"/>
      <c r="G7" s="381">
        <v>2010.2006</v>
      </c>
      <c r="H7" s="381"/>
      <c r="I7" s="102"/>
      <c r="J7" s="8"/>
    </row>
    <row r="8" spans="3:10" ht="12.75">
      <c r="C8" s="7"/>
      <c r="D8" s="3" t="s">
        <v>4</v>
      </c>
      <c r="E8" s="2"/>
      <c r="F8" s="103"/>
      <c r="G8" s="382">
        <v>3209</v>
      </c>
      <c r="H8" s="382"/>
      <c r="I8" s="103"/>
      <c r="J8" s="8"/>
    </row>
    <row r="9" spans="3:10" ht="12.75">
      <c r="C9" s="7"/>
      <c r="D9" s="2"/>
      <c r="E9" s="2"/>
      <c r="F9" s="2"/>
      <c r="G9" s="2"/>
      <c r="H9" s="2"/>
      <c r="I9" s="2"/>
      <c r="J9" s="8"/>
    </row>
    <row r="10" spans="3:10" ht="12.75">
      <c r="C10" s="7"/>
      <c r="D10" s="3" t="s">
        <v>5</v>
      </c>
      <c r="E10" s="2"/>
      <c r="F10" s="383" t="s">
        <v>383</v>
      </c>
      <c r="G10" s="383"/>
      <c r="H10" s="383"/>
      <c r="I10" s="383"/>
      <c r="J10" s="384"/>
    </row>
    <row r="11" spans="3:10" ht="12.75">
      <c r="C11" s="7"/>
      <c r="D11" s="2"/>
      <c r="E11" s="2"/>
      <c r="F11" s="382"/>
      <c r="G11" s="382"/>
      <c r="H11" s="382"/>
      <c r="I11" s="382"/>
      <c r="J11" s="8"/>
    </row>
    <row r="12" spans="3:10" ht="12.75">
      <c r="C12" s="7"/>
      <c r="D12" s="2"/>
      <c r="E12" s="2"/>
      <c r="F12" s="2"/>
      <c r="G12" s="2"/>
      <c r="H12" s="2"/>
      <c r="I12" s="2"/>
      <c r="J12" s="8"/>
    </row>
    <row r="13" spans="3:10" ht="12.75">
      <c r="C13" s="7"/>
      <c r="D13" s="2"/>
      <c r="E13" s="2"/>
      <c r="F13" s="2"/>
      <c r="G13" s="2"/>
      <c r="H13" s="2"/>
      <c r="I13" s="2"/>
      <c r="J13" s="8"/>
    </row>
    <row r="14" spans="3:10" ht="12.75">
      <c r="C14" s="7"/>
      <c r="D14" s="2"/>
      <c r="E14" s="2"/>
      <c r="F14" s="2"/>
      <c r="G14" s="2"/>
      <c r="H14" s="2"/>
      <c r="I14" s="2"/>
      <c r="J14" s="8"/>
    </row>
    <row r="15" spans="3:10" ht="12.75">
      <c r="C15" s="7"/>
      <c r="D15" s="2"/>
      <c r="E15" s="2"/>
      <c r="F15" s="2"/>
      <c r="G15" s="2"/>
      <c r="H15" s="2"/>
      <c r="I15" s="2"/>
      <c r="J15" s="8"/>
    </row>
    <row r="16" spans="3:10" ht="12.75">
      <c r="C16" s="7"/>
      <c r="D16" s="2"/>
      <c r="E16" s="2"/>
      <c r="F16" s="2"/>
      <c r="G16" s="2"/>
      <c r="H16" s="2"/>
      <c r="I16" s="2"/>
      <c r="J16" s="8"/>
    </row>
    <row r="17" spans="3:10" ht="12.75">
      <c r="C17" s="7"/>
      <c r="D17" s="2"/>
      <c r="E17" s="2"/>
      <c r="F17" s="2"/>
      <c r="G17" s="2"/>
      <c r="H17" s="2"/>
      <c r="I17" s="2"/>
      <c r="J17" s="8"/>
    </row>
    <row r="18" spans="3:10" ht="12.75">
      <c r="C18" s="7"/>
      <c r="D18" s="2"/>
      <c r="E18" s="2"/>
      <c r="F18" s="2"/>
      <c r="G18" s="2"/>
      <c r="H18" s="2"/>
      <c r="I18" s="2"/>
      <c r="J18" s="8"/>
    </row>
    <row r="19" spans="3:10" ht="18">
      <c r="C19" s="7"/>
      <c r="D19" s="387" t="s">
        <v>6</v>
      </c>
      <c r="E19" s="387"/>
      <c r="F19" s="387"/>
      <c r="G19" s="387"/>
      <c r="H19" s="387"/>
      <c r="I19" s="387"/>
      <c r="J19" s="8"/>
    </row>
    <row r="20" spans="3:10" ht="12.75">
      <c r="C20" s="7"/>
      <c r="D20" s="2"/>
      <c r="E20" s="2"/>
      <c r="F20" s="2"/>
      <c r="G20" s="2"/>
      <c r="H20" s="2"/>
      <c r="I20" s="2"/>
      <c r="J20" s="8"/>
    </row>
    <row r="21" spans="3:10" ht="12.75">
      <c r="C21" s="7"/>
      <c r="D21" s="2" t="s">
        <v>7</v>
      </c>
      <c r="E21" s="2"/>
      <c r="F21" s="2"/>
      <c r="G21" s="2"/>
      <c r="H21" s="2"/>
      <c r="I21" s="2"/>
      <c r="J21" s="8"/>
    </row>
    <row r="22" spans="3:10" ht="12.75">
      <c r="C22" s="7" t="s">
        <v>8</v>
      </c>
      <c r="D22" s="2"/>
      <c r="E22" s="2"/>
      <c r="F22" s="2"/>
      <c r="G22" s="2"/>
      <c r="H22" s="2"/>
      <c r="I22" s="2"/>
      <c r="J22" s="8"/>
    </row>
    <row r="23" spans="3:10" ht="12.75">
      <c r="C23" s="7"/>
      <c r="D23" s="2"/>
      <c r="E23" s="2"/>
      <c r="F23" s="2"/>
      <c r="G23" s="2"/>
      <c r="H23" s="2"/>
      <c r="I23" s="2"/>
      <c r="J23" s="8"/>
    </row>
    <row r="24" spans="3:10" ht="12.75">
      <c r="C24" s="7"/>
      <c r="D24" s="2"/>
      <c r="E24" s="2"/>
      <c r="F24" s="2"/>
      <c r="G24" s="2"/>
      <c r="H24" s="2"/>
      <c r="I24" s="2"/>
      <c r="J24" s="8"/>
    </row>
    <row r="25" spans="3:10" ht="12.75">
      <c r="C25" s="7"/>
      <c r="D25" s="2"/>
      <c r="E25" s="2"/>
      <c r="F25" s="2"/>
      <c r="G25" s="2"/>
      <c r="H25" s="2"/>
      <c r="I25" s="2"/>
      <c r="J25" s="8"/>
    </row>
    <row r="26" spans="3:10" ht="18">
      <c r="C26" s="7"/>
      <c r="D26" s="2"/>
      <c r="E26" s="102" t="s">
        <v>9</v>
      </c>
      <c r="F26" s="102"/>
      <c r="G26" s="116">
        <v>2010</v>
      </c>
      <c r="H26" s="102"/>
      <c r="I26" s="2"/>
      <c r="J26" s="8"/>
    </row>
    <row r="27" spans="3:10" ht="12.75">
      <c r="C27" s="7"/>
      <c r="D27" s="2"/>
      <c r="E27" s="2"/>
      <c r="F27" s="2"/>
      <c r="G27" s="2"/>
      <c r="H27" s="2"/>
      <c r="I27" s="2"/>
      <c r="J27" s="8"/>
    </row>
    <row r="28" spans="3:10" ht="12.75">
      <c r="C28" s="7"/>
      <c r="D28" s="2"/>
      <c r="E28" s="2"/>
      <c r="F28" s="2"/>
      <c r="G28" s="2"/>
      <c r="H28" s="2"/>
      <c r="I28" s="2"/>
      <c r="J28" s="8"/>
    </row>
    <row r="29" spans="3:10" ht="12.75">
      <c r="C29" s="7"/>
      <c r="D29" s="2"/>
      <c r="E29" s="2"/>
      <c r="F29" s="2"/>
      <c r="G29" s="2"/>
      <c r="H29" s="2"/>
      <c r="I29" s="2"/>
      <c r="J29" s="8"/>
    </row>
    <row r="30" spans="3:10" ht="12.75">
      <c r="C30" s="7"/>
      <c r="D30" s="2"/>
      <c r="E30" s="2"/>
      <c r="F30" s="2"/>
      <c r="G30" s="2"/>
      <c r="H30" s="2"/>
      <c r="I30" s="2"/>
      <c r="J30" s="8"/>
    </row>
    <row r="31" spans="3:10" ht="12.75">
      <c r="C31" s="7"/>
      <c r="D31" s="2"/>
      <c r="E31" s="2"/>
      <c r="F31" s="2"/>
      <c r="G31" s="2"/>
      <c r="H31" s="2"/>
      <c r="I31" s="2"/>
      <c r="J31" s="8"/>
    </row>
    <row r="32" spans="3:10" ht="12.75">
      <c r="C32" s="7"/>
      <c r="D32" s="2"/>
      <c r="E32" s="2"/>
      <c r="F32" s="2"/>
      <c r="G32" s="2"/>
      <c r="H32" s="2"/>
      <c r="I32" s="2"/>
      <c r="J32" s="8"/>
    </row>
    <row r="33" spans="3:10" ht="12.75">
      <c r="C33" s="7"/>
      <c r="D33" s="2"/>
      <c r="E33" s="2"/>
      <c r="F33" s="2"/>
      <c r="G33" s="2"/>
      <c r="H33" s="2"/>
      <c r="I33" s="2"/>
      <c r="J33" s="8"/>
    </row>
    <row r="34" spans="3:10" ht="12.75">
      <c r="C34" s="7"/>
      <c r="D34" s="2"/>
      <c r="E34" s="2"/>
      <c r="F34" s="2"/>
      <c r="G34" s="2"/>
      <c r="H34" s="2"/>
      <c r="I34" s="2"/>
      <c r="J34" s="8"/>
    </row>
    <row r="35" spans="3:10" ht="12.75">
      <c r="C35" s="7"/>
      <c r="D35" s="2"/>
      <c r="E35" s="2"/>
      <c r="F35" s="2"/>
      <c r="G35" s="2"/>
      <c r="H35" s="2"/>
      <c r="I35" s="2"/>
      <c r="J35" s="8"/>
    </row>
    <row r="36" spans="3:10" ht="12.75">
      <c r="C36" s="7"/>
      <c r="D36" s="2"/>
      <c r="E36" s="2"/>
      <c r="F36" s="2"/>
      <c r="G36" s="2"/>
      <c r="H36" s="2"/>
      <c r="I36" s="2"/>
      <c r="J36" s="8"/>
    </row>
    <row r="37" spans="3:10" ht="12.75">
      <c r="C37" s="7"/>
      <c r="D37" s="2"/>
      <c r="E37" s="2"/>
      <c r="F37" s="2"/>
      <c r="G37" s="2"/>
      <c r="H37" s="2"/>
      <c r="I37" s="2"/>
      <c r="J37" s="8"/>
    </row>
    <row r="38" spans="3:10" ht="12.75">
      <c r="C38" s="7"/>
      <c r="D38" s="2"/>
      <c r="E38" s="2"/>
      <c r="F38" s="2"/>
      <c r="G38" s="2"/>
      <c r="H38" s="2"/>
      <c r="I38" s="2"/>
      <c r="J38" s="8"/>
    </row>
    <row r="39" spans="3:10" ht="12.75">
      <c r="C39" s="7"/>
      <c r="D39" s="2"/>
      <c r="E39" s="2"/>
      <c r="F39" s="2"/>
      <c r="G39" s="2"/>
      <c r="H39" s="2"/>
      <c r="I39" s="2"/>
      <c r="J39" s="8"/>
    </row>
    <row r="40" spans="3:10" ht="12.75">
      <c r="C40" s="7" t="s">
        <v>10</v>
      </c>
      <c r="D40" s="2"/>
      <c r="E40" s="2"/>
      <c r="F40" s="2"/>
      <c r="G40" s="2"/>
      <c r="H40" s="2"/>
      <c r="I40" s="385"/>
      <c r="J40" s="386"/>
    </row>
    <row r="41" spans="3:10" ht="12.75">
      <c r="C41" s="7" t="s">
        <v>11</v>
      </c>
      <c r="D41" s="2"/>
      <c r="E41" s="2"/>
      <c r="F41" s="2"/>
      <c r="G41" s="2"/>
      <c r="H41" s="2"/>
      <c r="I41" s="385"/>
      <c r="J41" s="386"/>
    </row>
    <row r="42" spans="3:10" ht="12.75">
      <c r="C42" s="7" t="s">
        <v>12</v>
      </c>
      <c r="D42" s="2"/>
      <c r="E42" s="2"/>
      <c r="F42" s="2"/>
      <c r="G42" s="2"/>
      <c r="H42" s="2"/>
      <c r="I42" s="385"/>
      <c r="J42" s="386"/>
    </row>
    <row r="43" spans="3:10" ht="12.75">
      <c r="C43" s="7" t="s">
        <v>13</v>
      </c>
      <c r="D43" s="2"/>
      <c r="E43" s="2"/>
      <c r="F43" s="2"/>
      <c r="G43" s="2"/>
      <c r="H43" s="2"/>
      <c r="I43" s="385"/>
      <c r="J43" s="386"/>
    </row>
    <row r="44" spans="3:10" ht="12.75">
      <c r="C44" s="7"/>
      <c r="D44" s="2"/>
      <c r="E44" s="2"/>
      <c r="F44" s="2"/>
      <c r="G44" s="2"/>
      <c r="H44" s="2"/>
      <c r="I44" s="2"/>
      <c r="J44" s="8"/>
    </row>
    <row r="45" spans="3:10" ht="12.75">
      <c r="C45" s="7"/>
      <c r="D45" s="2"/>
      <c r="E45" s="2"/>
      <c r="F45" s="2"/>
      <c r="G45" s="2"/>
      <c r="H45" s="2"/>
      <c r="I45" s="2"/>
      <c r="J45" s="8"/>
    </row>
    <row r="46" spans="3:10" ht="12.75">
      <c r="C46" s="7" t="s">
        <v>14</v>
      </c>
      <c r="D46" s="2"/>
      <c r="E46" s="2"/>
      <c r="F46" s="2"/>
      <c r="G46" s="2"/>
      <c r="H46" s="2" t="s">
        <v>15</v>
      </c>
      <c r="I46" s="2" t="s">
        <v>426</v>
      </c>
      <c r="J46" s="8"/>
    </row>
    <row r="47" spans="3:10" ht="12.75">
      <c r="C47" s="7"/>
      <c r="D47" s="2"/>
      <c r="E47" s="2"/>
      <c r="F47" s="2"/>
      <c r="G47" s="2"/>
      <c r="H47" s="2" t="s">
        <v>16</v>
      </c>
      <c r="I47" s="2" t="s">
        <v>427</v>
      </c>
      <c r="J47" s="8"/>
    </row>
    <row r="48" spans="3:10" ht="12.75">
      <c r="C48" s="9"/>
      <c r="D48" s="1"/>
      <c r="E48" s="1"/>
      <c r="F48" s="1"/>
      <c r="G48" s="1"/>
      <c r="H48" s="1"/>
      <c r="I48" s="1"/>
      <c r="J48" s="10"/>
    </row>
    <row r="49" spans="3:10" ht="12.75">
      <c r="C49" s="7" t="s">
        <v>255</v>
      </c>
      <c r="D49" s="2"/>
      <c r="E49" s="2"/>
      <c r="F49" s="2"/>
      <c r="G49" s="2"/>
      <c r="H49" s="2"/>
      <c r="I49" s="385" t="s">
        <v>428</v>
      </c>
      <c r="J49" s="386"/>
    </row>
    <row r="50" spans="3:10" ht="12.75">
      <c r="C50" s="7"/>
      <c r="D50" s="2"/>
      <c r="E50" s="2"/>
      <c r="F50" s="2"/>
      <c r="G50" s="2"/>
      <c r="H50" s="2"/>
      <c r="I50" s="2"/>
      <c r="J50" s="8"/>
    </row>
    <row r="51" spans="3:10" ht="12.75">
      <c r="C51" s="7"/>
      <c r="D51" s="2"/>
      <c r="E51" s="2"/>
      <c r="F51" s="2"/>
      <c r="G51" s="2"/>
      <c r="H51" s="2"/>
      <c r="I51" s="2"/>
      <c r="J51" s="8"/>
    </row>
    <row r="52" spans="3:10" ht="12.75">
      <c r="C52" s="9"/>
      <c r="D52" s="1"/>
      <c r="E52" s="1"/>
      <c r="F52" s="1"/>
      <c r="G52" s="1"/>
      <c r="H52" s="1"/>
      <c r="I52" s="1"/>
      <c r="J52" s="10"/>
    </row>
    <row r="53" spans="3:10" ht="12.75">
      <c r="C53" s="9"/>
      <c r="D53" s="1"/>
      <c r="E53" s="1"/>
      <c r="F53" s="1"/>
      <c r="G53" s="1"/>
      <c r="H53" s="1"/>
      <c r="I53" s="1"/>
      <c r="J53" s="10"/>
    </row>
    <row r="54" spans="3:10" ht="13.5" thickBot="1">
      <c r="C54" s="11"/>
      <c r="D54" s="12"/>
      <c r="E54" s="12"/>
      <c r="F54" s="12"/>
      <c r="G54" s="12"/>
      <c r="H54" s="12"/>
      <c r="I54" s="12"/>
      <c r="J54" s="13"/>
    </row>
    <row r="55" spans="3:10" ht="12.75">
      <c r="C55" s="1"/>
      <c r="D55" s="1"/>
      <c r="E55" s="1"/>
      <c r="F55" s="1"/>
      <c r="G55" s="1"/>
      <c r="H55" s="1"/>
      <c r="I55" s="1"/>
      <c r="J55" s="1"/>
    </row>
  </sheetData>
  <sheetProtection/>
  <mergeCells count="14">
    <mergeCell ref="I43:J43"/>
    <mergeCell ref="I49:J49"/>
    <mergeCell ref="D19:I19"/>
    <mergeCell ref="I40:J40"/>
    <mergeCell ref="I41:J41"/>
    <mergeCell ref="I42:J42"/>
    <mergeCell ref="G3:I3"/>
    <mergeCell ref="G7:H7"/>
    <mergeCell ref="G8:H8"/>
    <mergeCell ref="F11:I11"/>
    <mergeCell ref="F10:J10"/>
    <mergeCell ref="G4:I4"/>
    <mergeCell ref="F5:I5"/>
    <mergeCell ref="H6:I6"/>
  </mergeCells>
  <printOptions/>
  <pageMargins left="0.75" right="0.75" top="0.83" bottom="0.94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3.7109375" style="0" customWidth="1"/>
    <col min="2" max="2" width="5.421875" style="0" customWidth="1"/>
    <col min="3" max="3" width="28.8515625" style="0" customWidth="1"/>
    <col min="4" max="4" width="15.57421875" style="0" customWidth="1"/>
    <col min="5" max="5" width="15.140625" style="0" customWidth="1"/>
    <col min="6" max="6" width="17.140625" style="0" customWidth="1"/>
    <col min="7" max="7" width="19.421875" style="0" customWidth="1"/>
    <col min="8" max="8" width="17.8515625" style="0" customWidth="1"/>
    <col min="9" max="9" width="16.00390625" style="0" customWidth="1"/>
  </cols>
  <sheetData>
    <row r="1" ht="24" customHeight="1">
      <c r="C1" s="102" t="str">
        <f>'Kopertina '!G3</f>
        <v>ELCOAL</v>
      </c>
    </row>
    <row r="2" spans="1:8" ht="27" customHeight="1">
      <c r="A2" s="427" t="s">
        <v>162</v>
      </c>
      <c r="B2" s="427"/>
      <c r="C2" s="427"/>
      <c r="D2" s="427"/>
      <c r="E2" s="427"/>
      <c r="F2" s="427"/>
      <c r="G2" s="427"/>
      <c r="H2" s="20">
        <v>2008</v>
      </c>
    </row>
    <row r="4" ht="13.5" thickBot="1">
      <c r="C4" s="19" t="s">
        <v>224</v>
      </c>
    </row>
    <row r="5" spans="2:9" ht="42" customHeight="1" thickBot="1">
      <c r="B5" s="71" t="s">
        <v>18</v>
      </c>
      <c r="C5" s="72" t="s">
        <v>200</v>
      </c>
      <c r="D5" s="73" t="s">
        <v>201</v>
      </c>
      <c r="E5" s="73" t="s">
        <v>202</v>
      </c>
      <c r="F5" s="73" t="s">
        <v>203</v>
      </c>
      <c r="G5" s="73" t="s">
        <v>212</v>
      </c>
      <c r="H5" s="73" t="s">
        <v>204</v>
      </c>
      <c r="I5" s="74" t="s">
        <v>177</v>
      </c>
    </row>
    <row r="6" spans="2:9" ht="33.75" customHeight="1" thickBot="1">
      <c r="B6" s="66" t="s">
        <v>25</v>
      </c>
      <c r="C6" s="75" t="s">
        <v>190</v>
      </c>
      <c r="D6" s="63"/>
      <c r="E6" s="63"/>
      <c r="F6" s="63"/>
      <c r="G6" s="63"/>
      <c r="H6" s="63"/>
      <c r="I6" s="64"/>
    </row>
    <row r="7" spans="2:9" ht="31.5" customHeight="1" thickBot="1">
      <c r="B7" s="66" t="s">
        <v>136</v>
      </c>
      <c r="C7" s="75" t="s">
        <v>205</v>
      </c>
      <c r="D7" s="63"/>
      <c r="E7" s="63"/>
      <c r="F7" s="63"/>
      <c r="G7" s="63"/>
      <c r="H7" s="63"/>
      <c r="I7" s="64"/>
    </row>
    <row r="8" spans="2:9" ht="30.75" customHeight="1">
      <c r="B8" s="66" t="s">
        <v>144</v>
      </c>
      <c r="C8" s="76" t="s">
        <v>179</v>
      </c>
      <c r="D8" s="49"/>
      <c r="E8" s="49"/>
      <c r="F8" s="49"/>
      <c r="G8" s="49"/>
      <c r="H8" s="49"/>
      <c r="I8" s="55"/>
    </row>
    <row r="9" spans="2:9" ht="29.25" customHeight="1">
      <c r="B9" s="66">
        <v>1</v>
      </c>
      <c r="C9" s="65" t="s">
        <v>206</v>
      </c>
      <c r="D9" s="23"/>
      <c r="E9" s="23"/>
      <c r="F9" s="23"/>
      <c r="G9" s="23"/>
      <c r="H9" s="23"/>
      <c r="I9" s="28"/>
    </row>
    <row r="10" spans="2:9" ht="29.25" customHeight="1">
      <c r="B10" s="66">
        <v>2</v>
      </c>
      <c r="C10" s="65" t="s">
        <v>207</v>
      </c>
      <c r="D10" s="23"/>
      <c r="E10" s="23"/>
      <c r="F10" s="23"/>
      <c r="G10" s="23"/>
      <c r="H10" s="23"/>
      <c r="I10" s="28"/>
    </row>
    <row r="11" spans="2:9" ht="28.5" customHeight="1">
      <c r="B11" s="66">
        <v>3</v>
      </c>
      <c r="C11" s="65" t="s">
        <v>208</v>
      </c>
      <c r="D11" s="23"/>
      <c r="E11" s="23"/>
      <c r="F11" s="23"/>
      <c r="G11" s="23"/>
      <c r="H11" s="23"/>
      <c r="I11" s="28"/>
    </row>
    <row r="12" spans="2:9" ht="30.75" customHeight="1" thickBot="1">
      <c r="B12" s="68">
        <v>4</v>
      </c>
      <c r="C12" s="46" t="s">
        <v>209</v>
      </c>
      <c r="D12" s="34"/>
      <c r="E12" s="34"/>
      <c r="F12" s="34"/>
      <c r="G12" s="34"/>
      <c r="H12" s="34"/>
      <c r="I12" s="35"/>
    </row>
    <row r="13" spans="2:9" ht="37.5" customHeight="1" thickBot="1">
      <c r="B13" s="70" t="s">
        <v>45</v>
      </c>
      <c r="C13" s="77" t="s">
        <v>190</v>
      </c>
      <c r="D13" s="63"/>
      <c r="E13" s="63"/>
      <c r="F13" s="63"/>
      <c r="G13" s="63"/>
      <c r="H13" s="63"/>
      <c r="I13" s="64"/>
    </row>
    <row r="14" spans="2:9" ht="33" customHeight="1">
      <c r="B14" s="69">
        <v>1</v>
      </c>
      <c r="C14" s="48" t="s">
        <v>206</v>
      </c>
      <c r="D14" s="49"/>
      <c r="E14" s="49"/>
      <c r="F14" s="49"/>
      <c r="G14" s="49"/>
      <c r="H14" s="49"/>
      <c r="I14" s="55"/>
    </row>
    <row r="15" spans="2:9" ht="28.5" customHeight="1">
      <c r="B15" s="66">
        <v>2</v>
      </c>
      <c r="C15" s="65" t="s">
        <v>207</v>
      </c>
      <c r="D15" s="23"/>
      <c r="E15" s="23"/>
      <c r="F15" s="23"/>
      <c r="G15" s="23"/>
      <c r="H15" s="23"/>
      <c r="I15" s="28"/>
    </row>
    <row r="16" spans="2:9" ht="31.5" customHeight="1">
      <c r="B16" s="66">
        <v>3</v>
      </c>
      <c r="C16" s="65" t="s">
        <v>210</v>
      </c>
      <c r="D16" s="23"/>
      <c r="E16" s="23"/>
      <c r="F16" s="23"/>
      <c r="G16" s="23"/>
      <c r="H16" s="23"/>
      <c r="I16" s="28"/>
    </row>
    <row r="17" spans="2:9" ht="24.75" customHeight="1">
      <c r="B17" s="66">
        <v>4</v>
      </c>
      <c r="C17" s="65" t="s">
        <v>211</v>
      </c>
      <c r="D17" s="23"/>
      <c r="E17" s="23"/>
      <c r="F17" s="23"/>
      <c r="G17" s="23"/>
      <c r="H17" s="23"/>
      <c r="I17" s="28"/>
    </row>
    <row r="18" spans="2:9" ht="36.75" customHeight="1" thickBot="1">
      <c r="B18" s="67" t="s">
        <v>81</v>
      </c>
      <c r="C18" s="78" t="s">
        <v>190</v>
      </c>
      <c r="D18" s="30"/>
      <c r="E18" s="30"/>
      <c r="F18" s="30"/>
      <c r="G18" s="30"/>
      <c r="H18" s="30"/>
      <c r="I18" s="31"/>
    </row>
  </sheetData>
  <sheetProtection/>
  <mergeCells count="1">
    <mergeCell ref="A2:G2"/>
  </mergeCells>
  <printOptions/>
  <pageMargins left="0.25" right="0.25" top="0.25" bottom="0.25" header="0.25" footer="0.2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64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5.140625" style="0" customWidth="1"/>
    <col min="8" max="8" width="12.8515625" style="0" customWidth="1"/>
    <col min="9" max="9" width="14.7109375" style="0" customWidth="1"/>
    <col min="10" max="10" width="6.8515625" style="0" customWidth="1"/>
    <col min="11" max="11" width="5.140625" style="0" customWidth="1"/>
  </cols>
  <sheetData>
    <row r="1" ht="13.5" thickBot="1"/>
    <row r="2" spans="2:10" ht="12.75">
      <c r="B2" s="16"/>
      <c r="C2" s="17"/>
      <c r="D2" s="17"/>
      <c r="E2" s="17"/>
      <c r="F2" s="17"/>
      <c r="G2" s="17"/>
      <c r="H2" s="17"/>
      <c r="I2" s="17"/>
      <c r="J2" s="18"/>
    </row>
    <row r="3" spans="2:10" ht="12.75">
      <c r="B3" s="9"/>
      <c r="C3" s="1"/>
      <c r="D3" s="385" t="s">
        <v>213</v>
      </c>
      <c r="E3" s="385"/>
      <c r="F3" s="385"/>
      <c r="G3" s="385"/>
      <c r="H3" s="385"/>
      <c r="I3" s="1"/>
      <c r="J3" s="10"/>
    </row>
    <row r="4" spans="2:10" ht="12.75">
      <c r="B4" s="9"/>
      <c r="C4" s="1"/>
      <c r="D4" s="1"/>
      <c r="E4" s="1"/>
      <c r="F4" s="1"/>
      <c r="G4" s="1"/>
      <c r="H4" s="1"/>
      <c r="I4" s="1"/>
      <c r="J4" s="10"/>
    </row>
    <row r="5" spans="2:10" ht="12.75">
      <c r="B5" s="9"/>
      <c r="C5" s="117" t="s">
        <v>214</v>
      </c>
      <c r="D5" s="45"/>
      <c r="E5" s="45"/>
      <c r="F5" s="45"/>
      <c r="G5" s="45"/>
      <c r="H5" s="45"/>
      <c r="I5" s="46"/>
      <c r="J5" s="10"/>
    </row>
    <row r="6" spans="2:10" ht="12.75">
      <c r="B6" s="9"/>
      <c r="C6" s="81" t="s">
        <v>215</v>
      </c>
      <c r="D6" s="79"/>
      <c r="E6" s="79"/>
      <c r="F6" s="79"/>
      <c r="G6" s="79"/>
      <c r="H6" s="79"/>
      <c r="I6" s="82"/>
      <c r="J6" s="10"/>
    </row>
    <row r="7" spans="2:10" ht="12.75">
      <c r="B7" s="9"/>
      <c r="C7" s="81" t="s">
        <v>216</v>
      </c>
      <c r="D7" s="79"/>
      <c r="E7" s="79"/>
      <c r="F7" s="79"/>
      <c r="G7" s="79"/>
      <c r="H7" s="79"/>
      <c r="I7" s="82"/>
      <c r="J7" s="10"/>
    </row>
    <row r="8" spans="2:10" ht="12.75">
      <c r="B8" s="9"/>
      <c r="C8" s="81" t="s">
        <v>217</v>
      </c>
      <c r="D8" s="79"/>
      <c r="E8" s="79"/>
      <c r="F8" s="79"/>
      <c r="G8" s="79"/>
      <c r="H8" s="79"/>
      <c r="I8" s="82"/>
      <c r="J8" s="10"/>
    </row>
    <row r="9" spans="2:10" ht="12.75">
      <c r="B9" s="9"/>
      <c r="C9" s="83" t="s">
        <v>219</v>
      </c>
      <c r="D9" s="1" t="s">
        <v>218</v>
      </c>
      <c r="E9" s="79"/>
      <c r="F9" s="79"/>
      <c r="G9" s="79"/>
      <c r="H9" s="79"/>
      <c r="I9" s="82"/>
      <c r="J9" s="80"/>
    </row>
    <row r="10" spans="2:10" ht="12.75">
      <c r="B10" s="9"/>
      <c r="C10" s="83" t="s">
        <v>220</v>
      </c>
      <c r="D10" s="1" t="s">
        <v>222</v>
      </c>
      <c r="E10" s="1"/>
      <c r="F10" s="1"/>
      <c r="G10" s="1"/>
      <c r="H10" s="1"/>
      <c r="I10" s="50"/>
      <c r="J10" s="10"/>
    </row>
    <row r="11" spans="2:10" ht="12.75">
      <c r="B11" s="9"/>
      <c r="C11" s="84" t="s">
        <v>221</v>
      </c>
      <c r="D11" s="47" t="s">
        <v>223</v>
      </c>
      <c r="E11" s="47"/>
      <c r="F11" s="47"/>
      <c r="G11" s="47"/>
      <c r="H11" s="47"/>
      <c r="I11" s="48"/>
      <c r="J11" s="10"/>
    </row>
    <row r="12" spans="2:10" ht="12.75">
      <c r="B12" s="9"/>
      <c r="C12" s="1"/>
      <c r="D12" s="1"/>
      <c r="E12" s="1"/>
      <c r="F12" s="1"/>
      <c r="G12" s="1"/>
      <c r="H12" s="1"/>
      <c r="I12" s="1"/>
      <c r="J12" s="10"/>
    </row>
    <row r="13" spans="2:10" ht="12.75">
      <c r="B13" s="9"/>
      <c r="C13" s="1"/>
      <c r="D13" s="1"/>
      <c r="E13" s="1"/>
      <c r="F13" s="1"/>
      <c r="G13" s="1"/>
      <c r="H13" s="1"/>
      <c r="I13" s="1"/>
      <c r="J13" s="10"/>
    </row>
    <row r="14" spans="2:10" ht="12.75">
      <c r="B14" s="9">
        <v>1</v>
      </c>
      <c r="C14" s="1" t="s">
        <v>261</v>
      </c>
      <c r="D14" s="1"/>
      <c r="E14" s="1"/>
      <c r="F14" s="1"/>
      <c r="G14" s="1"/>
      <c r="H14" s="1"/>
      <c r="I14" s="1"/>
      <c r="J14" s="10"/>
    </row>
    <row r="15" spans="2:10" ht="12.75">
      <c r="B15" s="9"/>
      <c r="C15" s="114" t="s">
        <v>262</v>
      </c>
      <c r="D15" s="1"/>
      <c r="E15" s="1"/>
      <c r="F15" s="1"/>
      <c r="G15" s="1"/>
      <c r="H15" s="1"/>
      <c r="I15" s="1"/>
      <c r="J15" s="10"/>
    </row>
    <row r="16" spans="2:10" ht="12.75">
      <c r="B16" s="9"/>
      <c r="C16" s="114" t="s">
        <v>263</v>
      </c>
      <c r="D16" s="1"/>
      <c r="E16" s="1"/>
      <c r="F16" s="1"/>
      <c r="G16" s="1"/>
      <c r="H16" s="1"/>
      <c r="I16" s="1"/>
      <c r="J16" s="10"/>
    </row>
    <row r="17" spans="2:10" ht="12.75">
      <c r="B17" s="9">
        <v>2</v>
      </c>
      <c r="C17" s="114" t="s">
        <v>264</v>
      </c>
      <c r="D17" s="1"/>
      <c r="E17" s="1"/>
      <c r="F17" s="1"/>
      <c r="G17" s="1"/>
      <c r="H17" s="1"/>
      <c r="I17" s="1"/>
      <c r="J17" s="10"/>
    </row>
    <row r="18" spans="2:10" ht="12.75">
      <c r="B18" s="9">
        <v>3</v>
      </c>
      <c r="C18" s="114" t="s">
        <v>265</v>
      </c>
      <c r="D18" s="1"/>
      <c r="E18" s="1"/>
      <c r="F18" s="1"/>
      <c r="G18" s="1"/>
      <c r="H18" s="1"/>
      <c r="I18" s="1"/>
      <c r="J18" s="10"/>
    </row>
    <row r="19" spans="2:10" ht="12.75">
      <c r="B19" s="9"/>
      <c r="C19" s="114" t="s">
        <v>266</v>
      </c>
      <c r="D19" s="1"/>
      <c r="E19" s="1"/>
      <c r="F19" s="1"/>
      <c r="G19" s="1"/>
      <c r="H19" s="1"/>
      <c r="I19" s="1"/>
      <c r="J19" s="10"/>
    </row>
    <row r="20" spans="2:10" ht="12.75">
      <c r="B20" s="9"/>
      <c r="C20" s="114" t="s">
        <v>267</v>
      </c>
      <c r="D20" s="1"/>
      <c r="E20" s="1"/>
      <c r="F20" s="1"/>
      <c r="G20" s="1"/>
      <c r="H20" s="1"/>
      <c r="I20" s="1"/>
      <c r="J20" s="10"/>
    </row>
    <row r="21" spans="2:10" ht="12.75">
      <c r="B21" s="9">
        <v>3</v>
      </c>
      <c r="C21" s="114" t="s">
        <v>268</v>
      </c>
      <c r="D21" s="1"/>
      <c r="E21" s="1"/>
      <c r="F21" s="1"/>
      <c r="G21" s="1"/>
      <c r="H21" s="1"/>
      <c r="I21" s="1"/>
      <c r="J21" s="10"/>
    </row>
    <row r="22" spans="2:10" ht="12.75">
      <c r="B22" s="9"/>
      <c r="C22" s="114" t="s">
        <v>269</v>
      </c>
      <c r="D22" s="1"/>
      <c r="E22" s="1"/>
      <c r="F22" s="1"/>
      <c r="G22" s="1"/>
      <c r="H22" s="1"/>
      <c r="I22" s="1"/>
      <c r="J22" s="10"/>
    </row>
    <row r="23" spans="2:10" ht="12.75">
      <c r="B23" s="9">
        <v>4</v>
      </c>
      <c r="C23" s="114" t="s">
        <v>270</v>
      </c>
      <c r="D23" s="1"/>
      <c r="E23" s="1"/>
      <c r="F23" s="1"/>
      <c r="G23" s="1"/>
      <c r="H23" s="1"/>
      <c r="I23" s="1"/>
      <c r="J23" s="10"/>
    </row>
    <row r="24" spans="2:10" ht="12.75">
      <c r="B24" s="9"/>
      <c r="C24" s="114" t="s">
        <v>271</v>
      </c>
      <c r="D24" s="1"/>
      <c r="E24" s="1"/>
      <c r="F24" s="1"/>
      <c r="G24" s="1"/>
      <c r="H24" s="1"/>
      <c r="I24" s="1"/>
      <c r="J24" s="10"/>
    </row>
    <row r="25" spans="2:10" ht="12.75">
      <c r="B25" s="9"/>
      <c r="C25" s="114" t="s">
        <v>272</v>
      </c>
      <c r="D25" s="1"/>
      <c r="E25" s="1"/>
      <c r="F25" s="1"/>
      <c r="G25" s="1"/>
      <c r="H25" s="1"/>
      <c r="I25" s="1"/>
      <c r="J25" s="10"/>
    </row>
    <row r="26" spans="2:10" ht="12.75">
      <c r="B26" s="9"/>
      <c r="C26" s="114" t="s">
        <v>273</v>
      </c>
      <c r="D26" s="1"/>
      <c r="E26" s="1"/>
      <c r="F26" s="1"/>
      <c r="G26" s="1"/>
      <c r="H26" s="1"/>
      <c r="I26" s="1"/>
      <c r="J26" s="10"/>
    </row>
    <row r="27" spans="2:10" ht="12.75">
      <c r="B27" s="9"/>
      <c r="C27" s="114" t="s">
        <v>274</v>
      </c>
      <c r="D27" s="1"/>
      <c r="E27" s="1"/>
      <c r="F27" s="1"/>
      <c r="G27" s="1"/>
      <c r="H27" s="1"/>
      <c r="I27" s="1"/>
      <c r="J27" s="10"/>
    </row>
    <row r="28" spans="2:10" ht="12.75">
      <c r="B28" s="9"/>
      <c r="C28" s="114" t="s">
        <v>275</v>
      </c>
      <c r="D28" s="1"/>
      <c r="E28" s="1"/>
      <c r="F28" s="1"/>
      <c r="G28" s="1"/>
      <c r="H28" s="1"/>
      <c r="I28" s="1"/>
      <c r="J28" s="10"/>
    </row>
    <row r="29" spans="2:10" ht="12.75">
      <c r="B29" s="9"/>
      <c r="C29" s="1" t="s">
        <v>276</v>
      </c>
      <c r="D29" s="1"/>
      <c r="E29" s="1"/>
      <c r="F29" s="1"/>
      <c r="G29" s="1"/>
      <c r="H29" s="1"/>
      <c r="I29" s="1"/>
      <c r="J29" s="10"/>
    </row>
    <row r="30" spans="2:10" ht="12.75">
      <c r="B30" s="9"/>
      <c r="C30" s="1"/>
      <c r="D30" s="1"/>
      <c r="E30" s="1"/>
      <c r="F30" s="1"/>
      <c r="G30" s="1"/>
      <c r="H30" s="1"/>
      <c r="I30" s="1"/>
      <c r="J30" s="10"/>
    </row>
    <row r="31" spans="2:10" ht="12.75">
      <c r="B31" s="9"/>
      <c r="C31" s="1"/>
      <c r="D31" s="1"/>
      <c r="E31" s="1"/>
      <c r="F31" s="1"/>
      <c r="G31" s="1"/>
      <c r="H31" s="1"/>
      <c r="I31" s="1"/>
      <c r="J31" s="10"/>
    </row>
    <row r="32" spans="2:10" ht="12.75">
      <c r="B32" s="9"/>
      <c r="C32" s="1"/>
      <c r="D32" s="1"/>
      <c r="E32" s="1"/>
      <c r="F32" s="1"/>
      <c r="G32" s="1"/>
      <c r="H32" s="1"/>
      <c r="I32" s="1"/>
      <c r="J32" s="10"/>
    </row>
    <row r="33" spans="2:10" ht="12.75">
      <c r="B33" s="9"/>
      <c r="C33" s="1"/>
      <c r="D33" s="1"/>
      <c r="E33" s="1"/>
      <c r="F33" s="1"/>
      <c r="G33" s="1"/>
      <c r="H33" s="1"/>
      <c r="I33" s="1"/>
      <c r="J33" s="10"/>
    </row>
    <row r="34" spans="2:10" ht="12.75">
      <c r="B34" s="9"/>
      <c r="C34" s="1"/>
      <c r="D34" s="1"/>
      <c r="E34" s="1"/>
      <c r="F34" s="1"/>
      <c r="G34" s="1"/>
      <c r="H34" s="1"/>
      <c r="I34" s="1"/>
      <c r="J34" s="10"/>
    </row>
    <row r="35" spans="2:10" ht="12.75">
      <c r="B35" s="9"/>
      <c r="C35" s="1"/>
      <c r="D35" s="1"/>
      <c r="E35" s="1"/>
      <c r="F35" s="1"/>
      <c r="G35" s="1"/>
      <c r="H35" s="1"/>
      <c r="I35" s="1"/>
      <c r="J35" s="10"/>
    </row>
    <row r="36" spans="2:10" ht="12.75">
      <c r="B36" s="9"/>
      <c r="C36" s="1"/>
      <c r="D36" s="1"/>
      <c r="E36" s="1"/>
      <c r="F36" s="1"/>
      <c r="G36" s="1"/>
      <c r="H36" s="1"/>
      <c r="I36" s="1"/>
      <c r="J36" s="10"/>
    </row>
    <row r="37" spans="2:10" ht="12.75">
      <c r="B37" s="9"/>
      <c r="C37" s="1"/>
      <c r="D37" s="1"/>
      <c r="E37" s="1"/>
      <c r="F37" s="1"/>
      <c r="G37" s="1"/>
      <c r="H37" s="1"/>
      <c r="I37" s="1"/>
      <c r="J37" s="10"/>
    </row>
    <row r="38" spans="2:10" ht="12.75">
      <c r="B38" s="9"/>
      <c r="C38" s="1"/>
      <c r="D38" s="1"/>
      <c r="E38" s="1"/>
      <c r="F38" s="1"/>
      <c r="G38" s="1"/>
      <c r="H38" s="1"/>
      <c r="I38" s="1"/>
      <c r="J38" s="10"/>
    </row>
    <row r="39" spans="2:10" ht="12.75">
      <c r="B39" s="9"/>
      <c r="C39" s="1"/>
      <c r="D39" s="1"/>
      <c r="E39" s="1"/>
      <c r="F39" s="1"/>
      <c r="G39" s="1"/>
      <c r="H39" s="1"/>
      <c r="I39" s="1"/>
      <c r="J39" s="10"/>
    </row>
    <row r="40" spans="2:10" ht="12.75">
      <c r="B40" s="9"/>
      <c r="C40" s="1"/>
      <c r="D40" s="1"/>
      <c r="E40" s="1"/>
      <c r="F40" s="1"/>
      <c r="G40" s="1"/>
      <c r="H40" s="1"/>
      <c r="I40" s="1"/>
      <c r="J40" s="10"/>
    </row>
    <row r="41" spans="2:10" ht="12.75">
      <c r="B41" s="9"/>
      <c r="C41" s="1"/>
      <c r="D41" s="1"/>
      <c r="E41" s="1"/>
      <c r="F41" s="1"/>
      <c r="G41" s="1"/>
      <c r="H41" s="1"/>
      <c r="I41" s="1"/>
      <c r="J41" s="10"/>
    </row>
    <row r="42" spans="2:10" ht="12.75">
      <c r="B42" s="9"/>
      <c r="C42" s="1"/>
      <c r="D42" s="1"/>
      <c r="E42" s="1"/>
      <c r="F42" s="1"/>
      <c r="G42" s="1"/>
      <c r="H42" s="1"/>
      <c r="I42" s="1"/>
      <c r="J42" s="10"/>
    </row>
    <row r="43" spans="2:10" ht="12.75">
      <c r="B43" s="9"/>
      <c r="C43" s="1"/>
      <c r="D43" s="1"/>
      <c r="E43" s="1"/>
      <c r="F43" s="1"/>
      <c r="G43" s="1"/>
      <c r="H43" s="1"/>
      <c r="I43" s="1"/>
      <c r="J43" s="10"/>
    </row>
    <row r="44" spans="2:10" ht="12.75">
      <c r="B44" s="9"/>
      <c r="C44" s="1"/>
      <c r="D44" s="1"/>
      <c r="E44" s="1"/>
      <c r="F44" s="1"/>
      <c r="G44" s="1"/>
      <c r="H44" s="1"/>
      <c r="I44" s="1"/>
      <c r="J44" s="10"/>
    </row>
    <row r="45" spans="2:10" ht="12.75">
      <c r="B45" s="9"/>
      <c r="C45" s="1"/>
      <c r="D45" s="1"/>
      <c r="E45" s="1"/>
      <c r="F45" s="1"/>
      <c r="G45" s="1"/>
      <c r="H45" s="1"/>
      <c r="I45" s="1"/>
      <c r="J45" s="10"/>
    </row>
    <row r="46" spans="2:10" ht="12.75">
      <c r="B46" s="9"/>
      <c r="C46" s="1"/>
      <c r="D46" s="1"/>
      <c r="E46" s="1"/>
      <c r="F46" s="1"/>
      <c r="G46" s="1"/>
      <c r="H46" s="1"/>
      <c r="I46" s="1"/>
      <c r="J46" s="10"/>
    </row>
    <row r="47" spans="2:10" ht="12.75">
      <c r="B47" s="9"/>
      <c r="C47" s="1"/>
      <c r="D47" s="1"/>
      <c r="E47" s="1"/>
      <c r="F47" s="1"/>
      <c r="G47" s="1"/>
      <c r="H47" s="1"/>
      <c r="I47" s="1"/>
      <c r="J47" s="10"/>
    </row>
    <row r="48" spans="2:10" ht="12.75">
      <c r="B48" s="9"/>
      <c r="C48" s="1"/>
      <c r="D48" s="1"/>
      <c r="E48" s="1"/>
      <c r="F48" s="1"/>
      <c r="G48" s="1"/>
      <c r="H48" s="1"/>
      <c r="I48" s="1"/>
      <c r="J48" s="10"/>
    </row>
    <row r="49" spans="2:10" ht="12.75">
      <c r="B49" s="9"/>
      <c r="C49" s="1"/>
      <c r="D49" s="1"/>
      <c r="E49" s="1"/>
      <c r="F49" s="1"/>
      <c r="G49" s="1"/>
      <c r="H49" s="1"/>
      <c r="I49" s="1"/>
      <c r="J49" s="10"/>
    </row>
    <row r="50" spans="2:10" ht="12.75">
      <c r="B50" s="9"/>
      <c r="C50" s="1"/>
      <c r="D50" s="1"/>
      <c r="E50" s="1"/>
      <c r="F50" s="1"/>
      <c r="G50" s="1"/>
      <c r="H50" s="1"/>
      <c r="I50" s="1"/>
      <c r="J50" s="10"/>
    </row>
    <row r="51" spans="2:10" ht="12.75">
      <c r="B51" s="9"/>
      <c r="C51" s="1"/>
      <c r="D51" s="1"/>
      <c r="E51" s="1"/>
      <c r="F51" s="1"/>
      <c r="G51" s="1"/>
      <c r="H51" s="1"/>
      <c r="I51" s="1"/>
      <c r="J51" s="10"/>
    </row>
    <row r="52" spans="2:10" ht="12.75">
      <c r="B52" s="9"/>
      <c r="C52" s="1"/>
      <c r="D52" s="1"/>
      <c r="E52" s="1"/>
      <c r="F52" s="1"/>
      <c r="G52" s="1"/>
      <c r="H52" s="1"/>
      <c r="I52" s="1"/>
      <c r="J52" s="10"/>
    </row>
    <row r="53" spans="2:10" ht="12.75">
      <c r="B53" s="9"/>
      <c r="C53" s="1"/>
      <c r="D53" s="1"/>
      <c r="E53" s="1"/>
      <c r="F53" s="1"/>
      <c r="G53" s="1"/>
      <c r="H53" s="1"/>
      <c r="I53" s="1"/>
      <c r="J53" s="10"/>
    </row>
    <row r="54" spans="2:10" ht="12.75">
      <c r="B54" s="9"/>
      <c r="C54" s="1"/>
      <c r="D54" s="1"/>
      <c r="E54" s="1"/>
      <c r="F54" s="1"/>
      <c r="G54" s="1"/>
      <c r="H54" s="1"/>
      <c r="I54" s="1"/>
      <c r="J54" s="10"/>
    </row>
    <row r="55" spans="2:10" ht="12.75">
      <c r="B55" s="9"/>
      <c r="C55" s="1"/>
      <c r="D55" s="1"/>
      <c r="E55" s="1"/>
      <c r="F55" s="1"/>
      <c r="G55" s="1"/>
      <c r="H55" s="1"/>
      <c r="I55" s="1"/>
      <c r="J55" s="10"/>
    </row>
    <row r="56" spans="2:10" ht="12.75">
      <c r="B56" s="9"/>
      <c r="C56" s="1"/>
      <c r="D56" s="1"/>
      <c r="E56" s="1"/>
      <c r="F56" s="1"/>
      <c r="G56" s="1"/>
      <c r="H56" s="1"/>
      <c r="I56" s="1"/>
      <c r="J56" s="10"/>
    </row>
    <row r="57" spans="2:10" ht="12.75">
      <c r="B57" s="9"/>
      <c r="C57" s="1"/>
      <c r="D57" s="1"/>
      <c r="E57" s="1"/>
      <c r="F57" s="1"/>
      <c r="G57" s="1"/>
      <c r="H57" s="1"/>
      <c r="I57" s="1"/>
      <c r="J57" s="10"/>
    </row>
    <row r="58" spans="2:10" ht="12.75">
      <c r="B58" s="9"/>
      <c r="C58" s="1"/>
      <c r="D58" s="1"/>
      <c r="E58" s="1"/>
      <c r="F58" s="1"/>
      <c r="G58" s="1"/>
      <c r="H58" s="1"/>
      <c r="I58" s="1"/>
      <c r="J58" s="10"/>
    </row>
    <row r="59" spans="2:10" ht="12.75">
      <c r="B59" s="9"/>
      <c r="C59" s="1"/>
      <c r="D59" s="1"/>
      <c r="E59" s="1"/>
      <c r="F59" s="1"/>
      <c r="G59" s="1"/>
      <c r="H59" s="1"/>
      <c r="I59" s="1"/>
      <c r="J59" s="10"/>
    </row>
    <row r="60" spans="2:10" ht="12.75">
      <c r="B60" s="9"/>
      <c r="C60" s="1"/>
      <c r="D60" s="1"/>
      <c r="E60" s="1"/>
      <c r="F60" s="1"/>
      <c r="G60" s="1"/>
      <c r="H60" s="1"/>
      <c r="I60" s="1"/>
      <c r="J60" s="10"/>
    </row>
    <row r="61" spans="2:10" ht="12.75">
      <c r="B61" s="9"/>
      <c r="C61" s="1"/>
      <c r="D61" s="1"/>
      <c r="E61" s="1"/>
      <c r="F61" s="1"/>
      <c r="G61" s="1"/>
      <c r="H61" s="1"/>
      <c r="I61" s="1"/>
      <c r="J61" s="10"/>
    </row>
    <row r="62" spans="2:10" ht="12.75">
      <c r="B62" s="9"/>
      <c r="C62" s="1"/>
      <c r="D62" s="1"/>
      <c r="E62" s="1"/>
      <c r="F62" s="1"/>
      <c r="G62" s="1"/>
      <c r="H62" s="1"/>
      <c r="I62" s="1"/>
      <c r="J62" s="10"/>
    </row>
    <row r="63" spans="2:10" ht="12.75">
      <c r="B63" s="9"/>
      <c r="C63" s="1"/>
      <c r="D63" s="1"/>
      <c r="E63" s="1"/>
      <c r="F63" s="1"/>
      <c r="G63" s="1"/>
      <c r="H63" s="1"/>
      <c r="I63" s="1"/>
      <c r="J63" s="10"/>
    </row>
    <row r="64" spans="2:10" ht="13.5" thickBot="1">
      <c r="B64" s="11"/>
      <c r="C64" s="12"/>
      <c r="D64" s="12"/>
      <c r="E64" s="12"/>
      <c r="F64" s="12"/>
      <c r="G64" s="12"/>
      <c r="H64" s="12"/>
      <c r="I64" s="12"/>
      <c r="J64" s="13"/>
    </row>
  </sheetData>
  <sheetProtection/>
  <mergeCells count="1">
    <mergeCell ref="D3:H3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4:O159"/>
  <sheetViews>
    <sheetView zoomScalePageLayoutView="0" workbookViewId="0" topLeftCell="F31">
      <selection activeCell="P57" sqref="P57"/>
    </sheetView>
  </sheetViews>
  <sheetFormatPr defaultColWidth="9.140625" defaultRowHeight="12.75"/>
  <cols>
    <col min="8" max="8" width="11.140625" style="0" customWidth="1"/>
    <col min="14" max="14" width="33.28125" style="0" customWidth="1"/>
    <col min="15" max="15" width="15.421875" style="0" customWidth="1"/>
  </cols>
  <sheetData>
    <row r="4" spans="3:14" ht="15">
      <c r="C4" s="284" t="s">
        <v>459</v>
      </c>
      <c r="D4" t="s">
        <v>477</v>
      </c>
      <c r="M4" s="285" t="s">
        <v>573</v>
      </c>
      <c r="N4" t="s">
        <v>477</v>
      </c>
    </row>
    <row r="5" spans="3:14" ht="12.75">
      <c r="C5" s="285" t="s">
        <v>460</v>
      </c>
      <c r="D5" t="s">
        <v>381</v>
      </c>
      <c r="M5" s="285" t="s">
        <v>574</v>
      </c>
      <c r="N5" t="s">
        <v>381</v>
      </c>
    </row>
    <row r="6" spans="3:15" ht="12.75">
      <c r="C6" s="285"/>
      <c r="M6" s="285"/>
      <c r="O6" s="19" t="s">
        <v>575</v>
      </c>
    </row>
    <row r="7" spans="3:8" ht="15.75">
      <c r="C7" s="428" t="s">
        <v>461</v>
      </c>
      <c r="D7" s="428"/>
      <c r="E7" s="428"/>
      <c r="F7" s="428"/>
      <c r="G7" s="428"/>
      <c r="H7" s="428"/>
    </row>
    <row r="8" spans="12:15" ht="12.75">
      <c r="L8" s="23"/>
      <c r="M8" s="23"/>
      <c r="N8" s="33" t="s">
        <v>576</v>
      </c>
      <c r="O8" s="33" t="s">
        <v>577</v>
      </c>
    </row>
    <row r="9" spans="2:15" ht="12.75">
      <c r="B9" s="429" t="s">
        <v>18</v>
      </c>
      <c r="C9" s="431" t="s">
        <v>200</v>
      </c>
      <c r="D9" s="429" t="s">
        <v>462</v>
      </c>
      <c r="E9" s="286" t="s">
        <v>463</v>
      </c>
      <c r="F9" s="429" t="s">
        <v>464</v>
      </c>
      <c r="G9" s="429" t="s">
        <v>465</v>
      </c>
      <c r="H9" s="286" t="s">
        <v>463</v>
      </c>
      <c r="L9" s="23">
        <v>1</v>
      </c>
      <c r="M9" s="33" t="s">
        <v>578</v>
      </c>
      <c r="N9" s="374" t="s">
        <v>579</v>
      </c>
      <c r="O9" s="374"/>
    </row>
    <row r="10" spans="2:15" ht="12.75">
      <c r="B10" s="430"/>
      <c r="C10" s="432"/>
      <c r="D10" s="430"/>
      <c r="E10" s="287">
        <v>40179</v>
      </c>
      <c r="F10" s="430"/>
      <c r="G10" s="430"/>
      <c r="H10" s="287">
        <v>40543</v>
      </c>
      <c r="L10" s="23">
        <v>2</v>
      </c>
      <c r="M10" s="33" t="s">
        <v>578</v>
      </c>
      <c r="N10" s="374" t="s">
        <v>580</v>
      </c>
      <c r="O10" s="23"/>
    </row>
    <row r="11" spans="2:15" ht="12.75">
      <c r="B11" s="288">
        <v>1</v>
      </c>
      <c r="C11" s="289" t="s">
        <v>466</v>
      </c>
      <c r="D11" s="288"/>
      <c r="E11" s="290">
        <f>H11-F11</f>
        <v>0</v>
      </c>
      <c r="F11" s="290"/>
      <c r="G11" s="290"/>
      <c r="H11" s="290">
        <f>H43+H27</f>
        <v>0</v>
      </c>
      <c r="L11" s="23">
        <v>3</v>
      </c>
      <c r="M11" s="33" t="s">
        <v>578</v>
      </c>
      <c r="N11" s="374" t="s">
        <v>581</v>
      </c>
      <c r="O11" s="23">
        <v>16264</v>
      </c>
    </row>
    <row r="12" spans="2:15" ht="12.75">
      <c r="B12" s="288">
        <v>2</v>
      </c>
      <c r="C12" s="289" t="s">
        <v>467</v>
      </c>
      <c r="D12" s="288"/>
      <c r="E12" s="290">
        <f aca="true" t="shared" si="0" ref="E12:E19">H12-F12</f>
        <v>141</v>
      </c>
      <c r="F12" s="290">
        <v>292</v>
      </c>
      <c r="G12" s="290"/>
      <c r="H12" s="290">
        <f aca="true" t="shared" si="1" ref="H12:H19">H44+H28</f>
        <v>433</v>
      </c>
      <c r="L12" s="23">
        <v>4</v>
      </c>
      <c r="M12" s="33" t="s">
        <v>578</v>
      </c>
      <c r="N12" s="374" t="s">
        <v>582</v>
      </c>
      <c r="O12" s="23"/>
    </row>
    <row r="13" spans="2:15" ht="12.75">
      <c r="B13" s="288">
        <v>3</v>
      </c>
      <c r="C13" s="291" t="s">
        <v>468</v>
      </c>
      <c r="D13" s="288"/>
      <c r="E13" s="290">
        <f t="shared" si="0"/>
        <v>3135</v>
      </c>
      <c r="F13" s="290">
        <v>928</v>
      </c>
      <c r="G13" s="290"/>
      <c r="H13" s="290">
        <f t="shared" si="1"/>
        <v>4063</v>
      </c>
      <c r="L13" s="23">
        <v>5</v>
      </c>
      <c r="M13" s="33" t="s">
        <v>578</v>
      </c>
      <c r="N13" s="374" t="s">
        <v>583</v>
      </c>
      <c r="O13" s="23"/>
    </row>
    <row r="14" spans="2:15" ht="12.75">
      <c r="B14" s="288">
        <v>4</v>
      </c>
      <c r="C14" s="291" t="s">
        <v>469</v>
      </c>
      <c r="D14" s="288"/>
      <c r="E14" s="290">
        <f t="shared" si="0"/>
        <v>928</v>
      </c>
      <c r="F14" s="290"/>
      <c r="G14" s="290"/>
      <c r="H14" s="290">
        <f t="shared" si="1"/>
        <v>928</v>
      </c>
      <c r="L14" s="23">
        <v>6</v>
      </c>
      <c r="M14" s="33" t="s">
        <v>578</v>
      </c>
      <c r="N14" s="374" t="s">
        <v>584</v>
      </c>
      <c r="O14" s="23"/>
    </row>
    <row r="15" spans="2:15" ht="12.75">
      <c r="B15" s="288">
        <v>5</v>
      </c>
      <c r="C15" s="291" t="s">
        <v>470</v>
      </c>
      <c r="D15" s="288"/>
      <c r="E15" s="290">
        <f t="shared" si="0"/>
        <v>-52</v>
      </c>
      <c r="F15" s="33">
        <v>52</v>
      </c>
      <c r="G15" s="290"/>
      <c r="H15" s="290">
        <f t="shared" si="1"/>
        <v>0</v>
      </c>
      <c r="L15" s="23">
        <v>7</v>
      </c>
      <c r="M15" s="33" t="s">
        <v>578</v>
      </c>
      <c r="N15" s="374" t="s">
        <v>585</v>
      </c>
      <c r="O15" s="23"/>
    </row>
    <row r="16" spans="2:15" ht="12.75">
      <c r="B16" s="288">
        <v>1</v>
      </c>
      <c r="C16" s="291" t="s">
        <v>471</v>
      </c>
      <c r="D16" s="288"/>
      <c r="E16" s="290">
        <f t="shared" si="0"/>
        <v>52</v>
      </c>
      <c r="F16" s="290"/>
      <c r="G16" s="290"/>
      <c r="H16" s="290">
        <f t="shared" si="1"/>
        <v>52</v>
      </c>
      <c r="L16" s="23">
        <v>8</v>
      </c>
      <c r="M16" s="33" t="s">
        <v>578</v>
      </c>
      <c r="N16" s="374" t="s">
        <v>586</v>
      </c>
      <c r="O16" s="23"/>
    </row>
    <row r="17" spans="2:15" ht="12.75">
      <c r="B17" s="288">
        <v>2</v>
      </c>
      <c r="C17" s="23"/>
      <c r="D17" s="288"/>
      <c r="E17" s="290">
        <f t="shared" si="0"/>
        <v>0</v>
      </c>
      <c r="F17" s="290"/>
      <c r="G17" s="290"/>
      <c r="H17" s="290">
        <f t="shared" si="1"/>
        <v>0</v>
      </c>
      <c r="L17" s="33" t="s">
        <v>25</v>
      </c>
      <c r="M17" s="33"/>
      <c r="N17" s="33" t="s">
        <v>587</v>
      </c>
      <c r="O17" s="33">
        <v>16264</v>
      </c>
    </row>
    <row r="18" spans="2:15" ht="12.75">
      <c r="B18" s="288">
        <v>3</v>
      </c>
      <c r="C18" s="23"/>
      <c r="D18" s="288"/>
      <c r="E18" s="290">
        <f t="shared" si="0"/>
        <v>0</v>
      </c>
      <c r="F18" s="290"/>
      <c r="G18" s="290"/>
      <c r="H18" s="290">
        <f t="shared" si="1"/>
        <v>0</v>
      </c>
      <c r="L18" s="23">
        <v>9</v>
      </c>
      <c r="M18" s="33" t="s">
        <v>588</v>
      </c>
      <c r="N18" s="374" t="s">
        <v>589</v>
      </c>
      <c r="O18" s="23"/>
    </row>
    <row r="19" spans="2:15" ht="13.5" thickBot="1">
      <c r="B19" s="292">
        <v>4</v>
      </c>
      <c r="C19" s="34"/>
      <c r="D19" s="292"/>
      <c r="E19" s="290">
        <f t="shared" si="0"/>
        <v>0</v>
      </c>
      <c r="F19" s="293"/>
      <c r="G19" s="293"/>
      <c r="H19" s="290">
        <f t="shared" si="1"/>
        <v>0</v>
      </c>
      <c r="L19" s="23">
        <v>10</v>
      </c>
      <c r="M19" s="33" t="s">
        <v>588</v>
      </c>
      <c r="N19" s="374" t="s">
        <v>590</v>
      </c>
      <c r="O19" s="374"/>
    </row>
    <row r="20" spans="2:15" ht="13.5" thickBot="1">
      <c r="B20" s="294"/>
      <c r="C20" s="295" t="s">
        <v>472</v>
      </c>
      <c r="D20" s="296"/>
      <c r="E20" s="297">
        <f>SUM(E11:E19)</f>
        <v>4204</v>
      </c>
      <c r="F20" s="297">
        <f>SUM(F11:F19)</f>
        <v>1272</v>
      </c>
      <c r="G20" s="297">
        <f>SUM(G11:G19)</f>
        <v>0</v>
      </c>
      <c r="H20" s="298">
        <f>SUM(H11:H19)</f>
        <v>5476</v>
      </c>
      <c r="J20" s="301"/>
      <c r="L20" s="23">
        <v>11</v>
      </c>
      <c r="M20" s="33" t="s">
        <v>588</v>
      </c>
      <c r="N20" s="374" t="s">
        <v>591</v>
      </c>
      <c r="O20" s="23"/>
    </row>
    <row r="21" spans="12:15" ht="12.75">
      <c r="L21" s="33" t="s">
        <v>45</v>
      </c>
      <c r="M21" s="33"/>
      <c r="N21" s="33" t="s">
        <v>592</v>
      </c>
      <c r="O21" s="33"/>
    </row>
    <row r="22" spans="12:15" ht="12.75">
      <c r="L22" s="23">
        <v>12</v>
      </c>
      <c r="M22" s="33" t="s">
        <v>593</v>
      </c>
      <c r="N22" s="374" t="s">
        <v>594</v>
      </c>
      <c r="O22" s="23"/>
    </row>
    <row r="23" spans="3:15" ht="15.75">
      <c r="C23" s="428" t="s">
        <v>473</v>
      </c>
      <c r="D23" s="428"/>
      <c r="E23" s="428"/>
      <c r="F23" s="428"/>
      <c r="G23" s="428"/>
      <c r="H23" s="428"/>
      <c r="L23" s="23">
        <v>13</v>
      </c>
      <c r="M23" s="33" t="s">
        <v>593</v>
      </c>
      <c r="N23" s="33" t="s">
        <v>595</v>
      </c>
      <c r="O23" s="23"/>
    </row>
    <row r="24" spans="12:15" ht="12.75">
      <c r="L24" s="23">
        <v>14</v>
      </c>
      <c r="M24" s="33" t="s">
        <v>593</v>
      </c>
      <c r="N24" s="374" t="s">
        <v>596</v>
      </c>
      <c r="O24" s="23"/>
    </row>
    <row r="25" spans="2:15" ht="12.75">
      <c r="B25" s="429" t="s">
        <v>18</v>
      </c>
      <c r="C25" s="431" t="s">
        <v>200</v>
      </c>
      <c r="D25" s="429" t="s">
        <v>462</v>
      </c>
      <c r="E25" s="286" t="s">
        <v>463</v>
      </c>
      <c r="F25" s="429" t="s">
        <v>464</v>
      </c>
      <c r="G25" s="429" t="s">
        <v>465</v>
      </c>
      <c r="H25" s="286" t="s">
        <v>463</v>
      </c>
      <c r="L25" s="23">
        <v>15</v>
      </c>
      <c r="M25" s="33" t="s">
        <v>593</v>
      </c>
      <c r="N25" s="374" t="s">
        <v>597</v>
      </c>
      <c r="O25" s="23"/>
    </row>
    <row r="26" spans="2:15" ht="12.75">
      <c r="B26" s="430"/>
      <c r="C26" s="432"/>
      <c r="D26" s="430"/>
      <c r="E26" s="287">
        <v>40179</v>
      </c>
      <c r="F26" s="430"/>
      <c r="G26" s="430"/>
      <c r="H26" s="287">
        <v>40543</v>
      </c>
      <c r="L26" s="23">
        <v>16</v>
      </c>
      <c r="M26" s="33" t="s">
        <v>593</v>
      </c>
      <c r="N26" s="374" t="s">
        <v>598</v>
      </c>
      <c r="O26" s="23"/>
    </row>
    <row r="27" spans="2:15" ht="12.75">
      <c r="B27" s="288">
        <v>1</v>
      </c>
      <c r="C27" s="289" t="s">
        <v>466</v>
      </c>
      <c r="D27" s="288"/>
      <c r="E27" s="290">
        <v>0</v>
      </c>
      <c r="F27" s="290">
        <v>0</v>
      </c>
      <c r="G27" s="290"/>
      <c r="H27" s="290">
        <f aca="true" t="shared" si="2" ref="H27:H32">E27+F27</f>
        <v>0</v>
      </c>
      <c r="L27" s="23">
        <v>17</v>
      </c>
      <c r="M27" s="33" t="s">
        <v>593</v>
      </c>
      <c r="N27" s="374" t="s">
        <v>599</v>
      </c>
      <c r="O27" s="23"/>
    </row>
    <row r="28" spans="2:15" ht="12.75">
      <c r="B28" s="288">
        <v>2</v>
      </c>
      <c r="C28" s="289" t="s">
        <v>467</v>
      </c>
      <c r="D28" s="288"/>
      <c r="E28" s="290">
        <v>22</v>
      </c>
      <c r="F28" s="290">
        <v>22</v>
      </c>
      <c r="G28" s="290"/>
      <c r="H28" s="290">
        <f t="shared" si="2"/>
        <v>44</v>
      </c>
      <c r="L28" s="23">
        <v>18</v>
      </c>
      <c r="M28" s="33" t="s">
        <v>593</v>
      </c>
      <c r="N28" s="374" t="s">
        <v>600</v>
      </c>
      <c r="O28" s="23"/>
    </row>
    <row r="29" spans="2:15" ht="12.75">
      <c r="B29" s="288">
        <v>3</v>
      </c>
      <c r="C29" s="291" t="s">
        <v>474</v>
      </c>
      <c r="D29" s="288"/>
      <c r="E29" s="290">
        <v>2067</v>
      </c>
      <c r="F29" s="290">
        <v>205</v>
      </c>
      <c r="G29" s="290"/>
      <c r="H29" s="290">
        <f t="shared" si="2"/>
        <v>2272</v>
      </c>
      <c r="L29" s="23">
        <v>19</v>
      </c>
      <c r="M29" s="33" t="s">
        <v>593</v>
      </c>
      <c r="N29" s="374" t="s">
        <v>601</v>
      </c>
      <c r="O29" s="23"/>
    </row>
    <row r="30" spans="2:15" ht="12.75">
      <c r="B30" s="288">
        <v>4</v>
      </c>
      <c r="C30" s="291" t="s">
        <v>469</v>
      </c>
      <c r="D30" s="288"/>
      <c r="E30" s="290"/>
      <c r="F30" s="290">
        <v>62</v>
      </c>
      <c r="G30" s="290"/>
      <c r="H30" s="290">
        <f t="shared" si="2"/>
        <v>62</v>
      </c>
      <c r="L30" s="33" t="s">
        <v>81</v>
      </c>
      <c r="M30" s="33"/>
      <c r="N30" s="33" t="s">
        <v>602</v>
      </c>
      <c r="O30" s="23"/>
    </row>
    <row r="31" spans="2:15" ht="12.75">
      <c r="B31" s="288">
        <v>5</v>
      </c>
      <c r="C31" s="291" t="s">
        <v>470</v>
      </c>
      <c r="D31" s="288"/>
      <c r="E31" s="290"/>
      <c r="F31" s="290"/>
      <c r="G31" s="290"/>
      <c r="H31" s="290">
        <f t="shared" si="2"/>
        <v>0</v>
      </c>
      <c r="L31" s="23">
        <v>20</v>
      </c>
      <c r="M31" s="33" t="s">
        <v>603</v>
      </c>
      <c r="N31" s="374" t="s">
        <v>604</v>
      </c>
      <c r="O31" s="23"/>
    </row>
    <row r="32" spans="2:15" ht="12.75">
      <c r="B32" s="288">
        <v>1</v>
      </c>
      <c r="C32" s="291" t="s">
        <v>471</v>
      </c>
      <c r="D32" s="288"/>
      <c r="E32" s="290"/>
      <c r="F32" s="290">
        <v>13</v>
      </c>
      <c r="G32" s="290"/>
      <c r="H32" s="290">
        <f t="shared" si="2"/>
        <v>13</v>
      </c>
      <c r="L32" s="23">
        <v>21</v>
      </c>
      <c r="M32" s="33" t="s">
        <v>603</v>
      </c>
      <c r="N32" s="374" t="s">
        <v>605</v>
      </c>
      <c r="O32" s="374"/>
    </row>
    <row r="33" spans="2:15" ht="12.75">
      <c r="B33" s="288">
        <v>2</v>
      </c>
      <c r="C33" s="23"/>
      <c r="D33" s="288"/>
      <c r="E33" s="290"/>
      <c r="F33" s="290"/>
      <c r="G33" s="290"/>
      <c r="H33" s="290">
        <f>E33+F33-G33</f>
        <v>0</v>
      </c>
      <c r="L33" s="23">
        <v>22</v>
      </c>
      <c r="M33" s="33" t="s">
        <v>603</v>
      </c>
      <c r="N33" s="374" t="s">
        <v>606</v>
      </c>
      <c r="O33" s="374"/>
    </row>
    <row r="34" spans="2:15" ht="12.75">
      <c r="B34" s="288">
        <v>3</v>
      </c>
      <c r="C34" s="23"/>
      <c r="D34" s="288"/>
      <c r="E34" s="290"/>
      <c r="F34" s="290"/>
      <c r="G34" s="290"/>
      <c r="H34" s="290">
        <f>E34+F34-G34</f>
        <v>0</v>
      </c>
      <c r="L34" s="23">
        <v>23</v>
      </c>
      <c r="M34" s="33" t="s">
        <v>603</v>
      </c>
      <c r="N34" s="374" t="s">
        <v>607</v>
      </c>
      <c r="O34" s="23"/>
    </row>
    <row r="35" spans="2:15" ht="13.5" thickBot="1">
      <c r="B35" s="292">
        <v>4</v>
      </c>
      <c r="C35" s="34"/>
      <c r="D35" s="292"/>
      <c r="E35" s="293"/>
      <c r="F35" s="293"/>
      <c r="G35" s="293"/>
      <c r="H35" s="293">
        <f>E35+F35-G35</f>
        <v>0</v>
      </c>
      <c r="L35" s="33" t="s">
        <v>372</v>
      </c>
      <c r="M35" s="33"/>
      <c r="N35" s="33" t="s">
        <v>608</v>
      </c>
      <c r="O35" s="23"/>
    </row>
    <row r="36" spans="2:15" ht="13.5" thickBot="1">
      <c r="B36" s="294"/>
      <c r="C36" s="295" t="s">
        <v>472</v>
      </c>
      <c r="D36" s="296"/>
      <c r="E36" s="297">
        <f>SUM(E27:E35)</f>
        <v>2089</v>
      </c>
      <c r="F36" s="297">
        <f>SUM(F27:F35)</f>
        <v>302</v>
      </c>
      <c r="G36" s="297">
        <f>SUM(G27:G35)</f>
        <v>0</v>
      </c>
      <c r="H36" s="298">
        <f>SUM(H27:H35)</f>
        <v>2391</v>
      </c>
      <c r="L36" s="23">
        <v>24</v>
      </c>
      <c r="M36" s="33" t="s">
        <v>609</v>
      </c>
      <c r="N36" s="374" t="s">
        <v>610</v>
      </c>
      <c r="O36" s="23"/>
    </row>
    <row r="37" spans="8:15" ht="12.75">
      <c r="H37" s="120"/>
      <c r="L37" s="23">
        <v>25</v>
      </c>
      <c r="M37" s="33" t="s">
        <v>609</v>
      </c>
      <c r="N37" s="374" t="s">
        <v>611</v>
      </c>
      <c r="O37" s="23"/>
    </row>
    <row r="38" spans="12:15" ht="12.75">
      <c r="L38" s="23">
        <v>26</v>
      </c>
      <c r="M38" s="33" t="s">
        <v>609</v>
      </c>
      <c r="N38" s="374" t="s">
        <v>612</v>
      </c>
      <c r="O38" s="23"/>
    </row>
    <row r="39" spans="3:15" ht="15.75">
      <c r="C39" s="428" t="s">
        <v>475</v>
      </c>
      <c r="D39" s="428"/>
      <c r="E39" s="428"/>
      <c r="F39" s="428"/>
      <c r="G39" s="428"/>
      <c r="H39" s="428"/>
      <c r="L39" s="23">
        <v>27</v>
      </c>
      <c r="M39" s="33" t="s">
        <v>609</v>
      </c>
      <c r="N39" s="374" t="s">
        <v>613</v>
      </c>
      <c r="O39" s="23"/>
    </row>
    <row r="40" spans="12:15" ht="12.75">
      <c r="L40" s="23">
        <v>28</v>
      </c>
      <c r="M40" s="33" t="s">
        <v>609</v>
      </c>
      <c r="N40" s="374" t="s">
        <v>614</v>
      </c>
      <c r="O40" s="374"/>
    </row>
    <row r="41" spans="2:15" ht="12.75">
      <c r="B41" s="429" t="s">
        <v>18</v>
      </c>
      <c r="C41" s="431" t="s">
        <v>200</v>
      </c>
      <c r="D41" s="429" t="s">
        <v>462</v>
      </c>
      <c r="E41" s="286" t="s">
        <v>463</v>
      </c>
      <c r="F41" s="429" t="s">
        <v>464</v>
      </c>
      <c r="G41" s="429" t="s">
        <v>465</v>
      </c>
      <c r="H41" s="286" t="s">
        <v>463</v>
      </c>
      <c r="L41" s="23">
        <v>29</v>
      </c>
      <c r="M41" s="33" t="s">
        <v>609</v>
      </c>
      <c r="N41" s="375" t="s">
        <v>615</v>
      </c>
      <c r="O41" s="23"/>
    </row>
    <row r="42" spans="2:15" ht="12.75">
      <c r="B42" s="430"/>
      <c r="C42" s="432"/>
      <c r="D42" s="430"/>
      <c r="E42" s="287">
        <v>40179</v>
      </c>
      <c r="F42" s="430"/>
      <c r="G42" s="430"/>
      <c r="H42" s="287">
        <v>40543</v>
      </c>
      <c r="L42" s="23">
        <v>30</v>
      </c>
      <c r="M42" s="33" t="s">
        <v>609</v>
      </c>
      <c r="N42" s="374" t="s">
        <v>616</v>
      </c>
      <c r="O42" s="23"/>
    </row>
    <row r="43" spans="2:15" ht="12.75">
      <c r="B43" s="288">
        <v>1</v>
      </c>
      <c r="C43" s="289" t="s">
        <v>466</v>
      </c>
      <c r="D43" s="288"/>
      <c r="E43" s="290">
        <v>0</v>
      </c>
      <c r="F43" s="290"/>
      <c r="G43" s="290">
        <v>0</v>
      </c>
      <c r="H43" s="290">
        <f>E43+F43-G43</f>
        <v>0</v>
      </c>
      <c r="L43" s="23">
        <v>31</v>
      </c>
      <c r="M43" s="33" t="s">
        <v>609</v>
      </c>
      <c r="N43" s="374" t="s">
        <v>617</v>
      </c>
      <c r="O43" s="23"/>
    </row>
    <row r="44" spans="2:15" ht="12.75">
      <c r="B44" s="288">
        <v>2</v>
      </c>
      <c r="C44" s="291" t="s">
        <v>467</v>
      </c>
      <c r="D44" s="288"/>
      <c r="E44" s="290">
        <v>411</v>
      </c>
      <c r="F44" s="290"/>
      <c r="G44" s="290">
        <v>22</v>
      </c>
      <c r="H44" s="290">
        <f aca="true" t="shared" si="3" ref="H44:H50">E44+F44-G44</f>
        <v>389</v>
      </c>
      <c r="L44" s="23">
        <v>32</v>
      </c>
      <c r="M44" s="33" t="s">
        <v>609</v>
      </c>
      <c r="N44" s="374" t="s">
        <v>618</v>
      </c>
      <c r="O44" s="23"/>
    </row>
    <row r="45" spans="2:15" ht="12.75">
      <c r="B45" s="288">
        <v>3</v>
      </c>
      <c r="C45" s="291" t="s">
        <v>474</v>
      </c>
      <c r="D45" s="288"/>
      <c r="E45" s="290">
        <v>1704</v>
      </c>
      <c r="F45" s="120">
        <v>292</v>
      </c>
      <c r="G45" s="290">
        <v>205</v>
      </c>
      <c r="H45" s="290">
        <f t="shared" si="3"/>
        <v>1791</v>
      </c>
      <c r="L45" s="23">
        <v>33</v>
      </c>
      <c r="M45" s="33" t="s">
        <v>609</v>
      </c>
      <c r="N45" s="374" t="s">
        <v>619</v>
      </c>
      <c r="O45" s="23"/>
    </row>
    <row r="46" spans="2:15" ht="12.75">
      <c r="B46" s="288">
        <v>4</v>
      </c>
      <c r="C46" s="291" t="s">
        <v>469</v>
      </c>
      <c r="D46" s="288"/>
      <c r="E46" s="290"/>
      <c r="F46" s="290">
        <v>928</v>
      </c>
      <c r="G46" s="290">
        <v>62</v>
      </c>
      <c r="H46" s="290">
        <f t="shared" si="3"/>
        <v>866</v>
      </c>
      <c r="L46" s="274">
        <v>34</v>
      </c>
      <c r="M46" s="33" t="s">
        <v>609</v>
      </c>
      <c r="N46" s="374" t="s">
        <v>620</v>
      </c>
      <c r="O46" s="23"/>
    </row>
    <row r="47" spans="2:14" ht="12.75">
      <c r="B47" s="288">
        <v>5</v>
      </c>
      <c r="C47" s="291" t="s">
        <v>470</v>
      </c>
      <c r="D47" s="288"/>
      <c r="E47" s="290"/>
      <c r="F47" s="290"/>
      <c r="G47" s="290"/>
      <c r="H47" s="290">
        <f t="shared" si="3"/>
        <v>0</v>
      </c>
      <c r="L47" s="33" t="s">
        <v>621</v>
      </c>
      <c r="M47" s="23"/>
      <c r="N47" s="33" t="s">
        <v>622</v>
      </c>
    </row>
    <row r="48" spans="2:15" ht="12.75">
      <c r="B48" s="288">
        <v>1</v>
      </c>
      <c r="C48" s="291" t="s">
        <v>471</v>
      </c>
      <c r="D48" s="288"/>
      <c r="F48" s="290">
        <v>52</v>
      </c>
      <c r="G48" s="290">
        <v>13</v>
      </c>
      <c r="H48" s="290">
        <f t="shared" si="3"/>
        <v>39</v>
      </c>
      <c r="L48" s="23"/>
      <c r="M48" s="23"/>
      <c r="N48" s="33" t="s">
        <v>623</v>
      </c>
      <c r="O48" s="33">
        <v>16264</v>
      </c>
    </row>
    <row r="49" spans="2:8" ht="12.75">
      <c r="B49" s="288">
        <v>2</v>
      </c>
      <c r="C49" s="291"/>
      <c r="D49" s="288"/>
      <c r="E49" s="290"/>
      <c r="F49" s="290"/>
      <c r="G49" s="290"/>
      <c r="H49" s="290">
        <f t="shared" si="3"/>
        <v>0</v>
      </c>
    </row>
    <row r="50" spans="2:8" ht="12.75">
      <c r="B50" s="288">
        <v>3</v>
      </c>
      <c r="C50" s="23"/>
      <c r="D50" s="288"/>
      <c r="E50" s="290"/>
      <c r="F50" s="290"/>
      <c r="G50" s="290"/>
      <c r="H50" s="290">
        <f t="shared" si="3"/>
        <v>0</v>
      </c>
    </row>
    <row r="51" spans="2:15" ht="13.5" thickBot="1">
      <c r="B51" s="292">
        <v>4</v>
      </c>
      <c r="C51" s="34"/>
      <c r="D51" s="292"/>
      <c r="E51" s="293"/>
      <c r="F51" s="293"/>
      <c r="G51" s="293"/>
      <c r="H51" s="293">
        <f>E51+F51-G51</f>
        <v>0</v>
      </c>
      <c r="M51" s="92" t="s">
        <v>624</v>
      </c>
      <c r="N51" s="34"/>
      <c r="O51" s="33" t="s">
        <v>625</v>
      </c>
    </row>
    <row r="52" spans="2:15" ht="13.5" thickBot="1">
      <c r="B52" s="294"/>
      <c r="C52" s="295" t="s">
        <v>472</v>
      </c>
      <c r="D52" s="296"/>
      <c r="E52" s="297">
        <v>2115</v>
      </c>
      <c r="F52" s="297">
        <f>SUM(F43:F51)</f>
        <v>1272</v>
      </c>
      <c r="G52" s="297">
        <f>SUM(G43:G51)</f>
        <v>302</v>
      </c>
      <c r="H52" s="298">
        <f>SUM(H43:H51)</f>
        <v>3085</v>
      </c>
      <c r="M52" s="376"/>
      <c r="N52" s="65"/>
      <c r="O52" s="65"/>
    </row>
    <row r="53" spans="2:15" ht="12.75">
      <c r="B53" s="1"/>
      <c r="C53" s="1"/>
      <c r="D53" s="1"/>
      <c r="E53" s="1"/>
      <c r="F53" s="1"/>
      <c r="G53" s="299"/>
      <c r="H53" s="300"/>
      <c r="M53" s="49" t="s">
        <v>626</v>
      </c>
      <c r="N53" s="49"/>
      <c r="O53" s="23">
        <v>2</v>
      </c>
    </row>
    <row r="54" spans="5:15" ht="12.75">
      <c r="E54" s="301"/>
      <c r="H54" s="301"/>
      <c r="M54" s="23" t="s">
        <v>627</v>
      </c>
      <c r="N54" s="23"/>
      <c r="O54" s="23"/>
    </row>
    <row r="55" spans="5:15" ht="12.75">
      <c r="E55" s="301"/>
      <c r="H55" s="301"/>
      <c r="M55" s="23" t="s">
        <v>628</v>
      </c>
      <c r="N55" s="23"/>
      <c r="O55" s="23">
        <v>1</v>
      </c>
    </row>
    <row r="56" spans="6:15" ht="15.75">
      <c r="F56" s="433" t="s">
        <v>476</v>
      </c>
      <c r="G56" s="433"/>
      <c r="H56" s="433"/>
      <c r="M56" s="23" t="s">
        <v>629</v>
      </c>
      <c r="N56" s="23"/>
      <c r="O56" s="23"/>
    </row>
    <row r="57" spans="6:15" ht="12.75">
      <c r="F57" s="434"/>
      <c r="G57" s="434"/>
      <c r="H57" s="434"/>
      <c r="M57" s="377" t="s">
        <v>630</v>
      </c>
      <c r="N57" s="34"/>
      <c r="O57" s="23"/>
    </row>
    <row r="58" spans="13:15" ht="12.75">
      <c r="M58" s="378"/>
      <c r="N58" s="379" t="s">
        <v>300</v>
      </c>
      <c r="O58" s="379"/>
    </row>
    <row r="60" ht="12.75">
      <c r="O60" s="19" t="s">
        <v>476</v>
      </c>
    </row>
    <row r="62" spans="2:11" ht="12.75">
      <c r="B62" s="302"/>
      <c r="C62" s="285" t="s">
        <v>478</v>
      </c>
      <c r="D62" s="303"/>
      <c r="E62" t="s">
        <v>477</v>
      </c>
      <c r="F62" s="302"/>
      <c r="G62" s="302"/>
      <c r="H62" s="302"/>
      <c r="I62" s="302"/>
      <c r="J62" s="302"/>
      <c r="K62" s="302"/>
    </row>
    <row r="63" spans="2:11" ht="12.75">
      <c r="B63" s="302"/>
      <c r="C63" s="285" t="s">
        <v>479</v>
      </c>
      <c r="D63" s="303"/>
      <c r="E63" t="s">
        <v>381</v>
      </c>
      <c r="F63" s="302"/>
      <c r="G63" s="302"/>
      <c r="H63" s="302"/>
      <c r="I63" s="302"/>
      <c r="J63" s="302"/>
      <c r="K63" s="302"/>
    </row>
    <row r="64" spans="2:11" ht="12.75">
      <c r="B64" s="302"/>
      <c r="C64" s="19"/>
      <c r="D64" s="302"/>
      <c r="E64" s="302"/>
      <c r="F64" s="302"/>
      <c r="G64" s="302"/>
      <c r="H64" s="302"/>
      <c r="I64" s="302"/>
      <c r="J64" s="19" t="s">
        <v>480</v>
      </c>
      <c r="K64" s="302"/>
    </row>
    <row r="65" spans="2:11" ht="12.75">
      <c r="B65" s="302"/>
      <c r="C65" s="19"/>
      <c r="D65" s="302"/>
      <c r="E65" s="302"/>
      <c r="F65" s="302"/>
      <c r="G65" s="302"/>
      <c r="H65" s="302"/>
      <c r="I65" s="302"/>
      <c r="J65" s="302"/>
      <c r="K65" s="302"/>
    </row>
    <row r="66" spans="2:11" ht="12.75">
      <c r="B66" s="304"/>
      <c r="C66" s="304"/>
      <c r="D66" s="304"/>
      <c r="E66" s="304"/>
      <c r="F66" s="304"/>
      <c r="G66" s="304"/>
      <c r="H66" s="304"/>
      <c r="I66" s="304"/>
      <c r="J66" s="305"/>
      <c r="K66" s="306" t="s">
        <v>481</v>
      </c>
    </row>
    <row r="67" spans="2:11" ht="12.75">
      <c r="B67" s="435" t="s">
        <v>482</v>
      </c>
      <c r="C67" s="436"/>
      <c r="D67" s="436"/>
      <c r="E67" s="436"/>
      <c r="F67" s="436"/>
      <c r="G67" s="436"/>
      <c r="H67" s="436"/>
      <c r="I67" s="436"/>
      <c r="J67" s="436"/>
      <c r="K67" s="437"/>
    </row>
    <row r="68" spans="2:11" ht="33" thickBot="1">
      <c r="B68" s="307"/>
      <c r="C68" s="438" t="s">
        <v>483</v>
      </c>
      <c r="D68" s="438"/>
      <c r="E68" s="438"/>
      <c r="F68" s="438"/>
      <c r="G68" s="439"/>
      <c r="H68" s="308" t="s">
        <v>484</v>
      </c>
      <c r="I68" s="308" t="s">
        <v>485</v>
      </c>
      <c r="J68" s="309" t="s">
        <v>486</v>
      </c>
      <c r="K68" s="309" t="s">
        <v>487</v>
      </c>
    </row>
    <row r="69" spans="2:11" ht="12.75">
      <c r="B69" s="310">
        <v>1</v>
      </c>
      <c r="C69" s="440" t="s">
        <v>488</v>
      </c>
      <c r="D69" s="441"/>
      <c r="E69" s="441"/>
      <c r="F69" s="441"/>
      <c r="G69" s="441"/>
      <c r="H69" s="311">
        <v>70</v>
      </c>
      <c r="I69" s="311">
        <v>11100</v>
      </c>
      <c r="J69" s="312">
        <v>16264</v>
      </c>
      <c r="K69" s="313">
        <v>15479</v>
      </c>
    </row>
    <row r="70" spans="2:11" ht="12.75">
      <c r="B70" s="314" t="s">
        <v>489</v>
      </c>
      <c r="C70" s="442" t="s">
        <v>490</v>
      </c>
      <c r="D70" s="442"/>
      <c r="E70" s="442"/>
      <c r="F70" s="442"/>
      <c r="G70" s="443"/>
      <c r="H70" s="315" t="s">
        <v>491</v>
      </c>
      <c r="I70" s="315">
        <v>11101</v>
      </c>
      <c r="J70" s="316"/>
      <c r="K70" s="317"/>
    </row>
    <row r="71" spans="2:11" ht="12.75">
      <c r="B71" s="318" t="s">
        <v>492</v>
      </c>
      <c r="C71" s="442" t="s">
        <v>493</v>
      </c>
      <c r="D71" s="442"/>
      <c r="E71" s="442"/>
      <c r="F71" s="442"/>
      <c r="G71" s="443"/>
      <c r="H71" s="315">
        <v>704</v>
      </c>
      <c r="I71" s="315">
        <v>11102</v>
      </c>
      <c r="J71" s="316"/>
      <c r="K71" s="317"/>
    </row>
    <row r="72" spans="2:11" ht="12.75">
      <c r="B72" s="318" t="s">
        <v>494</v>
      </c>
      <c r="C72" s="442" t="s">
        <v>495</v>
      </c>
      <c r="D72" s="442"/>
      <c r="E72" s="442"/>
      <c r="F72" s="442"/>
      <c r="G72" s="443"/>
      <c r="H72" s="319">
        <v>705</v>
      </c>
      <c r="I72" s="315">
        <v>11103</v>
      </c>
      <c r="J72" s="316">
        <v>16264</v>
      </c>
      <c r="K72" s="317">
        <v>15479</v>
      </c>
    </row>
    <row r="73" spans="2:11" ht="12.75">
      <c r="B73" s="320">
        <v>2</v>
      </c>
      <c r="C73" s="444" t="s">
        <v>496</v>
      </c>
      <c r="D73" s="444"/>
      <c r="E73" s="444"/>
      <c r="F73" s="444"/>
      <c r="G73" s="445"/>
      <c r="H73" s="321">
        <v>708</v>
      </c>
      <c r="I73" s="322">
        <v>11104</v>
      </c>
      <c r="J73" s="316"/>
      <c r="K73" s="317"/>
    </row>
    <row r="74" spans="2:11" ht="12.75">
      <c r="B74" s="323" t="s">
        <v>489</v>
      </c>
      <c r="C74" s="442" t="s">
        <v>497</v>
      </c>
      <c r="D74" s="442"/>
      <c r="E74" s="442"/>
      <c r="F74" s="442"/>
      <c r="G74" s="443"/>
      <c r="H74" s="315">
        <v>7081</v>
      </c>
      <c r="I74" s="324">
        <v>111041</v>
      </c>
      <c r="J74" s="316"/>
      <c r="K74" s="317"/>
    </row>
    <row r="75" spans="2:11" ht="12.75">
      <c r="B75" s="323" t="s">
        <v>498</v>
      </c>
      <c r="C75" s="442" t="s">
        <v>499</v>
      </c>
      <c r="D75" s="442"/>
      <c r="E75" s="442"/>
      <c r="F75" s="442"/>
      <c r="G75" s="443"/>
      <c r="H75" s="315">
        <v>7082</v>
      </c>
      <c r="I75" s="324">
        <v>111042</v>
      </c>
      <c r="J75" s="316"/>
      <c r="K75" s="317"/>
    </row>
    <row r="76" spans="2:11" ht="12.75">
      <c r="B76" s="323" t="s">
        <v>500</v>
      </c>
      <c r="C76" s="442" t="s">
        <v>501</v>
      </c>
      <c r="D76" s="442"/>
      <c r="E76" s="442"/>
      <c r="F76" s="442"/>
      <c r="G76" s="443"/>
      <c r="H76" s="315">
        <v>7083</v>
      </c>
      <c r="I76" s="324">
        <v>111043</v>
      </c>
      <c r="J76" s="316"/>
      <c r="K76" s="317"/>
    </row>
    <row r="77" spans="2:11" ht="12.75">
      <c r="B77" s="325">
        <v>3</v>
      </c>
      <c r="C77" s="444" t="s">
        <v>502</v>
      </c>
      <c r="D77" s="444"/>
      <c r="E77" s="444"/>
      <c r="F77" s="444"/>
      <c r="G77" s="445"/>
      <c r="H77" s="321">
        <v>71</v>
      </c>
      <c r="I77" s="322">
        <v>11201</v>
      </c>
      <c r="J77" s="316"/>
      <c r="K77" s="317"/>
    </row>
    <row r="78" spans="2:11" ht="12.75">
      <c r="B78" s="326"/>
      <c r="C78" s="446" t="s">
        <v>503</v>
      </c>
      <c r="D78" s="446"/>
      <c r="E78" s="446"/>
      <c r="F78" s="446"/>
      <c r="G78" s="447"/>
      <c r="H78" s="327"/>
      <c r="I78" s="315">
        <v>112011</v>
      </c>
      <c r="J78" s="316"/>
      <c r="K78" s="317"/>
    </row>
    <row r="79" spans="2:11" ht="12.75">
      <c r="B79" s="326"/>
      <c r="C79" s="446" t="s">
        <v>504</v>
      </c>
      <c r="D79" s="446"/>
      <c r="E79" s="446"/>
      <c r="F79" s="446"/>
      <c r="G79" s="447"/>
      <c r="H79" s="327"/>
      <c r="I79" s="315">
        <v>112012</v>
      </c>
      <c r="J79" s="316"/>
      <c r="K79" s="317"/>
    </row>
    <row r="80" spans="2:11" ht="12.75">
      <c r="B80" s="328">
        <v>4</v>
      </c>
      <c r="C80" s="444" t="s">
        <v>505</v>
      </c>
      <c r="D80" s="444"/>
      <c r="E80" s="444"/>
      <c r="F80" s="444"/>
      <c r="G80" s="445"/>
      <c r="H80" s="329">
        <v>72</v>
      </c>
      <c r="I80" s="330">
        <v>11300</v>
      </c>
      <c r="J80" s="316"/>
      <c r="K80" s="317"/>
    </row>
    <row r="81" spans="2:11" ht="12.75">
      <c r="B81" s="318"/>
      <c r="C81" s="448" t="s">
        <v>506</v>
      </c>
      <c r="D81" s="449"/>
      <c r="E81" s="449"/>
      <c r="F81" s="449"/>
      <c r="G81" s="449"/>
      <c r="H81" s="33"/>
      <c r="I81" s="331">
        <v>11301</v>
      </c>
      <c r="J81" s="316"/>
      <c r="K81" s="317"/>
    </row>
    <row r="82" spans="2:11" ht="12.75">
      <c r="B82" s="332">
        <v>5</v>
      </c>
      <c r="C82" s="445" t="s">
        <v>507</v>
      </c>
      <c r="D82" s="450"/>
      <c r="E82" s="450"/>
      <c r="F82" s="450"/>
      <c r="G82" s="450"/>
      <c r="H82" s="333">
        <v>73</v>
      </c>
      <c r="I82" s="333">
        <v>11400</v>
      </c>
      <c r="J82" s="316"/>
      <c r="K82" s="317"/>
    </row>
    <row r="83" spans="2:11" ht="12.75">
      <c r="B83" s="334">
        <v>6</v>
      </c>
      <c r="C83" s="445" t="s">
        <v>508</v>
      </c>
      <c r="D83" s="450"/>
      <c r="E83" s="450"/>
      <c r="F83" s="450"/>
      <c r="G83" s="450"/>
      <c r="H83" s="333">
        <v>75</v>
      </c>
      <c r="I83" s="335">
        <v>11500</v>
      </c>
      <c r="J83" s="316"/>
      <c r="K83" s="317"/>
    </row>
    <row r="84" spans="2:11" ht="12.75">
      <c r="B84" s="332">
        <v>7</v>
      </c>
      <c r="C84" s="444" t="s">
        <v>509</v>
      </c>
      <c r="D84" s="444"/>
      <c r="E84" s="444"/>
      <c r="F84" s="444"/>
      <c r="G84" s="445"/>
      <c r="H84" s="321">
        <v>77</v>
      </c>
      <c r="I84" s="321">
        <v>11600</v>
      </c>
      <c r="J84" s="316"/>
      <c r="K84" s="317"/>
    </row>
    <row r="85" spans="2:11" ht="13.5" thickBot="1">
      <c r="B85" s="336" t="s">
        <v>510</v>
      </c>
      <c r="C85" s="451" t="s">
        <v>511</v>
      </c>
      <c r="D85" s="451"/>
      <c r="E85" s="451"/>
      <c r="F85" s="451"/>
      <c r="G85" s="451"/>
      <c r="H85" s="337"/>
      <c r="I85" s="337">
        <v>11800</v>
      </c>
      <c r="J85" s="338">
        <v>16264</v>
      </c>
      <c r="K85" s="339">
        <v>15464</v>
      </c>
    </row>
    <row r="86" spans="2:11" ht="12.75">
      <c r="B86" s="340"/>
      <c r="C86" s="341"/>
      <c r="D86" s="341"/>
      <c r="E86" s="341"/>
      <c r="F86" s="341"/>
      <c r="G86" s="341"/>
      <c r="H86" s="341"/>
      <c r="I86" s="341"/>
      <c r="J86" s="342"/>
      <c r="K86" s="342"/>
    </row>
    <row r="87" spans="2:11" ht="12.75">
      <c r="B87" s="340"/>
      <c r="C87" s="341"/>
      <c r="D87" s="341"/>
      <c r="E87" s="341"/>
      <c r="F87" s="341"/>
      <c r="G87" s="341"/>
      <c r="H87" s="341"/>
      <c r="I87" s="341"/>
      <c r="J87" s="342"/>
      <c r="K87" s="342"/>
    </row>
    <row r="88" spans="2:11" ht="12.75">
      <c r="B88" s="340"/>
      <c r="C88" s="341"/>
      <c r="D88" s="341"/>
      <c r="E88" s="341"/>
      <c r="F88" s="341"/>
      <c r="G88" s="341"/>
      <c r="H88" s="341"/>
      <c r="I88" s="341"/>
      <c r="J88" s="342"/>
      <c r="K88" s="342"/>
    </row>
    <row r="89" spans="2:11" ht="12.75">
      <c r="B89" s="340"/>
      <c r="C89" s="341"/>
      <c r="D89" s="341"/>
      <c r="E89" s="341"/>
      <c r="F89" s="341"/>
      <c r="G89" s="341"/>
      <c r="H89" s="341"/>
      <c r="I89" s="341"/>
      <c r="J89" s="342" t="s">
        <v>476</v>
      </c>
      <c r="K89" s="342"/>
    </row>
    <row r="90" spans="2:11" ht="12.75">
      <c r="B90" s="340"/>
      <c r="C90" s="341"/>
      <c r="D90" s="341"/>
      <c r="E90" s="341"/>
      <c r="F90" s="341"/>
      <c r="G90" s="341"/>
      <c r="H90" s="341"/>
      <c r="I90" s="341"/>
      <c r="J90" s="342"/>
      <c r="K90" s="342"/>
    </row>
    <row r="91" spans="2:11" ht="12.75">
      <c r="B91" s="340"/>
      <c r="C91" s="341"/>
      <c r="D91" s="341"/>
      <c r="E91" s="341"/>
      <c r="F91" s="341"/>
      <c r="G91" s="341"/>
      <c r="H91" s="341"/>
      <c r="I91" s="341"/>
      <c r="J91" s="342"/>
      <c r="K91" s="342"/>
    </row>
    <row r="92" spans="2:11" ht="12.75">
      <c r="B92" s="340"/>
      <c r="C92" s="341"/>
      <c r="D92" s="341"/>
      <c r="E92" s="341"/>
      <c r="F92" s="341"/>
      <c r="G92" s="341"/>
      <c r="H92" s="341"/>
      <c r="I92" s="341"/>
      <c r="J92" s="342"/>
      <c r="K92" s="342"/>
    </row>
    <row r="93" spans="2:11" ht="12.75">
      <c r="B93" s="340"/>
      <c r="C93" s="341"/>
      <c r="D93" s="341"/>
      <c r="E93" s="341"/>
      <c r="F93" s="341"/>
      <c r="G93" s="341"/>
      <c r="H93" s="341"/>
      <c r="I93" s="341"/>
      <c r="J93" s="342"/>
      <c r="K93" s="342"/>
    </row>
    <row r="94" spans="2:11" ht="12.75">
      <c r="B94" s="340"/>
      <c r="C94" s="341"/>
      <c r="D94" s="341"/>
      <c r="E94" s="341"/>
      <c r="F94" s="341"/>
      <c r="G94" s="341"/>
      <c r="H94" s="341"/>
      <c r="I94" s="341"/>
      <c r="J94" s="342"/>
      <c r="K94" s="342"/>
    </row>
    <row r="95" spans="2:11" ht="12.75">
      <c r="B95" s="340"/>
      <c r="C95" s="341"/>
      <c r="D95" s="341"/>
      <c r="E95" s="341"/>
      <c r="F95" s="341"/>
      <c r="G95" s="341"/>
      <c r="H95" s="341"/>
      <c r="I95" s="341"/>
      <c r="J95" s="342"/>
      <c r="K95" s="342"/>
    </row>
    <row r="96" spans="2:11" ht="12.75">
      <c r="B96" s="340"/>
      <c r="C96" s="341"/>
      <c r="D96" s="341"/>
      <c r="E96" s="341"/>
      <c r="F96" s="341"/>
      <c r="G96" s="341"/>
      <c r="H96" s="341"/>
      <c r="I96" s="341"/>
      <c r="J96" s="342"/>
      <c r="K96" s="342"/>
    </row>
    <row r="97" spans="2:11" ht="12.75">
      <c r="B97" s="340"/>
      <c r="C97" s="341"/>
      <c r="D97" s="341"/>
      <c r="E97" s="341"/>
      <c r="F97" s="341"/>
      <c r="G97" s="341"/>
      <c r="H97" s="341"/>
      <c r="I97" s="341"/>
      <c r="J97" s="342"/>
      <c r="K97" s="342"/>
    </row>
    <row r="98" spans="2:11" ht="12.75">
      <c r="B98" s="340"/>
      <c r="C98" s="341"/>
      <c r="D98" s="341"/>
      <c r="E98" s="341"/>
      <c r="F98" s="341"/>
      <c r="G98" s="341"/>
      <c r="H98" s="341"/>
      <c r="I98" s="341"/>
      <c r="J98" s="342"/>
      <c r="K98" s="342"/>
    </row>
    <row r="99" spans="2:11" ht="12.75">
      <c r="B99" s="340"/>
      <c r="C99" s="341"/>
      <c r="D99" s="341"/>
      <c r="E99" s="341"/>
      <c r="F99" s="341"/>
      <c r="G99" s="341"/>
      <c r="H99" s="341"/>
      <c r="I99" s="341"/>
      <c r="J99" s="342"/>
      <c r="K99" s="342"/>
    </row>
    <row r="100" spans="2:11" ht="12.75">
      <c r="B100" s="340"/>
      <c r="C100" s="341"/>
      <c r="D100" s="341"/>
      <c r="E100" s="341"/>
      <c r="F100" s="341"/>
      <c r="G100" s="341"/>
      <c r="H100" s="341"/>
      <c r="I100" s="341"/>
      <c r="J100" s="342"/>
      <c r="K100" s="342"/>
    </row>
    <row r="101" spans="2:11" ht="12.75">
      <c r="B101" s="340"/>
      <c r="C101" s="341"/>
      <c r="D101" s="341"/>
      <c r="E101" s="341"/>
      <c r="F101" s="341"/>
      <c r="G101" s="341"/>
      <c r="H101" s="341"/>
      <c r="I101" s="341"/>
      <c r="J101" s="342"/>
      <c r="K101" s="342"/>
    </row>
    <row r="102" spans="2:11" ht="12.75">
      <c r="B102" s="340"/>
      <c r="C102" s="341"/>
      <c r="D102" s="341"/>
      <c r="E102" s="341"/>
      <c r="F102" s="341"/>
      <c r="G102" s="341"/>
      <c r="H102" s="341"/>
      <c r="I102" s="341"/>
      <c r="J102" s="342"/>
      <c r="K102" s="342"/>
    </row>
    <row r="103" spans="2:11" ht="12.75">
      <c r="B103" s="340"/>
      <c r="C103" s="341"/>
      <c r="D103" s="341"/>
      <c r="E103" s="341"/>
      <c r="F103" s="341"/>
      <c r="G103" s="341"/>
      <c r="H103" s="341"/>
      <c r="I103" s="341"/>
      <c r="J103" s="342"/>
      <c r="K103" s="342"/>
    </row>
    <row r="104" spans="2:11" ht="12.75">
      <c r="B104" s="340"/>
      <c r="C104" s="341"/>
      <c r="D104" s="341"/>
      <c r="E104" s="341"/>
      <c r="F104" s="341"/>
      <c r="G104" s="341"/>
      <c r="H104" s="341"/>
      <c r="I104" s="341"/>
      <c r="J104" s="342"/>
      <c r="K104" s="342"/>
    </row>
    <row r="105" spans="2:11" ht="12.75">
      <c r="B105" s="340"/>
      <c r="C105" s="341"/>
      <c r="D105" s="341"/>
      <c r="E105" s="341"/>
      <c r="F105" s="341"/>
      <c r="G105" s="341"/>
      <c r="H105" s="341"/>
      <c r="I105" s="341"/>
      <c r="J105" s="342"/>
      <c r="K105" s="342"/>
    </row>
    <row r="106" spans="2:11" ht="12.75">
      <c r="B106" s="340"/>
      <c r="C106" s="341"/>
      <c r="D106" s="341"/>
      <c r="E106" s="341"/>
      <c r="F106" s="341"/>
      <c r="G106" s="341"/>
      <c r="H106" s="341"/>
      <c r="I106" s="341"/>
      <c r="J106" s="342"/>
      <c r="K106" s="342"/>
    </row>
    <row r="107" spans="2:11" ht="12.75">
      <c r="B107" s="340"/>
      <c r="C107" s="341"/>
      <c r="D107" s="341"/>
      <c r="E107" s="341"/>
      <c r="F107" s="341"/>
      <c r="G107" s="341"/>
      <c r="H107" s="341"/>
      <c r="I107" s="341"/>
      <c r="J107" s="342"/>
      <c r="K107" s="342"/>
    </row>
    <row r="108" spans="2:11" ht="12.75">
      <c r="B108" s="340"/>
      <c r="C108" s="341"/>
      <c r="D108" s="341"/>
      <c r="E108" s="341"/>
      <c r="F108" s="341"/>
      <c r="G108" s="341"/>
      <c r="H108" s="341"/>
      <c r="I108" s="341"/>
      <c r="J108" s="342"/>
      <c r="K108" s="342"/>
    </row>
    <row r="109" spans="2:11" ht="12.75">
      <c r="B109" s="340"/>
      <c r="C109" s="341"/>
      <c r="D109" s="341"/>
      <c r="E109" s="341"/>
      <c r="F109" s="341"/>
      <c r="G109" s="341"/>
      <c r="H109" s="341"/>
      <c r="I109" s="341"/>
      <c r="J109" s="342"/>
      <c r="K109" s="342"/>
    </row>
    <row r="110" spans="2:11" ht="12.75">
      <c r="B110" s="340"/>
      <c r="C110" s="341"/>
      <c r="D110" s="341"/>
      <c r="E110" s="341"/>
      <c r="F110" s="341"/>
      <c r="G110" s="341"/>
      <c r="H110" s="341"/>
      <c r="I110" s="341"/>
      <c r="J110" s="342"/>
      <c r="K110" s="342"/>
    </row>
    <row r="111" spans="2:11" ht="12.75">
      <c r="B111" s="340"/>
      <c r="C111" s="341"/>
      <c r="D111" s="341"/>
      <c r="E111" s="341"/>
      <c r="F111" s="341"/>
      <c r="G111" s="341"/>
      <c r="H111" s="341"/>
      <c r="I111" s="341"/>
      <c r="J111" s="342"/>
      <c r="K111" s="342"/>
    </row>
    <row r="112" spans="2:11" ht="12.75">
      <c r="B112" s="340"/>
      <c r="C112" s="341"/>
      <c r="D112" s="341"/>
      <c r="E112" s="341"/>
      <c r="F112" s="341"/>
      <c r="G112" s="341"/>
      <c r="H112" s="341"/>
      <c r="I112" s="341"/>
      <c r="J112" s="342"/>
      <c r="K112" s="342"/>
    </row>
    <row r="113" spans="2:11" ht="12.75">
      <c r="B113" s="302"/>
      <c r="C113" s="285" t="s">
        <v>478</v>
      </c>
      <c r="D113" s="303"/>
      <c r="E113" t="s">
        <v>477</v>
      </c>
      <c r="F113" s="302"/>
      <c r="G113" s="302"/>
      <c r="H113" s="302"/>
      <c r="I113" s="302"/>
      <c r="J113" s="302"/>
      <c r="K113" s="302"/>
    </row>
    <row r="114" spans="2:11" ht="12.75">
      <c r="B114" s="302"/>
      <c r="C114" s="285" t="s">
        <v>479</v>
      </c>
      <c r="D114" s="303"/>
      <c r="E114" t="s">
        <v>381</v>
      </c>
      <c r="F114" s="302"/>
      <c r="G114" s="302"/>
      <c r="H114" s="302"/>
      <c r="I114" s="302"/>
      <c r="J114" s="302"/>
      <c r="K114" s="302"/>
    </row>
    <row r="115" spans="2:11" ht="12.75">
      <c r="B115" s="302"/>
      <c r="C115" s="19"/>
      <c r="D115" s="302"/>
      <c r="E115" s="302"/>
      <c r="F115" s="302"/>
      <c r="G115" s="302"/>
      <c r="H115" s="302"/>
      <c r="I115" s="302"/>
      <c r="J115" s="19" t="s">
        <v>512</v>
      </c>
      <c r="K115" s="302"/>
    </row>
    <row r="116" spans="2:11" ht="12.75">
      <c r="B116" s="304"/>
      <c r="C116" s="304"/>
      <c r="D116" s="304"/>
      <c r="E116" s="304"/>
      <c r="F116" s="304"/>
      <c r="G116" s="304"/>
      <c r="H116" s="304"/>
      <c r="I116" s="304"/>
      <c r="J116" s="305"/>
      <c r="K116" s="306" t="s">
        <v>481</v>
      </c>
    </row>
    <row r="117" spans="2:11" ht="12.75">
      <c r="B117" s="435" t="s">
        <v>482</v>
      </c>
      <c r="C117" s="436"/>
      <c r="D117" s="436"/>
      <c r="E117" s="436"/>
      <c r="F117" s="436"/>
      <c r="G117" s="436"/>
      <c r="H117" s="436"/>
      <c r="I117" s="436"/>
      <c r="J117" s="436"/>
      <c r="K117" s="437"/>
    </row>
    <row r="118" spans="2:11" ht="33" thickBot="1">
      <c r="B118" s="343"/>
      <c r="C118" s="452" t="s">
        <v>513</v>
      </c>
      <c r="D118" s="453"/>
      <c r="E118" s="453"/>
      <c r="F118" s="453"/>
      <c r="G118" s="454"/>
      <c r="H118" s="344" t="s">
        <v>484</v>
      </c>
      <c r="I118" s="344" t="s">
        <v>485</v>
      </c>
      <c r="J118" s="345" t="s">
        <v>486</v>
      </c>
      <c r="K118" s="345" t="s">
        <v>487</v>
      </c>
    </row>
    <row r="119" spans="2:11" ht="12.75">
      <c r="B119" s="346">
        <v>1</v>
      </c>
      <c r="C119" s="455" t="s">
        <v>514</v>
      </c>
      <c r="D119" s="456"/>
      <c r="E119" s="456"/>
      <c r="F119" s="456"/>
      <c r="G119" s="456"/>
      <c r="H119" s="347">
        <v>60</v>
      </c>
      <c r="I119" s="347">
        <v>12100</v>
      </c>
      <c r="J119" s="348">
        <f>J122+J123</f>
        <v>13447</v>
      </c>
      <c r="K119" s="349">
        <v>8467</v>
      </c>
    </row>
    <row r="120" spans="2:11" ht="12.75">
      <c r="B120" s="350" t="s">
        <v>515</v>
      </c>
      <c r="C120" s="457" t="s">
        <v>516</v>
      </c>
      <c r="D120" s="457" t="s">
        <v>517</v>
      </c>
      <c r="E120" s="457"/>
      <c r="F120" s="457"/>
      <c r="G120" s="457"/>
      <c r="H120" s="351" t="s">
        <v>518</v>
      </c>
      <c r="I120" s="351">
        <v>12101</v>
      </c>
      <c r="J120" s="352"/>
      <c r="K120" s="353"/>
    </row>
    <row r="121" spans="2:11" ht="12.75">
      <c r="B121" s="350" t="s">
        <v>492</v>
      </c>
      <c r="C121" s="457" t="s">
        <v>519</v>
      </c>
      <c r="D121" s="457" t="s">
        <v>517</v>
      </c>
      <c r="E121" s="457"/>
      <c r="F121" s="457"/>
      <c r="G121" s="457"/>
      <c r="H121" s="351"/>
      <c r="I121" s="354">
        <v>12102</v>
      </c>
      <c r="J121" s="352"/>
      <c r="K121" s="353"/>
    </row>
    <row r="122" spans="2:11" ht="12.75">
      <c r="B122" s="350" t="s">
        <v>494</v>
      </c>
      <c r="C122" s="457" t="s">
        <v>520</v>
      </c>
      <c r="D122" s="457" t="s">
        <v>517</v>
      </c>
      <c r="E122" s="457"/>
      <c r="F122" s="457"/>
      <c r="G122" s="457"/>
      <c r="H122" s="351" t="s">
        <v>521</v>
      </c>
      <c r="I122" s="351">
        <v>12103</v>
      </c>
      <c r="J122" s="352">
        <v>14204</v>
      </c>
      <c r="K122" s="353">
        <v>901</v>
      </c>
    </row>
    <row r="123" spans="2:11" ht="12.75">
      <c r="B123" s="350" t="s">
        <v>522</v>
      </c>
      <c r="C123" s="458" t="s">
        <v>523</v>
      </c>
      <c r="D123" s="457" t="s">
        <v>517</v>
      </c>
      <c r="E123" s="457"/>
      <c r="F123" s="457"/>
      <c r="G123" s="457"/>
      <c r="H123" s="351"/>
      <c r="I123" s="354">
        <v>12104</v>
      </c>
      <c r="J123" s="352">
        <v>-757</v>
      </c>
      <c r="K123" s="353">
        <v>-54</v>
      </c>
    </row>
    <row r="124" spans="2:11" ht="12.75">
      <c r="B124" s="350" t="s">
        <v>524</v>
      </c>
      <c r="C124" s="457" t="s">
        <v>525</v>
      </c>
      <c r="D124" s="457" t="s">
        <v>517</v>
      </c>
      <c r="E124" s="457"/>
      <c r="F124" s="457"/>
      <c r="G124" s="457"/>
      <c r="H124" s="351" t="s">
        <v>526</v>
      </c>
      <c r="I124" s="354">
        <v>12105</v>
      </c>
      <c r="J124" s="352"/>
      <c r="K124" s="353"/>
    </row>
    <row r="125" spans="2:11" ht="12.75">
      <c r="B125" s="355">
        <v>2</v>
      </c>
      <c r="C125" s="459" t="s">
        <v>527</v>
      </c>
      <c r="D125" s="459"/>
      <c r="E125" s="459"/>
      <c r="F125" s="459"/>
      <c r="G125" s="459"/>
      <c r="H125" s="356">
        <v>64</v>
      </c>
      <c r="I125" s="356">
        <v>12200</v>
      </c>
      <c r="J125" s="352">
        <f>J127+J126</f>
        <v>1059</v>
      </c>
      <c r="K125" s="353">
        <v>559</v>
      </c>
    </row>
    <row r="126" spans="2:11" ht="12.75">
      <c r="B126" s="357" t="s">
        <v>219</v>
      </c>
      <c r="C126" s="459" t="s">
        <v>528</v>
      </c>
      <c r="D126" s="460"/>
      <c r="E126" s="460"/>
      <c r="F126" s="460"/>
      <c r="G126" s="460"/>
      <c r="H126" s="354">
        <v>641</v>
      </c>
      <c r="I126" s="354">
        <v>12201</v>
      </c>
      <c r="J126" s="352">
        <v>907</v>
      </c>
      <c r="K126" s="353">
        <v>370</v>
      </c>
    </row>
    <row r="127" spans="2:11" ht="12.75">
      <c r="B127" s="357" t="s">
        <v>529</v>
      </c>
      <c r="C127" s="460" t="s">
        <v>530</v>
      </c>
      <c r="D127" s="460"/>
      <c r="E127" s="460"/>
      <c r="F127" s="460"/>
      <c r="G127" s="460"/>
      <c r="H127" s="354">
        <v>644</v>
      </c>
      <c r="I127" s="354">
        <v>12202</v>
      </c>
      <c r="J127" s="352">
        <v>152</v>
      </c>
      <c r="K127" s="353">
        <v>189</v>
      </c>
    </row>
    <row r="128" spans="2:11" ht="12.75">
      <c r="B128" s="355">
        <v>3</v>
      </c>
      <c r="C128" s="459" t="s">
        <v>531</v>
      </c>
      <c r="D128" s="459"/>
      <c r="E128" s="459"/>
      <c r="F128" s="459"/>
      <c r="G128" s="459"/>
      <c r="H128" s="356">
        <v>68</v>
      </c>
      <c r="I128" s="356">
        <v>12300</v>
      </c>
      <c r="J128" s="352">
        <v>301</v>
      </c>
      <c r="K128" s="353">
        <v>209</v>
      </c>
    </row>
    <row r="129" spans="2:11" ht="12.75">
      <c r="B129" s="355">
        <v>4</v>
      </c>
      <c r="C129" s="459" t="s">
        <v>532</v>
      </c>
      <c r="D129" s="459"/>
      <c r="E129" s="459"/>
      <c r="F129" s="459"/>
      <c r="G129" s="459"/>
      <c r="H129" s="356">
        <v>61</v>
      </c>
      <c r="I129" s="356">
        <v>12400</v>
      </c>
      <c r="J129" s="352">
        <f>J150-J145-J128-J125-J119</f>
        <v>706</v>
      </c>
      <c r="K129" s="353">
        <f>K150-K145-K119-K125-K128</f>
        <v>422</v>
      </c>
    </row>
    <row r="130" spans="2:11" ht="12.75">
      <c r="B130" s="357" t="s">
        <v>489</v>
      </c>
      <c r="C130" s="461" t="s">
        <v>533</v>
      </c>
      <c r="D130" s="461"/>
      <c r="E130" s="461"/>
      <c r="F130" s="461"/>
      <c r="G130" s="461"/>
      <c r="H130" s="351"/>
      <c r="I130" s="351">
        <v>12401</v>
      </c>
      <c r="J130" s="352">
        <f>J129-J132-J141-J144</f>
        <v>150</v>
      </c>
      <c r="K130" s="353"/>
    </row>
    <row r="131" spans="2:11" ht="12.75">
      <c r="B131" s="357" t="s">
        <v>498</v>
      </c>
      <c r="C131" s="461" t="s">
        <v>534</v>
      </c>
      <c r="D131" s="461"/>
      <c r="E131" s="461"/>
      <c r="F131" s="461"/>
      <c r="G131" s="461"/>
      <c r="H131" s="358">
        <v>611</v>
      </c>
      <c r="I131" s="351">
        <v>12402</v>
      </c>
      <c r="J131" s="352"/>
      <c r="K131" s="353"/>
    </row>
    <row r="132" spans="2:11" ht="12.75">
      <c r="B132" s="357" t="s">
        <v>500</v>
      </c>
      <c r="C132" s="461" t="s">
        <v>535</v>
      </c>
      <c r="D132" s="461"/>
      <c r="E132" s="461"/>
      <c r="F132" s="461"/>
      <c r="G132" s="461"/>
      <c r="H132" s="351">
        <v>613</v>
      </c>
      <c r="I132" s="351">
        <v>12403</v>
      </c>
      <c r="J132" s="352">
        <v>120</v>
      </c>
      <c r="K132" s="353">
        <v>120</v>
      </c>
    </row>
    <row r="133" spans="2:11" ht="12.75">
      <c r="B133" s="357" t="s">
        <v>536</v>
      </c>
      <c r="C133" s="461" t="s">
        <v>537</v>
      </c>
      <c r="D133" s="461"/>
      <c r="E133" s="461"/>
      <c r="F133" s="461"/>
      <c r="G133" s="461"/>
      <c r="H133" s="358">
        <v>615</v>
      </c>
      <c r="I133" s="351">
        <v>12404</v>
      </c>
      <c r="J133" s="356"/>
      <c r="K133" s="359"/>
    </row>
    <row r="134" spans="2:11" ht="12.75">
      <c r="B134" s="357" t="s">
        <v>538</v>
      </c>
      <c r="C134" s="461" t="s">
        <v>539</v>
      </c>
      <c r="D134" s="461"/>
      <c r="E134" s="461"/>
      <c r="F134" s="461"/>
      <c r="G134" s="461"/>
      <c r="H134" s="358">
        <v>616</v>
      </c>
      <c r="I134" s="351">
        <v>12405</v>
      </c>
      <c r="J134" s="352"/>
      <c r="K134" s="353"/>
    </row>
    <row r="135" spans="2:11" ht="12.75">
      <c r="B135" s="357" t="s">
        <v>540</v>
      </c>
      <c r="C135" s="461" t="s">
        <v>541</v>
      </c>
      <c r="D135" s="461"/>
      <c r="E135" s="461"/>
      <c r="F135" s="461"/>
      <c r="G135" s="461"/>
      <c r="H135" s="358">
        <v>617</v>
      </c>
      <c r="I135" s="351">
        <v>12406</v>
      </c>
      <c r="J135" s="352"/>
      <c r="K135" s="353"/>
    </row>
    <row r="136" spans="2:11" ht="12.75">
      <c r="B136" s="357" t="s">
        <v>542</v>
      </c>
      <c r="C136" s="457" t="s">
        <v>543</v>
      </c>
      <c r="D136" s="457" t="s">
        <v>517</v>
      </c>
      <c r="E136" s="457"/>
      <c r="F136" s="457"/>
      <c r="G136" s="457"/>
      <c r="H136" s="358">
        <v>618</v>
      </c>
      <c r="I136" s="351">
        <v>12407</v>
      </c>
      <c r="J136" s="352"/>
      <c r="K136" s="353"/>
    </row>
    <row r="137" spans="2:11" ht="12.75">
      <c r="B137" s="357" t="s">
        <v>544</v>
      </c>
      <c r="C137" s="457" t="s">
        <v>545</v>
      </c>
      <c r="D137" s="457"/>
      <c r="E137" s="457"/>
      <c r="F137" s="457"/>
      <c r="G137" s="457"/>
      <c r="H137" s="358">
        <v>623</v>
      </c>
      <c r="I137" s="351">
        <v>12408</v>
      </c>
      <c r="J137" s="352"/>
      <c r="K137" s="353"/>
    </row>
    <row r="138" spans="2:11" ht="12.75">
      <c r="B138" s="357" t="s">
        <v>546</v>
      </c>
      <c r="C138" s="457" t="s">
        <v>547</v>
      </c>
      <c r="D138" s="457"/>
      <c r="E138" s="457"/>
      <c r="F138" s="457"/>
      <c r="G138" s="457"/>
      <c r="H138" s="358">
        <v>624</v>
      </c>
      <c r="I138" s="351">
        <v>12409</v>
      </c>
      <c r="J138" s="352"/>
      <c r="K138" s="353"/>
    </row>
    <row r="139" spans="2:11" ht="12.75">
      <c r="B139" s="357" t="s">
        <v>548</v>
      </c>
      <c r="C139" s="457" t="s">
        <v>549</v>
      </c>
      <c r="D139" s="457"/>
      <c r="E139" s="457"/>
      <c r="F139" s="457"/>
      <c r="G139" s="457"/>
      <c r="H139" s="358">
        <v>625</v>
      </c>
      <c r="I139" s="351">
        <v>12410</v>
      </c>
      <c r="J139" s="352"/>
      <c r="K139" s="353"/>
    </row>
    <row r="140" spans="2:11" ht="12.75">
      <c r="B140" s="357" t="s">
        <v>550</v>
      </c>
      <c r="C140" s="457" t="s">
        <v>551</v>
      </c>
      <c r="D140" s="457"/>
      <c r="E140" s="457"/>
      <c r="F140" s="457"/>
      <c r="G140" s="457"/>
      <c r="H140" s="358">
        <v>626</v>
      </c>
      <c r="I140" s="351">
        <v>12411</v>
      </c>
      <c r="J140" s="352"/>
      <c r="K140" s="353"/>
    </row>
    <row r="141" spans="2:11" ht="12.75">
      <c r="B141" s="360" t="s">
        <v>552</v>
      </c>
      <c r="C141" s="457" t="s">
        <v>553</v>
      </c>
      <c r="D141" s="457"/>
      <c r="E141" s="457"/>
      <c r="F141" s="457"/>
      <c r="G141" s="457"/>
      <c r="H141" s="358">
        <v>627</v>
      </c>
      <c r="I141" s="351">
        <v>12412</v>
      </c>
      <c r="J141" s="352">
        <v>240</v>
      </c>
      <c r="K141" s="353">
        <v>150</v>
      </c>
    </row>
    <row r="142" spans="2:11" ht="12.75">
      <c r="B142" s="357"/>
      <c r="C142" s="462" t="s">
        <v>554</v>
      </c>
      <c r="D142" s="462"/>
      <c r="E142" s="462"/>
      <c r="F142" s="462"/>
      <c r="G142" s="462"/>
      <c r="H142" s="358">
        <v>6271</v>
      </c>
      <c r="I142" s="358">
        <v>124121</v>
      </c>
      <c r="J142" s="352">
        <v>240</v>
      </c>
      <c r="K142" s="353">
        <v>150</v>
      </c>
    </row>
    <row r="143" spans="2:11" ht="12.75">
      <c r="B143" s="357"/>
      <c r="C143" s="462" t="s">
        <v>555</v>
      </c>
      <c r="D143" s="462"/>
      <c r="E143" s="462"/>
      <c r="F143" s="462"/>
      <c r="G143" s="462"/>
      <c r="H143" s="358">
        <v>6272</v>
      </c>
      <c r="I143" s="358">
        <v>124122</v>
      </c>
      <c r="J143" s="352"/>
      <c r="K143" s="353"/>
    </row>
    <row r="144" spans="2:11" ht="12.75">
      <c r="B144" s="357" t="s">
        <v>556</v>
      </c>
      <c r="C144" s="457" t="s">
        <v>557</v>
      </c>
      <c r="D144" s="457"/>
      <c r="E144" s="457"/>
      <c r="F144" s="457"/>
      <c r="G144" s="457"/>
      <c r="H144" s="358">
        <v>628</v>
      </c>
      <c r="I144" s="358">
        <v>12413</v>
      </c>
      <c r="J144" s="352">
        <v>196</v>
      </c>
      <c r="K144" s="353">
        <v>44</v>
      </c>
    </row>
    <row r="145" spans="2:11" ht="12.75">
      <c r="B145" s="355">
        <v>5</v>
      </c>
      <c r="C145" s="458" t="s">
        <v>558</v>
      </c>
      <c r="D145" s="457"/>
      <c r="E145" s="457"/>
      <c r="F145" s="457"/>
      <c r="G145" s="457"/>
      <c r="H145" s="352">
        <v>63</v>
      </c>
      <c r="I145" s="352">
        <v>12500</v>
      </c>
      <c r="J145" s="352">
        <v>69</v>
      </c>
      <c r="K145" s="353">
        <v>66</v>
      </c>
    </row>
    <row r="146" spans="2:11" ht="12.75">
      <c r="B146" s="357" t="s">
        <v>489</v>
      </c>
      <c r="C146" s="457" t="s">
        <v>559</v>
      </c>
      <c r="D146" s="457"/>
      <c r="E146" s="457"/>
      <c r="F146" s="457"/>
      <c r="G146" s="457"/>
      <c r="H146" s="358">
        <v>632</v>
      </c>
      <c r="I146" s="358">
        <v>12501</v>
      </c>
      <c r="J146" s="352"/>
      <c r="K146" s="353"/>
    </row>
    <row r="147" spans="2:11" ht="12.75">
      <c r="B147" s="357" t="s">
        <v>498</v>
      </c>
      <c r="C147" s="457" t="s">
        <v>560</v>
      </c>
      <c r="D147" s="457"/>
      <c r="E147" s="457"/>
      <c r="F147" s="457"/>
      <c r="G147" s="457"/>
      <c r="H147" s="358">
        <v>633</v>
      </c>
      <c r="I147" s="358">
        <v>12502</v>
      </c>
      <c r="J147" s="352"/>
      <c r="K147" s="353"/>
    </row>
    <row r="148" spans="2:11" ht="12.75">
      <c r="B148" s="357" t="s">
        <v>500</v>
      </c>
      <c r="C148" s="457" t="s">
        <v>561</v>
      </c>
      <c r="D148" s="457"/>
      <c r="E148" s="457"/>
      <c r="F148" s="457"/>
      <c r="G148" s="457"/>
      <c r="H148" s="358">
        <v>634</v>
      </c>
      <c r="I148" s="358">
        <v>12503</v>
      </c>
      <c r="J148" s="352">
        <v>39</v>
      </c>
      <c r="K148" s="353">
        <v>66</v>
      </c>
    </row>
    <row r="149" spans="2:11" ht="12.75">
      <c r="B149" s="357" t="s">
        <v>536</v>
      </c>
      <c r="C149" s="457" t="s">
        <v>562</v>
      </c>
      <c r="D149" s="457"/>
      <c r="E149" s="457"/>
      <c r="F149" s="457"/>
      <c r="G149" s="457"/>
      <c r="H149" s="358" t="s">
        <v>563</v>
      </c>
      <c r="I149" s="358">
        <v>12504</v>
      </c>
      <c r="J149" s="352">
        <v>30</v>
      </c>
      <c r="K149" s="353"/>
    </row>
    <row r="150" spans="2:11" ht="12.75">
      <c r="B150" s="355" t="s">
        <v>564</v>
      </c>
      <c r="C150" s="459" t="s">
        <v>565</v>
      </c>
      <c r="D150" s="459"/>
      <c r="E150" s="459"/>
      <c r="F150" s="459"/>
      <c r="G150" s="459"/>
      <c r="H150" s="358"/>
      <c r="I150" s="358">
        <v>12600</v>
      </c>
      <c r="J150" s="352">
        <v>15582</v>
      </c>
      <c r="K150" s="353">
        <v>9723</v>
      </c>
    </row>
    <row r="151" spans="2:11" ht="12.75">
      <c r="B151" s="361"/>
      <c r="C151" s="362" t="s">
        <v>566</v>
      </c>
      <c r="D151" s="79"/>
      <c r="E151" s="79"/>
      <c r="F151" s="79"/>
      <c r="G151" s="79"/>
      <c r="H151" s="79"/>
      <c r="I151" s="79"/>
      <c r="J151" s="363" t="s">
        <v>486</v>
      </c>
      <c r="K151" s="364" t="s">
        <v>487</v>
      </c>
    </row>
    <row r="152" spans="2:11" ht="12.75">
      <c r="B152" s="365">
        <v>1</v>
      </c>
      <c r="C152" s="464" t="s">
        <v>567</v>
      </c>
      <c r="D152" s="464"/>
      <c r="E152" s="464"/>
      <c r="F152" s="464"/>
      <c r="G152" s="464"/>
      <c r="H152" s="352"/>
      <c r="I152" s="352">
        <v>14000</v>
      </c>
      <c r="J152" s="352">
        <v>3</v>
      </c>
      <c r="K152" s="353">
        <v>3</v>
      </c>
    </row>
    <row r="153" spans="2:11" ht="12.75">
      <c r="B153" s="365">
        <v>2</v>
      </c>
      <c r="C153" s="464" t="s">
        <v>568</v>
      </c>
      <c r="D153" s="464"/>
      <c r="E153" s="464"/>
      <c r="F153" s="464"/>
      <c r="G153" s="464"/>
      <c r="H153" s="352"/>
      <c r="I153" s="352">
        <v>15000</v>
      </c>
      <c r="J153" s="352"/>
      <c r="K153" s="353"/>
    </row>
    <row r="154" spans="2:11" ht="12.75">
      <c r="B154" s="366" t="s">
        <v>489</v>
      </c>
      <c r="C154" s="461" t="s">
        <v>569</v>
      </c>
      <c r="D154" s="461"/>
      <c r="E154" s="461"/>
      <c r="F154" s="461"/>
      <c r="G154" s="461"/>
      <c r="H154" s="352"/>
      <c r="I154" s="358">
        <v>15001</v>
      </c>
      <c r="J154" s="352"/>
      <c r="K154" s="353"/>
    </row>
    <row r="155" spans="2:11" ht="12.75">
      <c r="B155" s="366"/>
      <c r="C155" s="465" t="s">
        <v>570</v>
      </c>
      <c r="D155" s="465"/>
      <c r="E155" s="465"/>
      <c r="F155" s="465"/>
      <c r="G155" s="465"/>
      <c r="H155" s="352"/>
      <c r="I155" s="358">
        <v>150011</v>
      </c>
      <c r="J155" s="352"/>
      <c r="K155" s="353"/>
    </row>
    <row r="156" spans="2:11" ht="12.75">
      <c r="B156" s="367" t="s">
        <v>498</v>
      </c>
      <c r="C156" s="461" t="s">
        <v>571</v>
      </c>
      <c r="D156" s="461"/>
      <c r="E156" s="461"/>
      <c r="F156" s="461"/>
      <c r="G156" s="461"/>
      <c r="H156" s="352"/>
      <c r="I156" s="358">
        <v>15002</v>
      </c>
      <c r="J156" s="352"/>
      <c r="K156" s="353"/>
    </row>
    <row r="157" spans="2:11" ht="13.5" thickBot="1">
      <c r="B157" s="368"/>
      <c r="C157" s="463" t="s">
        <v>572</v>
      </c>
      <c r="D157" s="463"/>
      <c r="E157" s="463"/>
      <c r="F157" s="463"/>
      <c r="G157" s="463"/>
      <c r="H157" s="369"/>
      <c r="I157" s="370">
        <v>150021</v>
      </c>
      <c r="J157" s="369"/>
      <c r="K157" s="371"/>
    </row>
    <row r="158" spans="2:11" ht="12.75">
      <c r="B158" s="289"/>
      <c r="C158" s="289"/>
      <c r="D158" s="289"/>
      <c r="E158" s="289"/>
      <c r="F158" s="289"/>
      <c r="G158" s="289"/>
      <c r="H158" s="289"/>
      <c r="I158" s="289"/>
      <c r="J158" s="372" t="s">
        <v>476</v>
      </c>
      <c r="K158" s="372"/>
    </row>
    <row r="159" spans="2:11" ht="15.75">
      <c r="B159" s="302"/>
      <c r="C159" s="302"/>
      <c r="D159" s="302"/>
      <c r="E159" s="302"/>
      <c r="F159" s="302"/>
      <c r="G159" s="302"/>
      <c r="H159" s="302"/>
      <c r="I159" s="302"/>
      <c r="J159" s="373"/>
      <c r="K159" s="373"/>
    </row>
  </sheetData>
  <sheetProtection/>
  <mergeCells count="79">
    <mergeCell ref="C157:G157"/>
    <mergeCell ref="C150:G150"/>
    <mergeCell ref="C152:G152"/>
    <mergeCell ref="C153:G153"/>
    <mergeCell ref="C154:G154"/>
    <mergeCell ref="C155:G155"/>
    <mergeCell ref="C156:G156"/>
    <mergeCell ref="C144:G144"/>
    <mergeCell ref="C145:G145"/>
    <mergeCell ref="C146:G146"/>
    <mergeCell ref="C147:G147"/>
    <mergeCell ref="C148:G148"/>
    <mergeCell ref="C149:G149"/>
    <mergeCell ref="C138:G138"/>
    <mergeCell ref="C139:G139"/>
    <mergeCell ref="C140:G140"/>
    <mergeCell ref="C141:G141"/>
    <mergeCell ref="C142:G142"/>
    <mergeCell ref="C143:G143"/>
    <mergeCell ref="C132:G132"/>
    <mergeCell ref="C133:G133"/>
    <mergeCell ref="C134:G134"/>
    <mergeCell ref="C135:G135"/>
    <mergeCell ref="C136:G136"/>
    <mergeCell ref="C137:G137"/>
    <mergeCell ref="C126:G126"/>
    <mergeCell ref="C127:G127"/>
    <mergeCell ref="C128:G128"/>
    <mergeCell ref="C129:G129"/>
    <mergeCell ref="C130:G130"/>
    <mergeCell ref="C131:G131"/>
    <mergeCell ref="C120:G120"/>
    <mergeCell ref="C121:G121"/>
    <mergeCell ref="C122:G122"/>
    <mergeCell ref="C123:G123"/>
    <mergeCell ref="C124:G124"/>
    <mergeCell ref="C125:G125"/>
    <mergeCell ref="C83:G83"/>
    <mergeCell ref="C84:G84"/>
    <mergeCell ref="C85:G85"/>
    <mergeCell ref="B117:K117"/>
    <mergeCell ref="C118:G118"/>
    <mergeCell ref="C119:G119"/>
    <mergeCell ref="C77:G77"/>
    <mergeCell ref="C78:G78"/>
    <mergeCell ref="C79:G79"/>
    <mergeCell ref="C80:G80"/>
    <mergeCell ref="C81:G81"/>
    <mergeCell ref="C82:G82"/>
    <mergeCell ref="C71:G71"/>
    <mergeCell ref="C72:G72"/>
    <mergeCell ref="C73:G73"/>
    <mergeCell ref="C74:G74"/>
    <mergeCell ref="C75:G75"/>
    <mergeCell ref="C76:G76"/>
    <mergeCell ref="F56:H56"/>
    <mergeCell ref="F57:H57"/>
    <mergeCell ref="B67:K67"/>
    <mergeCell ref="C68:G68"/>
    <mergeCell ref="C69:G69"/>
    <mergeCell ref="C70:G70"/>
    <mergeCell ref="C39:H39"/>
    <mergeCell ref="B41:B42"/>
    <mergeCell ref="C41:C42"/>
    <mergeCell ref="D41:D42"/>
    <mergeCell ref="F41:F42"/>
    <mergeCell ref="G41:G42"/>
    <mergeCell ref="C23:H23"/>
    <mergeCell ref="B25:B26"/>
    <mergeCell ref="C25:C26"/>
    <mergeCell ref="D25:D26"/>
    <mergeCell ref="F25:F26"/>
    <mergeCell ref="G25:G26"/>
    <mergeCell ref="C7:H7"/>
    <mergeCell ref="B9:B10"/>
    <mergeCell ref="C9:C10"/>
    <mergeCell ref="D9:D10"/>
    <mergeCell ref="F9:F10"/>
    <mergeCell ref="G9:G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PageLayoutView="0" workbookViewId="0" topLeftCell="A1">
      <selection activeCell="F52" sqref="F52"/>
    </sheetView>
  </sheetViews>
  <sheetFormatPr defaultColWidth="9.140625" defaultRowHeight="12.75"/>
  <cols>
    <col min="1" max="1" width="9.140625" style="120" customWidth="1"/>
    <col min="2" max="2" width="4.00390625" style="120" customWidth="1"/>
    <col min="3" max="3" width="3.8515625" style="120" customWidth="1"/>
    <col min="4" max="4" width="47.28125" style="120" customWidth="1"/>
    <col min="5" max="5" width="8.8515625" style="120" customWidth="1"/>
    <col min="6" max="6" width="15.140625" style="120" customWidth="1"/>
    <col min="7" max="7" width="16.421875" style="120" customWidth="1"/>
    <col min="8" max="8" width="9.140625" style="120" customWidth="1"/>
    <col min="9" max="9" width="10.28125" style="120" customWidth="1"/>
    <col min="10" max="16384" width="9.140625" style="120" customWidth="1"/>
  </cols>
  <sheetData>
    <row r="1" spans="3:7" ht="15">
      <c r="C1" s="118"/>
      <c r="D1" s="151" t="s">
        <v>380</v>
      </c>
      <c r="E1" s="151"/>
      <c r="F1" s="118">
        <v>1</v>
      </c>
      <c r="G1" s="118"/>
    </row>
    <row r="2" spans="3:7" ht="15">
      <c r="C2" s="388" t="s">
        <v>17</v>
      </c>
      <c r="D2" s="388"/>
      <c r="E2" s="388"/>
      <c r="F2" s="388"/>
      <c r="G2" s="151">
        <v>2010</v>
      </c>
    </row>
    <row r="3" spans="3:7" ht="15" thickBot="1">
      <c r="C3" s="118"/>
      <c r="D3" s="118"/>
      <c r="E3" s="118"/>
      <c r="F3" s="118"/>
      <c r="G3" s="118"/>
    </row>
    <row r="4" spans="3:7" ht="18.75" customHeight="1">
      <c r="C4" s="121" t="s">
        <v>18</v>
      </c>
      <c r="D4" s="122" t="s">
        <v>19</v>
      </c>
      <c r="E4" s="121" t="s">
        <v>20</v>
      </c>
      <c r="F4" s="121" t="s">
        <v>21</v>
      </c>
      <c r="G4" s="152" t="s">
        <v>23</v>
      </c>
    </row>
    <row r="5" spans="3:7" ht="19.5" customHeight="1" thickBot="1">
      <c r="C5" s="125"/>
      <c r="D5" s="126"/>
      <c r="E5" s="125"/>
      <c r="F5" s="125" t="s">
        <v>22</v>
      </c>
      <c r="G5" s="153" t="s">
        <v>24</v>
      </c>
    </row>
    <row r="6" spans="1:9" ht="15">
      <c r="A6" s="120">
        <f>G21+G11+G7</f>
        <v>10457640.28054028</v>
      </c>
      <c r="C6" s="129" t="s">
        <v>25</v>
      </c>
      <c r="D6" s="130" t="s">
        <v>26</v>
      </c>
      <c r="F6" s="154">
        <f>F7+F11+F21</f>
        <v>11342910.46378308</v>
      </c>
      <c r="G6" s="265">
        <f>G21+G11+G7</f>
        <v>10457640.28054028</v>
      </c>
      <c r="I6" s="131"/>
    </row>
    <row r="7" spans="3:7" ht="15">
      <c r="C7" s="133"/>
      <c r="D7" s="134" t="s">
        <v>28</v>
      </c>
      <c r="E7" s="135"/>
      <c r="F7" s="154">
        <f>F8+F9</f>
        <v>887054</v>
      </c>
      <c r="G7" s="266">
        <f>G9+G8</f>
        <v>942825.7000802818</v>
      </c>
    </row>
    <row r="8" spans="3:7" ht="14.25">
      <c r="C8" s="133"/>
      <c r="D8" s="139" t="s">
        <v>27</v>
      </c>
      <c r="E8" s="135"/>
      <c r="F8" s="154">
        <v>398700</v>
      </c>
      <c r="G8" s="266">
        <v>741069.2657000001</v>
      </c>
    </row>
    <row r="9" spans="3:7" ht="14.25">
      <c r="C9" s="133"/>
      <c r="D9" s="139" t="s">
        <v>277</v>
      </c>
      <c r="E9" s="135"/>
      <c r="F9" s="154">
        <v>488354</v>
      </c>
      <c r="G9" s="266">
        <v>201756.43438028172</v>
      </c>
    </row>
    <row r="10" spans="3:7" ht="15">
      <c r="C10" s="133"/>
      <c r="D10" s="134" t="s">
        <v>29</v>
      </c>
      <c r="E10" s="135"/>
      <c r="F10" s="154"/>
      <c r="G10" s="267"/>
    </row>
    <row r="11" spans="3:7" ht="15">
      <c r="C11" s="133"/>
      <c r="D11" s="134" t="s">
        <v>35</v>
      </c>
      <c r="E11" s="135"/>
      <c r="F11" s="154">
        <f>F15+F14</f>
        <v>2001183.0604599998</v>
      </c>
      <c r="G11" s="120">
        <f>G15+G14+G13+G12</f>
        <v>1816958.0604599998</v>
      </c>
    </row>
    <row r="12" spans="3:7" ht="14.25">
      <c r="C12" s="133"/>
      <c r="D12" s="139" t="s">
        <v>34</v>
      </c>
      <c r="E12" s="135"/>
      <c r="F12" s="154"/>
      <c r="G12" s="266"/>
    </row>
    <row r="13" spans="3:6" ht="14.25">
      <c r="C13" s="133"/>
      <c r="D13" s="139" t="s">
        <v>33</v>
      </c>
      <c r="E13" s="135"/>
      <c r="F13" s="154"/>
    </row>
    <row r="14" spans="3:9" ht="14.25">
      <c r="C14" s="133"/>
      <c r="D14" s="139" t="s">
        <v>32</v>
      </c>
      <c r="E14" s="135"/>
      <c r="F14" s="154">
        <f>G14+I14</f>
        <v>42072.06045999992</v>
      </c>
      <c r="G14" s="266">
        <v>20421.06045999992</v>
      </c>
      <c r="I14" s="120">
        <v>21651</v>
      </c>
    </row>
    <row r="15" spans="3:7" ht="14.25">
      <c r="C15" s="133"/>
      <c r="D15" s="139" t="s">
        <v>31</v>
      </c>
      <c r="E15" s="135"/>
      <c r="F15" s="154">
        <v>1959111</v>
      </c>
      <c r="G15" s="266">
        <v>1796537</v>
      </c>
    </row>
    <row r="16" spans="3:7" ht="14.25">
      <c r="C16" s="133"/>
      <c r="D16" s="139" t="s">
        <v>30</v>
      </c>
      <c r="E16" s="135"/>
      <c r="F16" s="154"/>
      <c r="G16" s="267"/>
    </row>
    <row r="17" spans="3:7" ht="14.25">
      <c r="C17" s="133"/>
      <c r="D17" s="139"/>
      <c r="E17" s="135"/>
      <c r="F17" s="154"/>
      <c r="G17" s="267"/>
    </row>
    <row r="18" spans="3:7" ht="14.25">
      <c r="C18" s="133"/>
      <c r="D18" s="139"/>
      <c r="E18" s="135"/>
      <c r="F18" s="154"/>
      <c r="G18" s="267"/>
    </row>
    <row r="19" spans="3:6" ht="14.25">
      <c r="C19" s="133"/>
      <c r="D19" s="139"/>
      <c r="E19" s="135"/>
      <c r="F19" s="154"/>
    </row>
    <row r="20" spans="3:6" ht="14.25">
      <c r="C20" s="133"/>
      <c r="D20" s="139"/>
      <c r="E20" s="135"/>
      <c r="F20" s="154"/>
    </row>
    <row r="21" spans="3:7" ht="15">
      <c r="C21" s="133"/>
      <c r="D21" s="134" t="s">
        <v>36</v>
      </c>
      <c r="E21" s="135"/>
      <c r="F21" s="154">
        <f>F26+F23</f>
        <v>8454673.40332308</v>
      </c>
      <c r="G21" s="265">
        <f>G26+G23</f>
        <v>7697856.52</v>
      </c>
    </row>
    <row r="22" spans="3:6" ht="14.25">
      <c r="C22" s="133"/>
      <c r="D22" s="139" t="s">
        <v>37</v>
      </c>
      <c r="E22" s="135"/>
      <c r="F22" s="154"/>
    </row>
    <row r="23" spans="3:7" ht="14.25">
      <c r="C23" s="133"/>
      <c r="D23" s="139" t="s">
        <v>57</v>
      </c>
      <c r="E23" s="135"/>
      <c r="F23" s="154">
        <v>47022</v>
      </c>
      <c r="G23" s="266">
        <v>47022</v>
      </c>
    </row>
    <row r="24" spans="3:7" ht="14.25">
      <c r="C24" s="133"/>
      <c r="D24" s="139" t="s">
        <v>38</v>
      </c>
      <c r="E24" s="135"/>
      <c r="F24" s="154"/>
      <c r="G24" s="267"/>
    </row>
    <row r="25" spans="3:7" ht="14.25">
      <c r="C25" s="133"/>
      <c r="D25" s="139" t="s">
        <v>39</v>
      </c>
      <c r="E25" s="135"/>
      <c r="F25" s="154"/>
      <c r="G25" s="266"/>
    </row>
    <row r="26" spans="3:7" ht="14.25">
      <c r="C26" s="133"/>
      <c r="D26" s="139" t="s">
        <v>281</v>
      </c>
      <c r="E26" s="135"/>
      <c r="F26" s="154">
        <v>8407651.40332308</v>
      </c>
      <c r="G26" s="266">
        <v>7650834.52</v>
      </c>
    </row>
    <row r="27" spans="3:7" ht="14.25">
      <c r="C27" s="133"/>
      <c r="D27" s="139" t="s">
        <v>40</v>
      </c>
      <c r="E27" s="135"/>
      <c r="F27" s="154"/>
      <c r="G27" s="267"/>
    </row>
    <row r="28" spans="3:7" ht="14.25">
      <c r="C28" s="133"/>
      <c r="D28" s="139"/>
      <c r="E28" s="135"/>
      <c r="F28" s="154"/>
      <c r="G28" s="267"/>
    </row>
    <row r="29" spans="3:7" ht="14.25">
      <c r="C29" s="133"/>
      <c r="D29" s="139"/>
      <c r="E29" s="135"/>
      <c r="F29" s="154"/>
      <c r="G29" s="267"/>
    </row>
    <row r="30" spans="3:7" ht="15">
      <c r="C30" s="133"/>
      <c r="D30" s="134" t="s">
        <v>41</v>
      </c>
      <c r="E30" s="135"/>
      <c r="F30" s="154"/>
      <c r="G30" s="267"/>
    </row>
    <row r="31" spans="3:7" ht="15">
      <c r="C31" s="133"/>
      <c r="D31" s="138" t="s">
        <v>42</v>
      </c>
      <c r="E31" s="135"/>
      <c r="F31" s="154"/>
      <c r="G31" s="267"/>
    </row>
    <row r="32" spans="3:7" ht="15">
      <c r="C32" s="133"/>
      <c r="D32" s="138" t="s">
        <v>43</v>
      </c>
      <c r="E32" s="135"/>
      <c r="F32" s="154"/>
      <c r="G32" s="267"/>
    </row>
    <row r="33" spans="3:7" ht="14.25">
      <c r="C33" s="133"/>
      <c r="D33" s="139" t="s">
        <v>44</v>
      </c>
      <c r="E33" s="135"/>
      <c r="F33" s="154"/>
      <c r="G33" s="267"/>
    </row>
    <row r="34" spans="3:7" ht="14.25">
      <c r="C34" s="133"/>
      <c r="D34" s="139"/>
      <c r="E34" s="135"/>
      <c r="F34" s="154"/>
      <c r="G34" s="267"/>
    </row>
    <row r="35" spans="3:6" ht="14.25">
      <c r="C35" s="133"/>
      <c r="D35" s="139"/>
      <c r="E35" s="135"/>
      <c r="F35" s="154"/>
    </row>
    <row r="36" spans="3:7" ht="15">
      <c r="C36" s="155" t="s">
        <v>45</v>
      </c>
      <c r="D36" s="146" t="s">
        <v>46</v>
      </c>
      <c r="E36" s="135"/>
      <c r="F36" s="157">
        <f>F38</f>
        <v>3086115.25</v>
      </c>
      <c r="G36" s="268">
        <f>G46+G45+G44+G43+G38</f>
        <v>2115234.25</v>
      </c>
    </row>
    <row r="37" spans="3:7" ht="15">
      <c r="C37" s="133"/>
      <c r="D37" s="134" t="s">
        <v>47</v>
      </c>
      <c r="E37" s="135"/>
      <c r="F37" s="154"/>
      <c r="G37" s="267"/>
    </row>
    <row r="38" spans="1:7" ht="15">
      <c r="A38" s="139">
        <v>2115234.25</v>
      </c>
      <c r="C38" s="133"/>
      <c r="D38" s="134" t="s">
        <v>48</v>
      </c>
      <c r="E38" s="135"/>
      <c r="F38" s="154">
        <f>F42+F41+F40</f>
        <v>3086115.25</v>
      </c>
      <c r="G38" s="267">
        <f>G41+G40</f>
        <v>2115234.25</v>
      </c>
    </row>
    <row r="39" spans="3:6" ht="14.25">
      <c r="C39" s="133"/>
      <c r="D39" s="139" t="s">
        <v>49</v>
      </c>
      <c r="E39" s="135"/>
      <c r="F39" s="154"/>
    </row>
    <row r="40" spans="3:7" ht="14.25">
      <c r="C40" s="133"/>
      <c r="D40" s="139" t="s">
        <v>50</v>
      </c>
      <c r="E40" s="135"/>
      <c r="F40" s="154">
        <v>389551.25</v>
      </c>
      <c r="G40" s="267">
        <v>411193.25</v>
      </c>
    </row>
    <row r="41" spans="3:7" ht="14.25">
      <c r="C41" s="133"/>
      <c r="D41" s="139" t="s">
        <v>51</v>
      </c>
      <c r="E41" s="135"/>
      <c r="F41" s="154">
        <v>2657751</v>
      </c>
      <c r="G41" s="267">
        <v>1704041</v>
      </c>
    </row>
    <row r="42" spans="3:7" ht="14.25">
      <c r="C42" s="133"/>
      <c r="D42" s="139" t="s">
        <v>52</v>
      </c>
      <c r="E42" s="135"/>
      <c r="F42" s="154">
        <v>38813</v>
      </c>
      <c r="G42" s="267"/>
    </row>
    <row r="43" spans="3:7" ht="14.25">
      <c r="C43" s="133"/>
      <c r="D43" s="139"/>
      <c r="E43" s="135"/>
      <c r="F43" s="154"/>
      <c r="G43" s="267"/>
    </row>
    <row r="44" spans="3:7" ht="15">
      <c r="C44" s="133"/>
      <c r="D44" s="134" t="s">
        <v>53</v>
      </c>
      <c r="E44" s="135"/>
      <c r="F44" s="154"/>
      <c r="G44" s="267"/>
    </row>
    <row r="45" spans="3:7" ht="15">
      <c r="C45" s="133"/>
      <c r="D45" s="134" t="s">
        <v>54</v>
      </c>
      <c r="E45" s="135"/>
      <c r="F45" s="154"/>
      <c r="G45" s="267"/>
    </row>
    <row r="46" spans="3:7" ht="15">
      <c r="C46" s="133"/>
      <c r="D46" s="134" t="s">
        <v>55</v>
      </c>
      <c r="E46" s="135"/>
      <c r="F46" s="154"/>
      <c r="G46" s="267"/>
    </row>
    <row r="47" spans="3:7" ht="15">
      <c r="C47" s="133"/>
      <c r="D47" s="134" t="s">
        <v>56</v>
      </c>
      <c r="E47" s="135"/>
      <c r="F47" s="154"/>
      <c r="G47" s="267"/>
    </row>
    <row r="48" spans="3:7" ht="14.25">
      <c r="C48" s="133"/>
      <c r="D48" s="139"/>
      <c r="E48" s="135"/>
      <c r="F48" s="154"/>
      <c r="G48" s="267"/>
    </row>
    <row r="49" spans="3:7" ht="14.25">
      <c r="C49" s="133"/>
      <c r="D49" s="139"/>
      <c r="E49" s="135"/>
      <c r="F49" s="154"/>
      <c r="G49" s="267"/>
    </row>
    <row r="50" spans="3:7" ht="14.25">
      <c r="C50" s="133"/>
      <c r="D50" s="139"/>
      <c r="E50" s="135"/>
      <c r="F50" s="154"/>
      <c r="G50" s="267"/>
    </row>
    <row r="51" spans="3:6" ht="14.25">
      <c r="C51" s="133"/>
      <c r="D51" s="139"/>
      <c r="E51" s="135"/>
      <c r="F51" s="154"/>
    </row>
    <row r="52" spans="3:7" ht="15">
      <c r="C52" s="133"/>
      <c r="D52" s="138" t="s">
        <v>256</v>
      </c>
      <c r="E52" s="135"/>
      <c r="F52" s="154">
        <v>14429025</v>
      </c>
      <c r="G52" s="265">
        <f>G36+G6</f>
        <v>12572874.53054028</v>
      </c>
    </row>
    <row r="53" spans="3:7" ht="14.25">
      <c r="C53" s="133"/>
      <c r="D53" s="139"/>
      <c r="E53" s="135"/>
      <c r="F53" s="136"/>
      <c r="G53" s="139"/>
    </row>
    <row r="54" spans="3:7" ht="14.25">
      <c r="C54" s="156"/>
      <c r="D54" s="156"/>
      <c r="E54" s="156"/>
      <c r="G54" s="156"/>
    </row>
    <row r="57" ht="12.75">
      <c r="F57" s="120">
        <f>F36+F6</f>
        <v>14429025.71378308</v>
      </c>
    </row>
    <row r="60" ht="13.5" thickBot="1"/>
    <row r="61" spans="4:7" ht="15">
      <c r="D61" s="130" t="s">
        <v>26</v>
      </c>
      <c r="F61" s="138"/>
      <c r="G61" s="138"/>
    </row>
    <row r="62" spans="4:7" ht="15">
      <c r="D62" s="134" t="s">
        <v>28</v>
      </c>
      <c r="E62" s="135"/>
      <c r="F62" s="154"/>
      <c r="G62" s="138"/>
    </row>
    <row r="63" spans="4:7" ht="14.25">
      <c r="D63" s="139" t="s">
        <v>27</v>
      </c>
      <c r="E63" s="135"/>
      <c r="F63" s="154">
        <v>398700</v>
      </c>
      <c r="G63" s="139"/>
    </row>
    <row r="64" spans="4:7" ht="14.25">
      <c r="D64" s="139" t="s">
        <v>277</v>
      </c>
      <c r="E64" s="135"/>
      <c r="F64" s="154">
        <v>488354</v>
      </c>
      <c r="G64" s="139"/>
    </row>
    <row r="65" spans="4:7" ht="15">
      <c r="D65" s="134" t="s">
        <v>29</v>
      </c>
      <c r="E65" s="135"/>
      <c r="F65" s="139"/>
      <c r="G65" s="138"/>
    </row>
    <row r="66" spans="4:7" ht="15">
      <c r="D66" s="134" t="s">
        <v>35</v>
      </c>
      <c r="E66" s="135"/>
      <c r="G66" s="138"/>
    </row>
    <row r="67" spans="4:7" ht="14.25">
      <c r="D67" s="139" t="s">
        <v>34</v>
      </c>
      <c r="E67" s="135"/>
      <c r="F67" s="154"/>
      <c r="G67" s="139"/>
    </row>
    <row r="68" spans="4:7" ht="14.25">
      <c r="D68" s="139" t="s">
        <v>33</v>
      </c>
      <c r="E68" s="135"/>
      <c r="G68" s="139"/>
    </row>
    <row r="69" spans="4:7" ht="14.25">
      <c r="D69" s="139" t="s">
        <v>32</v>
      </c>
      <c r="E69" s="135"/>
      <c r="F69" s="154">
        <v>42072.06045999992</v>
      </c>
      <c r="G69" s="139"/>
    </row>
    <row r="70" spans="4:7" ht="14.25">
      <c r="D70" s="139" t="s">
        <v>31</v>
      </c>
      <c r="E70" s="135"/>
      <c r="F70" s="154">
        <v>1959111</v>
      </c>
      <c r="G70" s="139"/>
    </row>
    <row r="71" spans="4:7" ht="14.25">
      <c r="D71" s="139" t="s">
        <v>30</v>
      </c>
      <c r="E71" s="135"/>
      <c r="F71" s="139"/>
      <c r="G71" s="139"/>
    </row>
    <row r="72" spans="4:7" ht="14.25">
      <c r="D72" s="139"/>
      <c r="E72" s="135"/>
      <c r="F72" s="139"/>
      <c r="G72" s="139"/>
    </row>
    <row r="73" spans="4:7" ht="14.25">
      <c r="D73" s="139"/>
      <c r="E73" s="135"/>
      <c r="F73" s="139"/>
      <c r="G73" s="139"/>
    </row>
    <row r="74" spans="4:7" ht="14.25">
      <c r="D74" s="139"/>
      <c r="E74" s="135"/>
      <c r="G74" s="139"/>
    </row>
    <row r="75" spans="4:7" ht="14.25">
      <c r="D75" s="139"/>
      <c r="E75" s="135"/>
      <c r="G75" s="139"/>
    </row>
    <row r="76" spans="4:7" ht="15">
      <c r="D76" s="134" t="s">
        <v>36</v>
      </c>
      <c r="E76" s="135"/>
      <c r="F76" s="138"/>
      <c r="G76" s="138"/>
    </row>
    <row r="77" spans="4:7" ht="14.25">
      <c r="D77" s="139" t="s">
        <v>37</v>
      </c>
      <c r="E77" s="135"/>
      <c r="G77" s="139"/>
    </row>
    <row r="78" spans="4:7" ht="14.25">
      <c r="D78" s="139" t="s">
        <v>57</v>
      </c>
      <c r="E78" s="135"/>
      <c r="F78" s="154">
        <v>47022</v>
      </c>
      <c r="G78" s="139"/>
    </row>
    <row r="79" spans="4:7" ht="14.25">
      <c r="D79" s="139" t="s">
        <v>38</v>
      </c>
      <c r="E79" s="135"/>
      <c r="F79" s="139"/>
      <c r="G79" s="139"/>
    </row>
    <row r="80" spans="4:7" ht="14.25">
      <c r="D80" s="139" t="s">
        <v>39</v>
      </c>
      <c r="E80" s="135"/>
      <c r="F80" s="154"/>
      <c r="G80" s="139"/>
    </row>
    <row r="81" spans="4:7" ht="14.25">
      <c r="D81" s="139" t="s">
        <v>281</v>
      </c>
      <c r="E81" s="135"/>
      <c r="F81" s="154">
        <v>8407651.40332308</v>
      </c>
      <c r="G81" s="139"/>
    </row>
    <row r="82" spans="4:7" ht="14.25">
      <c r="D82" s="139" t="s">
        <v>40</v>
      </c>
      <c r="E82" s="135"/>
      <c r="F82" s="139"/>
      <c r="G82" s="139"/>
    </row>
    <row r="83" spans="4:7" ht="14.25">
      <c r="D83" s="139"/>
      <c r="E83" s="135"/>
      <c r="F83" s="139"/>
      <c r="G83" s="139"/>
    </row>
    <row r="84" spans="4:7" ht="14.25">
      <c r="D84" s="139"/>
      <c r="E84" s="135"/>
      <c r="F84" s="139"/>
      <c r="G84" s="139"/>
    </row>
    <row r="85" spans="4:7" ht="15">
      <c r="D85" s="134" t="s">
        <v>41</v>
      </c>
      <c r="E85" s="135"/>
      <c r="F85" s="139"/>
      <c r="G85" s="138"/>
    </row>
    <row r="86" spans="4:7" ht="15">
      <c r="D86" s="138" t="s">
        <v>42</v>
      </c>
      <c r="E86" s="135"/>
      <c r="F86" s="139"/>
      <c r="G86" s="138"/>
    </row>
    <row r="87" spans="4:7" ht="15">
      <c r="D87" s="138" t="s">
        <v>43</v>
      </c>
      <c r="E87" s="135"/>
      <c r="F87" s="139"/>
      <c r="G87" s="138"/>
    </row>
    <row r="88" spans="4:7" ht="14.25">
      <c r="D88" s="139" t="s">
        <v>44</v>
      </c>
      <c r="E88" s="135"/>
      <c r="F88" s="139"/>
      <c r="G88" s="139"/>
    </row>
    <row r="89" spans="4:7" ht="14.25">
      <c r="D89" s="139"/>
      <c r="E89" s="135"/>
      <c r="F89" s="139"/>
      <c r="G89" s="139"/>
    </row>
    <row r="90" spans="4:7" ht="14.25">
      <c r="D90" s="139"/>
      <c r="E90" s="135"/>
      <c r="G90" s="139"/>
    </row>
    <row r="91" spans="4:7" ht="15">
      <c r="D91" s="146" t="s">
        <v>46</v>
      </c>
      <c r="E91" s="135"/>
      <c r="F91" s="157"/>
      <c r="G91" s="138"/>
    </row>
    <row r="92" spans="4:7" ht="15">
      <c r="D92" s="134" t="s">
        <v>47</v>
      </c>
      <c r="E92" s="135"/>
      <c r="F92" s="139"/>
      <c r="G92" s="138"/>
    </row>
    <row r="93" spans="4:7" ht="15">
      <c r="D93" s="134" t="s">
        <v>48</v>
      </c>
      <c r="E93" s="135"/>
      <c r="F93" s="139"/>
      <c r="G93" s="138"/>
    </row>
    <row r="94" spans="4:7" ht="14.25">
      <c r="D94" s="139" t="s">
        <v>49</v>
      </c>
      <c r="E94" s="135"/>
      <c r="G94" s="139"/>
    </row>
    <row r="95" spans="4:7" ht="14.25">
      <c r="D95" s="139" t="s">
        <v>50</v>
      </c>
      <c r="E95" s="135"/>
      <c r="F95" s="139">
        <v>389551.25</v>
      </c>
      <c r="G95" s="139"/>
    </row>
    <row r="96" spans="4:7" ht="14.25">
      <c r="D96" s="139" t="s">
        <v>51</v>
      </c>
      <c r="E96" s="135"/>
      <c r="F96" s="139">
        <v>2657751</v>
      </c>
      <c r="G96" s="139"/>
    </row>
    <row r="97" spans="4:7" ht="14.25">
      <c r="D97" s="139" t="s">
        <v>52</v>
      </c>
      <c r="E97" s="135"/>
      <c r="F97" s="139">
        <v>38813</v>
      </c>
      <c r="G97" s="139"/>
    </row>
    <row r="98" spans="4:7" ht="14.25">
      <c r="D98" s="139"/>
      <c r="E98" s="135"/>
      <c r="F98" s="139"/>
      <c r="G98" s="139"/>
    </row>
    <row r="99" spans="4:7" ht="15">
      <c r="D99" s="134" t="s">
        <v>53</v>
      </c>
      <c r="E99" s="135"/>
      <c r="F99" s="139"/>
      <c r="G99" s="138"/>
    </row>
    <row r="100" spans="4:7" ht="15">
      <c r="D100" s="134" t="s">
        <v>54</v>
      </c>
      <c r="E100" s="135"/>
      <c r="F100" s="139"/>
      <c r="G100" s="138"/>
    </row>
    <row r="101" spans="4:7" ht="15">
      <c r="D101" s="134" t="s">
        <v>55</v>
      </c>
      <c r="E101" s="135"/>
      <c r="F101" s="139"/>
      <c r="G101" s="138"/>
    </row>
    <row r="102" spans="4:7" ht="15">
      <c r="D102" s="134" t="s">
        <v>56</v>
      </c>
      <c r="E102" s="135"/>
      <c r="F102" s="139"/>
      <c r="G102" s="138"/>
    </row>
    <row r="103" spans="4:7" ht="14.25">
      <c r="D103" s="139"/>
      <c r="E103" s="135"/>
      <c r="F103" s="139"/>
      <c r="G103" s="139"/>
    </row>
    <row r="104" spans="4:7" ht="14.25">
      <c r="D104" s="139"/>
      <c r="E104" s="135"/>
      <c r="F104" s="139"/>
      <c r="G104" s="139"/>
    </row>
    <row r="105" spans="4:7" ht="14.25">
      <c r="D105" s="139"/>
      <c r="E105" s="135"/>
      <c r="F105" s="139"/>
      <c r="G105" s="139"/>
    </row>
    <row r="106" spans="4:7" ht="14.25">
      <c r="D106" s="139"/>
      <c r="E106" s="135"/>
      <c r="F106" s="120">
        <f>SUM(F63:F105)</f>
        <v>14429025.71378308</v>
      </c>
      <c r="G106" s="139"/>
    </row>
    <row r="107" spans="4:7" ht="15">
      <c r="D107" s="138" t="s">
        <v>256</v>
      </c>
      <c r="E107" s="135"/>
      <c r="F107" s="138">
        <v>14429025.71378308</v>
      </c>
      <c r="G107" s="138"/>
    </row>
    <row r="108" spans="4:7" ht="14.25">
      <c r="D108" s="139"/>
      <c r="E108" s="135"/>
      <c r="F108" s="136"/>
      <c r="G108" s="139"/>
    </row>
    <row r="109" spans="4:7" ht="14.25">
      <c r="D109" s="156"/>
      <c r="E109" s="156"/>
      <c r="G109" s="156"/>
    </row>
    <row r="113" spans="6:7" ht="15">
      <c r="F113" s="137"/>
      <c r="G113" s="137"/>
    </row>
  </sheetData>
  <sheetProtection/>
  <mergeCells count="1">
    <mergeCell ref="C2:F2"/>
  </mergeCells>
  <printOptions/>
  <pageMargins left="0" right="0.17" top="0" bottom="0.49" header="0" footer="0"/>
  <pageSetup firstPageNumber="1" useFirstPageNumber="1" horizontalDpi="600" verticalDpi="600" orientation="portrait" paperSize="9" scale="95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41">
      <selection activeCell="E52" sqref="E52"/>
    </sheetView>
  </sheetViews>
  <sheetFormatPr defaultColWidth="9.140625" defaultRowHeight="12.75"/>
  <cols>
    <col min="1" max="2" width="4.140625" style="120" customWidth="1"/>
    <col min="3" max="3" width="48.140625" style="120" customWidth="1"/>
    <col min="4" max="4" width="9.421875" style="120" customWidth="1"/>
    <col min="5" max="5" width="13.421875" style="120" customWidth="1"/>
    <col min="6" max="6" width="14.00390625" style="120" customWidth="1"/>
    <col min="7" max="16384" width="9.140625" style="120" customWidth="1"/>
  </cols>
  <sheetData>
    <row r="1" spans="1:6" ht="15">
      <c r="A1" s="118"/>
      <c r="B1" s="118"/>
      <c r="C1" s="119" t="s">
        <v>380</v>
      </c>
      <c r="D1" s="118"/>
      <c r="E1" s="118">
        <v>2</v>
      </c>
      <c r="F1" s="118"/>
    </row>
    <row r="2" spans="1:6" ht="15.75">
      <c r="A2" s="118"/>
      <c r="B2" s="389" t="s">
        <v>17</v>
      </c>
      <c r="C2" s="389"/>
      <c r="D2" s="389"/>
      <c r="E2" s="389"/>
      <c r="F2" s="119">
        <v>2010</v>
      </c>
    </row>
    <row r="3" spans="1:6" ht="15" thickBot="1">
      <c r="A3" s="118"/>
      <c r="B3" s="118"/>
      <c r="C3" s="118"/>
      <c r="D3" s="118"/>
      <c r="E3" s="118"/>
      <c r="F3" s="118"/>
    </row>
    <row r="4" spans="1:6" ht="15">
      <c r="A4" s="118"/>
      <c r="B4" s="121" t="s">
        <v>18</v>
      </c>
      <c r="C4" s="122" t="s">
        <v>58</v>
      </c>
      <c r="D4" s="121" t="s">
        <v>20</v>
      </c>
      <c r="E4" s="123" t="s">
        <v>21</v>
      </c>
      <c r="F4" s="124" t="s">
        <v>23</v>
      </c>
    </row>
    <row r="5" spans="1:6" ht="15.75" thickBot="1">
      <c r="A5" s="118"/>
      <c r="B5" s="125"/>
      <c r="C5" s="126"/>
      <c r="D5" s="125"/>
      <c r="E5" s="127" t="s">
        <v>22</v>
      </c>
      <c r="F5" s="128" t="s">
        <v>24</v>
      </c>
    </row>
    <row r="6" spans="1:6" ht="15">
      <c r="A6" s="118"/>
      <c r="B6" s="129" t="s">
        <v>25</v>
      </c>
      <c r="C6" s="130" t="s">
        <v>59</v>
      </c>
      <c r="D6" s="131"/>
      <c r="E6" s="132">
        <f>E12</f>
        <v>12885221.403799998</v>
      </c>
      <c r="F6" s="132">
        <v>11634604.35</v>
      </c>
    </row>
    <row r="7" spans="1:6" ht="15">
      <c r="A7" s="118"/>
      <c r="B7" s="133"/>
      <c r="C7" s="134" t="s">
        <v>28</v>
      </c>
      <c r="D7" s="135"/>
      <c r="E7" s="136"/>
      <c r="F7" s="137"/>
    </row>
    <row r="8" spans="1:6" ht="15">
      <c r="A8" s="118"/>
      <c r="B8" s="133"/>
      <c r="C8" s="138" t="s">
        <v>60</v>
      </c>
      <c r="D8" s="135"/>
      <c r="E8" s="136"/>
      <c r="F8" s="137"/>
    </row>
    <row r="9" spans="1:6" ht="14.25">
      <c r="A9" s="118"/>
      <c r="B9" s="133"/>
      <c r="C9" s="139" t="s">
        <v>61</v>
      </c>
      <c r="D9" s="135"/>
      <c r="E9" s="136"/>
      <c r="F9" s="136"/>
    </row>
    <row r="10" spans="1:6" ht="14.25">
      <c r="A10" s="118"/>
      <c r="B10" s="133"/>
      <c r="C10" s="140" t="s">
        <v>62</v>
      </c>
      <c r="D10" s="141"/>
      <c r="E10" s="136"/>
      <c r="F10" s="136"/>
    </row>
    <row r="11" spans="1:6" ht="14.25">
      <c r="A11" s="118"/>
      <c r="B11" s="133"/>
      <c r="C11" s="142"/>
      <c r="D11" s="141"/>
      <c r="E11" s="136"/>
      <c r="F11" s="136"/>
    </row>
    <row r="12" spans="1:6" ht="15">
      <c r="A12" s="118"/>
      <c r="B12" s="133"/>
      <c r="C12" s="138" t="s">
        <v>63</v>
      </c>
      <c r="D12" s="135"/>
      <c r="E12" s="137">
        <f>E16+E15+E14+E13</f>
        <v>12885221.403799998</v>
      </c>
      <c r="F12" s="137">
        <v>11634604.35</v>
      </c>
    </row>
    <row r="13" spans="1:6" ht="14.25">
      <c r="A13" s="118"/>
      <c r="B13" s="133"/>
      <c r="C13" s="139" t="s">
        <v>64</v>
      </c>
      <c r="D13" s="135"/>
      <c r="E13" s="136">
        <v>12185877.827799998</v>
      </c>
      <c r="F13" s="136">
        <v>10965271.35</v>
      </c>
    </row>
    <row r="14" spans="1:6" ht="14.25">
      <c r="A14" s="118"/>
      <c r="B14" s="133"/>
      <c r="C14" s="139" t="s">
        <v>279</v>
      </c>
      <c r="D14" s="135"/>
      <c r="E14" s="136">
        <v>667991.576</v>
      </c>
      <c r="F14" s="136">
        <v>148408</v>
      </c>
    </row>
    <row r="15" spans="1:6" ht="14.25">
      <c r="A15" s="118"/>
      <c r="B15" s="133"/>
      <c r="C15" s="139" t="s">
        <v>278</v>
      </c>
      <c r="D15" s="135"/>
      <c r="E15" s="136">
        <v>24552</v>
      </c>
      <c r="F15" s="136">
        <v>18972</v>
      </c>
    </row>
    <row r="16" spans="1:6" ht="14.25">
      <c r="A16" s="118"/>
      <c r="B16" s="133"/>
      <c r="C16" s="139" t="s">
        <v>65</v>
      </c>
      <c r="D16" s="135"/>
      <c r="E16" s="136">
        <v>6800</v>
      </c>
      <c r="F16" s="136">
        <v>6600</v>
      </c>
    </row>
    <row r="17" spans="1:6" ht="14.25">
      <c r="A17" s="118"/>
      <c r="B17" s="133"/>
      <c r="C17" s="139" t="s">
        <v>66</v>
      </c>
      <c r="D17" s="135"/>
      <c r="E17" s="136"/>
      <c r="F17" s="136"/>
    </row>
    <row r="18" spans="1:6" ht="14.25">
      <c r="A18" s="118"/>
      <c r="B18" s="133"/>
      <c r="C18" s="139" t="s">
        <v>67</v>
      </c>
      <c r="D18" s="135"/>
      <c r="E18" s="136"/>
      <c r="F18" s="136"/>
    </row>
    <row r="19" spans="1:6" ht="14.25">
      <c r="A19" s="118"/>
      <c r="B19" s="133"/>
      <c r="C19" s="139" t="s">
        <v>68</v>
      </c>
      <c r="D19" s="135"/>
      <c r="E19" s="136"/>
      <c r="F19" s="136"/>
    </row>
    <row r="20" spans="1:6" ht="14.25">
      <c r="A20" s="118"/>
      <c r="B20" s="133"/>
      <c r="C20" s="139" t="s">
        <v>69</v>
      </c>
      <c r="D20" s="135"/>
      <c r="E20" s="136">
        <v>0</v>
      </c>
      <c r="F20" s="136">
        <v>495353</v>
      </c>
    </row>
    <row r="21" spans="1:6" ht="14.25">
      <c r="A21" s="118"/>
      <c r="B21" s="133"/>
      <c r="C21" s="143" t="s">
        <v>70</v>
      </c>
      <c r="D21" s="135"/>
      <c r="E21" s="136"/>
      <c r="F21" s="136"/>
    </row>
    <row r="22" spans="1:6" ht="14.25">
      <c r="A22" s="118"/>
      <c r="B22" s="133"/>
      <c r="C22" s="139" t="s">
        <v>280</v>
      </c>
      <c r="D22" s="135"/>
      <c r="E22" s="136"/>
      <c r="F22" s="136"/>
    </row>
    <row r="23" spans="1:6" ht="14.25">
      <c r="A23" s="118"/>
      <c r="B23" s="133"/>
      <c r="C23" s="139"/>
      <c r="D23" s="135"/>
      <c r="E23" s="136"/>
      <c r="F23" s="136"/>
    </row>
    <row r="24" spans="1:6" ht="15">
      <c r="A24" s="118"/>
      <c r="B24" s="133"/>
      <c r="C24" s="138" t="s">
        <v>71</v>
      </c>
      <c r="D24" s="135"/>
      <c r="E24" s="136"/>
      <c r="F24" s="137"/>
    </row>
    <row r="25" spans="1:6" ht="15">
      <c r="A25" s="118"/>
      <c r="B25" s="133"/>
      <c r="C25" s="138" t="s">
        <v>72</v>
      </c>
      <c r="D25" s="135"/>
      <c r="E25" s="136"/>
      <c r="F25" s="137"/>
    </row>
    <row r="26" spans="1:6" ht="14.25">
      <c r="A26" s="118"/>
      <c r="B26" s="133"/>
      <c r="C26" s="139"/>
      <c r="D26" s="135"/>
      <c r="E26" s="136"/>
      <c r="F26" s="136"/>
    </row>
    <row r="27" spans="1:6" ht="15">
      <c r="A27" s="118"/>
      <c r="B27" s="144" t="s">
        <v>45</v>
      </c>
      <c r="C27" s="138" t="s">
        <v>73</v>
      </c>
      <c r="D27" s="135"/>
      <c r="E27" s="136"/>
      <c r="F27" s="137"/>
    </row>
    <row r="28" spans="1:6" ht="15">
      <c r="A28" s="118"/>
      <c r="B28" s="144"/>
      <c r="C28" s="138" t="s">
        <v>74</v>
      </c>
      <c r="D28" s="135"/>
      <c r="E28" s="136"/>
      <c r="F28" s="136"/>
    </row>
    <row r="29" spans="1:6" ht="15">
      <c r="A29" s="118"/>
      <c r="B29" s="144"/>
      <c r="C29" s="139" t="s">
        <v>75</v>
      </c>
      <c r="D29" s="135"/>
      <c r="E29" s="136"/>
      <c r="F29" s="136"/>
    </row>
    <row r="30" spans="1:6" ht="15">
      <c r="A30" s="118"/>
      <c r="B30" s="144"/>
      <c r="C30" s="143" t="s">
        <v>76</v>
      </c>
      <c r="D30" s="135"/>
      <c r="E30" s="136"/>
      <c r="F30" s="136"/>
    </row>
    <row r="31" spans="1:6" ht="15">
      <c r="A31" s="118"/>
      <c r="B31" s="144"/>
      <c r="C31" s="138" t="s">
        <v>77</v>
      </c>
      <c r="D31" s="135"/>
      <c r="E31" s="136"/>
      <c r="F31" s="136"/>
    </row>
    <row r="32" spans="1:6" ht="15">
      <c r="A32" s="118"/>
      <c r="B32" s="144"/>
      <c r="C32" s="138" t="s">
        <v>78</v>
      </c>
      <c r="D32" s="135"/>
      <c r="E32" s="136"/>
      <c r="F32" s="136"/>
    </row>
    <row r="33" spans="1:6" ht="15">
      <c r="A33" s="118"/>
      <c r="B33" s="144"/>
      <c r="C33" s="138" t="s">
        <v>79</v>
      </c>
      <c r="D33" s="135"/>
      <c r="E33" s="136"/>
      <c r="F33" s="136"/>
    </row>
    <row r="34" spans="1:6" ht="15">
      <c r="A34" s="118"/>
      <c r="B34" s="144"/>
      <c r="C34" s="139"/>
      <c r="D34" s="135"/>
      <c r="E34" s="136"/>
      <c r="F34" s="136"/>
    </row>
    <row r="35" spans="1:6" ht="15">
      <c r="A35" s="118"/>
      <c r="B35" s="144"/>
      <c r="C35" s="139"/>
      <c r="D35" s="135"/>
      <c r="E35" s="136"/>
      <c r="F35" s="136"/>
    </row>
    <row r="36" spans="1:6" ht="15">
      <c r="A36" s="118"/>
      <c r="B36" s="145"/>
      <c r="C36" s="146" t="s">
        <v>80</v>
      </c>
      <c r="D36" s="135"/>
      <c r="E36" s="137">
        <f>E6</f>
        <v>12885221.403799998</v>
      </c>
      <c r="F36" s="137">
        <v>11634604.35</v>
      </c>
    </row>
    <row r="37" spans="1:6" ht="15">
      <c r="A37" s="118"/>
      <c r="B37" s="144"/>
      <c r="C37" s="134"/>
      <c r="D37" s="135"/>
      <c r="E37" s="136"/>
      <c r="F37" s="136"/>
    </row>
    <row r="38" spans="1:6" ht="15">
      <c r="A38" s="118"/>
      <c r="B38" s="144" t="s">
        <v>81</v>
      </c>
      <c r="C38" s="134" t="s">
        <v>82</v>
      </c>
      <c r="D38" s="135"/>
      <c r="E38" s="137">
        <f>E48+E47+E41</f>
        <v>1543803.9993230812</v>
      </c>
      <c r="F38" s="137">
        <v>938270.1805402819</v>
      </c>
    </row>
    <row r="39" spans="1:6" ht="14.25">
      <c r="A39" s="118"/>
      <c r="B39" s="133"/>
      <c r="C39" s="139" t="s">
        <v>83</v>
      </c>
      <c r="D39" s="135"/>
      <c r="E39" s="136"/>
      <c r="F39" s="136"/>
    </row>
    <row r="40" spans="1:6" ht="14.25">
      <c r="A40" s="118"/>
      <c r="B40" s="133"/>
      <c r="C40" s="139" t="s">
        <v>84</v>
      </c>
      <c r="D40" s="135"/>
      <c r="E40" s="136"/>
      <c r="F40" s="136"/>
    </row>
    <row r="41" spans="1:6" ht="14.25">
      <c r="A41" s="118"/>
      <c r="B41" s="133"/>
      <c r="C41" s="139" t="s">
        <v>85</v>
      </c>
      <c r="D41" s="135"/>
      <c r="E41" s="136">
        <v>900000</v>
      </c>
      <c r="F41" s="136">
        <v>100000</v>
      </c>
    </row>
    <row r="42" spans="1:6" ht="14.25">
      <c r="A42" s="118"/>
      <c r="B42" s="133"/>
      <c r="C42" s="139" t="s">
        <v>86</v>
      </c>
      <c r="D42" s="135"/>
      <c r="E42" s="136"/>
      <c r="F42" s="136"/>
    </row>
    <row r="43" spans="1:6" ht="14.25">
      <c r="A43" s="118"/>
      <c r="B43" s="133"/>
      <c r="C43" s="139" t="s">
        <v>87</v>
      </c>
      <c r="D43" s="135"/>
      <c r="E43" s="136"/>
      <c r="F43" s="136"/>
    </row>
    <row r="44" spans="1:6" ht="14.25">
      <c r="A44" s="118"/>
      <c r="B44" s="133"/>
      <c r="C44" s="143" t="s">
        <v>88</v>
      </c>
      <c r="D44" s="135"/>
      <c r="E44" s="136"/>
      <c r="F44" s="136"/>
    </row>
    <row r="45" spans="1:6" ht="14.25">
      <c r="A45" s="118"/>
      <c r="B45" s="133"/>
      <c r="C45" s="143" t="s">
        <v>89</v>
      </c>
      <c r="D45" s="135"/>
      <c r="E45" s="136"/>
      <c r="F45" s="136"/>
    </row>
    <row r="46" spans="1:6" ht="14.25">
      <c r="A46" s="118"/>
      <c r="B46" s="133"/>
      <c r="C46" s="143" t="s">
        <v>90</v>
      </c>
      <c r="D46" s="135"/>
      <c r="E46" s="136"/>
      <c r="F46" s="136"/>
    </row>
    <row r="47" spans="1:6" ht="14.25">
      <c r="A47" s="118"/>
      <c r="B47" s="133"/>
      <c r="C47" s="143" t="s">
        <v>91</v>
      </c>
      <c r="D47" s="135"/>
      <c r="E47" s="136">
        <v>38270</v>
      </c>
      <c r="F47" s="136">
        <v>243244.18054028193</v>
      </c>
    </row>
    <row r="48" spans="1:6" ht="14.25">
      <c r="A48" s="118"/>
      <c r="B48" s="133"/>
      <c r="C48" s="139" t="s">
        <v>92</v>
      </c>
      <c r="D48" s="135"/>
      <c r="E48" s="136">
        <v>605533.9993230812</v>
      </c>
      <c r="F48" s="136">
        <v>595026</v>
      </c>
    </row>
    <row r="49" spans="1:6" ht="14.25">
      <c r="A49" s="118"/>
      <c r="B49" s="133"/>
      <c r="C49" s="139"/>
      <c r="D49" s="135"/>
      <c r="E49" s="136"/>
      <c r="F49" s="136"/>
    </row>
    <row r="50" spans="1:6" ht="14.25">
      <c r="A50" s="118"/>
      <c r="B50" s="133"/>
      <c r="C50" s="139"/>
      <c r="D50" s="135"/>
      <c r="E50" s="136"/>
      <c r="F50" s="136"/>
    </row>
    <row r="51" spans="1:6" ht="14.25">
      <c r="A51" s="118"/>
      <c r="B51" s="133"/>
      <c r="C51" s="139"/>
      <c r="D51" s="135"/>
      <c r="E51" s="136"/>
      <c r="F51" s="136"/>
    </row>
    <row r="52" spans="1:6" ht="15">
      <c r="A52" s="118"/>
      <c r="B52" s="133"/>
      <c r="C52" s="138" t="s">
        <v>93</v>
      </c>
      <c r="D52" s="135"/>
      <c r="E52" s="137">
        <f>E38+E36</f>
        <v>14429025.403123079</v>
      </c>
      <c r="F52" s="137">
        <v>12572874.530540282</v>
      </c>
    </row>
    <row r="53" spans="1:6" ht="14.25">
      <c r="A53" s="118"/>
      <c r="B53" s="133"/>
      <c r="C53" s="139"/>
      <c r="D53" s="135"/>
      <c r="E53" s="136"/>
      <c r="F53" s="136"/>
    </row>
    <row r="54" spans="1:6" ht="14.25">
      <c r="A54" s="118"/>
      <c r="B54" s="133"/>
      <c r="C54" s="139"/>
      <c r="D54" s="135"/>
      <c r="E54" s="136"/>
      <c r="F54" s="136"/>
    </row>
    <row r="55" spans="1:6" ht="15" thickBot="1">
      <c r="A55" s="118"/>
      <c r="B55" s="147"/>
      <c r="C55" s="148"/>
      <c r="D55" s="149"/>
      <c r="E55" s="150"/>
      <c r="F55" s="150"/>
    </row>
    <row r="57" ht="12.75">
      <c r="E57" s="120">
        <f>E38+E36</f>
        <v>14429025.403123079</v>
      </c>
    </row>
    <row r="58" ht="12.75">
      <c r="E58" s="120">
        <f>E57-'AKTIVI '!F52</f>
        <v>0.4031230788677931</v>
      </c>
    </row>
    <row r="62" spans="2:6" ht="15">
      <c r="B62" s="118"/>
      <c r="C62" s="119" t="s">
        <v>380</v>
      </c>
      <c r="D62" s="118"/>
      <c r="E62" s="118">
        <f>E52-'AKTIVI '!F52</f>
        <v>0.4031230788677931</v>
      </c>
      <c r="F62" s="118"/>
    </row>
    <row r="63" spans="2:6" ht="15.75">
      <c r="B63" s="181" t="s">
        <v>17</v>
      </c>
      <c r="C63" s="181"/>
      <c r="D63" s="181"/>
      <c r="E63" s="181"/>
      <c r="F63" s="119">
        <v>2009</v>
      </c>
    </row>
    <row r="64" spans="2:6" ht="15" thickBot="1">
      <c r="B64" s="118"/>
      <c r="C64" s="118"/>
      <c r="D64" s="118"/>
      <c r="E64" s="118"/>
      <c r="F64" s="118"/>
    </row>
    <row r="65" spans="2:6" ht="15">
      <c r="B65" s="121" t="s">
        <v>18</v>
      </c>
      <c r="C65" s="122" t="s">
        <v>58</v>
      </c>
      <c r="D65" s="121" t="s">
        <v>20</v>
      </c>
      <c r="E65" s="123" t="s">
        <v>21</v>
      </c>
      <c r="F65" s="124" t="s">
        <v>23</v>
      </c>
    </row>
    <row r="66" spans="2:6" ht="15.75" thickBot="1">
      <c r="B66" s="125"/>
      <c r="C66" s="126"/>
      <c r="D66" s="125"/>
      <c r="E66" s="127" t="s">
        <v>22</v>
      </c>
      <c r="F66" s="128" t="s">
        <v>24</v>
      </c>
    </row>
    <row r="67" spans="2:6" ht="15">
      <c r="B67" s="129" t="s">
        <v>25</v>
      </c>
      <c r="C67" s="130" t="s">
        <v>59</v>
      </c>
      <c r="D67" s="131"/>
      <c r="E67" s="132"/>
      <c r="F67" s="132">
        <v>11634604.35</v>
      </c>
    </row>
    <row r="68" spans="2:6" ht="15">
      <c r="B68" s="133"/>
      <c r="C68" s="134" t="s">
        <v>28</v>
      </c>
      <c r="D68" s="135"/>
      <c r="E68" s="136"/>
      <c r="F68" s="137"/>
    </row>
    <row r="69" spans="2:6" ht="15">
      <c r="B69" s="133"/>
      <c r="C69" s="138" t="s">
        <v>60</v>
      </c>
      <c r="D69" s="135"/>
      <c r="E69" s="136"/>
      <c r="F69" s="137"/>
    </row>
    <row r="70" spans="2:6" ht="14.25">
      <c r="B70" s="133"/>
      <c r="C70" s="139" t="s">
        <v>61</v>
      </c>
      <c r="D70" s="135"/>
      <c r="E70" s="136"/>
      <c r="F70" s="136"/>
    </row>
    <row r="71" spans="2:6" ht="14.25">
      <c r="B71" s="133"/>
      <c r="C71" s="140" t="s">
        <v>62</v>
      </c>
      <c r="D71" s="141"/>
      <c r="E71" s="136"/>
      <c r="F71" s="136"/>
    </row>
    <row r="72" spans="2:6" ht="14.25">
      <c r="B72" s="133"/>
      <c r="C72" s="142"/>
      <c r="D72" s="141"/>
      <c r="E72" s="136"/>
      <c r="F72" s="136"/>
    </row>
    <row r="73" spans="2:6" ht="15">
      <c r="B73" s="133"/>
      <c r="C73" s="138" t="s">
        <v>63</v>
      </c>
      <c r="D73" s="135"/>
      <c r="E73" s="137"/>
      <c r="F73" s="137">
        <v>11634604.35</v>
      </c>
    </row>
    <row r="74" spans="2:6" ht="14.25">
      <c r="B74" s="133"/>
      <c r="C74" s="139" t="s">
        <v>64</v>
      </c>
      <c r="D74" s="135"/>
      <c r="E74" s="136">
        <v>12185877.827799998</v>
      </c>
      <c r="F74" s="136">
        <v>10965271.35</v>
      </c>
    </row>
    <row r="75" spans="2:6" ht="14.25">
      <c r="B75" s="133"/>
      <c r="C75" s="139" t="s">
        <v>279</v>
      </c>
      <c r="D75" s="135"/>
      <c r="E75" s="136">
        <v>667991.576</v>
      </c>
      <c r="F75" s="136">
        <v>148408</v>
      </c>
    </row>
    <row r="76" spans="2:6" ht="14.25">
      <c r="B76" s="133"/>
      <c r="C76" s="139" t="s">
        <v>278</v>
      </c>
      <c r="D76" s="135"/>
      <c r="E76" s="136">
        <v>24552</v>
      </c>
      <c r="F76" s="136">
        <v>18972</v>
      </c>
    </row>
    <row r="77" spans="2:6" ht="14.25">
      <c r="B77" s="133"/>
      <c r="C77" s="139" t="s">
        <v>65</v>
      </c>
      <c r="D77" s="135"/>
      <c r="E77" s="136">
        <v>6800</v>
      </c>
      <c r="F77" s="136">
        <v>6600</v>
      </c>
    </row>
    <row r="78" spans="2:6" ht="14.25">
      <c r="B78" s="133"/>
      <c r="C78" s="139" t="s">
        <v>66</v>
      </c>
      <c r="D78" s="135"/>
      <c r="E78" s="136"/>
      <c r="F78" s="136"/>
    </row>
    <row r="79" spans="2:6" ht="14.25">
      <c r="B79" s="133"/>
      <c r="C79" s="139" t="s">
        <v>67</v>
      </c>
      <c r="D79" s="135"/>
      <c r="E79" s="136"/>
      <c r="F79" s="136"/>
    </row>
    <row r="80" spans="2:6" ht="14.25">
      <c r="B80" s="133"/>
      <c r="C80" s="139" t="s">
        <v>68</v>
      </c>
      <c r="D80" s="135"/>
      <c r="E80" s="136"/>
      <c r="F80" s="136"/>
    </row>
    <row r="81" spans="2:6" ht="14.25">
      <c r="B81" s="133"/>
      <c r="C81" s="139" t="s">
        <v>69</v>
      </c>
      <c r="D81" s="135"/>
      <c r="E81" s="136">
        <v>0</v>
      </c>
      <c r="F81" s="136">
        <v>495353</v>
      </c>
    </row>
    <row r="82" spans="2:6" ht="14.25">
      <c r="B82" s="133"/>
      <c r="C82" s="143" t="s">
        <v>70</v>
      </c>
      <c r="D82" s="135"/>
      <c r="E82" s="136"/>
      <c r="F82" s="136"/>
    </row>
    <row r="83" spans="2:6" ht="14.25">
      <c r="B83" s="133"/>
      <c r="C83" s="139" t="s">
        <v>280</v>
      </c>
      <c r="D83" s="135"/>
      <c r="E83" s="136"/>
      <c r="F83" s="136"/>
    </row>
    <row r="84" spans="2:6" ht="14.25">
      <c r="B84" s="133"/>
      <c r="C84" s="139"/>
      <c r="D84" s="135"/>
      <c r="E84" s="136"/>
      <c r="F84" s="136"/>
    </row>
    <row r="85" spans="2:6" ht="15">
      <c r="B85" s="133"/>
      <c r="C85" s="138" t="s">
        <v>71</v>
      </c>
      <c r="D85" s="135"/>
      <c r="E85" s="136"/>
      <c r="F85" s="137"/>
    </row>
    <row r="86" spans="2:6" ht="15">
      <c r="B86" s="133"/>
      <c r="C86" s="138" t="s">
        <v>72</v>
      </c>
      <c r="D86" s="135"/>
      <c r="E86" s="136"/>
      <c r="F86" s="137"/>
    </row>
    <row r="87" spans="2:6" ht="14.25">
      <c r="B87" s="133"/>
      <c r="C87" s="139"/>
      <c r="D87" s="135"/>
      <c r="E87" s="136"/>
      <c r="F87" s="136"/>
    </row>
    <row r="88" spans="2:6" ht="15">
      <c r="B88" s="144" t="s">
        <v>45</v>
      </c>
      <c r="C88" s="138" t="s">
        <v>73</v>
      </c>
      <c r="D88" s="135"/>
      <c r="E88" s="136"/>
      <c r="F88" s="137"/>
    </row>
    <row r="89" spans="2:6" ht="15">
      <c r="B89" s="144"/>
      <c r="C89" s="138" t="s">
        <v>74</v>
      </c>
      <c r="D89" s="135"/>
      <c r="E89" s="136"/>
      <c r="F89" s="136"/>
    </row>
    <row r="90" spans="2:6" ht="15">
      <c r="B90" s="144"/>
      <c r="C90" s="139" t="s">
        <v>75</v>
      </c>
      <c r="D90" s="135"/>
      <c r="E90" s="136"/>
      <c r="F90" s="136"/>
    </row>
    <row r="91" spans="2:6" ht="15">
      <c r="B91" s="144"/>
      <c r="C91" s="143" t="s">
        <v>76</v>
      </c>
      <c r="D91" s="135"/>
      <c r="E91" s="136"/>
      <c r="F91" s="136"/>
    </row>
    <row r="92" spans="2:6" ht="15">
      <c r="B92" s="144"/>
      <c r="C92" s="138" t="s">
        <v>77</v>
      </c>
      <c r="D92" s="135"/>
      <c r="E92" s="136"/>
      <c r="F92" s="136"/>
    </row>
    <row r="93" spans="2:6" ht="15">
      <c r="B93" s="144"/>
      <c r="C93" s="138" t="s">
        <v>78</v>
      </c>
      <c r="D93" s="135"/>
      <c r="E93" s="136"/>
      <c r="F93" s="136"/>
    </row>
    <row r="94" spans="2:6" ht="15">
      <c r="B94" s="144"/>
      <c r="C94" s="138" t="s">
        <v>79</v>
      </c>
      <c r="D94" s="135"/>
      <c r="E94" s="136"/>
      <c r="F94" s="136"/>
    </row>
    <row r="95" spans="2:6" ht="15">
      <c r="B95" s="144"/>
      <c r="C95" s="139"/>
      <c r="D95" s="135"/>
      <c r="E95" s="136"/>
      <c r="F95" s="136"/>
    </row>
    <row r="96" spans="2:6" ht="15">
      <c r="B96" s="144"/>
      <c r="C96" s="139"/>
      <c r="D96" s="135"/>
      <c r="E96" s="136"/>
      <c r="F96" s="136"/>
    </row>
    <row r="97" spans="2:6" ht="15">
      <c r="B97" s="145"/>
      <c r="C97" s="146" t="s">
        <v>80</v>
      </c>
      <c r="D97" s="135"/>
      <c r="E97" s="137"/>
      <c r="F97" s="137">
        <v>11634604.35</v>
      </c>
    </row>
    <row r="98" spans="2:6" ht="15">
      <c r="B98" s="144"/>
      <c r="C98" s="134"/>
      <c r="D98" s="135"/>
      <c r="E98" s="136"/>
      <c r="F98" s="136"/>
    </row>
    <row r="99" spans="2:6" ht="15">
      <c r="B99" s="144" t="s">
        <v>81</v>
      </c>
      <c r="C99" s="134" t="s">
        <v>82</v>
      </c>
      <c r="D99" s="135"/>
      <c r="E99" s="137"/>
      <c r="F99" s="137">
        <v>938270.1805402819</v>
      </c>
    </row>
    <row r="100" spans="2:6" ht="14.25">
      <c r="B100" s="133"/>
      <c r="C100" s="139" t="s">
        <v>83</v>
      </c>
      <c r="D100" s="135"/>
      <c r="E100" s="136"/>
      <c r="F100" s="136"/>
    </row>
    <row r="101" spans="2:6" ht="14.25">
      <c r="B101" s="133"/>
      <c r="C101" s="139" t="s">
        <v>84</v>
      </c>
      <c r="D101" s="135"/>
      <c r="E101" s="136"/>
      <c r="F101" s="136"/>
    </row>
    <row r="102" spans="2:6" ht="14.25">
      <c r="B102" s="133"/>
      <c r="C102" s="139" t="s">
        <v>85</v>
      </c>
      <c r="D102" s="135"/>
      <c r="E102" s="136">
        <v>900000</v>
      </c>
      <c r="F102" s="136">
        <v>100000</v>
      </c>
    </row>
    <row r="103" spans="2:6" ht="14.25">
      <c r="B103" s="133"/>
      <c r="C103" s="139" t="s">
        <v>86</v>
      </c>
      <c r="D103" s="135"/>
      <c r="E103" s="136"/>
      <c r="F103" s="136"/>
    </row>
    <row r="104" spans="2:6" ht="14.25">
      <c r="B104" s="133"/>
      <c r="C104" s="139" t="s">
        <v>87</v>
      </c>
      <c r="D104" s="135"/>
      <c r="E104" s="136"/>
      <c r="F104" s="136"/>
    </row>
    <row r="105" spans="2:6" ht="14.25">
      <c r="B105" s="133"/>
      <c r="C105" s="143" t="s">
        <v>88</v>
      </c>
      <c r="D105" s="135"/>
      <c r="E105" s="136"/>
      <c r="F105" s="136"/>
    </row>
    <row r="106" spans="2:6" ht="14.25">
      <c r="B106" s="133"/>
      <c r="C106" s="143" t="s">
        <v>89</v>
      </c>
      <c r="D106" s="135"/>
      <c r="E106" s="136"/>
      <c r="F106" s="136"/>
    </row>
    <row r="107" spans="2:6" ht="14.25">
      <c r="B107" s="133"/>
      <c r="C107" s="143" t="s">
        <v>90</v>
      </c>
      <c r="D107" s="135"/>
      <c r="E107" s="136"/>
      <c r="F107" s="136"/>
    </row>
    <row r="108" spans="2:6" ht="14.25">
      <c r="B108" s="133"/>
      <c r="C108" s="143" t="s">
        <v>91</v>
      </c>
      <c r="D108" s="135"/>
      <c r="E108" s="136">
        <v>38270</v>
      </c>
      <c r="F108" s="136">
        <v>243244.18054028193</v>
      </c>
    </row>
    <row r="109" spans="2:6" ht="14.25">
      <c r="B109" s="133"/>
      <c r="C109" s="139" t="s">
        <v>92</v>
      </c>
      <c r="D109" s="135"/>
      <c r="E109" s="136">
        <v>605533.9993230812</v>
      </c>
      <c r="F109" s="136">
        <v>595026</v>
      </c>
    </row>
    <row r="110" spans="2:6" ht="14.25">
      <c r="B110" s="133"/>
      <c r="C110" s="139"/>
      <c r="D110" s="135"/>
      <c r="E110" s="136"/>
      <c r="F110" s="136"/>
    </row>
    <row r="111" spans="2:6" ht="14.25">
      <c r="B111" s="133"/>
      <c r="C111" s="139"/>
      <c r="D111" s="135"/>
      <c r="E111" s="136"/>
      <c r="F111" s="136"/>
    </row>
    <row r="112" spans="2:6" ht="14.25">
      <c r="B112" s="133"/>
      <c r="C112" s="139"/>
      <c r="D112" s="135"/>
      <c r="E112" s="269">
        <f>SUM(E68:E110)</f>
        <v>14429025.403123079</v>
      </c>
      <c r="F112" s="136"/>
    </row>
    <row r="113" spans="2:6" ht="15">
      <c r="B113" s="133"/>
      <c r="C113" s="138" t="s">
        <v>93</v>
      </c>
      <c r="D113" s="135"/>
      <c r="E113" s="137">
        <v>14429025.403123079</v>
      </c>
      <c r="F113" s="137">
        <v>12572874.530540282</v>
      </c>
    </row>
    <row r="114" spans="2:6" ht="14.25">
      <c r="B114" s="133"/>
      <c r="C114" s="139"/>
      <c r="D114" s="135"/>
      <c r="E114" s="136"/>
      <c r="F114" s="136"/>
    </row>
    <row r="115" spans="2:6" ht="14.25">
      <c r="B115" s="133"/>
      <c r="C115" s="139"/>
      <c r="D115" s="135"/>
      <c r="E115" s="136"/>
      <c r="F115" s="136"/>
    </row>
    <row r="117" spans="5:6" ht="12.75">
      <c r="E117" s="120">
        <f>E52-E113</f>
        <v>0</v>
      </c>
      <c r="F117" s="120">
        <f>F52-F113</f>
        <v>0</v>
      </c>
    </row>
  </sheetData>
  <sheetProtection/>
  <mergeCells count="1">
    <mergeCell ref="B2:E2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64"/>
  <sheetViews>
    <sheetView zoomScalePageLayoutView="0" workbookViewId="0" topLeftCell="B25">
      <selection activeCell="E28" sqref="E28"/>
    </sheetView>
  </sheetViews>
  <sheetFormatPr defaultColWidth="9.140625" defaultRowHeight="12.75"/>
  <cols>
    <col min="1" max="1" width="3.8515625" style="120" customWidth="1"/>
    <col min="2" max="2" width="4.28125" style="120" customWidth="1"/>
    <col min="3" max="3" width="53.57421875" style="120" customWidth="1"/>
    <col min="4" max="4" width="8.8515625" style="120" customWidth="1"/>
    <col min="5" max="5" width="13.28125" style="120" customWidth="1"/>
    <col min="6" max="6" width="12.57421875" style="120" customWidth="1"/>
    <col min="7" max="7" width="8.421875" style="120" customWidth="1"/>
    <col min="8" max="16384" width="9.140625" style="120" customWidth="1"/>
  </cols>
  <sheetData>
    <row r="1" spans="3:5" ht="15">
      <c r="C1" s="119" t="s">
        <v>380</v>
      </c>
      <c r="E1" s="120">
        <v>3</v>
      </c>
    </row>
    <row r="2" spans="2:6" ht="15.75">
      <c r="B2" s="390" t="s">
        <v>116</v>
      </c>
      <c r="C2" s="390"/>
      <c r="D2" s="390"/>
      <c r="F2" s="158">
        <v>2010</v>
      </c>
    </row>
    <row r="3" spans="2:4" ht="15.75">
      <c r="B3" s="159"/>
      <c r="C3" s="159"/>
      <c r="D3" s="159"/>
    </row>
    <row r="4" spans="2:4" ht="15.75">
      <c r="B4" s="390" t="s">
        <v>94</v>
      </c>
      <c r="C4" s="390"/>
      <c r="D4" s="390"/>
    </row>
    <row r="5" ht="13.5" thickBot="1"/>
    <row r="6" spans="2:6" ht="22.5" customHeight="1">
      <c r="B6" s="160" t="s">
        <v>18</v>
      </c>
      <c r="C6" s="160" t="s">
        <v>95</v>
      </c>
      <c r="D6" s="160" t="s">
        <v>20</v>
      </c>
      <c r="E6" s="160" t="s">
        <v>21</v>
      </c>
      <c r="F6" s="160" t="s">
        <v>23</v>
      </c>
    </row>
    <row r="7" spans="2:6" ht="18.75" customHeight="1" thickBot="1">
      <c r="B7" s="161"/>
      <c r="C7" s="161"/>
      <c r="D7" s="161"/>
      <c r="E7" s="161" t="s">
        <v>96</v>
      </c>
      <c r="F7" s="161" t="s">
        <v>24</v>
      </c>
    </row>
    <row r="8" spans="2:6" ht="34.5" customHeight="1">
      <c r="B8" s="162">
        <v>1</v>
      </c>
      <c r="C8" s="163" t="s">
        <v>97</v>
      </c>
      <c r="D8" s="164"/>
      <c r="E8" s="154">
        <v>16264249</v>
      </c>
      <c r="F8" s="154">
        <v>10384584</v>
      </c>
    </row>
    <row r="9" spans="2:6" ht="23.25" customHeight="1">
      <c r="B9" s="165">
        <v>2</v>
      </c>
      <c r="C9" s="154" t="s">
        <v>98</v>
      </c>
      <c r="D9" s="154"/>
      <c r="E9" s="154"/>
      <c r="F9" s="154"/>
    </row>
    <row r="10" spans="2:8" ht="22.5" customHeight="1">
      <c r="B10" s="165">
        <v>3</v>
      </c>
      <c r="C10" s="154" t="s">
        <v>99</v>
      </c>
      <c r="D10" s="154"/>
      <c r="F10" s="154"/>
      <c r="H10" s="154"/>
    </row>
    <row r="11" spans="2:6" ht="22.5" customHeight="1">
      <c r="B11" s="165">
        <v>4</v>
      </c>
      <c r="C11" s="154" t="s">
        <v>100</v>
      </c>
      <c r="D11" s="154"/>
      <c r="E11" s="154">
        <f>'[2]shpenzimet'!$C$27</f>
        <v>13446973.59667692</v>
      </c>
      <c r="F11" s="154">
        <v>8467188.337299999</v>
      </c>
    </row>
    <row r="12" spans="2:6" ht="24.75" customHeight="1">
      <c r="B12" s="165">
        <v>5</v>
      </c>
      <c r="C12" s="154" t="s">
        <v>101</v>
      </c>
      <c r="D12" s="154"/>
      <c r="E12" s="120">
        <f>E14+E13</f>
        <v>1059317.409</v>
      </c>
      <c r="F12" s="154">
        <v>559093</v>
      </c>
    </row>
    <row r="13" spans="2:6" ht="21.75" customHeight="1">
      <c r="B13" s="165"/>
      <c r="C13" s="154" t="s">
        <v>102</v>
      </c>
      <c r="D13" s="154"/>
      <c r="E13" s="154">
        <f>'[2]pagat'!$D$18</f>
        <v>907727</v>
      </c>
      <c r="F13" s="154">
        <v>370641</v>
      </c>
    </row>
    <row r="14" spans="2:6" ht="22.5" customHeight="1">
      <c r="B14" s="165"/>
      <c r="C14" s="154" t="s">
        <v>103</v>
      </c>
      <c r="D14" s="154"/>
      <c r="E14" s="154">
        <v>151590.40899999999</v>
      </c>
      <c r="F14" s="154">
        <v>188452</v>
      </c>
    </row>
    <row r="15" spans="2:6" ht="24" customHeight="1">
      <c r="B15" s="165">
        <v>6</v>
      </c>
      <c r="C15" s="154" t="s">
        <v>104</v>
      </c>
      <c r="D15" s="154"/>
      <c r="E15" s="154">
        <f>'[2]shpenzimet'!$N$57</f>
        <v>301270.995</v>
      </c>
      <c r="F15" s="154">
        <v>255956</v>
      </c>
    </row>
    <row r="16" spans="2:6" ht="26.25" customHeight="1">
      <c r="B16" s="165">
        <v>7</v>
      </c>
      <c r="C16" s="154" t="s">
        <v>105</v>
      </c>
      <c r="D16" s="154"/>
      <c r="E16" s="154">
        <v>578900</v>
      </c>
      <c r="F16" s="154">
        <v>396900</v>
      </c>
    </row>
    <row r="17" spans="2:6" ht="33.75" customHeight="1">
      <c r="B17" s="165">
        <v>8</v>
      </c>
      <c r="C17" s="157" t="s">
        <v>106</v>
      </c>
      <c r="D17" s="154"/>
      <c r="E17" s="154">
        <f>E16+E15+E12+E11</f>
        <v>15386462.000676919</v>
      </c>
      <c r="F17" s="154">
        <v>9679137.337299999</v>
      </c>
    </row>
    <row r="18" spans="2:6" ht="28.5" customHeight="1">
      <c r="B18" s="165">
        <v>9</v>
      </c>
      <c r="C18" s="154" t="s">
        <v>107</v>
      </c>
      <c r="D18" s="154"/>
      <c r="E18" s="154">
        <f>E8-E17</f>
        <v>877786.9993230812</v>
      </c>
      <c r="F18" s="154">
        <v>705446.6627000012</v>
      </c>
    </row>
    <row r="19" spans="2:6" ht="23.25" customHeight="1">
      <c r="B19" s="165">
        <v>10</v>
      </c>
      <c r="C19" s="154" t="s">
        <v>109</v>
      </c>
      <c r="D19" s="154"/>
      <c r="E19" s="154"/>
      <c r="F19" s="154"/>
    </row>
    <row r="20" spans="2:6" ht="24.75" customHeight="1">
      <c r="B20" s="165">
        <v>11</v>
      </c>
      <c r="C20" s="154" t="s">
        <v>108</v>
      </c>
      <c r="D20" s="154"/>
      <c r="E20" s="154"/>
      <c r="F20" s="154"/>
    </row>
    <row r="21" spans="2:6" ht="26.25" customHeight="1">
      <c r="B21" s="165">
        <v>12</v>
      </c>
      <c r="C21" s="154" t="s">
        <v>110</v>
      </c>
      <c r="D21" s="154"/>
      <c r="E21" s="154"/>
      <c r="F21" s="154">
        <v>-44307</v>
      </c>
    </row>
    <row r="22" spans="2:6" ht="24" customHeight="1">
      <c r="B22" s="165"/>
      <c r="C22" s="154" t="s">
        <v>257</v>
      </c>
      <c r="D22" s="154"/>
      <c r="E22" s="154"/>
      <c r="F22" s="154"/>
    </row>
    <row r="23" spans="2:9" ht="25.5" customHeight="1">
      <c r="B23" s="165"/>
      <c r="C23" s="154" t="s">
        <v>258</v>
      </c>
      <c r="D23" s="154"/>
      <c r="E23" s="154">
        <v>-114641</v>
      </c>
      <c r="F23" s="154"/>
      <c r="I23" s="120">
        <v>114640.97</v>
      </c>
    </row>
    <row r="24" spans="2:9" ht="24" customHeight="1">
      <c r="B24" s="165"/>
      <c r="C24" s="154" t="s">
        <v>259</v>
      </c>
      <c r="D24" s="154"/>
      <c r="E24" s="154"/>
      <c r="F24" s="154"/>
      <c r="I24" s="120">
        <v>4800</v>
      </c>
    </row>
    <row r="25" spans="2:8" ht="24.75" customHeight="1">
      <c r="B25" s="165"/>
      <c r="C25" s="154" t="s">
        <v>260</v>
      </c>
      <c r="D25" s="154"/>
      <c r="E25" s="154">
        <v>-81618</v>
      </c>
      <c r="F25" s="154">
        <v>-44307</v>
      </c>
      <c r="H25"/>
    </row>
    <row r="26" spans="2:9" ht="39.75" customHeight="1">
      <c r="B26" s="165">
        <v>13</v>
      </c>
      <c r="C26" s="157" t="s">
        <v>111</v>
      </c>
      <c r="D26" s="154"/>
      <c r="E26" s="154">
        <v>-196249</v>
      </c>
      <c r="F26" s="154">
        <v>-44307</v>
      </c>
      <c r="I26" s="120">
        <f>E18+E26</f>
        <v>681537.9993230812</v>
      </c>
    </row>
    <row r="27" spans="2:6" ht="37.5" customHeight="1">
      <c r="B27" s="165">
        <v>14</v>
      </c>
      <c r="C27" s="157" t="s">
        <v>112</v>
      </c>
      <c r="D27" s="154"/>
      <c r="E27" s="154">
        <f>E18+E26</f>
        <v>681537.9993230812</v>
      </c>
      <c r="F27" s="154">
        <v>661139.6627000012</v>
      </c>
    </row>
    <row r="28" spans="2:6" ht="37.5" customHeight="1">
      <c r="B28" s="165"/>
      <c r="C28" s="157" t="s">
        <v>425</v>
      </c>
      <c r="D28" s="154"/>
      <c r="E28" s="154">
        <v>78520</v>
      </c>
      <c r="F28" s="154"/>
    </row>
    <row r="29" spans="2:10" ht="25.5" customHeight="1">
      <c r="B29" s="165">
        <v>15</v>
      </c>
      <c r="C29" s="154" t="s">
        <v>113</v>
      </c>
      <c r="D29" s="154"/>
      <c r="E29" s="154">
        <v>76004</v>
      </c>
      <c r="F29" s="154">
        <v>66113.96627000012</v>
      </c>
      <c r="I29" s="120">
        <v>97655</v>
      </c>
      <c r="J29" s="120">
        <f>I29-E29</f>
        <v>21651</v>
      </c>
    </row>
    <row r="30" spans="2:6" ht="35.25" customHeight="1">
      <c r="B30" s="165">
        <v>16</v>
      </c>
      <c r="C30" s="157" t="s">
        <v>114</v>
      </c>
      <c r="D30" s="154"/>
      <c r="E30" s="154">
        <f>E27-E29</f>
        <v>605533.9993230812</v>
      </c>
      <c r="F30" s="154">
        <v>595025.6964300011</v>
      </c>
    </row>
    <row r="31" spans="2:6" ht="33.75" customHeight="1" thickBot="1">
      <c r="B31" s="166">
        <v>17</v>
      </c>
      <c r="C31" s="167" t="s">
        <v>115</v>
      </c>
      <c r="D31" s="167"/>
      <c r="E31" s="154"/>
      <c r="F31" s="154"/>
    </row>
    <row r="32" ht="12.75">
      <c r="B32" s="168"/>
    </row>
    <row r="41" spans="2:6" ht="12.75">
      <c r="B41" s="120">
        <v>1</v>
      </c>
      <c r="C41" s="120" t="s">
        <v>97</v>
      </c>
      <c r="E41" s="120">
        <v>16264249</v>
      </c>
      <c r="F41" s="120">
        <v>10384584</v>
      </c>
    </row>
    <row r="42" spans="2:3" ht="12.75">
      <c r="B42" s="120">
        <v>2</v>
      </c>
      <c r="C42" s="120" t="s">
        <v>98</v>
      </c>
    </row>
    <row r="43" spans="2:3" ht="12.75">
      <c r="B43" s="120">
        <v>3</v>
      </c>
      <c r="C43" s="120" t="s">
        <v>99</v>
      </c>
    </row>
    <row r="44" spans="2:6" ht="12.75">
      <c r="B44" s="120">
        <v>4</v>
      </c>
      <c r="C44" s="120" t="s">
        <v>100</v>
      </c>
      <c r="E44" s="120">
        <v>13446973.59667692</v>
      </c>
      <c r="F44" s="120">
        <v>8467188.337299999</v>
      </c>
    </row>
    <row r="45" spans="2:3" ht="12.75">
      <c r="B45" s="120">
        <v>5</v>
      </c>
      <c r="C45" s="120" t="s">
        <v>101</v>
      </c>
    </row>
    <row r="46" spans="3:6" ht="12.75">
      <c r="C46" s="120" t="s">
        <v>102</v>
      </c>
      <c r="E46" s="120">
        <v>907727</v>
      </c>
      <c r="F46" s="120">
        <v>370641</v>
      </c>
    </row>
    <row r="47" spans="3:6" ht="12.75">
      <c r="C47" s="120" t="s">
        <v>103</v>
      </c>
      <c r="E47" s="120">
        <v>151590.40899999999</v>
      </c>
      <c r="F47" s="120">
        <v>188452</v>
      </c>
    </row>
    <row r="48" spans="2:6" ht="12.75">
      <c r="B48" s="120">
        <v>6</v>
      </c>
      <c r="C48" s="120" t="s">
        <v>104</v>
      </c>
      <c r="E48" s="120">
        <v>301270.995</v>
      </c>
      <c r="F48" s="120">
        <v>255956</v>
      </c>
    </row>
    <row r="49" spans="2:6" ht="12.75">
      <c r="B49" s="120">
        <v>7</v>
      </c>
      <c r="C49" s="120" t="s">
        <v>105</v>
      </c>
      <c r="E49" s="120">
        <v>578900</v>
      </c>
      <c r="F49" s="120">
        <v>396900</v>
      </c>
    </row>
    <row r="50" spans="2:3" ht="12.75">
      <c r="B50" s="120">
        <v>8</v>
      </c>
      <c r="C50" s="120" t="s">
        <v>106</v>
      </c>
    </row>
    <row r="51" spans="2:6" ht="12.75">
      <c r="B51" s="120">
        <v>9</v>
      </c>
      <c r="C51" s="120" t="s">
        <v>107</v>
      </c>
      <c r="F51" s="120">
        <v>705446.6627000012</v>
      </c>
    </row>
    <row r="52" spans="2:3" ht="12.75">
      <c r="B52" s="120">
        <v>10</v>
      </c>
      <c r="C52" s="120" t="s">
        <v>109</v>
      </c>
    </row>
    <row r="53" spans="2:3" ht="12.75">
      <c r="B53" s="120">
        <v>11</v>
      </c>
      <c r="C53" s="120" t="s">
        <v>108</v>
      </c>
    </row>
    <row r="54" spans="2:3" ht="12.75">
      <c r="B54" s="120">
        <v>12</v>
      </c>
      <c r="C54" s="120" t="s">
        <v>110</v>
      </c>
    </row>
    <row r="55" ht="12.75">
      <c r="C55" s="120" t="s">
        <v>257</v>
      </c>
    </row>
    <row r="56" ht="12.75">
      <c r="C56" s="120" t="s">
        <v>258</v>
      </c>
    </row>
    <row r="57" ht="12.75">
      <c r="C57" s="120" t="s">
        <v>259</v>
      </c>
    </row>
    <row r="58" ht="12.75">
      <c r="C58" s="120" t="s">
        <v>260</v>
      </c>
    </row>
    <row r="59" spans="2:6" ht="12.75">
      <c r="B59" s="120">
        <v>13</v>
      </c>
      <c r="C59" s="120" t="s">
        <v>111</v>
      </c>
      <c r="E59" s="120">
        <v>-196249</v>
      </c>
      <c r="F59" s="120">
        <v>-44307</v>
      </c>
    </row>
    <row r="60" spans="2:6" ht="12.75">
      <c r="B60" s="120">
        <v>14</v>
      </c>
      <c r="C60" s="120" t="s">
        <v>112</v>
      </c>
      <c r="D60" s="120">
        <f>E41-E44-E46-E47-E48-E49+E59</f>
        <v>681537.9993230803</v>
      </c>
      <c r="E60" s="120">
        <v>681537.9993230812</v>
      </c>
      <c r="F60" s="120">
        <v>661139.6627000012</v>
      </c>
    </row>
    <row r="61" spans="3:5" ht="12.75">
      <c r="C61" s="120" t="s">
        <v>425</v>
      </c>
      <c r="E61" s="120">
        <v>78520</v>
      </c>
    </row>
    <row r="62" spans="2:6" ht="12.75">
      <c r="B62" s="120">
        <v>15</v>
      </c>
      <c r="C62" s="120" t="s">
        <v>113</v>
      </c>
      <c r="E62" s="120">
        <v>76004</v>
      </c>
      <c r="F62" s="120">
        <v>66113.96627000012</v>
      </c>
    </row>
    <row r="63" spans="2:6" ht="12.75">
      <c r="B63" s="120">
        <v>16</v>
      </c>
      <c r="C63" s="120" t="s">
        <v>114</v>
      </c>
      <c r="E63" s="120">
        <v>605533.9993230812</v>
      </c>
      <c r="F63" s="120">
        <v>595025.6964300011</v>
      </c>
    </row>
    <row r="64" spans="2:3" ht="12.75">
      <c r="B64" s="120">
        <v>17</v>
      </c>
      <c r="C64" s="120" t="s">
        <v>115</v>
      </c>
    </row>
  </sheetData>
  <sheetProtection/>
  <mergeCells count="2">
    <mergeCell ref="B2:D2"/>
    <mergeCell ref="B4:D4"/>
  </mergeCells>
  <printOptions/>
  <pageMargins left="0.25" right="0.25" top="0.25" bottom="0.25" header="0.25" footer="0.2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N33"/>
  <sheetViews>
    <sheetView zoomScalePageLayoutView="0" workbookViewId="0" topLeftCell="B19">
      <selection activeCell="L36" sqref="L36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" width="30.421875" style="0" customWidth="1"/>
    <col min="4" max="4" width="11.28125" style="0" customWidth="1"/>
    <col min="5" max="5" width="10.7109375" style="0" customWidth="1"/>
    <col min="6" max="6" width="11.28125" style="0" customWidth="1"/>
    <col min="7" max="7" width="10.57421875" style="0" customWidth="1"/>
    <col min="8" max="8" width="12.8515625" style="0" customWidth="1"/>
    <col min="9" max="9" width="12.28125" style="0" customWidth="1"/>
    <col min="10" max="10" width="10.00390625" style="0" customWidth="1"/>
    <col min="11" max="11" width="10.28125" style="0" customWidth="1"/>
    <col min="12" max="12" width="13.00390625" style="0" customWidth="1"/>
  </cols>
  <sheetData>
    <row r="1" ht="23.25" customHeight="1">
      <c r="C1" s="19" t="str">
        <f>'Kopertina '!G3</f>
        <v>ELCOAL</v>
      </c>
    </row>
    <row r="2" spans="3:12" ht="15.75">
      <c r="C2" s="394" t="s">
        <v>162</v>
      </c>
      <c r="D2" s="394"/>
      <c r="E2" s="394"/>
      <c r="F2" s="394"/>
      <c r="G2" s="394"/>
      <c r="H2" s="394"/>
      <c r="I2" s="394"/>
      <c r="J2" s="394"/>
      <c r="K2" s="104">
        <v>2009</v>
      </c>
      <c r="L2" s="44"/>
    </row>
    <row r="3" ht="18" customHeight="1">
      <c r="C3" s="19" t="s">
        <v>254</v>
      </c>
    </row>
    <row r="4" ht="8.25" customHeight="1" thickBot="1"/>
    <row r="5" spans="2:12" ht="13.5" thickBot="1">
      <c r="B5" s="21" t="s">
        <v>18</v>
      </c>
      <c r="C5" s="21"/>
      <c r="D5" s="391" t="s">
        <v>164</v>
      </c>
      <c r="E5" s="392"/>
      <c r="F5" s="392"/>
      <c r="G5" s="392"/>
      <c r="H5" s="392"/>
      <c r="I5" s="392"/>
      <c r="J5" s="393"/>
      <c r="K5" s="21" t="s">
        <v>174</v>
      </c>
      <c r="L5" s="60"/>
    </row>
    <row r="6" spans="2:12" ht="12.75">
      <c r="B6" s="22"/>
      <c r="C6" s="22" t="s">
        <v>163</v>
      </c>
      <c r="D6" s="21" t="s">
        <v>166</v>
      </c>
      <c r="E6" s="21" t="s">
        <v>167</v>
      </c>
      <c r="F6" s="21" t="s">
        <v>169</v>
      </c>
      <c r="G6" s="21" t="s">
        <v>171</v>
      </c>
      <c r="H6" s="62" t="s">
        <v>196</v>
      </c>
      <c r="I6" s="21" t="s">
        <v>198</v>
      </c>
      <c r="J6" s="21" t="s">
        <v>173</v>
      </c>
      <c r="K6" s="22" t="s">
        <v>175</v>
      </c>
      <c r="L6" s="15" t="s">
        <v>177</v>
      </c>
    </row>
    <row r="7" spans="2:12" ht="13.5" thickBot="1">
      <c r="B7" s="22"/>
      <c r="C7" s="22"/>
      <c r="D7" s="22" t="s">
        <v>165</v>
      </c>
      <c r="E7" s="22" t="s">
        <v>168</v>
      </c>
      <c r="F7" s="22" t="s">
        <v>170</v>
      </c>
      <c r="G7" s="22" t="s">
        <v>172</v>
      </c>
      <c r="H7" s="61" t="s">
        <v>197</v>
      </c>
      <c r="I7" s="22" t="s">
        <v>199</v>
      </c>
      <c r="J7" s="22"/>
      <c r="K7" s="22" t="s">
        <v>176</v>
      </c>
      <c r="L7" s="15"/>
    </row>
    <row r="8" spans="2:12" ht="20.25" customHeight="1">
      <c r="B8" s="39" t="s">
        <v>25</v>
      </c>
      <c r="C8" s="25" t="s">
        <v>411</v>
      </c>
      <c r="D8" s="25">
        <v>100000</v>
      </c>
      <c r="E8" s="25"/>
      <c r="F8" s="25"/>
      <c r="G8" s="25"/>
      <c r="H8" s="25"/>
      <c r="I8" s="136">
        <v>243244.18054028193</v>
      </c>
      <c r="J8" s="25">
        <v>343244.18054028193</v>
      </c>
      <c r="K8" s="25"/>
      <c r="L8" s="25">
        <v>343244.18054028193</v>
      </c>
    </row>
    <row r="9" spans="2:12" ht="21" customHeight="1">
      <c r="B9" s="40" t="s">
        <v>136</v>
      </c>
      <c r="C9" s="23" t="s">
        <v>178</v>
      </c>
      <c r="D9" s="23"/>
      <c r="E9" s="23"/>
      <c r="F9" s="23"/>
      <c r="G9" s="23"/>
      <c r="H9" s="23"/>
      <c r="I9" s="23"/>
      <c r="J9" s="23"/>
      <c r="K9" s="23"/>
      <c r="L9" s="28"/>
    </row>
    <row r="10" spans="2:12" ht="20.25" customHeight="1">
      <c r="B10" s="40" t="s">
        <v>144</v>
      </c>
      <c r="C10" s="23" t="s">
        <v>179</v>
      </c>
      <c r="D10" s="23"/>
      <c r="E10" s="23"/>
      <c r="F10" s="23"/>
      <c r="G10" s="23"/>
      <c r="H10" s="23"/>
      <c r="I10" s="23"/>
      <c r="J10" s="23"/>
      <c r="K10" s="23"/>
      <c r="L10" s="28"/>
    </row>
    <row r="11" spans="2:12" ht="15" customHeight="1">
      <c r="B11" s="56">
        <v>1</v>
      </c>
      <c r="C11" s="45" t="s">
        <v>181</v>
      </c>
      <c r="D11" s="34"/>
      <c r="E11" s="34"/>
      <c r="F11" s="34"/>
      <c r="G11" s="34"/>
      <c r="H11" s="34"/>
      <c r="I11" s="34"/>
      <c r="J11" s="34"/>
      <c r="K11" s="34"/>
      <c r="L11" s="52"/>
    </row>
    <row r="12" spans="2:12" ht="13.5" customHeight="1">
      <c r="B12" s="57"/>
      <c r="C12" s="47" t="s">
        <v>180</v>
      </c>
      <c r="D12" s="49"/>
      <c r="E12" s="49"/>
      <c r="F12" s="49"/>
      <c r="G12" s="49"/>
      <c r="H12" s="49"/>
      <c r="I12" s="49"/>
      <c r="J12" s="49"/>
      <c r="K12" s="49"/>
      <c r="L12" s="53"/>
    </row>
    <row r="13" spans="2:12" ht="19.5" customHeight="1">
      <c r="B13" s="56"/>
      <c r="C13" s="34" t="s">
        <v>182</v>
      </c>
      <c r="D13" s="34"/>
      <c r="E13" s="34"/>
      <c r="F13" s="34"/>
      <c r="G13" s="34"/>
      <c r="H13" s="34"/>
      <c r="I13" s="34"/>
      <c r="J13" s="34"/>
      <c r="K13" s="34"/>
      <c r="L13" s="35"/>
    </row>
    <row r="14" spans="2:12" ht="18.75" customHeight="1">
      <c r="B14" s="58">
        <v>2</v>
      </c>
      <c r="C14" s="51" t="s">
        <v>183</v>
      </c>
      <c r="D14" s="51"/>
      <c r="E14" s="51"/>
      <c r="F14" s="51"/>
      <c r="G14" s="51"/>
      <c r="H14" s="51"/>
      <c r="I14" s="51"/>
      <c r="J14" s="51"/>
      <c r="K14" s="51"/>
      <c r="L14" s="54"/>
    </row>
    <row r="15" spans="2:12" ht="18" customHeight="1">
      <c r="B15" s="57"/>
      <c r="C15" s="49" t="s">
        <v>184</v>
      </c>
      <c r="D15" s="49"/>
      <c r="E15" s="49"/>
      <c r="F15" s="49"/>
      <c r="G15" s="49"/>
      <c r="H15" s="49"/>
      <c r="I15" s="49"/>
      <c r="J15" s="49"/>
      <c r="K15" s="49"/>
      <c r="L15" s="55"/>
    </row>
    <row r="16" spans="2:14" ht="19.5" customHeight="1">
      <c r="B16" s="40">
        <v>3</v>
      </c>
      <c r="C16" s="23" t="s">
        <v>185</v>
      </c>
      <c r="D16" s="23"/>
      <c r="E16" s="23"/>
      <c r="F16" s="23"/>
      <c r="G16" s="23"/>
      <c r="H16" s="23"/>
      <c r="I16" s="136">
        <v>595026</v>
      </c>
      <c r="J16" s="23">
        <v>595025.6964300011</v>
      </c>
      <c r="K16" s="23"/>
      <c r="L16" s="23">
        <v>595025.6964300011</v>
      </c>
      <c r="M16">
        <v>805984</v>
      </c>
      <c r="N16">
        <f>L16+L8</f>
        <v>938269.876970283</v>
      </c>
    </row>
    <row r="17" spans="2:12" ht="19.5" customHeight="1">
      <c r="B17" s="40">
        <v>4</v>
      </c>
      <c r="C17" s="23" t="s">
        <v>186</v>
      </c>
      <c r="D17" s="23"/>
      <c r="E17" s="23"/>
      <c r="F17" s="23"/>
      <c r="G17" s="23"/>
      <c r="H17" s="23"/>
      <c r="I17" s="23"/>
      <c r="J17" s="23"/>
      <c r="K17" s="23"/>
      <c r="L17" s="28"/>
    </row>
    <row r="18" spans="2:12" ht="18" customHeight="1">
      <c r="B18" s="56">
        <v>5</v>
      </c>
      <c r="C18" s="34" t="s">
        <v>187</v>
      </c>
      <c r="D18" s="34"/>
      <c r="E18" s="34"/>
      <c r="F18" s="34"/>
      <c r="G18" s="34"/>
      <c r="H18" s="34"/>
      <c r="I18" s="45"/>
      <c r="J18" s="34"/>
      <c r="K18" s="34"/>
      <c r="L18" s="52"/>
    </row>
    <row r="19" spans="2:12" ht="18" customHeight="1">
      <c r="B19" s="57"/>
      <c r="C19" s="49" t="s">
        <v>188</v>
      </c>
      <c r="D19" s="49"/>
      <c r="E19" s="49"/>
      <c r="F19" s="49"/>
      <c r="G19" s="49"/>
      <c r="H19" s="49"/>
      <c r="I19" s="47"/>
      <c r="J19" s="49"/>
      <c r="K19" s="49"/>
      <c r="L19" s="53"/>
    </row>
    <row r="20" spans="2:12" ht="19.5" customHeight="1" thickBot="1">
      <c r="B20" s="40">
        <v>6</v>
      </c>
      <c r="C20" s="23" t="s">
        <v>189</v>
      </c>
      <c r="D20" s="23"/>
      <c r="E20" s="23"/>
      <c r="F20" s="23"/>
      <c r="G20" s="23"/>
      <c r="H20" s="23"/>
      <c r="I20" s="23"/>
      <c r="J20" s="23"/>
      <c r="K20" s="23"/>
      <c r="L20" s="28"/>
    </row>
    <row r="21" spans="2:12" ht="21.75" customHeight="1">
      <c r="B21" s="40" t="s">
        <v>45</v>
      </c>
      <c r="C21" s="23" t="s">
        <v>384</v>
      </c>
      <c r="D21" s="25">
        <v>100000</v>
      </c>
      <c r="E21" s="23"/>
      <c r="F21" s="23"/>
      <c r="G21" s="23"/>
      <c r="H21" s="23"/>
      <c r="I21" s="154">
        <f>I16+I8</f>
        <v>838270.1805402819</v>
      </c>
      <c r="J21" s="154">
        <f>J16+J8</f>
        <v>938269.876970283</v>
      </c>
      <c r="K21" s="154">
        <f>K16+K8</f>
        <v>0</v>
      </c>
      <c r="L21" s="154">
        <f>L16+L8</f>
        <v>938269.876970283</v>
      </c>
    </row>
    <row r="22" spans="2:12" ht="20.25" customHeight="1">
      <c r="B22" s="56">
        <v>1</v>
      </c>
      <c r="C22" s="45" t="s">
        <v>191</v>
      </c>
      <c r="D22" s="34"/>
      <c r="E22" s="34"/>
      <c r="F22" s="34"/>
      <c r="G22" s="34"/>
      <c r="H22" s="34"/>
      <c r="I22" s="34"/>
      <c r="J22" s="34"/>
      <c r="K22" s="34"/>
      <c r="L22" s="52"/>
    </row>
    <row r="23" spans="2:12" ht="19.5" customHeight="1">
      <c r="B23" s="57"/>
      <c r="C23" s="47" t="s">
        <v>192</v>
      </c>
      <c r="D23" s="49"/>
      <c r="E23" s="49"/>
      <c r="F23" s="49"/>
      <c r="G23" s="49"/>
      <c r="H23" s="49"/>
      <c r="I23" s="49"/>
      <c r="J23" s="49"/>
      <c r="K23" s="49"/>
      <c r="L23" s="53"/>
    </row>
    <row r="24" spans="2:12" ht="18" customHeight="1">
      <c r="B24" s="56"/>
      <c r="C24" s="45" t="s">
        <v>193</v>
      </c>
      <c r="D24" s="34"/>
      <c r="E24" s="34"/>
      <c r="F24" s="34"/>
      <c r="G24" s="34"/>
      <c r="H24" s="34"/>
      <c r="I24" s="34"/>
      <c r="J24" s="34"/>
      <c r="K24" s="34"/>
      <c r="L24" s="52"/>
    </row>
    <row r="25" spans="2:12" ht="21.75" customHeight="1">
      <c r="B25" s="58">
        <v>2</v>
      </c>
      <c r="C25" s="1" t="s">
        <v>183</v>
      </c>
      <c r="D25" s="51"/>
      <c r="E25" s="51"/>
      <c r="F25" s="51"/>
      <c r="G25" s="51"/>
      <c r="H25" s="51"/>
      <c r="I25" s="51"/>
      <c r="J25" s="51"/>
      <c r="K25" s="51"/>
      <c r="L25" s="10"/>
    </row>
    <row r="26" spans="2:12" ht="19.5" customHeight="1">
      <c r="B26" s="57"/>
      <c r="C26" s="47" t="s">
        <v>184</v>
      </c>
      <c r="D26" s="49"/>
      <c r="E26" s="49"/>
      <c r="F26" s="49"/>
      <c r="G26" s="49"/>
      <c r="H26" s="49"/>
      <c r="I26" s="49"/>
      <c r="J26" s="49"/>
      <c r="K26" s="49"/>
      <c r="L26" s="53"/>
    </row>
    <row r="27" spans="2:12" ht="21" customHeight="1">
      <c r="B27" s="40">
        <v>3</v>
      </c>
      <c r="C27" s="23" t="s">
        <v>194</v>
      </c>
      <c r="D27" s="23"/>
      <c r="E27" s="23"/>
      <c r="F27" s="23"/>
      <c r="G27" s="23"/>
      <c r="H27" s="23"/>
      <c r="I27" s="136">
        <v>605533.9993230812</v>
      </c>
      <c r="J27" s="23">
        <v>605533.9993230812</v>
      </c>
      <c r="K27" s="23"/>
      <c r="L27" s="23">
        <v>605533.9993230812</v>
      </c>
    </row>
    <row r="28" spans="2:12" ht="21.75" customHeight="1">
      <c r="B28" s="40">
        <v>4</v>
      </c>
      <c r="C28" s="23" t="s">
        <v>186</v>
      </c>
      <c r="D28" s="23"/>
      <c r="E28" s="23"/>
      <c r="F28" s="23"/>
      <c r="G28" s="23"/>
      <c r="H28" s="23"/>
      <c r="I28" s="23"/>
      <c r="J28" s="23"/>
      <c r="K28" s="23"/>
      <c r="L28" s="28"/>
    </row>
    <row r="29" spans="2:12" ht="19.5" customHeight="1">
      <c r="B29" s="40">
        <v>5</v>
      </c>
      <c r="C29" s="23" t="s">
        <v>189</v>
      </c>
      <c r="D29" s="23">
        <v>800000</v>
      </c>
      <c r="E29" s="23"/>
      <c r="F29" s="23"/>
      <c r="G29" s="23"/>
      <c r="H29" s="23"/>
      <c r="I29" s="23">
        <v>-800000</v>
      </c>
      <c r="J29" s="23">
        <v>-800000</v>
      </c>
      <c r="K29" s="23"/>
      <c r="L29" s="28"/>
    </row>
    <row r="30" spans="2:12" ht="17.25" customHeight="1" thickBot="1">
      <c r="B30" s="40">
        <v>6</v>
      </c>
      <c r="C30" s="23" t="s">
        <v>195</v>
      </c>
      <c r="D30" s="23"/>
      <c r="E30" s="23"/>
      <c r="F30" s="23"/>
      <c r="G30" s="23"/>
      <c r="H30" s="23"/>
      <c r="I30" s="23"/>
      <c r="J30" s="23"/>
      <c r="K30" s="23"/>
      <c r="L30" s="28"/>
    </row>
    <row r="31" spans="2:12" ht="22.5" customHeight="1" thickBot="1">
      <c r="B31" s="59" t="s">
        <v>81</v>
      </c>
      <c r="C31" s="30" t="s">
        <v>412</v>
      </c>
      <c r="D31" s="25">
        <f>D29+D21</f>
        <v>900000</v>
      </c>
      <c r="E31" s="30"/>
      <c r="F31" s="30"/>
      <c r="G31" s="30"/>
      <c r="H31" s="30"/>
      <c r="I31" s="167">
        <f>I21+I27+I29</f>
        <v>643804.179863363</v>
      </c>
      <c r="J31" s="167">
        <f>J21+J27+J29</f>
        <v>743803.8762933642</v>
      </c>
      <c r="K31" s="167">
        <f>K21+K27+K29</f>
        <v>0</v>
      </c>
      <c r="L31" s="167">
        <f>L21+L27+L29</f>
        <v>1543803.8762933642</v>
      </c>
    </row>
    <row r="33" ht="12.75">
      <c r="J33" s="120"/>
    </row>
  </sheetData>
  <sheetProtection/>
  <mergeCells count="2">
    <mergeCell ref="D5:J5"/>
    <mergeCell ref="C2:J2"/>
  </mergeCells>
  <printOptions/>
  <pageMargins left="0.25" right="0.25" top="0.25" bottom="0.25" header="0.25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251"/>
  <sheetViews>
    <sheetView zoomScalePageLayoutView="0" workbookViewId="0" topLeftCell="A217">
      <selection activeCell="K236" sqref="K236:K237"/>
    </sheetView>
  </sheetViews>
  <sheetFormatPr defaultColWidth="9.140625" defaultRowHeight="12.75"/>
  <cols>
    <col min="1" max="1" width="6.140625" style="187" customWidth="1"/>
    <col min="2" max="2" width="3.140625" style="187" customWidth="1"/>
    <col min="3" max="3" width="2.57421875" style="187" customWidth="1"/>
    <col min="4" max="4" width="3.140625" style="187" customWidth="1"/>
    <col min="5" max="5" width="2.28125" style="187" customWidth="1"/>
    <col min="6" max="6" width="7.421875" style="187" customWidth="1"/>
    <col min="7" max="7" width="9.140625" style="187" customWidth="1"/>
    <col min="8" max="8" width="7.8515625" style="187" customWidth="1"/>
    <col min="9" max="9" width="8.57421875" style="187" customWidth="1"/>
    <col min="10" max="10" width="9.57421875" style="187" customWidth="1"/>
    <col min="11" max="11" width="9.00390625" style="187" customWidth="1"/>
    <col min="12" max="12" width="11.00390625" style="187" customWidth="1"/>
    <col min="13" max="13" width="11.8515625" style="187" customWidth="1"/>
    <col min="14" max="14" width="9.57421875" style="187" bestFit="1" customWidth="1"/>
    <col min="15" max="15" width="9.28125" style="187" bestFit="1" customWidth="1"/>
    <col min="16" max="16" width="10.7109375" style="187" bestFit="1" customWidth="1"/>
    <col min="17" max="16384" width="9.140625" style="187" customWidth="1"/>
  </cols>
  <sheetData>
    <row r="2" spans="2:15" ht="12.75">
      <c r="B2" s="182"/>
      <c r="C2" s="183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5"/>
    </row>
    <row r="3" spans="2:15" ht="12.75">
      <c r="B3" s="188"/>
      <c r="C3" s="189"/>
      <c r="D3" s="190" t="s">
        <v>380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1"/>
    </row>
    <row r="4" spans="2:15" ht="18">
      <c r="B4" s="423" t="s">
        <v>286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5"/>
    </row>
    <row r="5" spans="2:15" ht="15.75">
      <c r="B5" s="188"/>
      <c r="C5" s="189"/>
      <c r="D5" s="426" t="s">
        <v>144</v>
      </c>
      <c r="E5" s="426"/>
      <c r="F5" s="192" t="s">
        <v>287</v>
      </c>
      <c r="G5" s="190"/>
      <c r="H5" s="190"/>
      <c r="I5" s="190"/>
      <c r="J5" s="190"/>
      <c r="K5" s="190"/>
      <c r="L5" s="193"/>
      <c r="M5" s="193"/>
      <c r="N5" s="190"/>
      <c r="O5" s="191"/>
    </row>
    <row r="6" spans="2:15" ht="12.75">
      <c r="B6" s="188"/>
      <c r="C6" s="189"/>
      <c r="D6" s="190"/>
      <c r="E6" s="190"/>
      <c r="F6" s="190"/>
      <c r="G6" s="190"/>
      <c r="H6" s="190"/>
      <c r="I6" s="190"/>
      <c r="J6" s="190"/>
      <c r="K6" s="190"/>
      <c r="L6" s="193"/>
      <c r="M6" s="193"/>
      <c r="N6" s="190"/>
      <c r="O6" s="191"/>
    </row>
    <row r="7" spans="2:15" ht="12.75">
      <c r="B7" s="188"/>
      <c r="C7" s="189"/>
      <c r="D7" s="190"/>
      <c r="E7" s="194" t="s">
        <v>25</v>
      </c>
      <c r="F7" s="195" t="s">
        <v>288</v>
      </c>
      <c r="G7" s="195"/>
      <c r="H7" s="196"/>
      <c r="I7" s="196"/>
      <c r="J7" s="190"/>
      <c r="K7" s="190"/>
      <c r="L7" s="190"/>
      <c r="M7" s="190"/>
      <c r="N7" s="190"/>
      <c r="O7" s="191"/>
    </row>
    <row r="8" spans="2:15" ht="12.75">
      <c r="B8" s="188"/>
      <c r="C8" s="189"/>
      <c r="D8" s="190"/>
      <c r="E8" s="194"/>
      <c r="F8" s="195"/>
      <c r="G8" s="195"/>
      <c r="H8" s="196"/>
      <c r="I8" s="196"/>
      <c r="J8" s="190"/>
      <c r="K8" s="190"/>
      <c r="L8" s="190"/>
      <c r="M8" s="190"/>
      <c r="N8" s="190"/>
      <c r="O8" s="191"/>
    </row>
    <row r="9" spans="2:15" ht="12.75">
      <c r="B9" s="197"/>
      <c r="C9" s="198"/>
      <c r="D9" s="199"/>
      <c r="E9" s="200">
        <v>1</v>
      </c>
      <c r="F9" s="201" t="s">
        <v>289</v>
      </c>
      <c r="G9" s="202"/>
      <c r="H9" s="190"/>
      <c r="I9" s="190"/>
      <c r="J9" s="190"/>
      <c r="K9" s="190"/>
      <c r="L9" s="190"/>
      <c r="M9" s="190"/>
      <c r="N9" s="190"/>
      <c r="O9" s="191"/>
    </row>
    <row r="10" spans="2:15" ht="12.75">
      <c r="B10" s="188"/>
      <c r="C10" s="189">
        <v>3</v>
      </c>
      <c r="D10" s="190"/>
      <c r="E10" s="190"/>
      <c r="F10" s="189" t="s">
        <v>290</v>
      </c>
      <c r="G10" s="193"/>
      <c r="H10" s="193"/>
      <c r="I10" s="193"/>
      <c r="J10" s="193"/>
      <c r="K10" s="193"/>
      <c r="L10" s="193"/>
      <c r="M10" s="193"/>
      <c r="N10" s="190"/>
      <c r="O10" s="191"/>
    </row>
    <row r="11" spans="2:15" ht="12.75">
      <c r="B11" s="188"/>
      <c r="C11" s="189"/>
      <c r="D11" s="190"/>
      <c r="E11" s="400" t="s">
        <v>18</v>
      </c>
      <c r="F11" s="400" t="s">
        <v>291</v>
      </c>
      <c r="G11" s="400"/>
      <c r="H11" s="400" t="s">
        <v>292</v>
      </c>
      <c r="I11" s="186"/>
      <c r="J11" s="400" t="s">
        <v>293</v>
      </c>
      <c r="K11" s="400"/>
      <c r="L11" s="203" t="s">
        <v>294</v>
      </c>
      <c r="M11" s="203" t="s">
        <v>295</v>
      </c>
      <c r="N11" s="203" t="s">
        <v>294</v>
      </c>
      <c r="O11" s="191"/>
    </row>
    <row r="12" spans="2:15" ht="12.75">
      <c r="B12" s="188"/>
      <c r="C12" s="189"/>
      <c r="D12" s="190"/>
      <c r="E12" s="400"/>
      <c r="F12" s="400"/>
      <c r="G12" s="400"/>
      <c r="H12" s="400"/>
      <c r="I12" s="186"/>
      <c r="J12" s="400"/>
      <c r="K12" s="400"/>
      <c r="L12" s="204" t="s">
        <v>296</v>
      </c>
      <c r="M12" s="204" t="s">
        <v>297</v>
      </c>
      <c r="N12" s="204" t="s">
        <v>298</v>
      </c>
      <c r="O12" s="191"/>
    </row>
    <row r="13" spans="2:15" ht="12.75">
      <c r="B13" s="188"/>
      <c r="C13" s="189"/>
      <c r="D13" s="190"/>
      <c r="E13" s="205">
        <v>5</v>
      </c>
      <c r="F13" s="187" t="s">
        <v>385</v>
      </c>
      <c r="H13" s="206" t="s">
        <v>299</v>
      </c>
      <c r="I13" s="207"/>
      <c r="J13" s="395"/>
      <c r="K13" s="395"/>
      <c r="L13" s="208"/>
      <c r="M13" s="208"/>
      <c r="N13" s="187">
        <v>374537.68999999994</v>
      </c>
      <c r="O13" s="191"/>
    </row>
    <row r="14" spans="2:15" ht="12.75">
      <c r="B14" s="188"/>
      <c r="C14" s="189"/>
      <c r="D14" s="190"/>
      <c r="E14" s="209">
        <v>6</v>
      </c>
      <c r="F14" s="187" t="s">
        <v>385</v>
      </c>
      <c r="G14" s="187" t="s">
        <v>386</v>
      </c>
      <c r="H14" s="210" t="s">
        <v>299</v>
      </c>
      <c r="I14" s="210"/>
      <c r="J14" s="211"/>
      <c r="K14" s="212"/>
      <c r="L14" s="187">
        <v>175</v>
      </c>
      <c r="M14" s="187">
        <v>138</v>
      </c>
      <c r="N14" s="187">
        <v>24162.42000000027</v>
      </c>
      <c r="O14" s="191"/>
    </row>
    <row r="15" spans="2:15" ht="12.75">
      <c r="B15" s="188"/>
      <c r="C15" s="189"/>
      <c r="D15" s="190"/>
      <c r="E15" s="209">
        <v>7</v>
      </c>
      <c r="F15" s="187" t="s">
        <v>385</v>
      </c>
      <c r="H15" s="210" t="s">
        <v>299</v>
      </c>
      <c r="I15" s="210"/>
      <c r="J15" s="211"/>
      <c r="K15" s="212"/>
      <c r="O15" s="191"/>
    </row>
    <row r="16" spans="2:15" ht="12.75">
      <c r="B16" s="213"/>
      <c r="C16" s="214"/>
      <c r="D16" s="215"/>
      <c r="E16" s="216"/>
      <c r="F16" s="396" t="s">
        <v>300</v>
      </c>
      <c r="G16" s="397"/>
      <c r="H16" s="398"/>
      <c r="I16" s="397"/>
      <c r="J16" s="397"/>
      <c r="K16" s="397"/>
      <c r="L16" s="398"/>
      <c r="M16" s="399"/>
      <c r="N16" s="216">
        <f>SUM(N13:N14)</f>
        <v>398700.1100000002</v>
      </c>
      <c r="O16" s="217"/>
    </row>
    <row r="17" spans="2:15" ht="12.75">
      <c r="B17" s="188"/>
      <c r="C17" s="189">
        <v>4</v>
      </c>
      <c r="D17" s="190"/>
      <c r="E17" s="218"/>
      <c r="F17" s="198" t="s">
        <v>301</v>
      </c>
      <c r="G17" s="218"/>
      <c r="H17" s="218"/>
      <c r="I17" s="218"/>
      <c r="J17" s="218"/>
      <c r="K17" s="218"/>
      <c r="L17" s="218"/>
      <c r="M17" s="218"/>
      <c r="N17" s="190"/>
      <c r="O17" s="191"/>
    </row>
    <row r="18" spans="2:15" ht="12.75">
      <c r="B18" s="188"/>
      <c r="C18" s="189"/>
      <c r="D18" s="190"/>
      <c r="E18" s="400" t="s">
        <v>18</v>
      </c>
      <c r="F18" s="401" t="s">
        <v>302</v>
      </c>
      <c r="G18" s="402"/>
      <c r="H18" s="402"/>
      <c r="I18" s="402"/>
      <c r="J18" s="402"/>
      <c r="K18" s="403"/>
      <c r="L18" s="203" t="s">
        <v>294</v>
      </c>
      <c r="M18" s="203" t="s">
        <v>295</v>
      </c>
      <c r="N18" s="203" t="s">
        <v>294</v>
      </c>
      <c r="O18" s="191"/>
    </row>
    <row r="19" spans="2:15" ht="12.75">
      <c r="B19" s="188"/>
      <c r="C19" s="189"/>
      <c r="D19" s="190"/>
      <c r="E19" s="400"/>
      <c r="F19" s="404"/>
      <c r="G19" s="405"/>
      <c r="H19" s="405"/>
      <c r="I19" s="405"/>
      <c r="J19" s="405"/>
      <c r="K19" s="406"/>
      <c r="L19" s="204" t="s">
        <v>296</v>
      </c>
      <c r="M19" s="204" t="s">
        <v>297</v>
      </c>
      <c r="N19" s="204" t="s">
        <v>298</v>
      </c>
      <c r="O19" s="191"/>
    </row>
    <row r="20" spans="2:15" ht="12.75">
      <c r="B20" s="188"/>
      <c r="C20" s="189"/>
      <c r="D20" s="190"/>
      <c r="E20" s="219"/>
      <c r="F20" s="410" t="s">
        <v>429</v>
      </c>
      <c r="G20" s="411"/>
      <c r="H20" s="411"/>
      <c r="I20" s="411"/>
      <c r="J20" s="411"/>
      <c r="K20" s="412"/>
      <c r="L20" s="206"/>
      <c r="M20" s="206"/>
      <c r="N20" s="205">
        <v>488354</v>
      </c>
      <c r="O20" s="191"/>
    </row>
    <row r="21" spans="2:15" ht="12.75">
      <c r="B21" s="188"/>
      <c r="C21" s="189"/>
      <c r="D21" s="190"/>
      <c r="E21" s="205"/>
      <c r="F21" s="410" t="s">
        <v>303</v>
      </c>
      <c r="G21" s="411"/>
      <c r="H21" s="411"/>
      <c r="I21" s="411"/>
      <c r="J21" s="411"/>
      <c r="K21" s="412"/>
      <c r="L21" s="205"/>
      <c r="M21" s="205"/>
      <c r="N21" s="205"/>
      <c r="O21" s="191"/>
    </row>
    <row r="22" spans="2:15" ht="12.75">
      <c r="B22" s="188"/>
      <c r="C22" s="189"/>
      <c r="D22" s="190"/>
      <c r="E22" s="205"/>
      <c r="F22" s="410" t="s">
        <v>304</v>
      </c>
      <c r="G22" s="411"/>
      <c r="H22" s="411"/>
      <c r="I22" s="411"/>
      <c r="J22" s="411"/>
      <c r="K22" s="412"/>
      <c r="L22" s="205"/>
      <c r="M22" s="205"/>
      <c r="N22" s="205"/>
      <c r="O22" s="191"/>
    </row>
    <row r="23" spans="2:15" ht="12.75">
      <c r="B23" s="188"/>
      <c r="C23" s="189"/>
      <c r="D23" s="190"/>
      <c r="E23" s="216"/>
      <c r="F23" s="408" t="s">
        <v>300</v>
      </c>
      <c r="G23" s="398"/>
      <c r="H23" s="398"/>
      <c r="I23" s="398"/>
      <c r="J23" s="398"/>
      <c r="K23" s="398"/>
      <c r="L23" s="398"/>
      <c r="M23" s="399"/>
      <c r="N23" s="216">
        <f>SUM(N20:N22)</f>
        <v>488354</v>
      </c>
      <c r="O23" s="191"/>
    </row>
    <row r="24" spans="2:15" ht="12.75">
      <c r="B24" s="188"/>
      <c r="C24" s="189">
        <v>5</v>
      </c>
      <c r="D24" s="190"/>
      <c r="E24" s="220">
        <v>2</v>
      </c>
      <c r="F24" s="221" t="s">
        <v>305</v>
      </c>
      <c r="G24" s="222"/>
      <c r="H24" s="190"/>
      <c r="I24" s="190"/>
      <c r="J24" s="190"/>
      <c r="K24" s="190"/>
      <c r="L24" s="190"/>
      <c r="M24" s="190"/>
      <c r="N24" s="190"/>
      <c r="O24" s="191"/>
    </row>
    <row r="25" spans="2:15" ht="12.75">
      <c r="B25" s="188"/>
      <c r="C25" s="189"/>
      <c r="D25" s="190"/>
      <c r="E25" s="190"/>
      <c r="F25" s="190"/>
      <c r="G25" s="190" t="s">
        <v>306</v>
      </c>
      <c r="H25" s="190"/>
      <c r="I25" s="190"/>
      <c r="J25" s="190"/>
      <c r="K25" s="190"/>
      <c r="L25" s="190"/>
      <c r="M25" s="190"/>
      <c r="N25" s="190"/>
      <c r="O25" s="191"/>
    </row>
    <row r="26" spans="2:15" ht="12.75">
      <c r="B26" s="188"/>
      <c r="C26" s="189">
        <v>6</v>
      </c>
      <c r="D26" s="190"/>
      <c r="E26" s="220">
        <v>3</v>
      </c>
      <c r="F26" s="221" t="s">
        <v>307</v>
      </c>
      <c r="G26" s="222"/>
      <c r="H26" s="190"/>
      <c r="I26" s="190"/>
      <c r="J26" s="190"/>
      <c r="K26" s="190"/>
      <c r="L26" s="190"/>
      <c r="M26" s="190"/>
      <c r="N26" s="190"/>
      <c r="O26" s="191"/>
    </row>
    <row r="27" spans="2:15" ht="12.75">
      <c r="B27" s="188"/>
      <c r="C27" s="189"/>
      <c r="D27" s="190"/>
      <c r="E27" s="223"/>
      <c r="F27" s="224"/>
      <c r="G27" s="222"/>
      <c r="H27" s="190"/>
      <c r="I27" s="190"/>
      <c r="J27" s="190"/>
      <c r="K27" s="190"/>
      <c r="L27" s="190"/>
      <c r="M27" s="190"/>
      <c r="N27" s="190"/>
      <c r="O27" s="191"/>
    </row>
    <row r="28" spans="2:15" ht="12.75">
      <c r="B28" s="188"/>
      <c r="C28" s="189">
        <v>7</v>
      </c>
      <c r="D28" s="190"/>
      <c r="E28" s="225" t="s">
        <v>308</v>
      </c>
      <c r="F28" s="226" t="s">
        <v>309</v>
      </c>
      <c r="G28" s="190"/>
      <c r="H28" s="190"/>
      <c r="I28" s="190"/>
      <c r="J28" s="190"/>
      <c r="K28" s="190"/>
      <c r="L28" s="190"/>
      <c r="M28" s="190"/>
      <c r="N28" s="190"/>
      <c r="O28" s="191"/>
    </row>
    <row r="29" spans="2:15" ht="12.75">
      <c r="B29" s="188"/>
      <c r="C29" s="189"/>
      <c r="D29" s="190"/>
      <c r="E29" s="190"/>
      <c r="F29" s="409" t="s">
        <v>310</v>
      </c>
      <c r="G29" s="409"/>
      <c r="H29" s="190"/>
      <c r="I29" s="190"/>
      <c r="J29" s="189" t="s">
        <v>18</v>
      </c>
      <c r="K29" s="190"/>
      <c r="L29" s="189" t="s">
        <v>311</v>
      </c>
      <c r="N29" s="190"/>
      <c r="O29" s="191"/>
    </row>
    <row r="30" spans="2:15" ht="12.75">
      <c r="B30" s="188"/>
      <c r="C30" s="189">
        <v>8</v>
      </c>
      <c r="D30" s="190"/>
      <c r="E30" s="225" t="s">
        <v>308</v>
      </c>
      <c r="F30" s="226" t="s">
        <v>312</v>
      </c>
      <c r="G30" s="190"/>
      <c r="H30" s="190"/>
      <c r="I30" s="190"/>
      <c r="J30" s="190"/>
      <c r="K30" s="190"/>
      <c r="L30" s="190"/>
      <c r="M30" s="190"/>
      <c r="N30" s="190"/>
      <c r="O30" s="191"/>
    </row>
    <row r="31" spans="2:15" ht="12.75">
      <c r="B31" s="188"/>
      <c r="C31" s="189">
        <v>9</v>
      </c>
      <c r="D31" s="190"/>
      <c r="E31" s="225"/>
      <c r="F31" s="226"/>
      <c r="G31" s="190"/>
      <c r="H31" s="407"/>
      <c r="I31" s="407"/>
      <c r="J31" s="407"/>
      <c r="K31" s="190"/>
      <c r="L31" s="190"/>
      <c r="M31" s="190"/>
      <c r="N31" s="190"/>
      <c r="O31" s="191"/>
    </row>
    <row r="32" spans="2:15" ht="12.75">
      <c r="B32" s="188"/>
      <c r="C32" s="189"/>
      <c r="D32" s="190"/>
      <c r="E32" s="190"/>
      <c r="F32" s="190"/>
      <c r="G32" s="190" t="s">
        <v>313</v>
      </c>
      <c r="H32" s="190"/>
      <c r="I32" s="190"/>
      <c r="J32" s="190"/>
      <c r="K32" s="190"/>
      <c r="L32" s="189" t="s">
        <v>311</v>
      </c>
      <c r="M32" s="187">
        <v>97655</v>
      </c>
      <c r="N32" s="190"/>
      <c r="O32" s="191"/>
    </row>
    <row r="33" spans="2:15" ht="12.75">
      <c r="B33" s="188"/>
      <c r="C33" s="189"/>
      <c r="D33" s="190"/>
      <c r="E33" s="190"/>
      <c r="F33" s="190"/>
      <c r="G33" s="190" t="s">
        <v>314</v>
      </c>
      <c r="H33" s="190"/>
      <c r="I33" s="190"/>
      <c r="J33" s="190"/>
      <c r="K33" s="190"/>
      <c r="L33" s="189" t="s">
        <v>311</v>
      </c>
      <c r="M33" s="205">
        <v>76004</v>
      </c>
      <c r="N33" s="190"/>
      <c r="O33" s="191"/>
    </row>
    <row r="34" spans="2:15" ht="12.75">
      <c r="B34" s="227"/>
      <c r="C34" s="228"/>
      <c r="D34" s="229"/>
      <c r="E34" s="229"/>
      <c r="F34" s="229"/>
      <c r="G34" s="229" t="s">
        <v>315</v>
      </c>
      <c r="H34" s="229"/>
      <c r="I34" s="229"/>
      <c r="J34" s="229"/>
      <c r="K34" s="229"/>
      <c r="L34" s="189" t="s">
        <v>311</v>
      </c>
      <c r="M34" s="187">
        <f>M32-M33</f>
        <v>21651</v>
      </c>
      <c r="O34" s="230"/>
    </row>
    <row r="35" spans="2:15" ht="12.75">
      <c r="B35" s="227"/>
      <c r="C35" s="228"/>
      <c r="D35" s="229"/>
      <c r="E35" s="229"/>
      <c r="F35" s="229"/>
      <c r="G35" s="229" t="s">
        <v>316</v>
      </c>
      <c r="H35" s="229"/>
      <c r="I35" s="229"/>
      <c r="J35" s="229"/>
      <c r="K35" s="229"/>
      <c r="L35" s="189" t="s">
        <v>311</v>
      </c>
      <c r="M35" s="231"/>
      <c r="N35" s="229"/>
      <c r="O35" s="230"/>
    </row>
    <row r="36" spans="2:14" ht="15">
      <c r="B36" s="227"/>
      <c r="C36" s="228"/>
      <c r="D36" s="229"/>
      <c r="E36" s="232"/>
      <c r="F36" s="232"/>
      <c r="G36" s="229" t="s">
        <v>317</v>
      </c>
      <c r="H36" s="233"/>
      <c r="I36" s="233"/>
      <c r="J36" s="233"/>
      <c r="K36" s="233"/>
      <c r="L36" s="189" t="s">
        <v>311</v>
      </c>
      <c r="M36" s="231">
        <v>20421.06045999992</v>
      </c>
      <c r="N36" s="231"/>
    </row>
    <row r="37" spans="2:15" ht="12.75">
      <c r="B37" s="227"/>
      <c r="C37" s="228"/>
      <c r="D37" s="229"/>
      <c r="E37" s="229"/>
      <c r="F37" s="229"/>
      <c r="G37" s="229" t="s">
        <v>318</v>
      </c>
      <c r="H37" s="229"/>
      <c r="I37" s="229"/>
      <c r="J37" s="229"/>
      <c r="K37" s="229"/>
      <c r="L37" s="189" t="s">
        <v>311</v>
      </c>
      <c r="M37" s="190"/>
      <c r="N37" s="229"/>
      <c r="O37" s="230"/>
    </row>
    <row r="38" spans="2:15" ht="12.75">
      <c r="B38" s="227"/>
      <c r="C38" s="228"/>
      <c r="D38" s="229"/>
      <c r="E38" s="229"/>
      <c r="F38" s="229"/>
      <c r="G38" s="229" t="s">
        <v>319</v>
      </c>
      <c r="H38" s="229"/>
      <c r="I38" s="229"/>
      <c r="J38" s="229"/>
      <c r="K38" s="229"/>
      <c r="L38" s="189" t="s">
        <v>311</v>
      </c>
      <c r="M38" s="231"/>
      <c r="N38" s="229"/>
      <c r="O38" s="230"/>
    </row>
    <row r="39" spans="2:15" ht="12.75">
      <c r="B39" s="227"/>
      <c r="C39" s="228"/>
      <c r="D39" s="229"/>
      <c r="E39" s="229"/>
      <c r="F39" s="229"/>
      <c r="G39" s="234" t="s">
        <v>320</v>
      </c>
      <c r="H39" s="229"/>
      <c r="I39" s="229"/>
      <c r="J39" s="229"/>
      <c r="K39" s="229"/>
      <c r="L39" s="189" t="s">
        <v>311</v>
      </c>
      <c r="M39" s="231"/>
      <c r="N39" s="229"/>
      <c r="O39" s="230"/>
    </row>
    <row r="40" spans="2:15" ht="12.75">
      <c r="B40" s="227"/>
      <c r="C40" s="228"/>
      <c r="D40" s="229"/>
      <c r="E40" s="229"/>
      <c r="F40" s="229"/>
      <c r="G40" s="229" t="s">
        <v>321</v>
      </c>
      <c r="H40" s="229"/>
      <c r="I40" s="229"/>
      <c r="J40" s="229"/>
      <c r="K40" s="229"/>
      <c r="L40" s="189" t="s">
        <v>311</v>
      </c>
      <c r="M40" s="205">
        <v>1959111</v>
      </c>
      <c r="N40" s="229"/>
      <c r="O40" s="230"/>
    </row>
    <row r="41" spans="2:15" ht="12.75">
      <c r="B41" s="227"/>
      <c r="C41" s="228"/>
      <c r="D41" s="229"/>
      <c r="E41" s="229"/>
      <c r="F41" s="235"/>
      <c r="G41" s="235"/>
      <c r="H41" s="235"/>
      <c r="I41" s="235"/>
      <c r="J41" s="235"/>
      <c r="K41" s="235"/>
      <c r="L41" s="228"/>
      <c r="M41" s="235"/>
      <c r="N41" s="229"/>
      <c r="O41" s="230"/>
    </row>
    <row r="42" spans="2:15" ht="12.75">
      <c r="B42" s="227"/>
      <c r="C42" s="228"/>
      <c r="D42" s="229"/>
      <c r="E42" s="229"/>
      <c r="F42" s="235"/>
      <c r="G42" s="235"/>
      <c r="H42" s="235"/>
      <c r="I42" s="235"/>
      <c r="J42" s="235"/>
      <c r="K42" s="235"/>
      <c r="L42" s="228"/>
      <c r="M42" s="235"/>
      <c r="N42" s="229"/>
      <c r="O42" s="230"/>
    </row>
    <row r="43" spans="2:15" ht="12.75">
      <c r="B43" s="227"/>
      <c r="C43" s="223">
        <v>11</v>
      </c>
      <c r="D43" s="236"/>
      <c r="E43" s="225" t="s">
        <v>308</v>
      </c>
      <c r="F43" s="226" t="s">
        <v>322</v>
      </c>
      <c r="G43" s="195"/>
      <c r="H43" s="196"/>
      <c r="I43" s="196"/>
      <c r="J43" s="190"/>
      <c r="L43" s="205"/>
      <c r="M43" s="190"/>
      <c r="N43" s="229"/>
      <c r="O43" s="230"/>
    </row>
    <row r="44" spans="2:15" ht="12.75">
      <c r="B44" s="227"/>
      <c r="C44" s="198"/>
      <c r="D44" s="199"/>
      <c r="F44" s="226"/>
      <c r="G44" s="202"/>
      <c r="H44" s="190"/>
      <c r="I44" s="190"/>
      <c r="J44" s="190"/>
      <c r="L44" s="189"/>
      <c r="M44" s="190"/>
      <c r="N44" s="229"/>
      <c r="O44" s="230"/>
    </row>
    <row r="45" spans="2:15" ht="12.75">
      <c r="B45" s="227"/>
      <c r="C45" s="189">
        <v>12</v>
      </c>
      <c r="D45" s="190"/>
      <c r="E45" s="225" t="s">
        <v>308</v>
      </c>
      <c r="F45" s="226"/>
      <c r="G45" s="193"/>
      <c r="H45" s="193"/>
      <c r="I45" s="193"/>
      <c r="J45" s="193"/>
      <c r="L45" s="189"/>
      <c r="M45" s="193"/>
      <c r="N45" s="229"/>
      <c r="O45" s="230"/>
    </row>
    <row r="46" spans="2:15" ht="12.75">
      <c r="B46" s="227"/>
      <c r="C46" s="189"/>
      <c r="D46" s="190"/>
      <c r="F46" s="215"/>
      <c r="G46" s="215"/>
      <c r="H46" s="215"/>
      <c r="I46" s="215"/>
      <c r="J46" s="215"/>
      <c r="L46" s="189"/>
      <c r="M46" s="189"/>
      <c r="N46" s="229"/>
      <c r="O46" s="230"/>
    </row>
    <row r="47" spans="2:15" ht="12.75">
      <c r="B47" s="227"/>
      <c r="C47" s="189">
        <v>13</v>
      </c>
      <c r="D47" s="190"/>
      <c r="E47" s="225" t="s">
        <v>308</v>
      </c>
      <c r="F47" s="215"/>
      <c r="G47" s="215"/>
      <c r="H47" s="215"/>
      <c r="I47" s="215"/>
      <c r="J47" s="215"/>
      <c r="L47" s="189"/>
      <c r="M47" s="189"/>
      <c r="N47" s="229"/>
      <c r="O47" s="230"/>
    </row>
    <row r="48" spans="2:15" ht="12.75">
      <c r="B48" s="227"/>
      <c r="C48" s="189"/>
      <c r="D48" s="190"/>
      <c r="F48" s="237"/>
      <c r="G48" s="237"/>
      <c r="H48" s="193"/>
      <c r="I48" s="193"/>
      <c r="J48" s="193"/>
      <c r="L48" s="189"/>
      <c r="M48" s="193"/>
      <c r="N48" s="229"/>
      <c r="O48" s="230"/>
    </row>
    <row r="49" spans="2:15" ht="12.75">
      <c r="B49" s="227"/>
      <c r="G49" s="237"/>
      <c r="H49" s="193"/>
      <c r="I49" s="193"/>
      <c r="J49" s="193"/>
      <c r="L49" s="189"/>
      <c r="M49" s="190"/>
      <c r="N49" s="229"/>
      <c r="O49" s="230"/>
    </row>
    <row r="50" spans="2:15" ht="12.75">
      <c r="B50" s="227"/>
      <c r="C50" s="189">
        <v>14</v>
      </c>
      <c r="D50" s="190"/>
      <c r="E50" s="194">
        <v>4</v>
      </c>
      <c r="F50" s="238" t="s">
        <v>324</v>
      </c>
      <c r="G50" s="237"/>
      <c r="H50" s="193"/>
      <c r="I50" s="193"/>
      <c r="J50" s="193"/>
      <c r="L50" s="189"/>
      <c r="M50" s="190"/>
      <c r="N50" s="229"/>
      <c r="O50" s="230"/>
    </row>
    <row r="51" spans="2:15" ht="12.75">
      <c r="B51" s="227"/>
      <c r="C51" s="189">
        <v>15</v>
      </c>
      <c r="D51" s="190"/>
      <c r="E51" s="199" t="s">
        <v>308</v>
      </c>
      <c r="F51" s="239" t="s">
        <v>325</v>
      </c>
      <c r="G51" s="237"/>
      <c r="H51" s="193"/>
      <c r="I51" s="193"/>
      <c r="J51" s="193"/>
      <c r="L51" s="189" t="s">
        <v>323</v>
      </c>
      <c r="M51" s="190"/>
      <c r="N51" s="229"/>
      <c r="O51" s="230"/>
    </row>
    <row r="52" spans="2:15" ht="12.75">
      <c r="B52" s="227"/>
      <c r="C52" s="240"/>
      <c r="D52" s="190"/>
      <c r="E52" s="241"/>
      <c r="F52" s="242"/>
      <c r="G52" s="237"/>
      <c r="H52" s="193"/>
      <c r="I52" s="193"/>
      <c r="J52" s="193"/>
      <c r="L52" s="189"/>
      <c r="M52" s="243"/>
      <c r="N52" s="229"/>
      <c r="O52" s="230"/>
    </row>
    <row r="53" spans="2:15" ht="12.75">
      <c r="B53" s="227"/>
      <c r="C53" s="189">
        <v>16</v>
      </c>
      <c r="D53" s="215"/>
      <c r="E53" s="199" t="s">
        <v>308</v>
      </c>
      <c r="F53" s="239" t="s">
        <v>326</v>
      </c>
      <c r="G53" s="244"/>
      <c r="H53" s="244"/>
      <c r="I53" s="244"/>
      <c r="J53" s="244"/>
      <c r="L53" s="189" t="s">
        <v>298</v>
      </c>
      <c r="M53" s="244"/>
      <c r="N53" s="229"/>
      <c r="O53" s="230"/>
    </row>
    <row r="54" spans="2:13" ht="12.75">
      <c r="B54" s="227"/>
      <c r="C54" s="189"/>
      <c r="D54" s="215"/>
      <c r="F54" s="187" t="s">
        <v>388</v>
      </c>
      <c r="G54" s="245"/>
      <c r="I54" s="187">
        <v>796</v>
      </c>
      <c r="J54" s="187">
        <f>M54/I54</f>
        <v>59.07286432160804</v>
      </c>
      <c r="M54" s="187">
        <v>47022</v>
      </c>
    </row>
    <row r="55" spans="2:11" ht="12.75">
      <c r="B55" s="227"/>
      <c r="C55" s="189"/>
      <c r="D55" s="215"/>
      <c r="G55" s="245"/>
      <c r="K55" s="187" t="s">
        <v>414</v>
      </c>
    </row>
    <row r="56" spans="2:12" ht="12.75">
      <c r="B56" s="227"/>
      <c r="C56" s="189"/>
      <c r="D56" s="215"/>
      <c r="G56" s="245"/>
      <c r="H56" s="187" t="s">
        <v>415</v>
      </c>
      <c r="J56" s="187">
        <v>94044</v>
      </c>
      <c r="K56" s="187">
        <v>47022</v>
      </c>
      <c r="L56" s="187">
        <v>47022</v>
      </c>
    </row>
    <row r="57" spans="2:15" ht="12.75">
      <c r="B57" s="227"/>
      <c r="C57" s="214">
        <v>17</v>
      </c>
      <c r="D57" s="190"/>
      <c r="E57" s="202" t="s">
        <v>308</v>
      </c>
      <c r="F57" s="246" t="s">
        <v>327</v>
      </c>
      <c r="G57" s="218"/>
      <c r="H57" s="218"/>
      <c r="I57" s="218"/>
      <c r="J57" s="218"/>
      <c r="L57" s="189" t="s">
        <v>323</v>
      </c>
      <c r="M57" s="218"/>
      <c r="N57" s="229"/>
      <c r="O57" s="230"/>
    </row>
    <row r="58" spans="2:15" ht="12.75">
      <c r="B58" s="227"/>
      <c r="C58" s="214"/>
      <c r="D58" s="190"/>
      <c r="E58" s="202"/>
      <c r="F58" s="246"/>
      <c r="G58" s="218"/>
      <c r="H58" s="218"/>
      <c r="I58" s="218"/>
      <c r="J58" s="218"/>
      <c r="L58" s="189"/>
      <c r="M58" s="218"/>
      <c r="N58" s="229"/>
      <c r="O58" s="230"/>
    </row>
    <row r="59" spans="2:15" ht="12.75">
      <c r="B59" s="227"/>
      <c r="C59" s="189"/>
      <c r="D59" s="190"/>
      <c r="E59" s="241"/>
      <c r="F59" s="242"/>
      <c r="G59" s="215"/>
      <c r="H59" s="215"/>
      <c r="I59" s="215"/>
      <c r="J59" s="215"/>
      <c r="L59" s="189"/>
      <c r="M59" s="189"/>
      <c r="N59" s="229"/>
      <c r="O59" s="230"/>
    </row>
    <row r="60" spans="2:15" ht="12.75">
      <c r="B60" s="227"/>
      <c r="C60" s="189">
        <v>18</v>
      </c>
      <c r="D60" s="190"/>
      <c r="E60" s="199" t="s">
        <v>308</v>
      </c>
      <c r="F60" s="247" t="s">
        <v>328</v>
      </c>
      <c r="G60" s="215"/>
      <c r="H60" s="215"/>
      <c r="I60" s="215"/>
      <c r="J60" s="215"/>
      <c r="L60" s="189" t="s">
        <v>323</v>
      </c>
      <c r="M60" s="189"/>
      <c r="N60" s="229"/>
      <c r="O60" s="230"/>
    </row>
    <row r="61" spans="2:15" ht="12.75">
      <c r="B61" s="227"/>
      <c r="C61" s="189"/>
      <c r="D61" s="190"/>
      <c r="E61" s="241"/>
      <c r="F61" s="242"/>
      <c r="G61" s="237"/>
      <c r="H61" s="237"/>
      <c r="I61" s="237"/>
      <c r="J61" s="237"/>
      <c r="L61" s="189"/>
      <c r="M61" s="193"/>
      <c r="N61" s="229"/>
      <c r="O61" s="230"/>
    </row>
    <row r="62" spans="2:15" ht="12.75">
      <c r="B62" s="227"/>
      <c r="N62" s="229"/>
      <c r="O62" s="230"/>
    </row>
    <row r="63" spans="2:15" ht="12.75">
      <c r="B63" s="227"/>
      <c r="N63" s="229"/>
      <c r="O63" s="230"/>
    </row>
    <row r="64" spans="2:15" ht="12.75">
      <c r="B64" s="227"/>
      <c r="N64" s="229"/>
      <c r="O64" s="230"/>
    </row>
    <row r="65" spans="2:15" ht="12.75">
      <c r="B65" s="227"/>
      <c r="C65" s="189">
        <v>19</v>
      </c>
      <c r="D65" s="190"/>
      <c r="E65" s="199" t="s">
        <v>308</v>
      </c>
      <c r="G65" s="248" t="s">
        <v>329</v>
      </c>
      <c r="H65" s="237"/>
      <c r="I65" s="237"/>
      <c r="J65" s="237"/>
      <c r="L65" s="189" t="s">
        <v>298</v>
      </c>
      <c r="M65" s="190"/>
      <c r="N65" s="229"/>
      <c r="O65" s="230"/>
    </row>
    <row r="66" spans="2:15" ht="12.75">
      <c r="B66" s="227"/>
      <c r="C66" s="189"/>
      <c r="D66" s="190"/>
      <c r="E66" s="199"/>
      <c r="F66" s="248" t="s">
        <v>200</v>
      </c>
      <c r="G66" s="237"/>
      <c r="J66" s="237"/>
      <c r="K66" s="237"/>
      <c r="L66" s="237"/>
      <c r="M66" s="190"/>
      <c r="N66" s="229"/>
      <c r="O66" s="230"/>
    </row>
    <row r="67" spans="2:15" ht="12.75">
      <c r="B67" s="227"/>
      <c r="C67" s="189"/>
      <c r="D67" s="190"/>
      <c r="E67" s="199"/>
      <c r="F67" s="270"/>
      <c r="G67" s="271" t="s">
        <v>430</v>
      </c>
      <c r="H67" s="272"/>
      <c r="I67" s="272"/>
      <c r="J67" s="273"/>
      <c r="K67" s="273"/>
      <c r="L67" s="273"/>
      <c r="M67" s="190"/>
      <c r="N67" s="229"/>
      <c r="O67" s="230"/>
    </row>
    <row r="68" spans="2:15" ht="12.75">
      <c r="B68" s="227"/>
      <c r="C68" s="189"/>
      <c r="D68" s="190"/>
      <c r="E68" s="199"/>
      <c r="F68" s="270"/>
      <c r="G68" s="273"/>
      <c r="H68" s="272"/>
      <c r="I68" s="273"/>
      <c r="J68" s="274" t="s">
        <v>431</v>
      </c>
      <c r="K68" s="273"/>
      <c r="L68" s="273"/>
      <c r="M68" s="190"/>
      <c r="N68" s="229"/>
      <c r="O68" s="230"/>
    </row>
    <row r="69" spans="2:15" ht="12.75">
      <c r="B69" s="227"/>
      <c r="C69" s="189"/>
      <c r="D69" s="190"/>
      <c r="E69" s="199"/>
      <c r="F69" s="270"/>
      <c r="G69" s="271" t="s">
        <v>200</v>
      </c>
      <c r="H69" s="273"/>
      <c r="I69" s="273"/>
      <c r="J69" s="274" t="s">
        <v>397</v>
      </c>
      <c r="K69" s="274" t="s">
        <v>432</v>
      </c>
      <c r="L69" s="274" t="s">
        <v>285</v>
      </c>
      <c r="M69" s="190"/>
      <c r="N69" s="229"/>
      <c r="O69" s="230"/>
    </row>
    <row r="70" spans="2:15" ht="12.75">
      <c r="B70" s="227"/>
      <c r="C70" s="189"/>
      <c r="D70" s="190"/>
      <c r="E70" s="199"/>
      <c r="F70" s="270"/>
      <c r="G70" s="275" t="s">
        <v>392</v>
      </c>
      <c r="H70" s="272"/>
      <c r="I70" s="274" t="s">
        <v>398</v>
      </c>
      <c r="J70" s="272">
        <v>406.4</v>
      </c>
      <c r="K70" s="273">
        <v>112</v>
      </c>
      <c r="L70" s="273">
        <v>45516.799999999996</v>
      </c>
      <c r="M70" s="190"/>
      <c r="N70" s="229"/>
      <c r="O70" s="230"/>
    </row>
    <row r="71" spans="2:15" ht="12.75">
      <c r="B71" s="227"/>
      <c r="C71" s="189"/>
      <c r="D71" s="190"/>
      <c r="E71" s="199"/>
      <c r="F71" s="413" t="s">
        <v>393</v>
      </c>
      <c r="G71" s="414"/>
      <c r="H71" s="415"/>
      <c r="I71" s="274" t="s">
        <v>398</v>
      </c>
      <c r="J71" s="273">
        <v>56</v>
      </c>
      <c r="K71" s="273">
        <v>932</v>
      </c>
      <c r="L71" s="272">
        <v>52192</v>
      </c>
      <c r="M71" s="190"/>
      <c r="N71" s="229"/>
      <c r="O71" s="230"/>
    </row>
    <row r="72" spans="2:15" ht="12.75">
      <c r="B72" s="227"/>
      <c r="C72" s="189"/>
      <c r="D72" s="190"/>
      <c r="E72" s="199"/>
      <c r="F72" s="270"/>
      <c r="G72" s="275" t="s">
        <v>394</v>
      </c>
      <c r="H72" s="272"/>
      <c r="I72" s="274" t="s">
        <v>398</v>
      </c>
      <c r="J72" s="273">
        <v>352.5</v>
      </c>
      <c r="K72" s="273">
        <v>660</v>
      </c>
      <c r="L72" s="272">
        <v>232650</v>
      </c>
      <c r="M72" s="190"/>
      <c r="N72" s="229"/>
      <c r="O72" s="230"/>
    </row>
    <row r="73" spans="2:15" ht="12.75">
      <c r="B73" s="227"/>
      <c r="C73" s="189"/>
      <c r="D73" s="190"/>
      <c r="E73" s="199"/>
      <c r="F73" s="270"/>
      <c r="G73" s="275" t="s">
        <v>395</v>
      </c>
      <c r="H73" s="272"/>
      <c r="I73" s="274" t="s">
        <v>398</v>
      </c>
      <c r="J73" s="273">
        <v>3029</v>
      </c>
      <c r="K73" s="273">
        <v>174</v>
      </c>
      <c r="L73" s="272">
        <v>527046</v>
      </c>
      <c r="M73" s="190"/>
      <c r="N73" s="229"/>
      <c r="O73" s="230"/>
    </row>
    <row r="74" spans="2:15" ht="12.75">
      <c r="B74" s="227"/>
      <c r="C74" s="189"/>
      <c r="D74" s="190"/>
      <c r="E74" s="199"/>
      <c r="F74" s="270"/>
      <c r="G74" s="275" t="s">
        <v>396</v>
      </c>
      <c r="H74" s="272"/>
      <c r="I74" s="274" t="s">
        <v>399</v>
      </c>
      <c r="J74" s="273">
        <v>1</v>
      </c>
      <c r="K74" s="273">
        <v>1888883.7</v>
      </c>
      <c r="L74" s="272">
        <v>1888883.7</v>
      </c>
      <c r="M74" s="190"/>
      <c r="N74" s="229"/>
      <c r="O74" s="230"/>
    </row>
    <row r="75" spans="2:15" ht="12.75">
      <c r="B75" s="227"/>
      <c r="C75" s="189"/>
      <c r="D75" s="190"/>
      <c r="E75" s="199"/>
      <c r="F75" s="270" t="s">
        <v>416</v>
      </c>
      <c r="G75" s="275"/>
      <c r="H75" s="273"/>
      <c r="I75" s="274" t="s">
        <v>399</v>
      </c>
      <c r="J75" s="273">
        <v>750</v>
      </c>
      <c r="K75" s="273">
        <v>31.12</v>
      </c>
      <c r="L75" s="272">
        <v>23340</v>
      </c>
      <c r="M75" s="190"/>
      <c r="N75" s="229"/>
      <c r="O75" s="230"/>
    </row>
    <row r="76" spans="2:15" ht="12.75">
      <c r="B76" s="227"/>
      <c r="C76" s="189"/>
      <c r="D76" s="190"/>
      <c r="E76" s="199"/>
      <c r="F76" s="270" t="s">
        <v>417</v>
      </c>
      <c r="G76" s="275"/>
      <c r="H76" s="273"/>
      <c r="I76" s="274" t="s">
        <v>398</v>
      </c>
      <c r="J76" s="273">
        <v>52</v>
      </c>
      <c r="K76" s="273">
        <v>103.7</v>
      </c>
      <c r="L76" s="272">
        <v>5392.400000000001</v>
      </c>
      <c r="M76" s="190"/>
      <c r="N76" s="229"/>
      <c r="O76" s="230"/>
    </row>
    <row r="77" spans="2:15" ht="12.75">
      <c r="B77" s="227"/>
      <c r="C77" s="189"/>
      <c r="D77" s="190"/>
      <c r="E77" s="199"/>
      <c r="F77" s="270" t="s">
        <v>391</v>
      </c>
      <c r="G77" s="273"/>
      <c r="H77" s="273"/>
      <c r="I77" s="274" t="s">
        <v>398</v>
      </c>
      <c r="J77" s="273">
        <v>4103</v>
      </c>
      <c r="K77" s="273">
        <v>59.15</v>
      </c>
      <c r="L77" s="272">
        <v>242692.44999999998</v>
      </c>
      <c r="M77" s="190"/>
      <c r="N77" s="229"/>
      <c r="O77" s="230"/>
    </row>
    <row r="78" spans="2:15" ht="12.75">
      <c r="B78" s="227"/>
      <c r="C78" s="189"/>
      <c r="D78" s="190"/>
      <c r="E78" s="199"/>
      <c r="F78" s="270" t="s">
        <v>433</v>
      </c>
      <c r="G78" s="275"/>
      <c r="H78" s="273"/>
      <c r="I78" s="274" t="s">
        <v>398</v>
      </c>
      <c r="J78" s="273">
        <v>1983</v>
      </c>
      <c r="K78" s="273">
        <v>116.7446</v>
      </c>
      <c r="L78" s="272">
        <v>231504.5418</v>
      </c>
      <c r="M78" s="190"/>
      <c r="N78" s="229"/>
      <c r="O78" s="230"/>
    </row>
    <row r="79" spans="2:15" ht="12.75">
      <c r="B79" s="227"/>
      <c r="C79" s="189"/>
      <c r="D79" s="190"/>
      <c r="E79" s="199"/>
      <c r="F79" s="270" t="s">
        <v>434</v>
      </c>
      <c r="G79" s="275"/>
      <c r="H79" s="273"/>
      <c r="I79" s="274" t="s">
        <v>398</v>
      </c>
      <c r="J79" s="273">
        <v>2614</v>
      </c>
      <c r="K79" s="273">
        <v>114.5</v>
      </c>
      <c r="L79" s="272">
        <v>299303</v>
      </c>
      <c r="M79" s="190"/>
      <c r="N79" s="229"/>
      <c r="O79" s="230"/>
    </row>
    <row r="80" spans="2:15" ht="12.75">
      <c r="B80" s="227"/>
      <c r="C80" s="189"/>
      <c r="D80" s="190"/>
      <c r="E80" s="199"/>
      <c r="F80" s="270" t="s">
        <v>418</v>
      </c>
      <c r="G80" s="275"/>
      <c r="H80" s="273"/>
      <c r="I80" s="274" t="s">
        <v>398</v>
      </c>
      <c r="J80" s="273">
        <v>10000</v>
      </c>
      <c r="K80" s="273">
        <v>15.56</v>
      </c>
      <c r="L80" s="272">
        <v>155600</v>
      </c>
      <c r="M80" s="190"/>
      <c r="N80" s="229"/>
      <c r="O80" s="230"/>
    </row>
    <row r="81" spans="2:15" ht="12.75">
      <c r="B81" s="227"/>
      <c r="C81" s="189"/>
      <c r="D81" s="190"/>
      <c r="E81" s="199"/>
      <c r="F81" s="270" t="s">
        <v>416</v>
      </c>
      <c r="G81" s="275"/>
      <c r="H81" s="273"/>
      <c r="I81" s="274" t="s">
        <v>398</v>
      </c>
      <c r="J81" s="273">
        <v>1040</v>
      </c>
      <c r="K81" s="273">
        <v>12.4</v>
      </c>
      <c r="L81" s="272">
        <v>12896</v>
      </c>
      <c r="M81" s="190"/>
      <c r="N81" s="229"/>
      <c r="O81" s="230"/>
    </row>
    <row r="82" spans="2:15" ht="12.75">
      <c r="B82" s="227"/>
      <c r="C82" s="189"/>
      <c r="D82" s="190"/>
      <c r="E82" s="199"/>
      <c r="F82" s="270" t="s">
        <v>435</v>
      </c>
      <c r="G82" s="275"/>
      <c r="H82" s="273"/>
      <c r="I82" s="274" t="s">
        <v>398</v>
      </c>
      <c r="J82" s="273">
        <v>2503</v>
      </c>
      <c r="K82" s="273">
        <v>85.3</v>
      </c>
      <c r="L82" s="272">
        <v>213505.9</v>
      </c>
      <c r="M82" s="190"/>
      <c r="N82" s="229"/>
      <c r="O82" s="230"/>
    </row>
    <row r="83" spans="2:15" ht="12.75">
      <c r="B83" s="227"/>
      <c r="C83" s="189"/>
      <c r="D83" s="190"/>
      <c r="E83" s="199"/>
      <c r="F83" s="270" t="s">
        <v>390</v>
      </c>
      <c r="G83" s="275"/>
      <c r="H83" s="273"/>
      <c r="I83" s="274" t="s">
        <v>398</v>
      </c>
      <c r="J83" s="273">
        <v>969</v>
      </c>
      <c r="K83" s="273">
        <v>54</v>
      </c>
      <c r="L83" s="272">
        <v>52326</v>
      </c>
      <c r="M83" s="190"/>
      <c r="N83" s="229"/>
      <c r="O83" s="230"/>
    </row>
    <row r="84" spans="2:15" ht="12.75">
      <c r="B84" s="227"/>
      <c r="C84" s="189"/>
      <c r="D84" s="190"/>
      <c r="E84" s="199"/>
      <c r="F84" s="270" t="s">
        <v>435</v>
      </c>
      <c r="G84" s="275"/>
      <c r="H84" s="273"/>
      <c r="I84" s="274" t="s">
        <v>398</v>
      </c>
      <c r="J84" s="273">
        <v>4818</v>
      </c>
      <c r="K84" s="273">
        <v>77.53</v>
      </c>
      <c r="L84" s="272">
        <v>373539.54</v>
      </c>
      <c r="M84" s="190"/>
      <c r="N84" s="229"/>
      <c r="O84" s="230"/>
    </row>
    <row r="85" spans="2:15" ht="12.75">
      <c r="B85" s="227"/>
      <c r="C85" s="189"/>
      <c r="D85" s="190"/>
      <c r="E85" s="199"/>
      <c r="F85" s="270" t="s">
        <v>391</v>
      </c>
      <c r="G85" s="275"/>
      <c r="H85" s="273"/>
      <c r="I85" s="274" t="s">
        <v>398</v>
      </c>
      <c r="J85" s="273">
        <v>7753</v>
      </c>
      <c r="K85" s="273">
        <v>68.91</v>
      </c>
      <c r="L85" s="272">
        <v>534259.23</v>
      </c>
      <c r="M85" s="190"/>
      <c r="N85" s="229"/>
      <c r="O85" s="230"/>
    </row>
    <row r="86" spans="2:15" ht="12.75">
      <c r="B86" s="227"/>
      <c r="C86" s="189"/>
      <c r="D86" s="190"/>
      <c r="E86" s="199"/>
      <c r="F86" s="276" t="s">
        <v>436</v>
      </c>
      <c r="G86" s="275"/>
      <c r="H86" s="273"/>
      <c r="I86" s="274" t="s">
        <v>398</v>
      </c>
      <c r="J86" s="273">
        <v>3476</v>
      </c>
      <c r="K86" s="273">
        <v>115.0546</v>
      </c>
      <c r="L86" s="272">
        <v>399929.78959999996</v>
      </c>
      <c r="M86" s="190"/>
      <c r="N86" s="229"/>
      <c r="O86" s="230"/>
    </row>
    <row r="87" spans="2:15" ht="12.75">
      <c r="B87" s="227"/>
      <c r="C87" s="189"/>
      <c r="D87" s="190"/>
      <c r="E87" s="199"/>
      <c r="F87" s="276" t="s">
        <v>437</v>
      </c>
      <c r="G87" s="275"/>
      <c r="H87" s="273"/>
      <c r="I87" s="274" t="s">
        <v>398</v>
      </c>
      <c r="J87" s="273">
        <v>500</v>
      </c>
      <c r="K87" s="273">
        <v>105.3512</v>
      </c>
      <c r="L87" s="272">
        <v>52675.600000000006</v>
      </c>
      <c r="M87" s="190"/>
      <c r="N87" s="229"/>
      <c r="O87" s="230"/>
    </row>
    <row r="88" spans="2:15" ht="12.75">
      <c r="B88" s="227"/>
      <c r="C88" s="189"/>
      <c r="D88" s="190"/>
      <c r="E88" s="199"/>
      <c r="F88" s="276" t="s">
        <v>438</v>
      </c>
      <c r="G88" s="275"/>
      <c r="H88" s="273"/>
      <c r="I88" s="274" t="s">
        <v>398</v>
      </c>
      <c r="J88" s="273">
        <v>4564</v>
      </c>
      <c r="K88" s="273">
        <v>78.7</v>
      </c>
      <c r="L88" s="272">
        <v>359186.8</v>
      </c>
      <c r="M88" s="190"/>
      <c r="N88" s="229"/>
      <c r="O88" s="230"/>
    </row>
    <row r="89" spans="2:15" ht="12.75">
      <c r="B89" s="227"/>
      <c r="C89" s="189"/>
      <c r="D89" s="190"/>
      <c r="E89" s="199"/>
      <c r="F89" s="276" t="s">
        <v>438</v>
      </c>
      <c r="G89" s="275"/>
      <c r="H89" s="273"/>
      <c r="I89" s="274" t="s">
        <v>398</v>
      </c>
      <c r="J89" s="273">
        <v>6510</v>
      </c>
      <c r="K89" s="273">
        <v>69.3</v>
      </c>
      <c r="L89" s="272">
        <v>451143</v>
      </c>
      <c r="M89" s="190"/>
      <c r="N89" s="229"/>
      <c r="O89" s="230"/>
    </row>
    <row r="90" spans="2:15" ht="12.75">
      <c r="B90" s="227"/>
      <c r="C90" s="189"/>
      <c r="D90" s="190"/>
      <c r="E90" s="199"/>
      <c r="F90" s="276" t="s">
        <v>439</v>
      </c>
      <c r="G90" s="275"/>
      <c r="H90" s="273"/>
      <c r="I90" s="274" t="s">
        <v>398</v>
      </c>
      <c r="J90" s="273">
        <v>1465</v>
      </c>
      <c r="K90" s="273">
        <v>166.344</v>
      </c>
      <c r="L90" s="272">
        <v>243693.96</v>
      </c>
      <c r="M90" s="190"/>
      <c r="N90" s="229"/>
      <c r="O90" s="230"/>
    </row>
    <row r="91" spans="2:15" ht="12.75">
      <c r="B91" s="227"/>
      <c r="C91" s="189"/>
      <c r="D91" s="190"/>
      <c r="E91" s="199"/>
      <c r="F91" s="276" t="s">
        <v>440</v>
      </c>
      <c r="G91" s="275"/>
      <c r="H91" s="273"/>
      <c r="I91" s="274" t="s">
        <v>399</v>
      </c>
      <c r="J91" s="273">
        <v>10</v>
      </c>
      <c r="K91" s="273">
        <v>5545</v>
      </c>
      <c r="L91" s="272">
        <v>55450</v>
      </c>
      <c r="M91" s="190"/>
      <c r="N91" s="229"/>
      <c r="O91" s="230"/>
    </row>
    <row r="92" spans="2:15" ht="12.75">
      <c r="B92" s="227"/>
      <c r="C92" s="189"/>
      <c r="D92" s="190"/>
      <c r="E92" s="199"/>
      <c r="F92" s="416" t="s">
        <v>441</v>
      </c>
      <c r="G92" s="416"/>
      <c r="H92" s="417"/>
      <c r="I92" s="274" t="s">
        <v>398</v>
      </c>
      <c r="J92" s="273">
        <v>397.5</v>
      </c>
      <c r="K92" s="273">
        <v>162.16</v>
      </c>
      <c r="L92" s="272">
        <v>64458.6</v>
      </c>
      <c r="M92" s="190"/>
      <c r="N92" s="229"/>
      <c r="O92" s="230"/>
    </row>
    <row r="93" spans="2:15" ht="12.75">
      <c r="B93" s="227"/>
      <c r="C93" s="189"/>
      <c r="D93" s="190"/>
      <c r="E93" s="199"/>
      <c r="F93" s="418" t="s">
        <v>419</v>
      </c>
      <c r="G93" s="418"/>
      <c r="H93" s="419"/>
      <c r="I93" s="274" t="s">
        <v>398</v>
      </c>
      <c r="J93" s="273">
        <v>1530</v>
      </c>
      <c r="K93" s="273">
        <v>89</v>
      </c>
      <c r="L93" s="272">
        <v>136170</v>
      </c>
      <c r="M93" s="190"/>
      <c r="N93" s="229"/>
      <c r="O93" s="230"/>
    </row>
    <row r="94" spans="2:15" ht="12.75">
      <c r="B94" s="227"/>
      <c r="C94" s="189"/>
      <c r="D94" s="190"/>
      <c r="E94" s="199"/>
      <c r="F94" s="420" t="s">
        <v>442</v>
      </c>
      <c r="G94" s="421"/>
      <c r="H94" s="422"/>
      <c r="I94" s="274" t="s">
        <v>398</v>
      </c>
      <c r="J94" s="273">
        <v>1020</v>
      </c>
      <c r="K94" s="273">
        <v>83.19</v>
      </c>
      <c r="L94" s="272">
        <v>84853.8</v>
      </c>
      <c r="M94" s="190"/>
      <c r="N94" s="229"/>
      <c r="O94" s="230"/>
    </row>
    <row r="95" spans="2:15" ht="12.75">
      <c r="B95" s="227"/>
      <c r="C95" s="189"/>
      <c r="D95" s="190"/>
      <c r="E95" s="199"/>
      <c r="F95" s="277" t="s">
        <v>437</v>
      </c>
      <c r="G95" s="275"/>
      <c r="H95" s="273"/>
      <c r="I95" s="274" t="s">
        <v>398</v>
      </c>
      <c r="J95" s="273">
        <v>9021</v>
      </c>
      <c r="K95" s="273">
        <v>104.71</v>
      </c>
      <c r="L95" s="272">
        <v>944588.9099999999</v>
      </c>
      <c r="M95" s="190"/>
      <c r="N95" s="229"/>
      <c r="O95" s="230"/>
    </row>
    <row r="96" spans="2:15" ht="12.75">
      <c r="B96" s="227"/>
      <c r="C96" s="189"/>
      <c r="D96" s="190"/>
      <c r="E96" s="199"/>
      <c r="F96" s="277" t="s">
        <v>391</v>
      </c>
      <c r="G96" s="275"/>
      <c r="H96" s="273"/>
      <c r="I96" s="274" t="s">
        <v>398</v>
      </c>
      <c r="J96" s="273">
        <v>3042</v>
      </c>
      <c r="K96" s="273">
        <v>88.736</v>
      </c>
      <c r="L96" s="272">
        <v>269930</v>
      </c>
      <c r="M96" s="190"/>
      <c r="N96" s="229"/>
      <c r="O96" s="230"/>
    </row>
    <row r="97" spans="2:15" ht="12.75">
      <c r="B97" s="227"/>
      <c r="C97" s="189"/>
      <c r="D97" s="190"/>
      <c r="E97" s="199"/>
      <c r="F97" s="277" t="s">
        <v>391</v>
      </c>
      <c r="G97" s="275"/>
      <c r="H97" s="273"/>
      <c r="I97" s="274" t="s">
        <v>398</v>
      </c>
      <c r="J97" s="273">
        <v>5936</v>
      </c>
      <c r="K97" s="273">
        <v>76.638</v>
      </c>
      <c r="L97" s="272">
        <v>454923.168</v>
      </c>
      <c r="M97" s="190"/>
      <c r="N97" s="229"/>
      <c r="O97" s="230"/>
    </row>
    <row r="98" spans="2:15" ht="12.75">
      <c r="B98" s="227"/>
      <c r="C98" s="189"/>
      <c r="D98" s="190"/>
      <c r="E98" s="199"/>
      <c r="F98" s="276"/>
      <c r="G98" s="275"/>
      <c r="H98" s="273"/>
      <c r="I98" s="273"/>
      <c r="J98" s="273"/>
      <c r="K98" s="273"/>
      <c r="L98" s="272">
        <v>0</v>
      </c>
      <c r="M98" s="190"/>
      <c r="N98" s="229"/>
      <c r="O98" s="230"/>
    </row>
    <row r="99" spans="2:15" ht="12.75">
      <c r="B99" s="227"/>
      <c r="C99" s="189"/>
      <c r="D99" s="190"/>
      <c r="E99" s="199"/>
      <c r="F99" s="270"/>
      <c r="G99" s="275"/>
      <c r="H99" s="273"/>
      <c r="I99" s="273"/>
      <c r="J99" s="273"/>
      <c r="K99" s="273"/>
      <c r="L99" s="272">
        <v>0</v>
      </c>
      <c r="M99" s="190"/>
      <c r="N99" s="229"/>
      <c r="O99" s="230"/>
    </row>
    <row r="100" spans="2:15" ht="12.75">
      <c r="B100" s="227"/>
      <c r="C100" s="189"/>
      <c r="D100" s="190"/>
      <c r="E100" s="199"/>
      <c r="F100" s="270"/>
      <c r="G100" s="275"/>
      <c r="H100" s="273"/>
      <c r="I100" s="273"/>
      <c r="J100" s="273">
        <v>77901.4</v>
      </c>
      <c r="K100" s="273"/>
      <c r="L100" s="278">
        <f>SUM(L70:L99)</f>
        <v>8407651.189399999</v>
      </c>
      <c r="M100" s="190"/>
      <c r="N100" s="229"/>
      <c r="O100" s="230"/>
    </row>
    <row r="101" spans="2:15" ht="12.75">
      <c r="B101" s="227"/>
      <c r="C101" s="189"/>
      <c r="D101" s="190"/>
      <c r="E101" s="199"/>
      <c r="F101" s="248"/>
      <c r="G101" s="237"/>
      <c r="H101" s="237"/>
      <c r="J101" s="237"/>
      <c r="L101" s="189"/>
      <c r="M101" s="190"/>
      <c r="N101" s="229"/>
      <c r="O101" s="230"/>
    </row>
    <row r="102" spans="2:15" ht="12.75">
      <c r="B102" s="227"/>
      <c r="C102" s="189">
        <v>20</v>
      </c>
      <c r="D102" s="190"/>
      <c r="E102" s="202" t="s">
        <v>308</v>
      </c>
      <c r="F102" s="226" t="s">
        <v>330</v>
      </c>
      <c r="G102" s="237"/>
      <c r="H102" s="237"/>
      <c r="J102" s="237"/>
      <c r="L102" s="189" t="s">
        <v>323</v>
      </c>
      <c r="M102" s="190"/>
      <c r="N102" s="229"/>
      <c r="O102" s="230"/>
    </row>
    <row r="103" spans="2:15" ht="12.75">
      <c r="B103" s="227"/>
      <c r="C103" s="189"/>
      <c r="D103" s="190"/>
      <c r="E103" s="241"/>
      <c r="F103" s="242"/>
      <c r="G103" s="244"/>
      <c r="H103" s="244"/>
      <c r="J103" s="244"/>
      <c r="L103" s="189"/>
      <c r="M103" s="244"/>
      <c r="N103" s="229"/>
      <c r="O103" s="230"/>
    </row>
    <row r="104" spans="2:15" ht="12.75">
      <c r="B104" s="227"/>
      <c r="C104" s="189">
        <v>21</v>
      </c>
      <c r="D104" s="190"/>
      <c r="E104" s="202" t="s">
        <v>308</v>
      </c>
      <c r="F104" s="226"/>
      <c r="G104" s="190"/>
      <c r="H104" s="190"/>
      <c r="J104" s="190"/>
      <c r="L104" s="189" t="s">
        <v>323</v>
      </c>
      <c r="M104" s="190"/>
      <c r="N104" s="229"/>
      <c r="O104" s="230"/>
    </row>
    <row r="105" spans="2:15" ht="12.75">
      <c r="B105" s="227"/>
      <c r="C105" s="189"/>
      <c r="D105" s="190"/>
      <c r="E105" s="223"/>
      <c r="F105" s="224"/>
      <c r="G105" s="222"/>
      <c r="H105" s="190"/>
      <c r="J105" s="190"/>
      <c r="L105" s="189"/>
      <c r="M105" s="190"/>
      <c r="N105" s="229"/>
      <c r="O105" s="230"/>
    </row>
    <row r="106" spans="2:15" ht="12.75">
      <c r="B106" s="227"/>
      <c r="C106" s="189">
        <v>22</v>
      </c>
      <c r="D106" s="190"/>
      <c r="E106" s="194">
        <v>5</v>
      </c>
      <c r="F106" s="238" t="s">
        <v>331</v>
      </c>
      <c r="G106" s="202"/>
      <c r="H106" s="190"/>
      <c r="J106" s="190"/>
      <c r="L106" s="189" t="s">
        <v>323</v>
      </c>
      <c r="M106" s="190"/>
      <c r="N106" s="229"/>
      <c r="O106" s="230"/>
    </row>
    <row r="107" spans="2:15" ht="12.75">
      <c r="B107" s="227"/>
      <c r="C107" s="189"/>
      <c r="D107" s="190"/>
      <c r="E107" s="190"/>
      <c r="F107" s="190"/>
      <c r="G107" s="190"/>
      <c r="H107" s="190"/>
      <c r="I107" s="190"/>
      <c r="J107" s="190"/>
      <c r="L107" s="189"/>
      <c r="M107" s="190"/>
      <c r="N107" s="229"/>
      <c r="O107" s="230"/>
    </row>
    <row r="108" spans="2:15" ht="12.75">
      <c r="B108" s="227"/>
      <c r="C108" s="189">
        <v>23</v>
      </c>
      <c r="D108" s="190"/>
      <c r="E108" s="194">
        <v>6</v>
      </c>
      <c r="F108" s="238" t="s">
        <v>332</v>
      </c>
      <c r="G108" s="202"/>
      <c r="H108" s="190"/>
      <c r="I108" s="190"/>
      <c r="J108" s="190"/>
      <c r="L108" s="189" t="s">
        <v>323</v>
      </c>
      <c r="M108" s="190"/>
      <c r="N108" s="229"/>
      <c r="O108" s="230"/>
    </row>
    <row r="109" spans="2:15" ht="12.75">
      <c r="B109" s="227"/>
      <c r="C109" s="189"/>
      <c r="D109" s="190"/>
      <c r="H109" s="190"/>
      <c r="I109" s="190"/>
      <c r="J109" s="190"/>
      <c r="L109" s="189"/>
      <c r="M109" s="190"/>
      <c r="N109" s="229"/>
      <c r="O109" s="230"/>
    </row>
    <row r="110" spans="2:15" ht="12.75">
      <c r="B110" s="227"/>
      <c r="C110" s="189">
        <v>24</v>
      </c>
      <c r="D110" s="190"/>
      <c r="E110" s="194">
        <v>7</v>
      </c>
      <c r="F110" s="238" t="s">
        <v>333</v>
      </c>
      <c r="G110" s="202"/>
      <c r="H110" s="190"/>
      <c r="I110" s="190"/>
      <c r="J110" s="190"/>
      <c r="L110" s="189" t="s">
        <v>323</v>
      </c>
      <c r="M110" s="190"/>
      <c r="N110" s="229"/>
      <c r="O110" s="230"/>
    </row>
    <row r="111" spans="2:15" ht="12.75">
      <c r="B111" s="227"/>
      <c r="C111" s="189"/>
      <c r="H111" s="190"/>
      <c r="I111" s="190"/>
      <c r="J111" s="189"/>
      <c r="L111" s="189"/>
      <c r="M111" s="190"/>
      <c r="N111" s="229"/>
      <c r="O111" s="230"/>
    </row>
    <row r="112" spans="2:15" ht="12.75">
      <c r="B112" s="227"/>
      <c r="C112" s="189">
        <v>25</v>
      </c>
      <c r="D112" s="190"/>
      <c r="E112" s="225" t="s">
        <v>308</v>
      </c>
      <c r="F112" s="202" t="s">
        <v>334</v>
      </c>
      <c r="H112" s="190"/>
      <c r="I112" s="190"/>
      <c r="J112" s="189"/>
      <c r="L112" s="189" t="s">
        <v>323</v>
      </c>
      <c r="M112" s="190"/>
      <c r="N112" s="229"/>
      <c r="O112" s="230"/>
    </row>
    <row r="113" spans="2:15" ht="12.75">
      <c r="B113" s="227"/>
      <c r="C113" s="240"/>
      <c r="D113" s="190"/>
      <c r="E113" s="190"/>
      <c r="F113" s="190"/>
      <c r="G113" s="190"/>
      <c r="H113" s="190"/>
      <c r="I113" s="190"/>
      <c r="J113" s="189"/>
      <c r="L113" s="189"/>
      <c r="M113" s="190"/>
      <c r="N113" s="229"/>
      <c r="O113" s="230"/>
    </row>
    <row r="114" spans="2:15" ht="12.75">
      <c r="B114" s="227"/>
      <c r="C114" s="240">
        <v>26</v>
      </c>
      <c r="D114" s="190"/>
      <c r="E114" s="225" t="s">
        <v>308</v>
      </c>
      <c r="F114" s="190"/>
      <c r="G114" s="190"/>
      <c r="H114" s="190"/>
      <c r="I114" s="190"/>
      <c r="J114" s="189"/>
      <c r="L114" s="189" t="s">
        <v>323</v>
      </c>
      <c r="M114" s="190"/>
      <c r="N114" s="229"/>
      <c r="O114" s="230"/>
    </row>
    <row r="115" spans="2:15" ht="12.75">
      <c r="B115" s="227"/>
      <c r="C115" s="189"/>
      <c r="D115" s="190"/>
      <c r="F115" s="202"/>
      <c r="G115" s="190"/>
      <c r="H115" s="190"/>
      <c r="I115" s="190"/>
      <c r="J115" s="189"/>
      <c r="L115" s="189"/>
      <c r="M115" s="190"/>
      <c r="N115" s="229"/>
      <c r="O115" s="230"/>
    </row>
    <row r="116" spans="2:15" ht="12.75">
      <c r="B116" s="227"/>
      <c r="C116" s="189">
        <v>27</v>
      </c>
      <c r="D116" s="190"/>
      <c r="E116" s="235" t="s">
        <v>45</v>
      </c>
      <c r="F116" s="235" t="s">
        <v>335</v>
      </c>
      <c r="G116" s="190"/>
      <c r="H116" s="190"/>
      <c r="I116" s="190"/>
      <c r="J116" s="189"/>
      <c r="L116" s="189" t="s">
        <v>323</v>
      </c>
      <c r="M116" s="190"/>
      <c r="N116" s="229"/>
      <c r="O116" s="230"/>
    </row>
    <row r="117" spans="2:15" ht="12.75">
      <c r="B117" s="227"/>
      <c r="C117" s="189"/>
      <c r="D117" s="190"/>
      <c r="E117" s="190"/>
      <c r="F117" s="237"/>
      <c r="G117" s="237"/>
      <c r="H117" s="190"/>
      <c r="I117" s="190"/>
      <c r="J117" s="189"/>
      <c r="L117" s="189"/>
      <c r="M117" s="190"/>
      <c r="N117" s="229"/>
      <c r="O117" s="230"/>
    </row>
    <row r="118" spans="2:15" ht="12.75">
      <c r="B118" s="227"/>
      <c r="C118" s="189">
        <v>28</v>
      </c>
      <c r="D118" s="190"/>
      <c r="E118" s="235">
        <v>1</v>
      </c>
      <c r="F118" s="250" t="s">
        <v>336</v>
      </c>
      <c r="G118" s="190"/>
      <c r="H118" s="190"/>
      <c r="I118" s="190"/>
      <c r="J118" s="189"/>
      <c r="L118" s="189" t="s">
        <v>323</v>
      </c>
      <c r="M118" s="190"/>
      <c r="N118" s="229"/>
      <c r="O118" s="230"/>
    </row>
    <row r="119" spans="2:15" ht="12.75">
      <c r="B119" s="227"/>
      <c r="C119" s="189"/>
      <c r="D119" s="190"/>
      <c r="E119" s="235"/>
      <c r="F119" s="250"/>
      <c r="G119" s="190"/>
      <c r="H119" s="190"/>
      <c r="I119" s="190"/>
      <c r="J119" s="189"/>
      <c r="L119" s="189"/>
      <c r="M119" s="190"/>
      <c r="N119" s="229"/>
      <c r="O119" s="230"/>
    </row>
    <row r="120" spans="2:15" ht="12.75">
      <c r="B120" s="227"/>
      <c r="C120" s="189"/>
      <c r="D120" s="190"/>
      <c r="E120" s="235"/>
      <c r="F120" s="187" t="s">
        <v>420</v>
      </c>
      <c r="J120" s="187" t="s">
        <v>421</v>
      </c>
      <c r="K120" s="190"/>
      <c r="L120" s="189"/>
      <c r="M120" s="190"/>
      <c r="N120" s="229"/>
      <c r="O120" s="230"/>
    </row>
    <row r="121" spans="2:15" ht="12.75">
      <c r="B121" s="227"/>
      <c r="C121" s="189"/>
      <c r="D121" s="190"/>
      <c r="E121" s="235"/>
      <c r="F121" s="279"/>
      <c r="G121" s="279"/>
      <c r="H121" s="279"/>
      <c r="I121" s="279"/>
      <c r="J121" s="279"/>
      <c r="K121" s="280"/>
      <c r="L121" s="281"/>
      <c r="M121" s="280"/>
      <c r="N121" s="280"/>
      <c r="O121" s="230"/>
    </row>
    <row r="122" spans="2:15" ht="12.75">
      <c r="B122" s="227"/>
      <c r="C122" s="189"/>
      <c r="D122" s="190"/>
      <c r="E122" s="235"/>
      <c r="F122" s="279"/>
      <c r="G122" s="279"/>
      <c r="H122" s="279"/>
      <c r="I122" s="279"/>
      <c r="J122" s="279" t="s">
        <v>443</v>
      </c>
      <c r="K122" s="279"/>
      <c r="L122" s="279"/>
      <c r="M122" s="282" t="s">
        <v>443</v>
      </c>
      <c r="N122" s="280" t="s">
        <v>422</v>
      </c>
      <c r="O122" s="230"/>
    </row>
    <row r="123" spans="2:15" ht="12.75">
      <c r="B123" s="227"/>
      <c r="C123" s="189"/>
      <c r="D123" s="190"/>
      <c r="E123" s="235"/>
      <c r="F123" s="279"/>
      <c r="G123" s="279"/>
      <c r="H123" s="279"/>
      <c r="I123" s="279"/>
      <c r="J123" s="279" t="s">
        <v>444</v>
      </c>
      <c r="K123" s="279"/>
      <c r="L123" s="279" t="s">
        <v>445</v>
      </c>
      <c r="M123" s="282">
        <v>2010</v>
      </c>
      <c r="N123" s="280">
        <v>2010</v>
      </c>
      <c r="O123" s="230"/>
    </row>
    <row r="124" spans="2:15" ht="12.75">
      <c r="B124" s="227"/>
      <c r="C124" s="189"/>
      <c r="D124" s="190"/>
      <c r="E124" s="235"/>
      <c r="F124" s="279" t="s">
        <v>387</v>
      </c>
      <c r="G124" s="279"/>
      <c r="H124" s="279"/>
      <c r="I124" s="279">
        <v>18412</v>
      </c>
      <c r="J124" s="279"/>
      <c r="K124" s="279">
        <v>18412</v>
      </c>
      <c r="L124" s="279"/>
      <c r="M124" s="282">
        <v>3683</v>
      </c>
      <c r="N124" s="280">
        <v>14729</v>
      </c>
      <c r="O124" s="230"/>
    </row>
    <row r="125" spans="2:15" ht="12.75">
      <c r="B125" s="227"/>
      <c r="C125" s="189"/>
      <c r="D125" s="190"/>
      <c r="E125" s="235"/>
      <c r="F125" s="279" t="s">
        <v>423</v>
      </c>
      <c r="G125" s="279"/>
      <c r="H125" s="279"/>
      <c r="I125" s="279">
        <v>977652</v>
      </c>
      <c r="J125" s="279">
        <v>97765.20000000001</v>
      </c>
      <c r="K125" s="279">
        <v>879886.8</v>
      </c>
      <c r="L125" s="279"/>
      <c r="M125" s="282">
        <v>84827</v>
      </c>
      <c r="N125" s="280">
        <v>795059.8</v>
      </c>
      <c r="O125" s="230"/>
    </row>
    <row r="126" spans="2:15" ht="12.75">
      <c r="B126" s="227"/>
      <c r="C126" s="189"/>
      <c r="D126" s="190"/>
      <c r="E126" s="235"/>
      <c r="F126" s="279" t="s">
        <v>424</v>
      </c>
      <c r="G126" s="279"/>
      <c r="H126" s="279"/>
      <c r="I126" s="279">
        <v>895269</v>
      </c>
      <c r="J126" s="279">
        <v>89526.90000000001</v>
      </c>
      <c r="K126" s="279">
        <v>805742.1</v>
      </c>
      <c r="L126" s="279"/>
      <c r="M126" s="282">
        <v>89527</v>
      </c>
      <c r="N126" s="280">
        <v>716215.1</v>
      </c>
      <c r="O126" s="230"/>
    </row>
    <row r="127" spans="2:15" ht="12.75">
      <c r="B127" s="227"/>
      <c r="C127" s="189"/>
      <c r="D127" s="190"/>
      <c r="E127" s="235"/>
      <c r="F127" s="279" t="s">
        <v>446</v>
      </c>
      <c r="G127" s="279"/>
      <c r="H127" s="279"/>
      <c r="I127" s="279"/>
      <c r="J127" s="279">
        <v>0</v>
      </c>
      <c r="K127" s="279">
        <v>0</v>
      </c>
      <c r="L127" s="279">
        <v>291785.4</v>
      </c>
      <c r="M127" s="282">
        <v>26746.995000000006</v>
      </c>
      <c r="N127" s="280">
        <v>265038.405</v>
      </c>
      <c r="O127" s="230"/>
    </row>
    <row r="128" spans="2:15" ht="12.75">
      <c r="B128" s="227"/>
      <c r="C128" s="189"/>
      <c r="D128" s="190"/>
      <c r="E128" s="235"/>
      <c r="F128" s="279" t="s">
        <v>447</v>
      </c>
      <c r="G128" s="279"/>
      <c r="H128" s="279"/>
      <c r="I128" s="279"/>
      <c r="J128" s="279">
        <v>0</v>
      </c>
      <c r="K128" s="279">
        <v>0</v>
      </c>
      <c r="L128" s="279">
        <v>928616</v>
      </c>
      <c r="M128" s="282">
        <v>61908</v>
      </c>
      <c r="N128" s="280">
        <v>866708</v>
      </c>
      <c r="O128" s="230"/>
    </row>
    <row r="129" spans="2:15" ht="12.75">
      <c r="B129" s="227"/>
      <c r="C129" s="189"/>
      <c r="D129" s="190"/>
      <c r="E129" s="235"/>
      <c r="F129" s="279" t="s">
        <v>448</v>
      </c>
      <c r="G129" s="279"/>
      <c r="H129" s="279"/>
      <c r="I129" s="279"/>
      <c r="J129" s="279">
        <v>0</v>
      </c>
      <c r="K129" s="279">
        <v>0</v>
      </c>
      <c r="L129" s="279">
        <v>51750</v>
      </c>
      <c r="M129" s="282">
        <v>12937</v>
      </c>
      <c r="N129" s="280">
        <v>38813</v>
      </c>
      <c r="O129" s="230"/>
    </row>
    <row r="130" spans="2:15" ht="12.75">
      <c r="B130" s="227"/>
      <c r="C130" s="189"/>
      <c r="D130" s="190"/>
      <c r="E130" s="235"/>
      <c r="F130" s="279" t="s">
        <v>389</v>
      </c>
      <c r="G130" s="279"/>
      <c r="H130" s="279"/>
      <c r="I130" s="279">
        <v>432835</v>
      </c>
      <c r="J130" s="279">
        <v>21641.75</v>
      </c>
      <c r="K130" s="279">
        <v>411193.25</v>
      </c>
      <c r="L130" s="279"/>
      <c r="M130" s="282">
        <v>21642</v>
      </c>
      <c r="N130" s="280">
        <v>389551.25</v>
      </c>
      <c r="O130" s="230"/>
    </row>
    <row r="131" spans="2:15" ht="12.75">
      <c r="B131" s="227"/>
      <c r="C131" s="189"/>
      <c r="D131" s="190"/>
      <c r="E131" s="235"/>
      <c r="F131" s="279"/>
      <c r="G131" s="279"/>
      <c r="H131" s="279"/>
      <c r="I131" s="279"/>
      <c r="J131" s="279"/>
      <c r="K131" s="279">
        <v>0</v>
      </c>
      <c r="L131" s="279"/>
      <c r="M131" s="280"/>
      <c r="N131" s="280">
        <v>0</v>
      </c>
      <c r="O131" s="230"/>
    </row>
    <row r="132" spans="2:15" ht="12.75">
      <c r="B132" s="227"/>
      <c r="C132" s="189"/>
      <c r="D132" s="190"/>
      <c r="E132" s="235"/>
      <c r="F132" s="279"/>
      <c r="G132" s="279"/>
      <c r="H132" s="279"/>
      <c r="I132" s="279">
        <v>2324168</v>
      </c>
      <c r="J132" s="279">
        <v>208933.85000000003</v>
      </c>
      <c r="K132" s="279">
        <v>2115234.15</v>
      </c>
      <c r="L132" s="279">
        <v>1272151.4</v>
      </c>
      <c r="M132" s="280">
        <v>301270.995</v>
      </c>
      <c r="N132" s="280">
        <v>3086114.5549999997</v>
      </c>
      <c r="O132" s="230"/>
    </row>
    <row r="133" spans="2:15" ht="12.75">
      <c r="B133" s="227"/>
      <c r="C133" s="189"/>
      <c r="D133" s="190"/>
      <c r="E133" s="235"/>
      <c r="F133" s="279"/>
      <c r="G133" s="279"/>
      <c r="H133" s="279"/>
      <c r="I133" s="279"/>
      <c r="J133" s="279"/>
      <c r="K133" s="279"/>
      <c r="L133" s="279"/>
      <c r="M133" s="280"/>
      <c r="N133" s="280">
        <v>3086114.5549999997</v>
      </c>
      <c r="O133" s="230"/>
    </row>
    <row r="134" spans="2:15" ht="12.75">
      <c r="B134" s="227"/>
      <c r="C134" s="189">
        <v>29</v>
      </c>
      <c r="D134" s="190"/>
      <c r="E134" s="235">
        <v>2</v>
      </c>
      <c r="F134" s="279"/>
      <c r="G134" s="279"/>
      <c r="H134" s="279"/>
      <c r="I134" s="279"/>
      <c r="J134" s="279"/>
      <c r="K134" s="279"/>
      <c r="L134" s="279"/>
      <c r="M134" s="280"/>
      <c r="N134" s="280"/>
      <c r="O134" s="230"/>
    </row>
    <row r="135" spans="2:15" ht="12.75">
      <c r="B135" s="227"/>
      <c r="C135" s="189"/>
      <c r="D135" s="190"/>
      <c r="E135" s="190"/>
      <c r="F135" s="279"/>
      <c r="G135" s="279"/>
      <c r="H135" s="279"/>
      <c r="I135" s="279"/>
      <c r="J135" s="279"/>
      <c r="K135" s="279"/>
      <c r="L135" s="279"/>
      <c r="M135" s="280"/>
      <c r="N135" s="280"/>
      <c r="O135" s="230"/>
    </row>
    <row r="136" spans="2:15" ht="12.75">
      <c r="B136" s="227"/>
      <c r="C136" s="189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229"/>
      <c r="O136" s="230"/>
    </row>
    <row r="137" spans="2:15" ht="12.75">
      <c r="B137" s="227"/>
      <c r="C137" s="228"/>
      <c r="D137" s="229"/>
      <c r="E137" s="229"/>
      <c r="F137" s="235"/>
      <c r="G137" s="235"/>
      <c r="H137" s="235"/>
      <c r="I137" s="235"/>
      <c r="J137" s="235"/>
      <c r="K137" s="235"/>
      <c r="L137" s="228"/>
      <c r="M137" s="235"/>
      <c r="N137" s="229"/>
      <c r="O137" s="230"/>
    </row>
    <row r="138" spans="2:15" ht="12.75">
      <c r="B138" s="227"/>
      <c r="C138" s="228"/>
      <c r="D138" s="229"/>
      <c r="E138" s="229"/>
      <c r="F138" s="235"/>
      <c r="G138" s="235"/>
      <c r="H138" s="235"/>
      <c r="I138" s="235"/>
      <c r="J138" s="235"/>
      <c r="K138" s="235"/>
      <c r="L138" s="228"/>
      <c r="M138" s="235"/>
      <c r="N138" s="229"/>
      <c r="O138" s="230"/>
    </row>
    <row r="139" spans="2:15" ht="12.75">
      <c r="B139" s="227"/>
      <c r="C139" s="189">
        <v>34</v>
      </c>
      <c r="D139" s="190"/>
      <c r="E139" s="235">
        <v>3</v>
      </c>
      <c r="F139" s="235" t="s">
        <v>337</v>
      </c>
      <c r="G139" s="190"/>
      <c r="H139" s="190"/>
      <c r="I139" s="190"/>
      <c r="J139" s="190"/>
      <c r="L139" s="190" t="s">
        <v>323</v>
      </c>
      <c r="M139" s="235"/>
      <c r="N139" s="229"/>
      <c r="O139" s="230"/>
    </row>
    <row r="140" spans="2:15" ht="12.75">
      <c r="B140" s="227"/>
      <c r="C140" s="189"/>
      <c r="D140" s="190"/>
      <c r="E140" s="235"/>
      <c r="F140" s="235"/>
      <c r="G140" s="190"/>
      <c r="H140" s="190"/>
      <c r="I140" s="190"/>
      <c r="J140" s="190"/>
      <c r="L140" s="190"/>
      <c r="M140" s="235"/>
      <c r="N140" s="229"/>
      <c r="O140" s="230"/>
    </row>
    <row r="141" spans="2:15" ht="12.75">
      <c r="B141" s="227"/>
      <c r="C141" s="189">
        <v>35</v>
      </c>
      <c r="D141" s="229"/>
      <c r="E141" s="235">
        <v>4</v>
      </c>
      <c r="F141" s="235" t="s">
        <v>338</v>
      </c>
      <c r="G141" s="229"/>
      <c r="H141" s="229"/>
      <c r="I141" s="229"/>
      <c r="J141" s="229"/>
      <c r="L141" s="229" t="s">
        <v>323</v>
      </c>
      <c r="M141" s="235"/>
      <c r="N141" s="229"/>
      <c r="O141" s="230"/>
    </row>
    <row r="142" spans="2:15" ht="12.75">
      <c r="B142" s="227"/>
      <c r="C142" s="189"/>
      <c r="D142" s="229"/>
      <c r="E142" s="235"/>
      <c r="F142" s="235"/>
      <c r="G142" s="229"/>
      <c r="H142" s="229"/>
      <c r="I142" s="229"/>
      <c r="J142" s="229"/>
      <c r="L142" s="229"/>
      <c r="M142" s="235"/>
      <c r="N142" s="229"/>
      <c r="O142" s="230"/>
    </row>
    <row r="143" spans="2:15" ht="15">
      <c r="B143" s="227"/>
      <c r="C143" s="189">
        <v>36</v>
      </c>
      <c r="D143" s="229"/>
      <c r="E143" s="235">
        <v>5</v>
      </c>
      <c r="F143" s="235" t="s">
        <v>339</v>
      </c>
      <c r="G143" s="229"/>
      <c r="H143" s="233"/>
      <c r="I143" s="233"/>
      <c r="J143" s="233"/>
      <c r="L143" s="229" t="s">
        <v>323</v>
      </c>
      <c r="M143" s="235"/>
      <c r="N143" s="229"/>
      <c r="O143" s="230"/>
    </row>
    <row r="144" spans="2:15" ht="15">
      <c r="B144" s="227"/>
      <c r="C144" s="189"/>
      <c r="D144" s="229"/>
      <c r="E144" s="235"/>
      <c r="F144" s="235"/>
      <c r="G144" s="229"/>
      <c r="H144" s="233"/>
      <c r="I144" s="233"/>
      <c r="J144" s="233"/>
      <c r="L144" s="229"/>
      <c r="M144" s="235"/>
      <c r="N144" s="229"/>
      <c r="O144" s="230"/>
    </row>
    <row r="145" spans="2:15" ht="15">
      <c r="B145" s="227"/>
      <c r="C145" s="189">
        <v>37</v>
      </c>
      <c r="D145" s="229"/>
      <c r="E145" s="235">
        <v>6</v>
      </c>
      <c r="F145" s="235" t="s">
        <v>340</v>
      </c>
      <c r="G145" s="233"/>
      <c r="H145" s="233"/>
      <c r="I145" s="233"/>
      <c r="J145" s="233"/>
      <c r="L145" s="229" t="s">
        <v>323</v>
      </c>
      <c r="M145" s="235"/>
      <c r="N145" s="229"/>
      <c r="O145" s="230"/>
    </row>
    <row r="146" spans="2:15" ht="15">
      <c r="B146" s="227"/>
      <c r="C146" s="189"/>
      <c r="D146" s="229"/>
      <c r="E146" s="235"/>
      <c r="F146" s="235"/>
      <c r="G146" s="233"/>
      <c r="H146" s="233"/>
      <c r="I146" s="233"/>
      <c r="J146" s="233"/>
      <c r="K146" s="229"/>
      <c r="L146" s="228"/>
      <c r="M146" s="235"/>
      <c r="N146" s="229"/>
      <c r="O146" s="230"/>
    </row>
    <row r="147" spans="2:15" ht="12.75">
      <c r="B147" s="227"/>
      <c r="C147" s="228"/>
      <c r="D147" s="199"/>
      <c r="E147" s="251" t="s">
        <v>25</v>
      </c>
      <c r="F147" s="195" t="s">
        <v>341</v>
      </c>
      <c r="G147" s="195"/>
      <c r="H147" s="252"/>
      <c r="I147" s="252"/>
      <c r="J147" s="252"/>
      <c r="K147" s="229"/>
      <c r="L147" s="228"/>
      <c r="M147" s="235"/>
      <c r="N147" s="229"/>
      <c r="O147" s="230"/>
    </row>
    <row r="148" spans="2:15" ht="12.75">
      <c r="B148" s="227"/>
      <c r="C148" s="228"/>
      <c r="D148" s="199"/>
      <c r="E148" s="251"/>
      <c r="F148" s="195"/>
      <c r="G148" s="195"/>
      <c r="H148" s="252"/>
      <c r="I148" s="252"/>
      <c r="J148" s="252"/>
      <c r="K148" s="229"/>
      <c r="L148" s="228"/>
      <c r="M148" s="235"/>
      <c r="N148" s="229"/>
      <c r="O148" s="230"/>
    </row>
    <row r="149" spans="2:15" ht="12.75">
      <c r="B149" s="227"/>
      <c r="C149" s="228">
        <v>40</v>
      </c>
      <c r="D149" s="199"/>
      <c r="E149" s="194">
        <v>1</v>
      </c>
      <c r="F149" s="238" t="s">
        <v>342</v>
      </c>
      <c r="G149" s="202"/>
      <c r="H149" s="253"/>
      <c r="I149" s="253"/>
      <c r="J149" s="253"/>
      <c r="K149" s="190"/>
      <c r="L149" s="229" t="s">
        <v>323</v>
      </c>
      <c r="M149" s="235"/>
      <c r="N149" s="229"/>
      <c r="O149" s="230"/>
    </row>
    <row r="150" spans="2:15" ht="12.75">
      <c r="B150" s="227"/>
      <c r="C150" s="228"/>
      <c r="D150" s="199"/>
      <c r="E150" s="194"/>
      <c r="F150" s="238"/>
      <c r="G150" s="202"/>
      <c r="H150" s="253"/>
      <c r="I150" s="253"/>
      <c r="J150" s="253"/>
      <c r="K150" s="190"/>
      <c r="L150" s="229"/>
      <c r="M150" s="235"/>
      <c r="N150" s="229"/>
      <c r="O150" s="230"/>
    </row>
    <row r="151" spans="2:15" ht="12.75">
      <c r="B151" s="188"/>
      <c r="C151" s="228">
        <v>41</v>
      </c>
      <c r="D151" s="199"/>
      <c r="E151" s="194">
        <v>2</v>
      </c>
      <c r="F151" s="238" t="s">
        <v>343</v>
      </c>
      <c r="G151" s="202"/>
      <c r="H151" s="199"/>
      <c r="I151" s="199"/>
      <c r="J151" s="199"/>
      <c r="K151" s="190"/>
      <c r="L151" s="229" t="s">
        <v>323</v>
      </c>
      <c r="M151" s="190"/>
      <c r="N151" s="190"/>
      <c r="O151" s="191"/>
    </row>
    <row r="152" spans="2:15" ht="12.75">
      <c r="B152" s="188"/>
      <c r="C152" s="228"/>
      <c r="D152" s="199"/>
      <c r="E152" s="194"/>
      <c r="F152" s="238"/>
      <c r="G152" s="202"/>
      <c r="H152" s="199"/>
      <c r="I152" s="199"/>
      <c r="J152" s="199"/>
      <c r="K152" s="190"/>
      <c r="L152" s="229"/>
      <c r="M152" s="190"/>
      <c r="N152" s="190"/>
      <c r="O152" s="191"/>
    </row>
    <row r="153" spans="2:15" ht="12.75">
      <c r="B153" s="188"/>
      <c r="C153" s="228">
        <v>42</v>
      </c>
      <c r="D153" s="199"/>
      <c r="E153" s="225" t="s">
        <v>308</v>
      </c>
      <c r="F153" s="226" t="s">
        <v>344</v>
      </c>
      <c r="G153" s="199"/>
      <c r="H153" s="199"/>
      <c r="I153" s="199"/>
      <c r="J153" s="199"/>
      <c r="K153" s="190"/>
      <c r="L153" s="229" t="s">
        <v>323</v>
      </c>
      <c r="M153" s="190"/>
      <c r="N153" s="190"/>
      <c r="O153" s="191"/>
    </row>
    <row r="154" spans="2:15" ht="12.75">
      <c r="B154" s="188"/>
      <c r="C154" s="228"/>
      <c r="D154" s="199"/>
      <c r="E154" s="225"/>
      <c r="F154" s="226"/>
      <c r="G154" s="199"/>
      <c r="H154" s="199"/>
      <c r="I154" s="199"/>
      <c r="J154" s="199"/>
      <c r="K154" s="190"/>
      <c r="L154" s="229"/>
      <c r="M154" s="190"/>
      <c r="N154" s="190"/>
      <c r="O154" s="191"/>
    </row>
    <row r="155" spans="2:15" ht="12.75">
      <c r="B155" s="188"/>
      <c r="C155" s="228">
        <v>43</v>
      </c>
      <c r="D155" s="199"/>
      <c r="E155" s="225" t="s">
        <v>308</v>
      </c>
      <c r="F155" s="226" t="s">
        <v>345</v>
      </c>
      <c r="G155" s="199"/>
      <c r="H155" s="199"/>
      <c r="I155" s="199"/>
      <c r="J155" s="199"/>
      <c r="K155" s="190"/>
      <c r="L155" s="229" t="s">
        <v>323</v>
      </c>
      <c r="M155" s="190"/>
      <c r="N155" s="190"/>
      <c r="O155" s="191"/>
    </row>
    <row r="156" spans="2:15" ht="12.75">
      <c r="B156" s="188"/>
      <c r="C156" s="228"/>
      <c r="D156" s="199"/>
      <c r="E156" s="225"/>
      <c r="F156" s="226"/>
      <c r="G156" s="199"/>
      <c r="H156" s="199"/>
      <c r="I156" s="199"/>
      <c r="J156" s="199"/>
      <c r="K156" s="190"/>
      <c r="L156" s="229"/>
      <c r="M156" s="190"/>
      <c r="N156" s="190"/>
      <c r="O156" s="191"/>
    </row>
    <row r="157" spans="2:15" ht="12.75">
      <c r="B157" s="188"/>
      <c r="C157" s="228">
        <v>44</v>
      </c>
      <c r="D157" s="199"/>
      <c r="E157" s="194">
        <v>3</v>
      </c>
      <c r="F157" s="238" t="s">
        <v>346</v>
      </c>
      <c r="G157" s="202"/>
      <c r="H157" s="199"/>
      <c r="I157" s="199"/>
      <c r="J157" s="199"/>
      <c r="K157" s="190"/>
      <c r="L157" s="229" t="s">
        <v>323</v>
      </c>
      <c r="M157" s="190"/>
      <c r="N157" s="190"/>
      <c r="O157" s="191"/>
    </row>
    <row r="158" spans="2:15" ht="12.75">
      <c r="B158" s="188"/>
      <c r="C158" s="228"/>
      <c r="D158" s="199"/>
      <c r="E158" s="194"/>
      <c r="F158" s="238"/>
      <c r="G158" s="202"/>
      <c r="H158" s="199"/>
      <c r="I158" s="199"/>
      <c r="J158" s="199"/>
      <c r="K158" s="190"/>
      <c r="L158" s="229"/>
      <c r="M158" s="190"/>
      <c r="N158" s="190"/>
      <c r="O158" s="191"/>
    </row>
    <row r="159" spans="2:15" ht="12.75">
      <c r="B159" s="188"/>
      <c r="C159" s="228">
        <v>45</v>
      </c>
      <c r="D159" s="199"/>
      <c r="E159" s="225" t="s">
        <v>308</v>
      </c>
      <c r="F159" s="226" t="s">
        <v>347</v>
      </c>
      <c r="G159" s="199"/>
      <c r="H159" s="199"/>
      <c r="I159" s="199"/>
      <c r="J159" s="199"/>
      <c r="K159" s="190"/>
      <c r="L159" s="229"/>
      <c r="M159" s="190" t="s">
        <v>299</v>
      </c>
      <c r="N159" s="190"/>
      <c r="O159" s="191"/>
    </row>
    <row r="160" spans="2:15" ht="12.75">
      <c r="B160" s="188"/>
      <c r="C160" s="228"/>
      <c r="D160" s="199"/>
      <c r="E160" s="225"/>
      <c r="F160" s="226"/>
      <c r="G160" s="199"/>
      <c r="H160" s="199"/>
      <c r="I160" s="199"/>
      <c r="J160" s="199"/>
      <c r="K160" s="190"/>
      <c r="L160" s="229"/>
      <c r="N160" s="190"/>
      <c r="O160" s="191"/>
    </row>
    <row r="161" spans="2:15" ht="12.75">
      <c r="B161" s="188"/>
      <c r="C161" s="228"/>
      <c r="D161" s="199"/>
      <c r="E161" s="225"/>
      <c r="F161" s="226"/>
      <c r="L161" s="199"/>
      <c r="N161" s="190"/>
      <c r="O161" s="191"/>
    </row>
    <row r="162" spans="2:15" ht="12.75">
      <c r="B162" s="188"/>
      <c r="C162" s="228"/>
      <c r="D162" s="199"/>
      <c r="E162" s="225"/>
      <c r="F162" s="226"/>
      <c r="I162" s="254" t="s">
        <v>402</v>
      </c>
      <c r="L162" s="199">
        <v>726972</v>
      </c>
      <c r="N162" s="190"/>
      <c r="O162" s="191"/>
    </row>
    <row r="163" spans="2:15" ht="12.75">
      <c r="B163" s="188"/>
      <c r="C163" s="228"/>
      <c r="D163" s="199"/>
      <c r="E163" s="225"/>
      <c r="F163" s="226"/>
      <c r="I163" s="254" t="s">
        <v>400</v>
      </c>
      <c r="L163" s="199">
        <v>2027860.35</v>
      </c>
      <c r="N163" s="190"/>
      <c r="O163" s="191"/>
    </row>
    <row r="164" spans="2:15" ht="12.75">
      <c r="B164" s="188"/>
      <c r="C164" s="228"/>
      <c r="D164" s="199"/>
      <c r="E164" s="225"/>
      <c r="F164" s="226"/>
      <c r="I164" s="254" t="s">
        <v>403</v>
      </c>
      <c r="L164" s="199">
        <v>2284506</v>
      </c>
      <c r="N164" s="190"/>
      <c r="O164" s="191"/>
    </row>
    <row r="165" spans="2:15" ht="12.75">
      <c r="B165" s="188"/>
      <c r="C165" s="228"/>
      <c r="D165" s="199"/>
      <c r="E165" s="225"/>
      <c r="F165" s="226"/>
      <c r="I165" s="187" t="s">
        <v>404</v>
      </c>
      <c r="L165" s="199">
        <v>2388023</v>
      </c>
      <c r="N165" s="190"/>
      <c r="O165" s="191"/>
    </row>
    <row r="166" spans="2:15" ht="12.75">
      <c r="B166" s="188"/>
      <c r="C166" s="228"/>
      <c r="D166" s="199"/>
      <c r="E166" s="225"/>
      <c r="F166" s="226"/>
      <c r="L166" s="199">
        <v>0</v>
      </c>
      <c r="N166" s="190"/>
      <c r="O166" s="191"/>
    </row>
    <row r="167" spans="2:15" ht="12.75">
      <c r="B167" s="188"/>
      <c r="C167" s="228"/>
      <c r="D167" s="199"/>
      <c r="E167" s="225"/>
      <c r="F167" s="226"/>
      <c r="I167" s="187" t="s">
        <v>449</v>
      </c>
      <c r="L167" s="199">
        <v>848729.92</v>
      </c>
      <c r="N167" s="190"/>
      <c r="O167" s="191"/>
    </row>
    <row r="168" spans="2:15" ht="12.75">
      <c r="B168" s="188"/>
      <c r="C168" s="228"/>
      <c r="D168" s="199"/>
      <c r="E168" s="225"/>
      <c r="F168" s="226"/>
      <c r="L168" s="199"/>
      <c r="N168" s="190"/>
      <c r="O168" s="191"/>
    </row>
    <row r="169" spans="2:15" ht="12.75">
      <c r="B169" s="188"/>
      <c r="C169" s="228"/>
      <c r="D169" s="199"/>
      <c r="E169" s="225"/>
      <c r="F169" s="226"/>
      <c r="I169" s="187" t="s">
        <v>450</v>
      </c>
      <c r="L169" s="199">
        <v>371876.26</v>
      </c>
      <c r="N169" s="190"/>
      <c r="O169" s="191"/>
    </row>
    <row r="170" spans="2:15" ht="12.75">
      <c r="B170" s="188"/>
      <c r="C170" s="228"/>
      <c r="D170" s="199"/>
      <c r="E170" s="225"/>
      <c r="F170" s="226"/>
      <c r="I170" s="187" t="s">
        <v>401</v>
      </c>
      <c r="L170" s="199">
        <v>3537910.2978</v>
      </c>
      <c r="N170" s="190"/>
      <c r="O170" s="191"/>
    </row>
    <row r="171" spans="2:15" ht="12.75">
      <c r="B171" s="188"/>
      <c r="C171" s="228"/>
      <c r="D171" s="199"/>
      <c r="E171" s="225"/>
      <c r="F171" s="226"/>
      <c r="L171" s="199">
        <v>12185877.827799998</v>
      </c>
      <c r="N171" s="190"/>
      <c r="O171" s="191"/>
    </row>
    <row r="172" spans="2:15" ht="12.75">
      <c r="B172" s="188"/>
      <c r="C172" s="228"/>
      <c r="D172" s="199"/>
      <c r="E172" s="225"/>
      <c r="F172" s="226"/>
      <c r="G172" s="199"/>
      <c r="H172" s="199"/>
      <c r="I172" s="199"/>
      <c r="J172" s="199"/>
      <c r="K172" s="190"/>
      <c r="L172" s="229"/>
      <c r="N172" s="190"/>
      <c r="O172" s="191"/>
    </row>
    <row r="173" spans="2:15" ht="12.75">
      <c r="B173" s="188"/>
      <c r="C173" s="228"/>
      <c r="D173" s="199"/>
      <c r="E173" s="225"/>
      <c r="F173" s="226"/>
      <c r="G173" s="199"/>
      <c r="H173" s="199"/>
      <c r="I173" s="199"/>
      <c r="J173" s="199"/>
      <c r="K173" s="190"/>
      <c r="L173" s="229"/>
      <c r="M173" s="190"/>
      <c r="N173" s="190"/>
      <c r="O173" s="191"/>
    </row>
    <row r="174" spans="2:16" ht="14.25">
      <c r="B174" s="188"/>
      <c r="C174" s="228">
        <v>46</v>
      </c>
      <c r="D174" s="199"/>
      <c r="E174" s="225" t="s">
        <v>308</v>
      </c>
      <c r="F174" s="226" t="s">
        <v>348</v>
      </c>
      <c r="G174" s="199"/>
      <c r="H174" s="199"/>
      <c r="I174" s="199"/>
      <c r="J174" s="199"/>
      <c r="K174" s="190"/>
      <c r="L174" s="229" t="s">
        <v>311</v>
      </c>
      <c r="M174" s="255">
        <v>667991.576</v>
      </c>
      <c r="N174" s="190"/>
      <c r="O174" s="191"/>
      <c r="P174" s="256">
        <v>148408</v>
      </c>
    </row>
    <row r="175" spans="2:15" ht="12.75">
      <c r="B175" s="188"/>
      <c r="C175" s="228"/>
      <c r="D175" s="199"/>
      <c r="E175" s="225"/>
      <c r="F175" s="226"/>
      <c r="G175" s="199"/>
      <c r="H175" s="199"/>
      <c r="I175" s="199"/>
      <c r="J175" s="199"/>
      <c r="K175" s="190"/>
      <c r="L175" s="229"/>
      <c r="M175" s="190"/>
      <c r="N175" s="190"/>
      <c r="O175" s="191"/>
    </row>
    <row r="176" spans="2:15" ht="14.25">
      <c r="B176" s="188"/>
      <c r="C176" s="228">
        <v>47</v>
      </c>
      <c r="D176" s="199"/>
      <c r="E176" s="225" t="s">
        <v>308</v>
      </c>
      <c r="F176" s="226" t="s">
        <v>349</v>
      </c>
      <c r="G176" s="199"/>
      <c r="H176" s="199"/>
      <c r="I176" s="199"/>
      <c r="J176" s="199"/>
      <c r="K176" s="190"/>
      <c r="L176" s="229" t="s">
        <v>299</v>
      </c>
      <c r="M176" s="256">
        <v>24552</v>
      </c>
      <c r="N176" s="190"/>
      <c r="O176" s="191"/>
    </row>
    <row r="177" spans="2:15" ht="12.75">
      <c r="B177" s="188"/>
      <c r="C177" s="228"/>
      <c r="D177" s="199"/>
      <c r="E177" s="225"/>
      <c r="F177" s="226"/>
      <c r="G177" s="199"/>
      <c r="H177" s="199"/>
      <c r="I177" s="199"/>
      <c r="J177" s="199"/>
      <c r="K177" s="190"/>
      <c r="L177" s="229"/>
      <c r="M177" s="190"/>
      <c r="N177" s="190"/>
      <c r="O177" s="191"/>
    </row>
    <row r="178" spans="2:15" ht="14.25">
      <c r="B178" s="188"/>
      <c r="C178" s="228">
        <v>48</v>
      </c>
      <c r="D178" s="199"/>
      <c r="E178" s="225" t="s">
        <v>308</v>
      </c>
      <c r="F178" s="226" t="s">
        <v>350</v>
      </c>
      <c r="G178" s="199"/>
      <c r="H178" s="199"/>
      <c r="I178" s="199"/>
      <c r="J178" s="199"/>
      <c r="K178" s="190"/>
      <c r="L178" s="229" t="s">
        <v>299</v>
      </c>
      <c r="M178" s="256">
        <v>6800</v>
      </c>
      <c r="N178" s="190"/>
      <c r="O178" s="191"/>
    </row>
    <row r="179" spans="2:15" ht="12.75">
      <c r="B179" s="188"/>
      <c r="C179" s="228"/>
      <c r="D179" s="199"/>
      <c r="E179" s="225"/>
      <c r="F179" s="226"/>
      <c r="G179" s="199"/>
      <c r="H179" s="199"/>
      <c r="I179" s="199"/>
      <c r="J179" s="199"/>
      <c r="K179" s="190"/>
      <c r="L179" s="229"/>
      <c r="M179" s="190"/>
      <c r="N179" s="190"/>
      <c r="O179" s="191"/>
    </row>
    <row r="180" spans="2:15" ht="12.75">
      <c r="B180" s="188"/>
      <c r="C180" s="228">
        <v>49</v>
      </c>
      <c r="D180" s="199"/>
      <c r="E180" s="225" t="s">
        <v>308</v>
      </c>
      <c r="F180" s="226" t="s">
        <v>351</v>
      </c>
      <c r="G180" s="199"/>
      <c r="H180" s="199"/>
      <c r="I180" s="199"/>
      <c r="J180" s="199"/>
      <c r="K180" s="190"/>
      <c r="L180" s="229" t="s">
        <v>323</v>
      </c>
      <c r="M180" s="190"/>
      <c r="N180" s="190"/>
      <c r="O180" s="191"/>
    </row>
    <row r="181" spans="2:15" ht="12.75">
      <c r="B181" s="188"/>
      <c r="C181" s="228"/>
      <c r="D181" s="199"/>
      <c r="E181" s="225"/>
      <c r="F181" s="226"/>
      <c r="G181" s="199"/>
      <c r="H181" s="199"/>
      <c r="I181" s="199"/>
      <c r="J181" s="199"/>
      <c r="K181" s="190"/>
      <c r="L181" s="229"/>
      <c r="M181" s="190"/>
      <c r="N181" s="190"/>
      <c r="O181" s="191"/>
    </row>
    <row r="182" spans="2:15" ht="12.75">
      <c r="B182" s="188"/>
      <c r="C182" s="228">
        <v>50</v>
      </c>
      <c r="D182" s="199"/>
      <c r="E182" s="225" t="s">
        <v>308</v>
      </c>
      <c r="F182" s="226" t="s">
        <v>352</v>
      </c>
      <c r="G182" s="199"/>
      <c r="H182" s="199"/>
      <c r="I182" s="199"/>
      <c r="J182" s="199"/>
      <c r="K182" s="190"/>
      <c r="L182" s="229" t="s">
        <v>299</v>
      </c>
      <c r="M182" s="190"/>
      <c r="N182" s="190"/>
      <c r="O182" s="191"/>
    </row>
    <row r="183" spans="2:15" ht="12.75">
      <c r="B183" s="188"/>
      <c r="C183" s="228"/>
      <c r="D183" s="199"/>
      <c r="E183" s="225"/>
      <c r="F183" s="226"/>
      <c r="G183" s="199"/>
      <c r="H183" s="199"/>
      <c r="I183" s="199"/>
      <c r="J183" s="199"/>
      <c r="K183" s="190"/>
      <c r="L183" s="229"/>
      <c r="M183" s="190"/>
      <c r="N183" s="190"/>
      <c r="O183" s="191"/>
    </row>
    <row r="184" spans="2:15" ht="12.75">
      <c r="B184" s="188"/>
      <c r="C184" s="228">
        <v>51</v>
      </c>
      <c r="D184" s="199"/>
      <c r="E184" s="225" t="s">
        <v>308</v>
      </c>
      <c r="F184" s="226" t="s">
        <v>353</v>
      </c>
      <c r="G184" s="199"/>
      <c r="H184" s="199"/>
      <c r="I184" s="199"/>
      <c r="J184" s="199"/>
      <c r="K184" s="190"/>
      <c r="L184" s="229" t="s">
        <v>323</v>
      </c>
      <c r="M184" s="190"/>
      <c r="N184" s="190"/>
      <c r="O184" s="191"/>
    </row>
    <row r="185" spans="2:15" ht="12.75">
      <c r="B185" s="188"/>
      <c r="C185" s="228"/>
      <c r="D185" s="199"/>
      <c r="E185" s="225"/>
      <c r="F185" s="226"/>
      <c r="G185" s="199"/>
      <c r="H185" s="199"/>
      <c r="I185" s="199"/>
      <c r="J185" s="199"/>
      <c r="K185" s="190"/>
      <c r="L185" s="229"/>
      <c r="M185" s="190"/>
      <c r="N185" s="190"/>
      <c r="O185" s="191"/>
    </row>
    <row r="186" spans="2:15" ht="12.75">
      <c r="B186" s="188"/>
      <c r="C186" s="228">
        <v>52</v>
      </c>
      <c r="D186" s="199"/>
      <c r="E186" s="225" t="s">
        <v>308</v>
      </c>
      <c r="F186" s="226" t="s">
        <v>322</v>
      </c>
      <c r="G186" s="199"/>
      <c r="H186" s="199"/>
      <c r="I186" s="199"/>
      <c r="J186" s="199"/>
      <c r="K186" s="190"/>
      <c r="L186" s="229" t="s">
        <v>323</v>
      </c>
      <c r="M186" s="190"/>
      <c r="N186" s="190"/>
      <c r="O186" s="191"/>
    </row>
    <row r="187" spans="2:15" ht="12.75">
      <c r="B187" s="188"/>
      <c r="C187" s="228"/>
      <c r="D187" s="199"/>
      <c r="E187" s="225"/>
      <c r="F187" s="226"/>
      <c r="G187" s="199"/>
      <c r="H187" s="199"/>
      <c r="I187" s="199"/>
      <c r="J187" s="199"/>
      <c r="K187" s="190"/>
      <c r="L187" s="229"/>
      <c r="M187" s="190"/>
      <c r="N187" s="190"/>
      <c r="O187" s="191"/>
    </row>
    <row r="188" spans="2:15" ht="12.75">
      <c r="B188" s="188"/>
      <c r="C188" s="228">
        <v>53</v>
      </c>
      <c r="D188" s="199"/>
      <c r="E188" s="225" t="s">
        <v>308</v>
      </c>
      <c r="F188" s="226" t="s">
        <v>354</v>
      </c>
      <c r="G188" s="199"/>
      <c r="H188" s="199"/>
      <c r="I188" s="199"/>
      <c r="J188" s="199"/>
      <c r="K188" s="190"/>
      <c r="L188" s="229" t="s">
        <v>323</v>
      </c>
      <c r="M188" s="190"/>
      <c r="N188" s="190"/>
      <c r="O188" s="191"/>
    </row>
    <row r="189" spans="2:15" ht="12.75">
      <c r="B189" s="188"/>
      <c r="C189" s="228"/>
      <c r="D189" s="199"/>
      <c r="E189" s="225"/>
      <c r="F189" s="226"/>
      <c r="G189" s="199"/>
      <c r="H189" s="199"/>
      <c r="I189" s="199"/>
      <c r="J189" s="199"/>
      <c r="K189" s="190"/>
      <c r="L189" s="229"/>
      <c r="M189" s="190"/>
      <c r="N189" s="190"/>
      <c r="O189" s="191"/>
    </row>
    <row r="190" spans="2:15" ht="12.75">
      <c r="B190" s="188"/>
      <c r="C190" s="228">
        <v>54</v>
      </c>
      <c r="D190" s="199"/>
      <c r="E190" s="225" t="s">
        <v>308</v>
      </c>
      <c r="F190" s="226" t="s">
        <v>355</v>
      </c>
      <c r="G190" s="199"/>
      <c r="H190" s="199"/>
      <c r="I190" s="199"/>
      <c r="J190" s="199"/>
      <c r="K190" s="190"/>
      <c r="L190" s="229" t="s">
        <v>323</v>
      </c>
      <c r="M190" s="190"/>
      <c r="N190" s="190"/>
      <c r="O190" s="191"/>
    </row>
    <row r="191" spans="2:15" ht="12.75">
      <c r="B191" s="188"/>
      <c r="C191" s="228"/>
      <c r="D191" s="199"/>
      <c r="E191" s="225"/>
      <c r="F191" s="226"/>
      <c r="G191" s="199"/>
      <c r="H191" s="199"/>
      <c r="I191" s="199"/>
      <c r="J191" s="199"/>
      <c r="K191" s="190"/>
      <c r="L191" s="229"/>
      <c r="M191" s="190"/>
      <c r="N191" s="190"/>
      <c r="O191" s="191"/>
    </row>
    <row r="192" spans="2:15" ht="12.75">
      <c r="B192" s="188"/>
      <c r="C192" s="228">
        <v>55</v>
      </c>
      <c r="D192" s="199"/>
      <c r="E192" s="194">
        <v>4</v>
      </c>
      <c r="F192" s="238" t="s">
        <v>356</v>
      </c>
      <c r="G192" s="202"/>
      <c r="H192" s="199"/>
      <c r="I192" s="199"/>
      <c r="J192" s="199"/>
      <c r="K192" s="190"/>
      <c r="L192" s="229" t="s">
        <v>323</v>
      </c>
      <c r="M192" s="190"/>
      <c r="N192" s="190"/>
      <c r="O192" s="191"/>
    </row>
    <row r="193" spans="2:15" ht="12.75">
      <c r="B193" s="188"/>
      <c r="C193" s="228"/>
      <c r="D193" s="199"/>
      <c r="E193" s="194"/>
      <c r="F193" s="238"/>
      <c r="G193" s="202"/>
      <c r="H193" s="199"/>
      <c r="I193" s="199"/>
      <c r="J193" s="199"/>
      <c r="K193" s="190"/>
      <c r="L193" s="229"/>
      <c r="M193" s="190"/>
      <c r="N193" s="190"/>
      <c r="O193" s="191"/>
    </row>
    <row r="194" spans="2:15" ht="12.75">
      <c r="B194" s="188"/>
      <c r="C194" s="228">
        <v>56</v>
      </c>
      <c r="D194" s="199"/>
      <c r="E194" s="194">
        <v>5</v>
      </c>
      <c r="F194" s="238" t="s">
        <v>357</v>
      </c>
      <c r="G194" s="202"/>
      <c r="H194" s="199"/>
      <c r="I194" s="199"/>
      <c r="J194" s="199"/>
      <c r="K194" s="190"/>
      <c r="L194" s="229" t="s">
        <v>323</v>
      </c>
      <c r="M194" s="190"/>
      <c r="N194" s="190"/>
      <c r="O194" s="191"/>
    </row>
    <row r="195" spans="2:15" ht="12.75">
      <c r="B195" s="188"/>
      <c r="C195" s="228"/>
      <c r="D195" s="199"/>
      <c r="E195" s="194"/>
      <c r="F195" s="238"/>
      <c r="G195" s="202"/>
      <c r="H195" s="199"/>
      <c r="I195" s="199"/>
      <c r="J195" s="199"/>
      <c r="K195" s="190"/>
      <c r="L195" s="229"/>
      <c r="M195" s="190"/>
      <c r="N195" s="190"/>
      <c r="O195" s="191"/>
    </row>
    <row r="196" spans="2:15" ht="12.75">
      <c r="B196" s="188"/>
      <c r="C196" s="228"/>
      <c r="D196" s="199"/>
      <c r="E196" s="253" t="s">
        <v>45</v>
      </c>
      <c r="F196" s="195" t="s">
        <v>358</v>
      </c>
      <c r="G196" s="195"/>
      <c r="H196" s="199"/>
      <c r="I196" s="199"/>
      <c r="J196" s="199"/>
      <c r="K196" s="190"/>
      <c r="L196" s="229" t="s">
        <v>323</v>
      </c>
      <c r="M196" s="190"/>
      <c r="N196" s="190"/>
      <c r="O196" s="191"/>
    </row>
    <row r="197" spans="2:15" ht="12.75">
      <c r="B197" s="188"/>
      <c r="C197" s="228"/>
      <c r="D197" s="199"/>
      <c r="E197" s="253"/>
      <c r="F197" s="195"/>
      <c r="G197" s="195"/>
      <c r="H197" s="199"/>
      <c r="I197" s="199"/>
      <c r="J197" s="199"/>
      <c r="K197" s="190"/>
      <c r="L197" s="229"/>
      <c r="M197" s="190"/>
      <c r="N197" s="190"/>
      <c r="O197" s="191"/>
    </row>
    <row r="198" spans="2:15" ht="12.75">
      <c r="B198" s="188"/>
      <c r="C198" s="228">
        <v>58</v>
      </c>
      <c r="D198" s="199"/>
      <c r="E198" s="194">
        <v>1</v>
      </c>
      <c r="F198" s="238" t="s">
        <v>359</v>
      </c>
      <c r="G198" s="195"/>
      <c r="H198" s="199"/>
      <c r="I198" s="199"/>
      <c r="J198" s="199"/>
      <c r="K198" s="190"/>
      <c r="L198" s="229" t="s">
        <v>323</v>
      </c>
      <c r="M198" s="190"/>
      <c r="N198" s="190"/>
      <c r="O198" s="191"/>
    </row>
    <row r="199" spans="2:15" ht="12.75">
      <c r="B199" s="188"/>
      <c r="C199" s="228"/>
      <c r="D199" s="199"/>
      <c r="E199" s="194"/>
      <c r="F199" s="238"/>
      <c r="G199" s="195"/>
      <c r="H199" s="199"/>
      <c r="I199" s="199"/>
      <c r="J199" s="199"/>
      <c r="K199" s="190"/>
      <c r="L199" s="229"/>
      <c r="M199" s="190"/>
      <c r="N199" s="190"/>
      <c r="O199" s="191"/>
    </row>
    <row r="200" spans="2:15" ht="12.75">
      <c r="B200" s="188"/>
      <c r="C200" s="228">
        <v>59</v>
      </c>
      <c r="D200" s="199"/>
      <c r="E200" s="225" t="s">
        <v>308</v>
      </c>
      <c r="F200" s="226" t="s">
        <v>360</v>
      </c>
      <c r="G200" s="199"/>
      <c r="H200" s="199"/>
      <c r="I200" s="199"/>
      <c r="J200" s="199"/>
      <c r="K200" s="190"/>
      <c r="L200" s="229" t="s">
        <v>323</v>
      </c>
      <c r="M200" s="190"/>
      <c r="N200" s="190"/>
      <c r="O200" s="191"/>
    </row>
    <row r="201" spans="2:15" ht="12.75">
      <c r="B201" s="188"/>
      <c r="C201" s="228"/>
      <c r="D201" s="199"/>
      <c r="E201" s="225"/>
      <c r="F201" s="226"/>
      <c r="G201" s="199"/>
      <c r="H201" s="199"/>
      <c r="I201" s="199"/>
      <c r="J201" s="199"/>
      <c r="K201" s="190"/>
      <c r="L201" s="229"/>
      <c r="M201" s="190"/>
      <c r="N201" s="190"/>
      <c r="O201" s="191"/>
    </row>
    <row r="202" spans="2:15" ht="12.75">
      <c r="B202" s="188"/>
      <c r="C202" s="228">
        <v>60</v>
      </c>
      <c r="D202" s="199"/>
      <c r="E202" s="225" t="s">
        <v>308</v>
      </c>
      <c r="F202" s="226" t="s">
        <v>361</v>
      </c>
      <c r="G202" s="199"/>
      <c r="H202" s="199"/>
      <c r="I202" s="199"/>
      <c r="J202" s="199"/>
      <c r="K202" s="190"/>
      <c r="L202" s="229" t="s">
        <v>323</v>
      </c>
      <c r="M202" s="190"/>
      <c r="N202" s="190"/>
      <c r="O202" s="191"/>
    </row>
    <row r="203" spans="2:15" ht="12.75">
      <c r="B203" s="188"/>
      <c r="C203" s="228"/>
      <c r="D203" s="199"/>
      <c r="E203" s="225"/>
      <c r="F203" s="226"/>
      <c r="G203" s="199"/>
      <c r="H203" s="199"/>
      <c r="I203" s="199"/>
      <c r="J203" s="199"/>
      <c r="K203" s="190"/>
      <c r="L203" s="229"/>
      <c r="M203" s="190"/>
      <c r="N203" s="190"/>
      <c r="O203" s="191"/>
    </row>
    <row r="204" spans="2:15" ht="12.75">
      <c r="B204" s="188"/>
      <c r="C204" s="228">
        <v>61</v>
      </c>
      <c r="D204" s="199"/>
      <c r="E204" s="194">
        <v>2</v>
      </c>
      <c r="F204" s="238" t="s">
        <v>362</v>
      </c>
      <c r="G204" s="202"/>
      <c r="H204" s="199"/>
      <c r="I204" s="199"/>
      <c r="J204" s="199"/>
      <c r="K204" s="190"/>
      <c r="L204" s="229" t="s">
        <v>323</v>
      </c>
      <c r="M204" s="190"/>
      <c r="N204" s="190"/>
      <c r="O204" s="191"/>
    </row>
    <row r="205" spans="2:15" ht="12.75">
      <c r="B205" s="188"/>
      <c r="C205" s="228"/>
      <c r="D205" s="199"/>
      <c r="E205" s="194"/>
      <c r="F205" s="238"/>
      <c r="G205" s="202"/>
      <c r="H205" s="199"/>
      <c r="I205" s="199"/>
      <c r="J205" s="199"/>
      <c r="K205" s="190"/>
      <c r="L205" s="229"/>
      <c r="M205" s="190"/>
      <c r="N205" s="190"/>
      <c r="O205" s="191"/>
    </row>
    <row r="206" spans="2:15" ht="12.75">
      <c r="B206" s="188"/>
      <c r="C206" s="228">
        <v>62</v>
      </c>
      <c r="D206" s="199"/>
      <c r="E206" s="194">
        <v>3</v>
      </c>
      <c r="F206" s="238" t="s">
        <v>356</v>
      </c>
      <c r="G206" s="202"/>
      <c r="H206" s="199"/>
      <c r="I206" s="199"/>
      <c r="J206" s="199"/>
      <c r="K206" s="190"/>
      <c r="L206" s="229" t="s">
        <v>323</v>
      </c>
      <c r="M206" s="190"/>
      <c r="N206" s="190"/>
      <c r="O206" s="191"/>
    </row>
    <row r="207" spans="2:15" ht="12.75">
      <c r="B207" s="188"/>
      <c r="C207" s="228"/>
      <c r="D207" s="199"/>
      <c r="E207" s="194"/>
      <c r="F207" s="238"/>
      <c r="G207" s="202"/>
      <c r="H207" s="199"/>
      <c r="I207" s="199"/>
      <c r="J207" s="199"/>
      <c r="K207" s="190"/>
      <c r="L207" s="229"/>
      <c r="M207" s="190"/>
      <c r="N207" s="190"/>
      <c r="O207" s="191"/>
    </row>
    <row r="208" spans="2:15" ht="12.75">
      <c r="B208" s="188"/>
      <c r="C208" s="228">
        <v>63</v>
      </c>
      <c r="D208" s="199"/>
      <c r="E208" s="194">
        <v>4</v>
      </c>
      <c r="F208" s="238" t="s">
        <v>363</v>
      </c>
      <c r="G208" s="202"/>
      <c r="H208" s="199"/>
      <c r="I208" s="199"/>
      <c r="J208" s="199"/>
      <c r="K208" s="190"/>
      <c r="L208" s="229" t="s">
        <v>323</v>
      </c>
      <c r="M208" s="190"/>
      <c r="N208" s="190"/>
      <c r="O208" s="191"/>
    </row>
    <row r="209" spans="2:15" ht="12.75">
      <c r="B209" s="188"/>
      <c r="C209" s="228"/>
      <c r="D209" s="199"/>
      <c r="E209" s="194"/>
      <c r="F209" s="238"/>
      <c r="G209" s="202"/>
      <c r="H209" s="199"/>
      <c r="I209" s="199"/>
      <c r="J209" s="199"/>
      <c r="K209" s="190"/>
      <c r="L209" s="229"/>
      <c r="M209" s="190"/>
      <c r="N209" s="190"/>
      <c r="O209" s="191"/>
    </row>
    <row r="210" spans="2:15" ht="12.75">
      <c r="B210" s="188"/>
      <c r="C210" s="228"/>
      <c r="D210" s="199"/>
      <c r="E210" s="253" t="s">
        <v>81</v>
      </c>
      <c r="G210" s="195"/>
      <c r="H210" s="199"/>
      <c r="I210" s="199"/>
      <c r="J210" s="199"/>
      <c r="K210" s="190"/>
      <c r="L210" s="229" t="s">
        <v>323</v>
      </c>
      <c r="M210" s="190"/>
      <c r="N210" s="190"/>
      <c r="O210" s="191"/>
    </row>
    <row r="211" spans="2:15" ht="12.75">
      <c r="B211" s="188"/>
      <c r="C211" s="228"/>
      <c r="D211" s="199"/>
      <c r="E211" s="253"/>
      <c r="F211" s="195"/>
      <c r="G211" s="195"/>
      <c r="H211" s="199"/>
      <c r="I211" s="199"/>
      <c r="J211" s="199"/>
      <c r="K211" s="190"/>
      <c r="L211" s="229"/>
      <c r="M211" s="190"/>
      <c r="N211" s="190"/>
      <c r="O211" s="191"/>
    </row>
    <row r="212" spans="2:15" ht="12.75">
      <c r="B212" s="188"/>
      <c r="C212" s="228">
        <v>68</v>
      </c>
      <c r="F212" s="195" t="s">
        <v>364</v>
      </c>
      <c r="N212" s="190"/>
      <c r="O212" s="191"/>
    </row>
    <row r="213" spans="2:15" ht="12.75">
      <c r="B213" s="188"/>
      <c r="C213" s="228"/>
      <c r="D213" s="199"/>
      <c r="E213" s="194">
        <v>3</v>
      </c>
      <c r="F213" s="238" t="s">
        <v>365</v>
      </c>
      <c r="G213" s="202"/>
      <c r="H213" s="199"/>
      <c r="I213" s="199"/>
      <c r="J213" s="199"/>
      <c r="K213" s="190"/>
      <c r="L213" s="229" t="s">
        <v>311</v>
      </c>
      <c r="M213" s="190">
        <v>900000</v>
      </c>
      <c r="N213" s="190"/>
      <c r="O213" s="191"/>
    </row>
    <row r="214" spans="2:15" ht="12.75">
      <c r="B214" s="188"/>
      <c r="C214" s="228"/>
      <c r="D214" s="199"/>
      <c r="E214" s="194">
        <v>4</v>
      </c>
      <c r="F214" s="238" t="s">
        <v>366</v>
      </c>
      <c r="G214" s="202"/>
      <c r="H214" s="199"/>
      <c r="I214" s="199"/>
      <c r="J214" s="199"/>
      <c r="K214" s="190"/>
      <c r="L214" s="229" t="s">
        <v>323</v>
      </c>
      <c r="M214" s="190"/>
      <c r="N214" s="190"/>
      <c r="O214" s="191"/>
    </row>
    <row r="215" spans="2:15" ht="12.75">
      <c r="B215" s="188"/>
      <c r="C215" s="228"/>
      <c r="D215" s="199"/>
      <c r="E215" s="194"/>
      <c r="F215" s="238"/>
      <c r="G215" s="202"/>
      <c r="H215" s="199"/>
      <c r="I215" s="199"/>
      <c r="J215" s="199"/>
      <c r="K215" s="190"/>
      <c r="L215" s="229"/>
      <c r="M215" s="190"/>
      <c r="N215" s="190"/>
      <c r="O215" s="191"/>
    </row>
    <row r="216" spans="2:15" ht="12.75">
      <c r="B216" s="188"/>
      <c r="C216" s="228"/>
      <c r="D216" s="199"/>
      <c r="E216" s="194">
        <v>9</v>
      </c>
      <c r="F216" s="238" t="s">
        <v>367</v>
      </c>
      <c r="G216" s="202"/>
      <c r="H216" s="199"/>
      <c r="I216" s="199"/>
      <c r="J216" s="199"/>
      <c r="K216" s="190"/>
      <c r="L216" s="229" t="s">
        <v>311</v>
      </c>
      <c r="M216" s="190">
        <v>38270</v>
      </c>
      <c r="N216" s="190"/>
      <c r="O216" s="191"/>
    </row>
    <row r="217" spans="2:15" ht="12.75">
      <c r="B217" s="188"/>
      <c r="C217" s="228"/>
      <c r="D217" s="199"/>
      <c r="E217" s="194"/>
      <c r="F217" s="238"/>
      <c r="G217" s="202"/>
      <c r="H217" s="199"/>
      <c r="I217" s="199"/>
      <c r="J217" s="199"/>
      <c r="K217" s="190"/>
      <c r="L217" s="229"/>
      <c r="M217" s="190"/>
      <c r="N217" s="190"/>
      <c r="O217" s="191"/>
    </row>
    <row r="218" spans="2:15" ht="12.75">
      <c r="B218" s="188"/>
      <c r="C218" s="228"/>
      <c r="D218" s="199"/>
      <c r="E218" s="194">
        <v>10</v>
      </c>
      <c r="F218" s="238" t="s">
        <v>368</v>
      </c>
      <c r="G218" s="202"/>
      <c r="H218" s="199"/>
      <c r="I218" s="199"/>
      <c r="J218" s="199"/>
      <c r="K218" s="190"/>
      <c r="L218" s="229"/>
      <c r="M218" s="190">
        <v>605533.9993230812</v>
      </c>
      <c r="N218" s="190"/>
      <c r="O218" s="191"/>
    </row>
    <row r="219" spans="2:15" ht="12.75">
      <c r="B219" s="188"/>
      <c r="C219" s="189"/>
      <c r="D219" s="190"/>
      <c r="E219" s="190"/>
      <c r="F219" s="190"/>
      <c r="G219" s="190"/>
      <c r="H219" s="190"/>
      <c r="I219" s="190"/>
      <c r="J219" s="190"/>
      <c r="K219" s="190"/>
      <c r="L219" s="190"/>
      <c r="M219" s="190"/>
      <c r="N219" s="190"/>
      <c r="O219" s="191"/>
    </row>
    <row r="220" spans="2:15" ht="12.75">
      <c r="B220" s="188"/>
      <c r="C220" s="189"/>
      <c r="D220" s="190"/>
      <c r="E220" s="190"/>
      <c r="F220" s="257" t="s">
        <v>369</v>
      </c>
      <c r="G220" s="193" t="s">
        <v>370</v>
      </c>
      <c r="H220" s="190"/>
      <c r="I220" s="190"/>
      <c r="J220" s="190"/>
      <c r="K220" s="190"/>
      <c r="L220" s="189" t="s">
        <v>311</v>
      </c>
      <c r="M220" s="205">
        <v>681537.9993230812</v>
      </c>
      <c r="N220" s="190"/>
      <c r="O220" s="191"/>
    </row>
    <row r="221" spans="2:15" ht="12.75">
      <c r="B221" s="188"/>
      <c r="C221" s="189"/>
      <c r="D221" s="190"/>
      <c r="E221" s="190"/>
      <c r="F221" s="257" t="s">
        <v>369</v>
      </c>
      <c r="G221" s="190" t="s">
        <v>371</v>
      </c>
      <c r="H221" s="190"/>
      <c r="I221" s="190"/>
      <c r="J221" s="190"/>
      <c r="K221" s="190"/>
      <c r="L221" s="189" t="s">
        <v>311</v>
      </c>
      <c r="M221" s="231">
        <v>78520</v>
      </c>
      <c r="N221" s="190"/>
      <c r="O221" s="191"/>
    </row>
    <row r="222" spans="2:15" ht="12.75">
      <c r="B222" s="188"/>
      <c r="C222" s="189"/>
      <c r="D222" s="190"/>
      <c r="E222" s="190"/>
      <c r="F222" s="257" t="s">
        <v>369</v>
      </c>
      <c r="G222" s="190" t="s">
        <v>226</v>
      </c>
      <c r="H222" s="190"/>
      <c r="I222" s="190"/>
      <c r="J222" s="190"/>
      <c r="K222" s="190"/>
      <c r="L222" s="189" t="s">
        <v>311</v>
      </c>
      <c r="M222" s="231">
        <f>M220+M221</f>
        <v>760057.9993230812</v>
      </c>
      <c r="N222" s="190"/>
      <c r="O222" s="191"/>
    </row>
    <row r="223" spans="2:15" ht="12.75">
      <c r="B223" s="188"/>
      <c r="C223" s="189"/>
      <c r="D223" s="190"/>
      <c r="E223" s="190"/>
      <c r="F223" s="257" t="s">
        <v>369</v>
      </c>
      <c r="G223" s="255" t="s">
        <v>406</v>
      </c>
      <c r="H223" s="190"/>
      <c r="I223" s="190"/>
      <c r="J223" s="190"/>
      <c r="K223" s="190"/>
      <c r="L223" s="189" t="s">
        <v>311</v>
      </c>
      <c r="M223" s="231">
        <f>M222*0.1</f>
        <v>76005.79993230813</v>
      </c>
      <c r="N223" s="190"/>
      <c r="O223" s="191"/>
    </row>
    <row r="224" spans="2:15" ht="12.75">
      <c r="B224" s="188"/>
      <c r="C224" s="189"/>
      <c r="D224" s="190"/>
      <c r="E224" s="190"/>
      <c r="F224" s="190"/>
      <c r="G224" s="190"/>
      <c r="H224" s="190"/>
      <c r="I224" s="190"/>
      <c r="J224" s="190"/>
      <c r="K224" s="190"/>
      <c r="L224" s="190"/>
      <c r="M224" s="190"/>
      <c r="N224" s="190"/>
      <c r="O224" s="191"/>
    </row>
    <row r="225" spans="3:15" ht="12.75">
      <c r="C225" s="188"/>
      <c r="D225" s="189"/>
      <c r="E225" s="190"/>
      <c r="F225" s="253" t="s">
        <v>372</v>
      </c>
      <c r="G225" s="195" t="s">
        <v>373</v>
      </c>
      <c r="H225" s="190"/>
      <c r="I225" s="190"/>
      <c r="J225" s="190"/>
      <c r="K225" s="190"/>
      <c r="L225" s="190"/>
      <c r="M225" s="190"/>
      <c r="N225" s="190"/>
      <c r="O225" s="191"/>
    </row>
    <row r="226" spans="3:15" ht="12.75">
      <c r="C226" s="188"/>
      <c r="D226" s="189"/>
      <c r="E226" s="190"/>
      <c r="F226" s="190"/>
      <c r="G226" s="190"/>
      <c r="H226" s="190"/>
      <c r="I226" s="190"/>
      <c r="J226" s="190"/>
      <c r="K226" s="190"/>
      <c r="L226" s="190"/>
      <c r="M226" s="190"/>
      <c r="N226" s="190"/>
      <c r="O226" s="191"/>
    </row>
    <row r="227" spans="3:15" ht="12.75">
      <c r="C227" s="188"/>
      <c r="D227" s="189">
        <v>1</v>
      </c>
      <c r="E227" s="190"/>
      <c r="F227" s="190"/>
      <c r="G227" s="238" t="s">
        <v>374</v>
      </c>
      <c r="H227" s="190"/>
      <c r="I227" s="190"/>
      <c r="J227" s="190"/>
      <c r="K227" s="190"/>
      <c r="L227" s="190" t="s">
        <v>299</v>
      </c>
      <c r="M227" s="190">
        <v>16264249</v>
      </c>
      <c r="N227" s="190"/>
      <c r="O227" s="191"/>
    </row>
    <row r="228" spans="3:15" ht="12.75">
      <c r="C228" s="188"/>
      <c r="D228" s="189"/>
      <c r="E228" s="190"/>
      <c r="F228" s="190"/>
      <c r="G228" s="238"/>
      <c r="H228" s="190"/>
      <c r="I228" s="190"/>
      <c r="J228" s="190"/>
      <c r="K228" s="190"/>
      <c r="L228" s="190"/>
      <c r="M228" s="190"/>
      <c r="N228" s="190"/>
      <c r="O228" s="191"/>
    </row>
    <row r="229" spans="3:15" ht="12.75">
      <c r="C229" s="188"/>
      <c r="D229" s="189"/>
      <c r="E229" s="190"/>
      <c r="F229" s="190"/>
      <c r="G229" s="238"/>
      <c r="H229" s="190"/>
      <c r="I229" s="190"/>
      <c r="J229" s="190"/>
      <c r="K229" s="190"/>
      <c r="L229" s="190"/>
      <c r="M229" s="190"/>
      <c r="N229" s="190"/>
      <c r="O229" s="191"/>
    </row>
    <row r="230" spans="3:15" ht="12.75">
      <c r="C230" s="188"/>
      <c r="D230" s="189"/>
      <c r="E230" s="190"/>
      <c r="F230" s="190"/>
      <c r="G230" s="235" t="str">
        <f>'[1]Ardh.Shpenz.1'!D15</f>
        <v>Shpenzime te tjera nga veprimtaria e shfrytezimit</v>
      </c>
      <c r="H230" s="190"/>
      <c r="I230" s="190"/>
      <c r="J230" s="190"/>
      <c r="K230" s="190"/>
      <c r="L230" s="190" t="s">
        <v>375</v>
      </c>
      <c r="M230" s="255">
        <v>578900</v>
      </c>
      <c r="N230" s="190"/>
      <c r="O230" s="191"/>
    </row>
    <row r="231" spans="3:15" ht="12.75">
      <c r="C231" s="188"/>
      <c r="D231" s="189"/>
      <c r="E231" s="190"/>
      <c r="F231" s="190"/>
      <c r="G231" s="235"/>
      <c r="I231" s="190" t="s">
        <v>451</v>
      </c>
      <c r="J231" s="190"/>
      <c r="K231" s="190">
        <v>81600</v>
      </c>
      <c r="L231" s="190"/>
      <c r="N231" s="190"/>
      <c r="O231" s="191"/>
    </row>
    <row r="232" spans="3:15" ht="12.75">
      <c r="C232" s="188"/>
      <c r="D232" s="189"/>
      <c r="E232" s="190"/>
      <c r="F232" s="190"/>
      <c r="G232" s="235"/>
      <c r="I232" s="190" t="s">
        <v>452</v>
      </c>
      <c r="J232" s="190"/>
      <c r="K232" s="190">
        <v>60000</v>
      </c>
      <c r="L232" s="190"/>
      <c r="M232" s="255"/>
      <c r="N232" s="190"/>
      <c r="O232" s="191"/>
    </row>
    <row r="233" spans="3:15" ht="12.75">
      <c r="C233" s="188"/>
      <c r="D233" s="189"/>
      <c r="E233" s="190"/>
      <c r="F233" s="190"/>
      <c r="G233" s="235"/>
      <c r="I233" s="190" t="s">
        <v>282</v>
      </c>
      <c r="J233" s="190"/>
      <c r="K233" s="190">
        <v>700</v>
      </c>
      <c r="L233" s="190"/>
      <c r="M233" s="255"/>
      <c r="N233" s="190"/>
      <c r="O233" s="191"/>
    </row>
    <row r="234" spans="3:15" ht="12.75">
      <c r="C234" s="188"/>
      <c r="D234" s="189"/>
      <c r="E234" s="190"/>
      <c r="F234" s="190"/>
      <c r="G234" s="235"/>
      <c r="I234" s="255" t="s">
        <v>283</v>
      </c>
      <c r="J234" s="190"/>
      <c r="K234" s="190">
        <v>240000</v>
      </c>
      <c r="L234" s="190"/>
      <c r="M234" s="255"/>
      <c r="N234" s="190"/>
      <c r="O234" s="191"/>
    </row>
    <row r="235" spans="3:15" ht="12.75">
      <c r="C235" s="188"/>
      <c r="D235" s="189"/>
      <c r="E235" s="190"/>
      <c r="F235" s="190"/>
      <c r="G235" s="235"/>
      <c r="I235" s="255" t="s">
        <v>453</v>
      </c>
      <c r="J235" s="190"/>
      <c r="K235" s="190">
        <v>7500</v>
      </c>
      <c r="L235" s="190"/>
      <c r="M235" s="255"/>
      <c r="N235" s="190"/>
      <c r="O235" s="191"/>
    </row>
    <row r="236" spans="3:15" ht="12.75">
      <c r="C236" s="188"/>
      <c r="D236" s="189"/>
      <c r="E236" s="190"/>
      <c r="F236" s="190"/>
      <c r="G236" s="257"/>
      <c r="I236" s="255" t="s">
        <v>454</v>
      </c>
      <c r="J236" s="190"/>
      <c r="K236" s="255">
        <v>29600</v>
      </c>
      <c r="L236" s="190"/>
      <c r="M236" s="255"/>
      <c r="N236" s="190"/>
      <c r="O236" s="191"/>
    </row>
    <row r="237" spans="3:15" ht="12.75">
      <c r="C237" s="188"/>
      <c r="D237" s="189"/>
      <c r="E237" s="190"/>
      <c r="F237" s="190"/>
      <c r="G237" s="257"/>
      <c r="I237" s="255" t="s">
        <v>455</v>
      </c>
      <c r="J237" s="190"/>
      <c r="K237" s="190">
        <v>39500</v>
      </c>
      <c r="L237" s="190"/>
      <c r="M237" s="255"/>
      <c r="N237" s="190"/>
      <c r="O237" s="191"/>
    </row>
    <row r="238" spans="3:15" ht="12.75">
      <c r="C238" s="188"/>
      <c r="D238" s="240"/>
      <c r="I238" s="255" t="s">
        <v>284</v>
      </c>
      <c r="J238" s="190"/>
      <c r="K238" s="190">
        <v>120000</v>
      </c>
      <c r="L238" s="190"/>
      <c r="M238" s="255"/>
      <c r="N238" s="190"/>
      <c r="O238" s="191"/>
    </row>
    <row r="239" spans="3:15" ht="12.75">
      <c r="C239" s="188"/>
      <c r="D239" s="189"/>
      <c r="E239" s="190"/>
      <c r="F239" s="190"/>
      <c r="G239" s="257"/>
      <c r="H239" s="255"/>
      <c r="I239" s="190"/>
      <c r="J239" s="190"/>
      <c r="K239" s="190"/>
      <c r="L239" s="255"/>
      <c r="M239" s="190"/>
      <c r="N239" s="190"/>
      <c r="O239" s="191"/>
    </row>
    <row r="240" spans="3:15" ht="12.75">
      <c r="C240" s="188"/>
      <c r="D240" s="189"/>
      <c r="E240" s="190"/>
      <c r="F240" s="190"/>
      <c r="G240" s="257"/>
      <c r="H240" s="190"/>
      <c r="I240" s="190"/>
      <c r="J240" s="190"/>
      <c r="K240" s="190"/>
      <c r="L240" s="255"/>
      <c r="M240" s="190"/>
      <c r="N240" s="190"/>
      <c r="O240" s="191"/>
    </row>
    <row r="241" spans="3:15" ht="12.75">
      <c r="C241" s="188"/>
      <c r="D241" s="189">
        <v>5</v>
      </c>
      <c r="E241" s="190"/>
      <c r="F241" s="235"/>
      <c r="G241" s="258" t="s">
        <v>376</v>
      </c>
      <c r="H241" s="190"/>
      <c r="I241" s="190"/>
      <c r="J241" s="190"/>
      <c r="K241" s="190"/>
      <c r="L241" s="255" t="s">
        <v>311</v>
      </c>
      <c r="M241" s="190">
        <v>1059317.409</v>
      </c>
      <c r="N241" s="190"/>
      <c r="O241" s="191"/>
    </row>
    <row r="242" spans="3:15" ht="12.75">
      <c r="C242" s="188"/>
      <c r="D242" s="189"/>
      <c r="E242" s="190"/>
      <c r="F242" s="190"/>
      <c r="G242" s="257"/>
      <c r="H242" s="190"/>
      <c r="I242" s="190"/>
      <c r="J242" s="190"/>
      <c r="K242" s="190"/>
      <c r="L242" s="255"/>
      <c r="M242" s="190"/>
      <c r="N242" s="190"/>
      <c r="O242" s="191"/>
    </row>
    <row r="243" spans="3:15" ht="12.75">
      <c r="C243" s="188"/>
      <c r="D243" s="189">
        <v>6</v>
      </c>
      <c r="E243" s="190"/>
      <c r="F243" s="258" t="s">
        <v>405</v>
      </c>
      <c r="H243" s="190"/>
      <c r="I243" s="190"/>
      <c r="J243" s="190"/>
      <c r="K243" s="190"/>
      <c r="L243" s="255"/>
      <c r="M243" s="190"/>
      <c r="N243" s="190"/>
      <c r="O243" s="191"/>
    </row>
    <row r="244" spans="3:15" ht="12.75">
      <c r="C244" s="188"/>
      <c r="D244" s="189"/>
      <c r="E244" s="190"/>
      <c r="F244" s="255"/>
      <c r="G244" s="257"/>
      <c r="H244" s="190"/>
      <c r="I244" s="190"/>
      <c r="J244" s="190"/>
      <c r="K244" s="190"/>
      <c r="L244" s="255"/>
      <c r="M244" s="190"/>
      <c r="N244" s="190"/>
      <c r="O244" s="191"/>
    </row>
    <row r="245" spans="3:15" ht="12.75">
      <c r="C245" s="188"/>
      <c r="D245" s="189"/>
      <c r="E245" s="190"/>
      <c r="F245" s="255" t="s">
        <v>377</v>
      </c>
      <c r="G245" s="258" t="s">
        <v>378</v>
      </c>
      <c r="H245" s="190"/>
      <c r="I245" s="190"/>
      <c r="J245" s="190"/>
      <c r="K245" s="190"/>
      <c r="L245" s="255"/>
      <c r="M245" s="190"/>
      <c r="N245" s="190"/>
      <c r="O245" s="191"/>
    </row>
    <row r="246" spans="3:15" ht="12.75">
      <c r="C246" s="188"/>
      <c r="D246" s="189"/>
      <c r="E246" s="190"/>
      <c r="F246" s="255" t="s">
        <v>379</v>
      </c>
      <c r="G246" s="257"/>
      <c r="H246" s="190"/>
      <c r="I246" s="190"/>
      <c r="J246" s="190"/>
      <c r="K246" s="190"/>
      <c r="L246" s="255">
        <v>605533.9993230812</v>
      </c>
      <c r="M246" s="190" t="s">
        <v>311</v>
      </c>
      <c r="N246" s="190"/>
      <c r="O246" s="191"/>
    </row>
    <row r="247" spans="3:15" ht="12.75">
      <c r="C247" s="188"/>
      <c r="D247" s="189"/>
      <c r="E247" s="190"/>
      <c r="F247" s="249" t="s">
        <v>456</v>
      </c>
      <c r="G247" s="257"/>
      <c r="H247" s="190"/>
      <c r="I247" s="190"/>
      <c r="J247" s="190"/>
      <c r="K247" s="190"/>
      <c r="L247" s="255"/>
      <c r="M247" s="190"/>
      <c r="N247" s="190"/>
      <c r="O247" s="191"/>
    </row>
    <row r="248" spans="3:15" ht="15">
      <c r="C248" s="259"/>
      <c r="D248" s="260"/>
      <c r="E248" s="261"/>
      <c r="F248" s="261"/>
      <c r="G248" s="261"/>
      <c r="H248" s="261"/>
      <c r="I248" s="261"/>
      <c r="J248" s="262"/>
      <c r="K248" s="262"/>
      <c r="L248" s="262"/>
      <c r="M248" s="262"/>
      <c r="N248" s="262"/>
      <c r="O248" s="263"/>
    </row>
    <row r="249" spans="4:14" ht="15">
      <c r="D249" s="240"/>
      <c r="J249" s="264"/>
      <c r="K249" s="264"/>
      <c r="L249" s="264"/>
      <c r="M249" s="264"/>
      <c r="N249" s="264"/>
    </row>
    <row r="250" spans="6:10" ht="12.75">
      <c r="F250" s="187" t="s">
        <v>407</v>
      </c>
      <c r="J250" s="187" t="s">
        <v>408</v>
      </c>
    </row>
    <row r="251" spans="5:10" ht="12.75">
      <c r="E251" s="187" t="s">
        <v>409</v>
      </c>
      <c r="J251" s="187" t="s">
        <v>410</v>
      </c>
    </row>
  </sheetData>
  <sheetProtection/>
  <mergeCells count="20">
    <mergeCell ref="F71:H71"/>
    <mergeCell ref="F92:H92"/>
    <mergeCell ref="F93:H93"/>
    <mergeCell ref="F94:H94"/>
    <mergeCell ref="B4:O4"/>
    <mergeCell ref="D5:E5"/>
    <mergeCell ref="E11:E12"/>
    <mergeCell ref="F11:G12"/>
    <mergeCell ref="H11:H12"/>
    <mergeCell ref="J11:K12"/>
    <mergeCell ref="J13:K13"/>
    <mergeCell ref="F16:M16"/>
    <mergeCell ref="E18:E19"/>
    <mergeCell ref="F18:K19"/>
    <mergeCell ref="H31:J31"/>
    <mergeCell ref="F23:M23"/>
    <mergeCell ref="F29:G29"/>
    <mergeCell ref="F20:K20"/>
    <mergeCell ref="F21:K21"/>
    <mergeCell ref="F22:K22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8"/>
  <sheetViews>
    <sheetView zoomScalePageLayoutView="0" workbookViewId="0" topLeftCell="A22">
      <selection activeCell="H12" sqref="H12"/>
    </sheetView>
  </sheetViews>
  <sheetFormatPr defaultColWidth="9.140625" defaultRowHeight="12.75"/>
  <cols>
    <col min="1" max="1" width="3.8515625" style="120" customWidth="1"/>
    <col min="2" max="2" width="6.57421875" style="120" customWidth="1"/>
    <col min="3" max="3" width="46.8515625" style="120" customWidth="1"/>
    <col min="4" max="4" width="12.7109375" style="120" customWidth="1"/>
    <col min="5" max="5" width="11.8515625" style="120" customWidth="1"/>
    <col min="6" max="16384" width="9.140625" style="120" customWidth="1"/>
  </cols>
  <sheetData>
    <row r="1" spans="3:4" ht="12.75">
      <c r="C1" s="158" t="str">
        <f>'Kopertina '!G3</f>
        <v>ELCOAL</v>
      </c>
      <c r="D1" s="120">
        <v>4</v>
      </c>
    </row>
    <row r="2" spans="2:7" ht="15.75">
      <c r="B2" s="390" t="s">
        <v>133</v>
      </c>
      <c r="C2" s="390"/>
      <c r="D2" s="390"/>
      <c r="E2" s="169">
        <v>2010</v>
      </c>
      <c r="F2" s="169"/>
      <c r="G2" s="169"/>
    </row>
    <row r="3" ht="13.5" thickBot="1"/>
    <row r="4" spans="2:8" ht="20.25" customHeight="1">
      <c r="B4" s="170" t="s">
        <v>18</v>
      </c>
      <c r="C4" s="171" t="s">
        <v>133</v>
      </c>
      <c r="D4" s="172" t="s">
        <v>21</v>
      </c>
      <c r="E4" s="172" t="s">
        <v>135</v>
      </c>
      <c r="F4" s="173"/>
      <c r="G4" s="173"/>
      <c r="H4" s="173"/>
    </row>
    <row r="5" spans="2:9" ht="19.5" customHeight="1" thickBot="1">
      <c r="B5" s="174"/>
      <c r="C5" s="174"/>
      <c r="D5" s="174" t="s">
        <v>134</v>
      </c>
      <c r="E5" s="174" t="s">
        <v>24</v>
      </c>
      <c r="H5" s="283" t="s">
        <v>457</v>
      </c>
      <c r="I5" s="283" t="s">
        <v>458</v>
      </c>
    </row>
    <row r="6" spans="2:9" ht="31.5" customHeight="1">
      <c r="B6" s="175" t="s">
        <v>136</v>
      </c>
      <c r="C6" s="138" t="s">
        <v>137</v>
      </c>
      <c r="D6" s="154"/>
      <c r="E6" s="154"/>
      <c r="G6" s="120">
        <v>16264249</v>
      </c>
      <c r="H6" s="120">
        <f>G6*1.2</f>
        <v>19517098.8</v>
      </c>
      <c r="I6" s="120">
        <v>0</v>
      </c>
    </row>
    <row r="7" spans="2:5" ht="21" customHeight="1">
      <c r="B7" s="176"/>
      <c r="C7" s="154" t="s">
        <v>138</v>
      </c>
      <c r="D7" s="154">
        <f>H6</f>
        <v>19517098.8</v>
      </c>
      <c r="E7" s="154">
        <v>12984254.799999999</v>
      </c>
    </row>
    <row r="8" spans="2:8" ht="24.75" customHeight="1">
      <c r="B8" s="176"/>
      <c r="C8" s="154" t="s">
        <v>139</v>
      </c>
      <c r="D8" s="154">
        <v>19278967</v>
      </c>
      <c r="E8" s="154">
        <v>12542238</v>
      </c>
      <c r="H8" s="139"/>
    </row>
    <row r="9" spans="2:5" ht="24" customHeight="1">
      <c r="B9" s="176"/>
      <c r="C9" s="154" t="s">
        <v>140</v>
      </c>
      <c r="D9" s="154"/>
      <c r="E9" s="154"/>
    </row>
    <row r="10" spans="2:5" ht="23.25" customHeight="1">
      <c r="B10" s="176"/>
      <c r="C10" s="154" t="s">
        <v>413</v>
      </c>
      <c r="D10" s="154">
        <v>196249</v>
      </c>
      <c r="E10" s="154">
        <v>-44307</v>
      </c>
    </row>
    <row r="11" spans="2:5" ht="26.25" customHeight="1">
      <c r="B11" s="176"/>
      <c r="C11" s="154" t="s">
        <v>142</v>
      </c>
      <c r="D11" s="154">
        <v>97655</v>
      </c>
      <c r="E11" s="154">
        <v>44776</v>
      </c>
    </row>
    <row r="12" spans="2:5" ht="25.5" customHeight="1">
      <c r="B12" s="176"/>
      <c r="C12" s="177" t="s">
        <v>143</v>
      </c>
      <c r="D12" s="154">
        <f>D26</f>
        <v>-55772</v>
      </c>
      <c r="E12" s="177"/>
    </row>
    <row r="13" spans="2:5" ht="33" customHeight="1">
      <c r="B13" s="176" t="s">
        <v>144</v>
      </c>
      <c r="C13" s="138" t="s">
        <v>145</v>
      </c>
      <c r="D13" s="154"/>
      <c r="E13" s="154"/>
    </row>
    <row r="14" spans="2:5" ht="26.25" customHeight="1">
      <c r="B14" s="176"/>
      <c r="C14" s="154" t="s">
        <v>146</v>
      </c>
      <c r="D14" s="154"/>
      <c r="E14" s="154"/>
    </row>
    <row r="15" spans="2:5" ht="22.5" customHeight="1">
      <c r="B15" s="176"/>
      <c r="C15" s="154" t="s">
        <v>147</v>
      </c>
      <c r="D15" s="154"/>
      <c r="E15" s="154"/>
    </row>
    <row r="16" spans="2:5" ht="25.5" customHeight="1">
      <c r="B16" s="176"/>
      <c r="C16" s="154" t="s">
        <v>148</v>
      </c>
      <c r="D16" s="154"/>
      <c r="E16" s="154"/>
    </row>
    <row r="17" spans="2:5" ht="22.5" customHeight="1">
      <c r="B17" s="176"/>
      <c r="C17" s="154" t="s">
        <v>149</v>
      </c>
      <c r="D17" s="154"/>
      <c r="E17" s="154"/>
    </row>
    <row r="18" spans="2:5" ht="22.5" customHeight="1">
      <c r="B18" s="176"/>
      <c r="C18" s="154" t="s">
        <v>150</v>
      </c>
      <c r="D18" s="154"/>
      <c r="E18" s="154"/>
    </row>
    <row r="19" spans="2:5" ht="20.25" customHeight="1">
      <c r="B19" s="176"/>
      <c r="C19" s="177" t="s">
        <v>151</v>
      </c>
      <c r="D19" s="154"/>
      <c r="E19" s="157"/>
    </row>
    <row r="20" spans="2:5" ht="30.75" customHeight="1">
      <c r="B20" s="176" t="s">
        <v>152</v>
      </c>
      <c r="C20" s="138" t="s">
        <v>153</v>
      </c>
      <c r="D20" s="154"/>
      <c r="E20" s="154"/>
    </row>
    <row r="21" spans="2:5" ht="22.5" customHeight="1">
      <c r="B21" s="178"/>
      <c r="C21" s="154" t="s">
        <v>154</v>
      </c>
      <c r="D21" s="154"/>
      <c r="E21" s="154"/>
    </row>
    <row r="22" spans="2:5" ht="22.5" customHeight="1">
      <c r="B22" s="178"/>
      <c r="C22" s="154" t="s">
        <v>155</v>
      </c>
      <c r="D22" s="154"/>
      <c r="E22" s="154"/>
    </row>
    <row r="23" spans="2:5" ht="23.25" customHeight="1">
      <c r="B23" s="178"/>
      <c r="C23" s="154" t="s">
        <v>156</v>
      </c>
      <c r="D23" s="154"/>
      <c r="E23" s="154"/>
    </row>
    <row r="24" spans="2:5" ht="22.5" customHeight="1">
      <c r="B24" s="179"/>
      <c r="C24" s="154" t="s">
        <v>157</v>
      </c>
      <c r="D24" s="154"/>
      <c r="E24" s="154"/>
    </row>
    <row r="25" spans="2:5" ht="21.75" customHeight="1">
      <c r="B25" s="179"/>
      <c r="C25" s="154" t="s">
        <v>158</v>
      </c>
      <c r="D25" s="154"/>
      <c r="E25" s="154"/>
    </row>
    <row r="26" spans="2:5" ht="25.5" customHeight="1">
      <c r="B26" s="179"/>
      <c r="C26" s="177" t="s">
        <v>159</v>
      </c>
      <c r="D26" s="154">
        <f>D28-D27</f>
        <v>-55772</v>
      </c>
      <c r="E26" s="157">
        <v>352934.2000802818</v>
      </c>
    </row>
    <row r="27" spans="2:5" ht="29.25" customHeight="1">
      <c r="B27" s="179"/>
      <c r="C27" s="157" t="s">
        <v>161</v>
      </c>
      <c r="D27" s="154">
        <v>942826</v>
      </c>
      <c r="E27" s="154">
        <v>589891.5</v>
      </c>
    </row>
    <row r="28" spans="2:5" ht="30" customHeight="1" thickBot="1">
      <c r="B28" s="180"/>
      <c r="C28" s="157" t="s">
        <v>160</v>
      </c>
      <c r="D28" s="154">
        <f>'AKTIVI '!F7</f>
        <v>887054</v>
      </c>
      <c r="E28" s="154">
        <v>942825.7000802818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37"/>
  <sheetViews>
    <sheetView zoomScalePageLayoutView="0" workbookViewId="0" topLeftCell="A4">
      <selection activeCell="D25" sqref="D25"/>
    </sheetView>
  </sheetViews>
  <sheetFormatPr defaultColWidth="9.140625" defaultRowHeight="12.75"/>
  <cols>
    <col min="1" max="1" width="14.140625" style="0" customWidth="1"/>
    <col min="2" max="2" width="5.00390625" style="0" customWidth="1"/>
    <col min="3" max="3" width="50.140625" style="0" customWidth="1"/>
    <col min="4" max="4" width="14.28125" style="0" customWidth="1"/>
    <col min="5" max="5" width="15.421875" style="0" customWidth="1"/>
  </cols>
  <sheetData>
    <row r="1" ht="12.75">
      <c r="C1" s="19" t="str">
        <f>'Kopertina '!G3</f>
        <v>ELCOAL</v>
      </c>
    </row>
    <row r="2" spans="2:5" ht="19.5" customHeight="1">
      <c r="B2" s="394" t="s">
        <v>225</v>
      </c>
      <c r="C2" s="394"/>
      <c r="D2" s="394"/>
      <c r="E2" s="37">
        <v>2008</v>
      </c>
    </row>
    <row r="3" spans="2:5" ht="19.5" customHeight="1">
      <c r="B3" s="115"/>
      <c r="C3" s="115"/>
      <c r="D3" s="115"/>
      <c r="E3" s="37"/>
    </row>
    <row r="4" ht="10.5" customHeight="1" thickBot="1"/>
    <row r="5" spans="2:5" ht="18" customHeight="1">
      <c r="B5" s="98" t="s">
        <v>18</v>
      </c>
      <c r="C5" s="98" t="s">
        <v>133</v>
      </c>
      <c r="D5" s="98" t="s">
        <v>21</v>
      </c>
      <c r="E5" s="98" t="s">
        <v>135</v>
      </c>
    </row>
    <row r="6" spans="2:5" ht="16.5" thickBot="1">
      <c r="B6" s="99"/>
      <c r="C6" s="99"/>
      <c r="D6" s="99" t="s">
        <v>134</v>
      </c>
      <c r="E6" s="99" t="s">
        <v>24</v>
      </c>
    </row>
    <row r="7" spans="2:5" ht="21" customHeight="1">
      <c r="B7" s="41" t="s">
        <v>136</v>
      </c>
      <c r="C7" s="96" t="s">
        <v>137</v>
      </c>
      <c r="D7" s="97"/>
      <c r="E7" s="105"/>
    </row>
    <row r="8" spans="2:5" ht="19.5" customHeight="1">
      <c r="B8" s="42">
        <v>1</v>
      </c>
      <c r="C8" s="23" t="s">
        <v>226</v>
      </c>
      <c r="D8" s="23"/>
      <c r="E8" s="110"/>
    </row>
    <row r="9" spans="2:5" ht="18" customHeight="1">
      <c r="B9" s="42">
        <v>2</v>
      </c>
      <c r="C9" s="23" t="s">
        <v>227</v>
      </c>
      <c r="D9" s="23"/>
      <c r="E9" s="110"/>
    </row>
    <row r="10" spans="2:5" ht="15" customHeight="1">
      <c r="B10" s="42"/>
      <c r="C10" s="23" t="s">
        <v>247</v>
      </c>
      <c r="D10" s="23"/>
      <c r="E10" s="110"/>
    </row>
    <row r="11" spans="2:5" ht="18" customHeight="1">
      <c r="B11" s="42"/>
      <c r="C11" s="23" t="s">
        <v>250</v>
      </c>
      <c r="D11" s="23"/>
      <c r="E11" s="110"/>
    </row>
    <row r="12" spans="2:5" ht="15.75" customHeight="1">
      <c r="B12" s="42"/>
      <c r="C12" s="23" t="s">
        <v>248</v>
      </c>
      <c r="D12" s="23"/>
      <c r="E12" s="110"/>
    </row>
    <row r="13" spans="2:5" ht="18.75" customHeight="1">
      <c r="B13" s="86"/>
      <c r="C13" s="90" t="s">
        <v>249</v>
      </c>
      <c r="D13" s="87"/>
      <c r="E13" s="108"/>
    </row>
    <row r="14" spans="2:6" ht="20.25" customHeight="1">
      <c r="B14" s="86">
        <v>3</v>
      </c>
      <c r="C14" s="89" t="s">
        <v>228</v>
      </c>
      <c r="D14" s="90"/>
      <c r="E14" s="106"/>
      <c r="F14" s="85"/>
    </row>
    <row r="15" spans="3:5" ht="19.5" customHeight="1">
      <c r="C15" s="93" t="s">
        <v>229</v>
      </c>
      <c r="D15" s="49"/>
      <c r="E15" s="111"/>
    </row>
    <row r="16" spans="2:5" ht="21" customHeight="1">
      <c r="B16" s="88">
        <v>4</v>
      </c>
      <c r="C16" s="94" t="s">
        <v>230</v>
      </c>
      <c r="D16" s="49"/>
      <c r="E16" s="112"/>
    </row>
    <row r="17" spans="2:5" ht="18" customHeight="1">
      <c r="B17" s="88">
        <v>5</v>
      </c>
      <c r="C17" s="14" t="s">
        <v>231</v>
      </c>
      <c r="D17" s="23"/>
      <c r="E17" s="110"/>
    </row>
    <row r="18" spans="2:5" ht="21" customHeight="1">
      <c r="B18" s="42">
        <v>6</v>
      </c>
      <c r="C18" s="14" t="s">
        <v>232</v>
      </c>
      <c r="D18" s="23"/>
      <c r="E18" s="110"/>
    </row>
    <row r="19" spans="2:5" ht="19.5" customHeight="1">
      <c r="B19" s="42">
        <v>7</v>
      </c>
      <c r="C19" s="14" t="s">
        <v>141</v>
      </c>
      <c r="D19" s="23"/>
      <c r="E19" s="110"/>
    </row>
    <row r="20" spans="2:5" ht="21" customHeight="1">
      <c r="B20" s="42">
        <v>8</v>
      </c>
      <c r="C20" s="14" t="s">
        <v>233</v>
      </c>
      <c r="D20" s="33"/>
      <c r="E20" s="107"/>
    </row>
    <row r="21" spans="2:5" ht="22.5" customHeight="1">
      <c r="B21" s="42">
        <v>9</v>
      </c>
      <c r="C21" s="101" t="s">
        <v>234</v>
      </c>
      <c r="D21" s="23"/>
      <c r="E21" s="110"/>
    </row>
    <row r="22" spans="2:5" ht="20.25" customHeight="1">
      <c r="B22" s="42" t="s">
        <v>144</v>
      </c>
      <c r="C22" s="95" t="s">
        <v>235</v>
      </c>
      <c r="D22" s="95"/>
      <c r="E22" s="113"/>
    </row>
    <row r="23" spans="2:5" ht="17.25" customHeight="1">
      <c r="B23" s="40">
        <v>1</v>
      </c>
      <c r="C23" s="14" t="s">
        <v>236</v>
      </c>
      <c r="D23" s="23"/>
      <c r="E23" s="110"/>
    </row>
    <row r="24" spans="2:5" ht="18.75" customHeight="1">
      <c r="B24" s="40">
        <v>2</v>
      </c>
      <c r="C24" s="14" t="s">
        <v>237</v>
      </c>
      <c r="D24" s="23"/>
      <c r="E24" s="110"/>
    </row>
    <row r="25" spans="2:5" ht="18.75" customHeight="1">
      <c r="B25" s="38">
        <v>3</v>
      </c>
      <c r="C25" s="14" t="s">
        <v>148</v>
      </c>
      <c r="D25" s="23"/>
      <c r="E25" s="110"/>
    </row>
    <row r="26" spans="2:5" ht="20.25" customHeight="1">
      <c r="B26" s="38">
        <v>4</v>
      </c>
      <c r="C26" s="14" t="s">
        <v>149</v>
      </c>
      <c r="D26" s="23"/>
      <c r="E26" s="110"/>
    </row>
    <row r="27" spans="2:5" ht="18" customHeight="1">
      <c r="B27" s="91">
        <v>5</v>
      </c>
      <c r="C27" s="90" t="s">
        <v>238</v>
      </c>
      <c r="D27" s="92"/>
      <c r="E27" s="108"/>
    </row>
    <row r="28" spans="2:5" ht="19.5" customHeight="1">
      <c r="B28" s="38">
        <v>6</v>
      </c>
      <c r="C28" s="100" t="s">
        <v>239</v>
      </c>
      <c r="D28" s="23"/>
      <c r="E28" s="110"/>
    </row>
    <row r="29" spans="2:5" ht="21.75" customHeight="1">
      <c r="B29" s="42" t="s">
        <v>152</v>
      </c>
      <c r="C29" s="95" t="s">
        <v>240</v>
      </c>
      <c r="D29" s="95"/>
      <c r="E29" s="113"/>
    </row>
    <row r="30" spans="2:5" ht="19.5" customHeight="1">
      <c r="B30" s="38">
        <v>1</v>
      </c>
      <c r="C30" s="14" t="s">
        <v>154</v>
      </c>
      <c r="D30" s="23"/>
      <c r="E30" s="110"/>
    </row>
    <row r="31" spans="2:5" ht="19.5" customHeight="1">
      <c r="B31" s="38">
        <v>2</v>
      </c>
      <c r="C31" s="14" t="s">
        <v>155</v>
      </c>
      <c r="D31" s="23"/>
      <c r="E31" s="110"/>
    </row>
    <row r="32" spans="2:5" ht="18" customHeight="1">
      <c r="B32" s="38">
        <v>3</v>
      </c>
      <c r="C32" s="14" t="s">
        <v>241</v>
      </c>
      <c r="D32" s="23"/>
      <c r="E32" s="110"/>
    </row>
    <row r="33" spans="2:5" ht="18" customHeight="1">
      <c r="B33" s="38">
        <v>4</v>
      </c>
      <c r="C33" s="14" t="s">
        <v>242</v>
      </c>
      <c r="D33" s="23"/>
      <c r="E33" s="110"/>
    </row>
    <row r="34" spans="2:5" ht="21" customHeight="1">
      <c r="B34" s="38">
        <v>5</v>
      </c>
      <c r="C34" s="101" t="s">
        <v>243</v>
      </c>
      <c r="D34" s="23"/>
      <c r="E34" s="110"/>
    </row>
    <row r="35" spans="2:5" ht="27" customHeight="1">
      <c r="B35" s="40" t="s">
        <v>251</v>
      </c>
      <c r="C35" s="33" t="s">
        <v>244</v>
      </c>
      <c r="D35" s="33"/>
      <c r="E35" s="107"/>
    </row>
    <row r="36" spans="2:5" ht="24" customHeight="1">
      <c r="B36" s="40" t="s">
        <v>252</v>
      </c>
      <c r="C36" s="33" t="s">
        <v>245</v>
      </c>
      <c r="D36" s="33"/>
      <c r="E36" s="107"/>
    </row>
    <row r="37" spans="2:5" ht="28.5" customHeight="1" thickBot="1">
      <c r="B37" s="59" t="s">
        <v>253</v>
      </c>
      <c r="C37" s="43" t="s">
        <v>246</v>
      </c>
      <c r="D37" s="43"/>
      <c r="E37" s="109"/>
    </row>
  </sheetData>
  <sheetProtection/>
  <mergeCells count="1">
    <mergeCell ref="B2:D2"/>
  </mergeCells>
  <printOptions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30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4.57421875" style="0" customWidth="1"/>
    <col min="2" max="2" width="4.00390625" style="0" customWidth="1"/>
    <col min="3" max="3" width="56.57421875" style="0" customWidth="1"/>
    <col min="4" max="4" width="7.421875" style="0" customWidth="1"/>
    <col min="5" max="5" width="12.7109375" style="0" customWidth="1"/>
    <col min="6" max="6" width="12.57421875" style="0" customWidth="1"/>
  </cols>
  <sheetData>
    <row r="1" ht="12.75">
      <c r="C1" s="19" t="str">
        <f>'Kopertina '!G3</f>
        <v>ELCOAL</v>
      </c>
    </row>
    <row r="2" spans="2:6" ht="15.75">
      <c r="B2" s="394" t="s">
        <v>116</v>
      </c>
      <c r="C2" s="394"/>
      <c r="D2" s="394"/>
      <c r="F2" s="19">
        <v>2008</v>
      </c>
    </row>
    <row r="3" spans="2:4" ht="15.75">
      <c r="B3" s="20"/>
      <c r="C3" s="20"/>
      <c r="D3" s="20"/>
    </row>
    <row r="4" spans="2:4" ht="15.75">
      <c r="B4" s="394" t="s">
        <v>132</v>
      </c>
      <c r="C4" s="394"/>
      <c r="D4" s="394"/>
    </row>
    <row r="5" ht="13.5" thickBot="1"/>
    <row r="6" spans="2:6" ht="24.75" customHeight="1">
      <c r="B6" s="21" t="s">
        <v>18</v>
      </c>
      <c r="C6" s="21" t="s">
        <v>95</v>
      </c>
      <c r="D6" s="21" t="s">
        <v>20</v>
      </c>
      <c r="E6" s="21" t="s">
        <v>21</v>
      </c>
      <c r="F6" s="21" t="s">
        <v>23</v>
      </c>
    </row>
    <row r="7" spans="2:6" ht="24.75" customHeight="1" thickBot="1">
      <c r="B7" s="22"/>
      <c r="C7" s="22"/>
      <c r="D7" s="22"/>
      <c r="E7" s="22" t="s">
        <v>96</v>
      </c>
      <c r="F7" s="22" t="s">
        <v>24</v>
      </c>
    </row>
    <row r="8" spans="2:6" ht="30" customHeight="1">
      <c r="B8" s="24">
        <v>1</v>
      </c>
      <c r="C8" s="32" t="s">
        <v>97</v>
      </c>
      <c r="D8" s="25"/>
      <c r="E8" s="25"/>
      <c r="F8" s="26"/>
    </row>
    <row r="9" spans="2:6" ht="29.25" customHeight="1">
      <c r="B9" s="27">
        <v>2</v>
      </c>
      <c r="C9" s="23" t="s">
        <v>117</v>
      </c>
      <c r="D9" s="23"/>
      <c r="E9" s="23"/>
      <c r="F9" s="28"/>
    </row>
    <row r="10" spans="2:6" ht="33" customHeight="1">
      <c r="B10" s="27">
        <v>3</v>
      </c>
      <c r="C10" s="33" t="s">
        <v>118</v>
      </c>
      <c r="D10" s="23"/>
      <c r="E10" s="23"/>
      <c r="F10" s="28"/>
    </row>
    <row r="11" spans="2:6" ht="27" customHeight="1">
      <c r="B11" s="27">
        <v>4</v>
      </c>
      <c r="C11" s="23" t="s">
        <v>119</v>
      </c>
      <c r="D11" s="23"/>
      <c r="E11" s="23"/>
      <c r="F11" s="28"/>
    </row>
    <row r="12" spans="2:6" ht="24.75" customHeight="1" thickBot="1">
      <c r="B12" s="27">
        <v>5</v>
      </c>
      <c r="C12" s="23" t="s">
        <v>120</v>
      </c>
      <c r="D12" s="23"/>
      <c r="E12" s="23"/>
      <c r="F12" s="28"/>
    </row>
    <row r="13" spans="2:6" ht="28.5" customHeight="1">
      <c r="B13" s="24">
        <v>6</v>
      </c>
      <c r="C13" s="23" t="s">
        <v>121</v>
      </c>
      <c r="D13" s="23"/>
      <c r="E13" s="23"/>
      <c r="F13" s="28"/>
    </row>
    <row r="14" spans="2:6" ht="27.75" customHeight="1">
      <c r="B14" s="27">
        <v>7</v>
      </c>
      <c r="C14" s="23" t="s">
        <v>122</v>
      </c>
      <c r="D14" s="23"/>
      <c r="E14" s="23"/>
      <c r="F14" s="28"/>
    </row>
    <row r="15" spans="2:6" ht="27.75" customHeight="1">
      <c r="B15" s="27">
        <v>8</v>
      </c>
      <c r="C15" s="23" t="s">
        <v>123</v>
      </c>
      <c r="D15" s="23"/>
      <c r="E15" s="23"/>
      <c r="F15" s="28"/>
    </row>
    <row r="16" spans="2:6" ht="25.5" customHeight="1">
      <c r="B16" s="27">
        <v>9</v>
      </c>
      <c r="C16" s="23" t="s">
        <v>108</v>
      </c>
      <c r="D16" s="23"/>
      <c r="E16" s="23"/>
      <c r="F16" s="28"/>
    </row>
    <row r="17" spans="2:6" ht="30" customHeight="1" thickBot="1">
      <c r="B17" s="27">
        <v>10</v>
      </c>
      <c r="C17" s="33" t="s">
        <v>124</v>
      </c>
      <c r="D17" s="23"/>
      <c r="E17" s="23"/>
      <c r="F17" s="28"/>
    </row>
    <row r="18" spans="2:6" ht="23.25" customHeight="1">
      <c r="B18" s="24">
        <v>11</v>
      </c>
      <c r="C18" s="23" t="s">
        <v>125</v>
      </c>
      <c r="D18" s="23"/>
      <c r="E18" s="23"/>
      <c r="F18" s="28"/>
    </row>
    <row r="19" spans="2:6" ht="27.75" customHeight="1">
      <c r="B19" s="27"/>
      <c r="C19" s="23" t="s">
        <v>126</v>
      </c>
      <c r="D19" s="23"/>
      <c r="E19" s="23"/>
      <c r="F19" s="28"/>
    </row>
    <row r="20" spans="2:6" ht="27" customHeight="1">
      <c r="B20" s="27"/>
      <c r="C20" s="23" t="s">
        <v>127</v>
      </c>
      <c r="D20" s="23"/>
      <c r="E20" s="23"/>
      <c r="F20" s="28"/>
    </row>
    <row r="21" spans="2:6" ht="24" customHeight="1">
      <c r="B21" s="27"/>
      <c r="C21" s="23" t="s">
        <v>128</v>
      </c>
      <c r="D21" s="23"/>
      <c r="E21" s="23"/>
      <c r="F21" s="28"/>
    </row>
    <row r="22" spans="2:6" ht="24.75" customHeight="1">
      <c r="B22" s="27"/>
      <c r="C22" s="23" t="s">
        <v>129</v>
      </c>
      <c r="D22" s="23"/>
      <c r="E22" s="23"/>
      <c r="F22" s="28"/>
    </row>
    <row r="23" spans="2:6" ht="33" customHeight="1">
      <c r="B23" s="27">
        <v>12</v>
      </c>
      <c r="C23" s="33" t="s">
        <v>111</v>
      </c>
      <c r="D23" s="23"/>
      <c r="E23" s="23"/>
      <c r="F23" s="28"/>
    </row>
    <row r="24" spans="2:6" ht="31.5" customHeight="1">
      <c r="B24" s="27">
        <v>13</v>
      </c>
      <c r="C24" s="33" t="s">
        <v>130</v>
      </c>
      <c r="D24" s="23"/>
      <c r="E24" s="23"/>
      <c r="F24" s="28"/>
    </row>
    <row r="25" spans="2:6" ht="24.75" customHeight="1">
      <c r="B25" s="27">
        <v>14</v>
      </c>
      <c r="C25" s="23" t="s">
        <v>113</v>
      </c>
      <c r="D25" s="23"/>
      <c r="E25" s="23"/>
      <c r="F25" s="28"/>
    </row>
    <row r="26" spans="2:6" ht="38.25" customHeight="1">
      <c r="B26" s="27">
        <v>15</v>
      </c>
      <c r="C26" s="33" t="s">
        <v>131</v>
      </c>
      <c r="D26" s="23"/>
      <c r="E26" s="23"/>
      <c r="F26" s="28"/>
    </row>
    <row r="27" spans="2:6" ht="24.75" customHeight="1" thickBot="1">
      <c r="B27" s="29">
        <v>16</v>
      </c>
      <c r="C27" s="30" t="s">
        <v>115</v>
      </c>
      <c r="D27" s="30"/>
      <c r="E27" s="30"/>
      <c r="F27" s="31"/>
    </row>
    <row r="28" spans="2:6" ht="19.5" customHeight="1">
      <c r="B28" s="36"/>
      <c r="C28" s="1"/>
      <c r="D28" s="1"/>
      <c r="E28" s="1"/>
      <c r="F28" s="1"/>
    </row>
    <row r="29" spans="2:6" ht="32.25" customHeight="1">
      <c r="B29" s="36"/>
      <c r="C29" s="1"/>
      <c r="D29" s="1"/>
      <c r="E29" s="1"/>
      <c r="F29" s="1"/>
    </row>
    <row r="30" spans="2:6" ht="28.5" customHeight="1">
      <c r="B30" s="36"/>
      <c r="C30" s="1"/>
      <c r="D30" s="1"/>
      <c r="E30" s="1"/>
      <c r="F30" s="1"/>
    </row>
  </sheetData>
  <sheetProtection/>
  <mergeCells count="2">
    <mergeCell ref="B2:D2"/>
    <mergeCell ref="B4:D4"/>
  </mergeCells>
  <printOptions/>
  <pageMargins left="0.25" right="0.25" top="0.25" bottom="0.2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2011-03-26T08:54:38Z</cp:lastPrinted>
  <dcterms:created xsi:type="dcterms:W3CDTF">2008-12-07T08:59:09Z</dcterms:created>
  <dcterms:modified xsi:type="dcterms:W3CDTF">2011-03-28T07:04:05Z</dcterms:modified>
  <cp:category/>
  <cp:version/>
  <cp:contentType/>
  <cp:contentStatus/>
</cp:coreProperties>
</file>