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5386" windowWidth="11940" windowHeight="9300" tabRatio="689" activeTab="5"/>
  </bookViews>
  <sheets>
    <sheet name="AKTIVI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definedNames/>
  <calcPr fullCalcOnLoad="1"/>
</workbook>
</file>

<file path=xl/sharedStrings.xml><?xml version="1.0" encoding="utf-8"?>
<sst xmlns="http://schemas.openxmlformats.org/spreadsheetml/2006/main" count="300" uniqueCount="219">
  <si>
    <t>AKTIVET</t>
  </si>
  <si>
    <t>- Derivativet</t>
  </si>
  <si>
    <t>- Aktive te mbajtura per tregetim</t>
  </si>
  <si>
    <t>TOTALI 2</t>
  </si>
  <si>
    <t>Llogari/Kerkesa te arketueshme</t>
  </si>
  <si>
    <t>Instrumente te tjera borxhi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</si>
  <si>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</si>
  <si>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</si>
  <si>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</si>
  <si>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</si>
  <si>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</si>
  <si>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</si>
  <si>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</si>
  <si>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</si>
  <si>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TOTALI  2</t>
  </si>
  <si>
    <t>TOTALI I AKTIVEVE AFATSHKURTRA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</si>
  <si>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</si>
  <si>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</si>
  <si>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</si>
  <si>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</si>
  <si>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</si>
  <si>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</si>
  <si>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</si>
  <si>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</si>
  <si>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</si>
  <si>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</si>
  <si>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vleren kontabel)</t>
  </si>
  <si>
    <t>Aktivet Biologjike afatgjata</t>
  </si>
  <si>
    <t>Aktivet afatfjata jomateriale</t>
  </si>
  <si>
    <t>Emri I mire</t>
  </si>
  <si>
    <t>Shpenzimet e zhvillimit</t>
  </si>
  <si>
    <t>Aktive te tjera afatgjata jomateriale</t>
  </si>
  <si>
    <t>Kapitali aksionar I papaguar</t>
  </si>
  <si>
    <t>Aktive te tjera afatgjata</t>
  </si>
  <si>
    <t>TOTALI I AKTIVEVE (I + II)</t>
  </si>
  <si>
    <t>SHENIME</t>
  </si>
  <si>
    <t>I</t>
  </si>
  <si>
    <t>(i)</t>
  </si>
  <si>
    <t>( i )</t>
  </si>
  <si>
    <t>(ii)</t>
  </si>
  <si>
    <t>(iii)</t>
  </si>
  <si>
    <t>Llogari/Kerkesa te tjera te arketueshme</t>
  </si>
  <si>
    <t>(iv)</t>
  </si>
  <si>
    <t>(v)</t>
  </si>
  <si>
    <t>II</t>
  </si>
  <si>
    <t>1.</t>
  </si>
  <si>
    <t>2.</t>
  </si>
  <si>
    <t>3</t>
  </si>
  <si>
    <t>4</t>
  </si>
  <si>
    <t>5</t>
  </si>
  <si>
    <t>6</t>
  </si>
  <si>
    <t>AKTIVE AFATSHURTERA</t>
  </si>
  <si>
    <t>AKTIVET AFATGJATA</t>
  </si>
  <si>
    <t>TOTALI  1</t>
  </si>
  <si>
    <t>TOTALI I AKTIVEVE AFATGJATA (II)</t>
  </si>
  <si>
    <t>AKTIVE MONETARE</t>
  </si>
  <si>
    <t>DERIVATIVE DHE AKTIVE TE MBAJTURAPER TREGETIM</t>
  </si>
  <si>
    <t>AKTIVE FINANCIARE AFATSHKURTRA</t>
  </si>
  <si>
    <t>AKTIVE BIOLOGJIKE AFATSHKURTRA</t>
  </si>
  <si>
    <t>AKTIVE AFATSHKURTRA TE MBAJTURA PER RISHITJE</t>
  </si>
  <si>
    <t>PARAPAGIMET DHE PAGESAT E SHTYRA</t>
  </si>
  <si>
    <t>VITI 2010</t>
  </si>
  <si>
    <t>Shenime sqaruese pika 3.1</t>
  </si>
  <si>
    <t>Shenime sqaruese pika 4</t>
  </si>
  <si>
    <t>Shenime sqaruese pika 5</t>
  </si>
  <si>
    <t>Shenime sqaruese pika 6</t>
  </si>
  <si>
    <t>VITI 2011</t>
  </si>
  <si>
    <t>PASIVET</t>
  </si>
  <si>
    <t>DETYRIMET AFATSHKURTRA</t>
  </si>
  <si>
    <t>DERIVATIVET</t>
  </si>
  <si>
    <t>HUAMARRJET</t>
  </si>
  <si>
    <t xml:space="preserve"> - Huat dhe obligacionet afatshkurtra</t>
  </si>
  <si>
    <t xml:space="preserve"> - Kthimet/ripagesat e huave afatgjata</t>
  </si>
  <si>
    <t xml:space="preserve"> - Bono te konvertueshme</t>
  </si>
  <si>
    <t>HUAT DHE PARAPAGIMET</t>
  </si>
  <si>
    <t>Shenime sqaruese pika 7</t>
  </si>
  <si>
    <t>Te pagueshme ndaj furnitoreve</t>
  </si>
  <si>
    <t>Te pagueshme ndaj punonjesve</t>
  </si>
  <si>
    <t>Detyrimet tatimore</t>
  </si>
  <si>
    <t>Shenime sqaruese pika 8</t>
  </si>
  <si>
    <t>Hua te tjera</t>
  </si>
  <si>
    <t>Shenime sqaruese pika 10</t>
  </si>
  <si>
    <t>Parapagimet e arketuara</t>
  </si>
  <si>
    <t>GRANTE DHE TE ARDHURA TE SHTYRA</t>
  </si>
  <si>
    <t>PROVIZIONE AFATSHKURTRA</t>
  </si>
  <si>
    <t>TOTALI  3</t>
  </si>
  <si>
    <t>TOTALI I DETYRIMEVE AFATSHKURTRA</t>
  </si>
  <si>
    <t>DETYRIMET AFATGJATA</t>
  </si>
  <si>
    <t>HUAT AFATGJATA</t>
  </si>
  <si>
    <t>Shenime sqaruese pika 11</t>
  </si>
  <si>
    <t>Hua,bono dhe detyrime nga qiraja financiare</t>
  </si>
  <si>
    <t>Bono te konvertueshma</t>
  </si>
  <si>
    <t>HUAMARJE TE TJERA AFATGJATA</t>
  </si>
  <si>
    <t>PROVIZIONE AFATGJATA</t>
  </si>
  <si>
    <t>GRANTET DHE TE ARDHURATE SHTYRA</t>
  </si>
  <si>
    <t>TOTALI I DETYRIMEVE AFATGJATA (II)</t>
  </si>
  <si>
    <t>TOTALI I DETYRIMEVE (I + II)</t>
  </si>
  <si>
    <t>III</t>
  </si>
  <si>
    <t>KAPITALI</t>
  </si>
  <si>
    <t>1</t>
  </si>
  <si>
    <t>AKSIONET E PAKICES</t>
  </si>
  <si>
    <t>2</t>
  </si>
  <si>
    <t>KAPITALI QE I PERKET AKSIONAREVE TE SHOQERISE MEME</t>
  </si>
  <si>
    <t>KAPITALI AKSIONAR</t>
  </si>
  <si>
    <t>Shenime sqaruese pika 12</t>
  </si>
  <si>
    <t>PRIMI I AKSIONIT</t>
  </si>
  <si>
    <t>NJESITE OSE AKSIONET E THESARIT (NEGATIVE)</t>
  </si>
  <si>
    <t>REZERVA STATUTORE</t>
  </si>
  <si>
    <t>7</t>
  </si>
  <si>
    <t>REZERVA LIGJORE</t>
  </si>
  <si>
    <t>8</t>
  </si>
  <si>
    <t>REZERVA TE TJERA</t>
  </si>
  <si>
    <t>9</t>
  </si>
  <si>
    <t>FITIMET E PASHPERNDARA</t>
  </si>
  <si>
    <t>10</t>
  </si>
  <si>
    <t>FITIMI (HUMBJA) E VITIT FINANCIAR</t>
  </si>
  <si>
    <t>TOTALI I KAPITALIT (III)</t>
  </si>
  <si>
    <t>TOTALI I PASIVIT (I + II + III)</t>
  </si>
  <si>
    <t>NR</t>
  </si>
  <si>
    <t>PERSHKRIMI I ELEMENTEVE</t>
  </si>
  <si>
    <t>REFERENCAT</t>
  </si>
  <si>
    <t>Shitje NETO</t>
  </si>
  <si>
    <t>SH. SQ. PIKA 13,14</t>
  </si>
  <si>
    <t>Te ardhura te tjera nga veprimtarite e shfrytezimit</t>
  </si>
  <si>
    <t>Ndryshimet ne inventarin e produkteve te gatshme dhe prodhimit ne proces</t>
  </si>
  <si>
    <t>Materialet e konsumuara</t>
  </si>
  <si>
    <t>SH. SQ. PIKA 15</t>
  </si>
  <si>
    <t xml:space="preserve">Kostot e punes </t>
  </si>
  <si>
    <t>SH. SQ. PIKA 16</t>
  </si>
  <si>
    <t>1 - Pagat e personelit</t>
  </si>
  <si>
    <t>2 - Shpenzime per sigurime shoqerore dhe shendetesore</t>
  </si>
  <si>
    <t>Amortizimi dhe zhvleresimet</t>
  </si>
  <si>
    <t>SH. SQ. PIKA 6,18</t>
  </si>
  <si>
    <t>Shpenzime te tjera</t>
  </si>
  <si>
    <t>SH. SQ. PIKA 17</t>
  </si>
  <si>
    <t>TOTALI I SHPENZIMEVE</t>
  </si>
  <si>
    <t>FITIMI (HUMBJA) NGA VEPRIMTARIA KRYESORE</t>
  </si>
  <si>
    <t>Te ardhurat dhe shpenzimet financiare nga njesite e kontrolluara</t>
  </si>
  <si>
    <t>11</t>
  </si>
  <si>
    <t>Te ardhurat dhe shpenzimet financiare nga pjesemarrjet</t>
  </si>
  <si>
    <t>12</t>
  </si>
  <si>
    <t>Te ardhurat dhe shpenzimet financiare</t>
  </si>
  <si>
    <t>12.1</t>
  </si>
  <si>
    <t>Te ardhurat dhe shpenzimet financiare nga investime te tjera financiare afatgjata</t>
  </si>
  <si>
    <t>12.2</t>
  </si>
  <si>
    <t>Te ardhurat dhe shpenzimet nga interesi (Shpenzime)</t>
  </si>
  <si>
    <t>SH. SQ. PIKA 19</t>
  </si>
  <si>
    <t>12.3</t>
  </si>
  <si>
    <t>Fitimet (humbjet) nga kursi I kembimit (Humbje)</t>
  </si>
  <si>
    <t>12.4</t>
  </si>
  <si>
    <t>Te ardhura dhe shpenzime te tjera financiare</t>
  </si>
  <si>
    <t>13</t>
  </si>
  <si>
    <t>Totali I te ardhurave dhe shpenzimeve financiare</t>
  </si>
  <si>
    <t>14</t>
  </si>
  <si>
    <t>Fitimi (Humbja) para tatimit</t>
  </si>
  <si>
    <t>15</t>
  </si>
  <si>
    <t>Shpenzimet e tatimit mbi fitimin</t>
  </si>
  <si>
    <t>16</t>
  </si>
  <si>
    <t>FITIMI (HUMBJA NETO) E VITIT FINANCIAR (14-15)</t>
  </si>
  <si>
    <t>17</t>
  </si>
  <si>
    <t>Elementet e pasqyrave te konsoliduara</t>
  </si>
  <si>
    <t>SHPENZIME TE PANJOHURA</t>
  </si>
  <si>
    <t xml:space="preserve"> - Sigurimet e makinave</t>
  </si>
  <si>
    <t xml:space="preserve"> - GJOBA</t>
  </si>
  <si>
    <t xml:space="preserve"> - Kontroll makinat</t>
  </si>
  <si>
    <t xml:space="preserve"> - IMB pa fature</t>
  </si>
  <si>
    <t xml:space="preserve"> - Taksat e makinave</t>
  </si>
  <si>
    <t>FITIMI PARA TATIMIT</t>
  </si>
  <si>
    <t>TATIM FITIMI</t>
  </si>
  <si>
    <t>Epipllo Dekor sh.p.k</t>
  </si>
  <si>
    <t>Zervat - Gjirokaster</t>
  </si>
  <si>
    <t>K43128636P</t>
  </si>
  <si>
    <t>PASQYRA E FLUKSIT MONETAR</t>
  </si>
  <si>
    <t>2011</t>
  </si>
  <si>
    <t xml:space="preserve">           Fluksi nga veprimtarite e shfrytezimit</t>
  </si>
  <si>
    <t>Mjete monetare te arketuara nga klientet</t>
  </si>
  <si>
    <t>Mjete monetare te paguara ndaj furnitoreve dhe punonjesve</t>
  </si>
  <si>
    <t>Mjete monetare te ardhura nga veprimtarite</t>
  </si>
  <si>
    <t>Interesi paguar</t>
  </si>
  <si>
    <t>Tatimi mbi fitimin e paguar</t>
  </si>
  <si>
    <t>Mjete monetare Neto veprimtarite e SHFRYTEZIMIT</t>
  </si>
  <si>
    <t>Fluksi monetar nga veprimtarite investuese</t>
  </si>
  <si>
    <t>Blerja e njesise ekonomike X minus parate e arketuara</t>
  </si>
  <si>
    <t>0</t>
  </si>
  <si>
    <t>Blerja e aktiveve afatgjata materiale</t>
  </si>
  <si>
    <t>Te ardhurat nga shitja e pajisjeve</t>
  </si>
  <si>
    <t>Interesi I arketuar</t>
  </si>
  <si>
    <t>Mjete monetare te perdorura ne veprimtarite investuese</t>
  </si>
  <si>
    <t>FLUKSI MONETAR NGA AKTIVITETET FINANCIARE</t>
  </si>
  <si>
    <t>Te ardhura nga emetimi I kapitalit aksionar</t>
  </si>
  <si>
    <t>Te ardhura nga huamarrje afatgjata</t>
  </si>
  <si>
    <t>Pagesa e detyrimeve te qirase financiare</t>
  </si>
  <si>
    <t>Dividente te paguar</t>
  </si>
  <si>
    <t>Mjete monetare Neto e perdorur ne  veprimtarite FINANCIARE</t>
  </si>
  <si>
    <t>RRITJA/RENIA NETO E MJETEVE MONETARE</t>
  </si>
  <si>
    <t>MJETET MONETARE NE FILLIM TE PERIUDHES KONTABEL</t>
  </si>
  <si>
    <t>MJETET MONETARE NE FUND TE PERIUDHES KONTABEL</t>
  </si>
  <si>
    <t>PASQYRA E NDRYSHIMEVE TE KAPITALIT</t>
  </si>
  <si>
    <t>Kapitali aksionar</t>
  </si>
  <si>
    <t>Primi I aksionit</t>
  </si>
  <si>
    <t>Aksionet e thesarit</t>
  </si>
  <si>
    <t>Rezerva statutore dhe ligjore</t>
  </si>
  <si>
    <t>Rezerva te konvertimit te monedhave te huaj</t>
  </si>
  <si>
    <t>Fitimi I pashperndare</t>
  </si>
  <si>
    <t>Rezerva te tjera</t>
  </si>
  <si>
    <t>Shuma te parash. per rreziqe</t>
  </si>
  <si>
    <t>TOTALI</t>
  </si>
  <si>
    <t>Pozicioni me 31 Dhjetor 2010</t>
  </si>
  <si>
    <t>Fitimi neto I periudhes kontabel</t>
  </si>
  <si>
    <t>Dividentet e paguar/deklaruar</t>
  </si>
  <si>
    <t>Transferime ne rezerven e detyrueshem ligjore</t>
  </si>
  <si>
    <t>Transferime ne rezerven e detyrueshme statutore</t>
  </si>
  <si>
    <t>Transferim ne rezerva te tjera</t>
  </si>
  <si>
    <t>Emetim I kapitalit aksionar</t>
  </si>
  <si>
    <t>Rrezerva rivleresimi I AAGJ</t>
  </si>
  <si>
    <t>Transferim ne detyrimet</t>
  </si>
  <si>
    <t>Blerje aksione thesari</t>
  </si>
  <si>
    <t>Terheqje kapitali er zvogelim</t>
  </si>
  <si>
    <t>Pozicioni me 31 Dhjetor 2011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</si>
</sst>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#,##0.00_);\-#,##0.00"/>
    <numFmt numFmtId="174" formatCode="#,##0;[Red]#,##0"/>
    <numFmt numFmtId="175" formatCode="0.0%"/>
  </numFmts>
  <fonts count="9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i/>
      <sz val="12"/>
      <name val="Book Antiqua"/>
      <family val="1"/>
    </font>
    <font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i/>
      <sz val="12"/>
      <color indexed="12"/>
      <name val="Book Antiqua"/>
      <family val="1"/>
    </font>
    <font>
      <b/>
      <sz val="12"/>
      <color indexed="18"/>
      <name val="Book Antiqua"/>
      <family val="1"/>
    </font>
    <font>
      <i/>
      <sz val="12"/>
      <color indexed="56"/>
      <name val="Book Antiqua"/>
      <family val="1"/>
    </font>
    <font>
      <b/>
      <sz val="12"/>
      <color indexed="61"/>
      <name val="Book Antiqua"/>
      <family val="1"/>
    </font>
    <font>
      <b/>
      <sz val="12"/>
      <color indexed="16"/>
      <name val="Book Antiqua"/>
      <family val="1"/>
    </font>
    <font>
      <i/>
      <sz val="12"/>
      <color indexed="18"/>
      <name val="Book Antiqua"/>
      <family val="1"/>
    </font>
    <font>
      <b/>
      <sz val="12"/>
      <color indexed="20"/>
      <name val="Book Antiqua"/>
      <family val="1"/>
    </font>
    <font>
      <b/>
      <i/>
      <sz val="12"/>
      <color indexed="10"/>
      <name val="Book Antiqua"/>
      <family val="1"/>
    </font>
    <font>
      <b/>
      <sz val="12"/>
      <color indexed="17"/>
      <name val="Book Antiqua"/>
      <family val="1"/>
    </font>
    <font>
      <b/>
      <i/>
      <sz val="12"/>
      <color indexed="18"/>
      <name val="Book Antiqua"/>
      <family val="1"/>
    </font>
    <font>
      <b/>
      <i/>
      <sz val="14"/>
      <color indexed="12"/>
      <name val="Book Antiqua"/>
      <family val="1"/>
    </font>
    <font>
      <b/>
      <i/>
      <sz val="14"/>
      <name val="Book Antiqua"/>
      <family val="1"/>
    </font>
    <font>
      <b/>
      <sz val="10"/>
      <color indexed="16"/>
      <name val="Book Antiqua"/>
      <family val="1"/>
    </font>
    <font>
      <sz val="12"/>
      <color indexed="12"/>
      <name val="Book Antiqua"/>
      <family val="1"/>
    </font>
    <font>
      <b/>
      <sz val="12"/>
      <color indexed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2"/>
      <color indexed="56"/>
      <name val="Book Antiqua"/>
      <family val="1"/>
    </font>
    <font>
      <sz val="9"/>
      <color indexed="8"/>
      <name val="Arial"/>
      <family val="2"/>
    </font>
    <font>
      <b/>
      <i/>
      <sz val="12"/>
      <color indexed="56"/>
      <name val="Book Antiqua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i/>
      <sz val="13"/>
      <color indexed="12"/>
      <name val="Palatino Linotype"/>
      <family val="1"/>
    </font>
    <font>
      <b/>
      <sz val="13"/>
      <color indexed="18"/>
      <name val="Palatino Linotype"/>
      <family val="1"/>
    </font>
    <font>
      <b/>
      <i/>
      <sz val="13"/>
      <color indexed="20"/>
      <name val="Palatino Linotype"/>
      <family val="1"/>
    </font>
    <font>
      <b/>
      <sz val="13"/>
      <color indexed="10"/>
      <name val="Palatino Linotype"/>
      <family val="1"/>
    </font>
    <font>
      <b/>
      <i/>
      <sz val="13"/>
      <color indexed="10"/>
      <name val="Palatino Linotype"/>
      <family val="1"/>
    </font>
    <font>
      <b/>
      <i/>
      <sz val="13"/>
      <color indexed="17"/>
      <name val="Palatino Linotype"/>
      <family val="1"/>
    </font>
    <font>
      <b/>
      <i/>
      <sz val="13"/>
      <color indexed="16"/>
      <name val="Palatino Linotype"/>
      <family val="1"/>
    </font>
    <font>
      <sz val="13"/>
      <color indexed="9"/>
      <name val="Palatino Linotype"/>
      <family val="1"/>
    </font>
    <font>
      <b/>
      <i/>
      <sz val="16"/>
      <color indexed="18"/>
      <name val="Vivaldi"/>
      <family val="4"/>
    </font>
    <font>
      <b/>
      <i/>
      <sz val="16"/>
      <name val="Vivaldi"/>
      <family val="4"/>
    </font>
    <font>
      <b/>
      <i/>
      <sz val="16"/>
      <color indexed="10"/>
      <name val="Vivaldi"/>
      <family val="4"/>
    </font>
    <font>
      <sz val="12"/>
      <name val="Palatino Linotype"/>
      <family val="1"/>
    </font>
    <font>
      <b/>
      <i/>
      <sz val="12"/>
      <color indexed="18"/>
      <name val="Palatino Linotype"/>
      <family val="1"/>
    </font>
    <font>
      <b/>
      <i/>
      <sz val="16"/>
      <color indexed="20"/>
      <name val="Palatino Linotype"/>
      <family val="1"/>
    </font>
    <font>
      <sz val="14"/>
      <color indexed="10"/>
      <name val="Palatino Linotype"/>
      <family val="1"/>
    </font>
    <font>
      <b/>
      <i/>
      <sz val="12"/>
      <color indexed="17"/>
      <name val="Palatino Linotype"/>
      <family val="1"/>
    </font>
    <font>
      <b/>
      <i/>
      <sz val="12"/>
      <color indexed="10"/>
      <name val="Palatino Linotype"/>
      <family val="1"/>
    </font>
    <font>
      <b/>
      <sz val="12"/>
      <name val="Palatino Linotype"/>
      <family val="1"/>
    </font>
    <font>
      <i/>
      <sz val="14"/>
      <color indexed="12"/>
      <name val="Sylfaen"/>
      <family val="1"/>
    </font>
    <font>
      <i/>
      <sz val="12"/>
      <color indexed="18"/>
      <name val="Sylfaen"/>
      <family val="1"/>
    </font>
    <font>
      <b/>
      <sz val="12"/>
      <color indexed="10"/>
      <name val="Sylfaen"/>
      <family val="1"/>
    </font>
    <font>
      <sz val="12"/>
      <name val="Sylfaen"/>
      <family val="1"/>
    </font>
    <font>
      <b/>
      <i/>
      <sz val="13"/>
      <color indexed="18"/>
      <name val="Sylfaen"/>
      <family val="1"/>
    </font>
    <font>
      <b/>
      <sz val="13"/>
      <name val="Sylfaen"/>
      <family val="1"/>
    </font>
    <font>
      <b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060"/>
      <name val="Book Antiqua"/>
      <family val="1"/>
    </font>
    <font>
      <sz val="9"/>
      <color rgb="FF000000"/>
      <name val="Arial"/>
      <family val="2"/>
    </font>
    <font>
      <b/>
      <sz val="13"/>
      <color rgb="FFFF0000"/>
      <name val="Palatino Linotype"/>
      <family val="1"/>
    </font>
    <font>
      <b/>
      <i/>
      <sz val="13"/>
      <color rgb="FFFF0000"/>
      <name val="Palatino Linotyp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/>
    </xf>
    <xf numFmtId="49" fontId="14" fillId="33" borderId="12" xfId="0" applyNumberFormat="1" applyFont="1" applyFill="1" applyBorder="1" applyAlignment="1">
      <alignment horizontal="center"/>
    </xf>
    <xf numFmtId="49" fontId="14" fillId="33" borderId="13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49" fontId="13" fillId="35" borderId="15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15" fillId="34" borderId="15" xfId="0" applyNumberFormat="1" applyFont="1" applyFill="1" applyBorder="1" applyAlignment="1">
      <alignment/>
    </xf>
    <xf numFmtId="49" fontId="14" fillId="33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49" fontId="1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49" fontId="14" fillId="33" borderId="24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49" fontId="17" fillId="36" borderId="15" xfId="0" applyNumberFormat="1" applyFont="1" applyFill="1" applyBorder="1" applyAlignment="1">
      <alignment/>
    </xf>
    <xf numFmtId="0" fontId="4" fillId="36" borderId="15" xfId="0" applyFont="1" applyFill="1" applyBorder="1" applyAlignment="1">
      <alignment/>
    </xf>
    <xf numFmtId="3" fontId="13" fillId="35" borderId="15" xfId="0" applyNumberFormat="1" applyFont="1" applyFill="1" applyBorder="1" applyAlignment="1">
      <alignment/>
    </xf>
    <xf numFmtId="0" fontId="4" fillId="33" borderId="30" xfId="0" applyFont="1" applyFill="1" applyBorder="1" applyAlignment="1">
      <alignment/>
    </xf>
    <xf numFmtId="49" fontId="13" fillId="35" borderId="15" xfId="0" applyNumberFormat="1" applyFont="1" applyFill="1" applyBorder="1" applyAlignment="1">
      <alignment horizontal="center"/>
    </xf>
    <xf numFmtId="49" fontId="14" fillId="33" borderId="31" xfId="0" applyNumberFormat="1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49" fontId="16" fillId="36" borderId="15" xfId="0" applyNumberFormat="1" applyFont="1" applyFill="1" applyBorder="1" applyAlignment="1">
      <alignment/>
    </xf>
    <xf numFmtId="49" fontId="9" fillId="37" borderId="15" xfId="0" applyNumberFormat="1" applyFont="1" applyFill="1" applyBorder="1" applyAlignment="1">
      <alignment horizontal="left"/>
    </xf>
    <xf numFmtId="0" fontId="19" fillId="33" borderId="34" xfId="0" applyFont="1" applyFill="1" applyBorder="1" applyAlignment="1">
      <alignment horizontal="center"/>
    </xf>
    <xf numFmtId="3" fontId="19" fillId="33" borderId="34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9" fontId="11" fillId="33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49" fontId="11" fillId="33" borderId="24" xfId="0" applyNumberFormat="1" applyFont="1" applyFill="1" applyBorder="1" applyAlignment="1">
      <alignment/>
    </xf>
    <xf numFmtId="49" fontId="18" fillId="33" borderId="13" xfId="0" applyNumberFormat="1" applyFont="1" applyFill="1" applyBorder="1" applyAlignment="1">
      <alignment/>
    </xf>
    <xf numFmtId="49" fontId="18" fillId="33" borderId="14" xfId="0" applyNumberFormat="1" applyFont="1" applyFill="1" applyBorder="1" applyAlignment="1">
      <alignment/>
    </xf>
    <xf numFmtId="49" fontId="13" fillId="35" borderId="35" xfId="0" applyNumberFormat="1" applyFont="1" applyFill="1" applyBorder="1" applyAlignment="1">
      <alignment horizontal="center"/>
    </xf>
    <xf numFmtId="49" fontId="17" fillId="36" borderId="35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/>
    </xf>
    <xf numFmtId="49" fontId="21" fillId="35" borderId="35" xfId="0" applyNumberFormat="1" applyFont="1" applyFill="1" applyBorder="1" applyAlignment="1">
      <alignment horizontal="center"/>
    </xf>
    <xf numFmtId="49" fontId="21" fillId="35" borderId="15" xfId="0" applyNumberFormat="1" applyFont="1" applyFill="1" applyBorder="1" applyAlignment="1">
      <alignment/>
    </xf>
    <xf numFmtId="0" fontId="3" fillId="35" borderId="15" xfId="0" applyFont="1" applyFill="1" applyBorder="1" applyAlignment="1">
      <alignment/>
    </xf>
    <xf numFmtId="49" fontId="4" fillId="36" borderId="35" xfId="0" applyNumberFormat="1" applyFont="1" applyFill="1" applyBorder="1" applyAlignment="1">
      <alignment horizontal="center"/>
    </xf>
    <xf numFmtId="3" fontId="8" fillId="36" borderId="15" xfId="0" applyNumberFormat="1" applyFont="1" applyFill="1" applyBorder="1" applyAlignment="1">
      <alignment/>
    </xf>
    <xf numFmtId="49" fontId="22" fillId="37" borderId="35" xfId="0" applyNumberFormat="1" applyFont="1" applyFill="1" applyBorder="1" applyAlignment="1">
      <alignment horizontal="center"/>
    </xf>
    <xf numFmtId="0" fontId="22" fillId="37" borderId="15" xfId="0" applyFont="1" applyFill="1" applyBorder="1" applyAlignment="1">
      <alignment/>
    </xf>
    <xf numFmtId="3" fontId="23" fillId="37" borderId="15" xfId="0" applyNumberFormat="1" applyFont="1" applyFill="1" applyBorder="1" applyAlignment="1">
      <alignment/>
    </xf>
    <xf numFmtId="0" fontId="22" fillId="0" borderId="0" xfId="0" applyFont="1" applyAlignment="1">
      <alignment/>
    </xf>
    <xf numFmtId="49" fontId="7" fillId="36" borderId="35" xfId="0" applyNumberFormat="1" applyFont="1" applyFill="1" applyBorder="1" applyAlignment="1">
      <alignment horizontal="center"/>
    </xf>
    <xf numFmtId="0" fontId="7" fillId="36" borderId="15" xfId="0" applyFont="1" applyFill="1" applyBorder="1" applyAlignment="1">
      <alignment/>
    </xf>
    <xf numFmtId="0" fontId="7" fillId="0" borderId="0" xfId="0" applyFont="1" applyAlignment="1">
      <alignment/>
    </xf>
    <xf numFmtId="3" fontId="5" fillId="36" borderId="15" xfId="0" applyNumberFormat="1" applyFont="1" applyFill="1" applyBorder="1" applyAlignment="1">
      <alignment/>
    </xf>
    <xf numFmtId="3" fontId="10" fillId="33" borderId="36" xfId="0" applyNumberFormat="1" applyFont="1" applyFill="1" applyBorder="1" applyAlignment="1">
      <alignment/>
    </xf>
    <xf numFmtId="3" fontId="10" fillId="33" borderId="37" xfId="0" applyNumberFormat="1" applyFont="1" applyFill="1" applyBorder="1" applyAlignment="1">
      <alignment/>
    </xf>
    <xf numFmtId="3" fontId="10" fillId="33" borderId="38" xfId="0" applyNumberFormat="1" applyFont="1" applyFill="1" applyBorder="1" applyAlignment="1">
      <alignment/>
    </xf>
    <xf numFmtId="3" fontId="10" fillId="33" borderId="39" xfId="0" applyNumberFormat="1" applyFont="1" applyFill="1" applyBorder="1" applyAlignment="1">
      <alignment/>
    </xf>
    <xf numFmtId="172" fontId="4" fillId="0" borderId="0" xfId="42" applyNumberFormat="1" applyFont="1" applyFill="1" applyAlignment="1">
      <alignment/>
    </xf>
    <xf numFmtId="172" fontId="20" fillId="0" borderId="0" xfId="42" applyNumberFormat="1" applyFont="1" applyFill="1" applyAlignment="1">
      <alignment horizontal="center"/>
    </xf>
    <xf numFmtId="172" fontId="6" fillId="0" borderId="0" xfId="42" applyNumberFormat="1" applyFont="1" applyFill="1" applyAlignment="1">
      <alignment horizontal="center"/>
    </xf>
    <xf numFmtId="172" fontId="7" fillId="0" borderId="0" xfId="42" applyNumberFormat="1" applyFont="1" applyFill="1" applyAlignment="1">
      <alignment/>
    </xf>
    <xf numFmtId="172" fontId="22" fillId="0" borderId="0" xfId="42" applyNumberFormat="1" applyFont="1" applyFill="1" applyAlignment="1">
      <alignment/>
    </xf>
    <xf numFmtId="3" fontId="10" fillId="33" borderId="20" xfId="0" applyNumberFormat="1" applyFont="1" applyFill="1" applyBorder="1" applyAlignment="1">
      <alignment/>
    </xf>
    <xf numFmtId="3" fontId="10" fillId="33" borderId="26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3" fontId="13" fillId="35" borderId="40" xfId="0" applyNumberFormat="1" applyFont="1" applyFill="1" applyBorder="1" applyAlignment="1">
      <alignment/>
    </xf>
    <xf numFmtId="3" fontId="15" fillId="34" borderId="40" xfId="0" applyNumberFormat="1" applyFont="1" applyFill="1" applyBorder="1" applyAlignment="1">
      <alignment/>
    </xf>
    <xf numFmtId="3" fontId="10" fillId="33" borderId="23" xfId="0" applyNumberFormat="1" applyFont="1" applyFill="1" applyBorder="1" applyAlignment="1">
      <alignment/>
    </xf>
    <xf numFmtId="3" fontId="8" fillId="36" borderId="40" xfId="0" applyNumberFormat="1" applyFont="1" applyFill="1" applyBorder="1" applyAlignment="1">
      <alignment/>
    </xf>
    <xf numFmtId="0" fontId="4" fillId="34" borderId="40" xfId="0" applyFont="1" applyFill="1" applyBorder="1" applyAlignment="1">
      <alignment/>
    </xf>
    <xf numFmtId="3" fontId="23" fillId="37" borderId="4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172" fontId="5" fillId="0" borderId="0" xfId="42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2" fillId="0" borderId="0" xfId="0" applyFont="1" applyFill="1" applyAlignment="1">
      <alignment/>
    </xf>
    <xf numFmtId="3" fontId="10" fillId="33" borderId="41" xfId="0" applyNumberFormat="1" applyFont="1" applyFill="1" applyBorder="1" applyAlignment="1">
      <alignment/>
    </xf>
    <xf numFmtId="3" fontId="10" fillId="33" borderId="42" xfId="0" applyNumberFormat="1" applyFont="1" applyFill="1" applyBorder="1" applyAlignment="1">
      <alignment/>
    </xf>
    <xf numFmtId="3" fontId="10" fillId="33" borderId="43" xfId="0" applyNumberFormat="1" applyFont="1" applyFill="1" applyBorder="1" applyAlignment="1">
      <alignment/>
    </xf>
    <xf numFmtId="3" fontId="10" fillId="33" borderId="44" xfId="0" applyNumberFormat="1" applyFont="1" applyFill="1" applyBorder="1" applyAlignment="1">
      <alignment/>
    </xf>
    <xf numFmtId="0" fontId="87" fillId="33" borderId="20" xfId="0" applyFont="1" applyFill="1" applyBorder="1" applyAlignment="1">
      <alignment/>
    </xf>
    <xf numFmtId="0" fontId="87" fillId="33" borderId="23" xfId="0" applyFont="1" applyFill="1" applyBorder="1" applyAlignment="1">
      <alignment/>
    </xf>
    <xf numFmtId="0" fontId="87" fillId="33" borderId="33" xfId="0" applyFont="1" applyFill="1" applyBorder="1" applyAlignment="1">
      <alignment/>
    </xf>
    <xf numFmtId="3" fontId="88" fillId="0" borderId="0" xfId="0" applyNumberFormat="1" applyFont="1" applyAlignment="1">
      <alignment/>
    </xf>
    <xf numFmtId="172" fontId="4" fillId="38" borderId="0" xfId="42" applyNumberFormat="1" applyFont="1" applyFill="1" applyAlignment="1">
      <alignment/>
    </xf>
    <xf numFmtId="49" fontId="18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49" fontId="18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21" fillId="35" borderId="15" xfId="0" applyNumberFormat="1" applyFont="1" applyFill="1" applyBorder="1" applyAlignment="1">
      <alignment horizontal="left"/>
    </xf>
    <xf numFmtId="49" fontId="19" fillId="33" borderId="34" xfId="0" applyNumberFormat="1" applyFont="1" applyFill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15" fillId="34" borderId="35" xfId="0" applyNumberFormat="1" applyFont="1" applyFill="1" applyBorder="1" applyAlignment="1">
      <alignment horizontal="center"/>
    </xf>
    <xf numFmtId="49" fontId="15" fillId="34" borderId="15" xfId="0" applyNumberFormat="1" applyFont="1" applyFill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12" fillId="34" borderId="35" xfId="0" applyNumberFormat="1" applyFon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/>
    </xf>
    <xf numFmtId="172" fontId="5" fillId="0" borderId="0" xfId="42" applyNumberFormat="1" applyFont="1" applyBorder="1" applyAlignment="1">
      <alignment/>
    </xf>
    <xf numFmtId="172" fontId="4" fillId="0" borderId="0" xfId="42" applyNumberFormat="1" applyFont="1" applyAlignment="1">
      <alignment/>
    </xf>
    <xf numFmtId="172" fontId="19" fillId="33" borderId="35" xfId="42" applyNumberFormat="1" applyFont="1" applyFill="1" applyBorder="1" applyAlignment="1">
      <alignment horizontal="center"/>
    </xf>
    <xf numFmtId="172" fontId="19" fillId="33" borderId="40" xfId="42" applyNumberFormat="1" applyFont="1" applyFill="1" applyBorder="1" applyAlignment="1">
      <alignment horizontal="center"/>
    </xf>
    <xf numFmtId="172" fontId="5" fillId="36" borderId="15" xfId="42" applyNumberFormat="1" applyFont="1" applyFill="1" applyBorder="1" applyAlignment="1">
      <alignment/>
    </xf>
    <xf numFmtId="172" fontId="4" fillId="36" borderId="40" xfId="42" applyNumberFormat="1" applyFont="1" applyFill="1" applyBorder="1" applyAlignment="1">
      <alignment/>
    </xf>
    <xf numFmtId="172" fontId="13" fillId="35" borderId="15" xfId="42" applyNumberFormat="1" applyFont="1" applyFill="1" applyBorder="1" applyAlignment="1">
      <alignment/>
    </xf>
    <xf numFmtId="172" fontId="13" fillId="35" borderId="40" xfId="42" applyNumberFormat="1" applyFont="1" applyFill="1" applyBorder="1" applyAlignment="1">
      <alignment/>
    </xf>
    <xf numFmtId="49" fontId="42" fillId="33" borderId="18" xfId="0" applyNumberFormat="1" applyFont="1" applyFill="1" applyBorder="1" applyAlignment="1">
      <alignment/>
    </xf>
    <xf numFmtId="0" fontId="5" fillId="33" borderId="19" xfId="0" applyFont="1" applyFill="1" applyBorder="1" applyAlignment="1">
      <alignment/>
    </xf>
    <xf numFmtId="172" fontId="10" fillId="33" borderId="36" xfId="42" applyNumberFormat="1" applyFont="1" applyFill="1" applyBorder="1" applyAlignment="1">
      <alignment/>
    </xf>
    <xf numFmtId="172" fontId="10" fillId="33" borderId="20" xfId="42" applyNumberFormat="1" applyFont="1" applyFill="1" applyBorder="1" applyAlignment="1">
      <alignment/>
    </xf>
    <xf numFmtId="49" fontId="11" fillId="33" borderId="45" xfId="0" applyNumberFormat="1" applyFont="1" applyFill="1" applyBorder="1" applyAlignment="1">
      <alignment horizontal="center"/>
    </xf>
    <xf numFmtId="49" fontId="42" fillId="33" borderId="45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46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172" fontId="10" fillId="33" borderId="48" xfId="42" applyNumberFormat="1" applyFont="1" applyFill="1" applyBorder="1" applyAlignment="1">
      <alignment/>
    </xf>
    <xf numFmtId="172" fontId="10" fillId="33" borderId="46" xfId="42" applyNumberFormat="1" applyFont="1" applyFill="1" applyBorder="1" applyAlignment="1">
      <alignment/>
    </xf>
    <xf numFmtId="49" fontId="42" fillId="33" borderId="24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172" fontId="10" fillId="33" borderId="37" xfId="42" applyNumberFormat="1" applyFont="1" applyFill="1" applyBorder="1" applyAlignment="1">
      <alignment/>
    </xf>
    <xf numFmtId="172" fontId="10" fillId="33" borderId="26" xfId="42" applyNumberFormat="1" applyFont="1" applyFill="1" applyBorder="1" applyAlignment="1">
      <alignment/>
    </xf>
    <xf numFmtId="172" fontId="15" fillId="34" borderId="15" xfId="42" applyNumberFormat="1" applyFont="1" applyFill="1" applyBorder="1" applyAlignment="1">
      <alignment/>
    </xf>
    <xf numFmtId="172" fontId="15" fillId="34" borderId="40" xfId="42" applyNumberFormat="1" applyFont="1" applyFill="1" applyBorder="1" applyAlignment="1">
      <alignment/>
    </xf>
    <xf numFmtId="49" fontId="18" fillId="33" borderId="49" xfId="0" applyNumberFormat="1" applyFont="1" applyFill="1" applyBorder="1" applyAlignment="1">
      <alignment horizontal="center"/>
    </xf>
    <xf numFmtId="49" fontId="18" fillId="33" borderId="18" xfId="0" applyNumberFormat="1" applyFont="1" applyFill="1" applyBorder="1" applyAlignment="1">
      <alignment/>
    </xf>
    <xf numFmtId="49" fontId="18" fillId="33" borderId="19" xfId="0" applyNumberFormat="1" applyFont="1" applyFill="1" applyBorder="1" applyAlignment="1">
      <alignment/>
    </xf>
    <xf numFmtId="172" fontId="10" fillId="33" borderId="19" xfId="42" applyNumberFormat="1" applyFont="1" applyFill="1" applyBorder="1" applyAlignment="1">
      <alignment/>
    </xf>
    <xf numFmtId="49" fontId="18" fillId="33" borderId="50" xfId="0" applyNumberFormat="1" applyFont="1" applyFill="1" applyBorder="1" applyAlignment="1">
      <alignment horizontal="center"/>
    </xf>
    <xf numFmtId="49" fontId="18" fillId="33" borderId="21" xfId="0" applyNumberFormat="1" applyFont="1" applyFill="1" applyBorder="1" applyAlignment="1">
      <alignment/>
    </xf>
    <xf numFmtId="49" fontId="18" fillId="33" borderId="22" xfId="0" applyNumberFormat="1" applyFont="1" applyFill="1" applyBorder="1" applyAlignment="1">
      <alignment/>
    </xf>
    <xf numFmtId="49" fontId="18" fillId="33" borderId="23" xfId="0" applyNumberFormat="1" applyFont="1" applyFill="1" applyBorder="1" applyAlignment="1">
      <alignment/>
    </xf>
    <xf numFmtId="172" fontId="10" fillId="33" borderId="39" xfId="42" applyNumberFormat="1" applyFont="1" applyFill="1" applyBorder="1" applyAlignment="1">
      <alignment/>
    </xf>
    <xf numFmtId="172" fontId="10" fillId="33" borderId="23" xfId="42" applyNumberFormat="1" applyFont="1" applyFill="1" applyBorder="1" applyAlignment="1">
      <alignment/>
    </xf>
    <xf numFmtId="49" fontId="18" fillId="33" borderId="21" xfId="0" applyNumberFormat="1" applyFont="1" applyFill="1" applyBorder="1" applyAlignment="1">
      <alignment/>
    </xf>
    <xf numFmtId="49" fontId="18" fillId="33" borderId="22" xfId="0" applyNumberFormat="1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172" fontId="10" fillId="33" borderId="22" xfId="42" applyNumberFormat="1" applyFont="1" applyFill="1" applyBorder="1" applyAlignment="1">
      <alignment/>
    </xf>
    <xf numFmtId="49" fontId="18" fillId="33" borderId="51" xfId="0" applyNumberFormat="1" applyFont="1" applyFill="1" applyBorder="1" applyAlignment="1">
      <alignment horizontal="center"/>
    </xf>
    <xf numFmtId="49" fontId="18" fillId="33" borderId="24" xfId="0" applyNumberFormat="1" applyFont="1" applyFill="1" applyBorder="1" applyAlignment="1">
      <alignment/>
    </xf>
    <xf numFmtId="49" fontId="18" fillId="33" borderId="26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172" fontId="4" fillId="34" borderId="40" xfId="42" applyNumberFormat="1" applyFont="1" applyFill="1" applyBorder="1" applyAlignment="1">
      <alignment/>
    </xf>
    <xf numFmtId="172" fontId="8" fillId="36" borderId="15" xfId="42" applyNumberFormat="1" applyFont="1" applyFill="1" applyBorder="1" applyAlignment="1">
      <alignment/>
    </xf>
    <xf numFmtId="172" fontId="8" fillId="36" borderId="40" xfId="42" applyNumberFormat="1" applyFont="1" applyFill="1" applyBorder="1" applyAlignment="1">
      <alignment/>
    </xf>
    <xf numFmtId="172" fontId="10" fillId="33" borderId="52" xfId="42" applyNumberFormat="1" applyFont="1" applyFill="1" applyBorder="1" applyAlignment="1">
      <alignment/>
    </xf>
    <xf numFmtId="49" fontId="21" fillId="35" borderId="53" xfId="0" applyNumberFormat="1" applyFont="1" applyFill="1" applyBorder="1" applyAlignment="1">
      <alignment/>
    </xf>
    <xf numFmtId="0" fontId="4" fillId="35" borderId="53" xfId="0" applyFont="1" applyFill="1" applyBorder="1" applyAlignment="1">
      <alignment/>
    </xf>
    <xf numFmtId="172" fontId="13" fillId="35" borderId="53" xfId="42" applyNumberFormat="1" applyFont="1" applyFill="1" applyBorder="1" applyAlignment="1">
      <alignment/>
    </xf>
    <xf numFmtId="172" fontId="13" fillId="35" borderId="52" xfId="42" applyNumberFormat="1" applyFont="1" applyFill="1" applyBorder="1" applyAlignment="1">
      <alignment/>
    </xf>
    <xf numFmtId="49" fontId="13" fillId="35" borderId="45" xfId="0" applyNumberFormat="1" applyFont="1" applyFill="1" applyBorder="1" applyAlignment="1">
      <alignment horizontal="center"/>
    </xf>
    <xf numFmtId="172" fontId="23" fillId="37" borderId="15" xfId="42" applyNumberFormat="1" applyFont="1" applyFill="1" applyBorder="1" applyAlignment="1">
      <alignment/>
    </xf>
    <xf numFmtId="172" fontId="23" fillId="37" borderId="40" xfId="42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46" xfId="42" applyNumberFormat="1" applyFont="1" applyBorder="1" applyAlignment="1">
      <alignment/>
    </xf>
    <xf numFmtId="49" fontId="13" fillId="35" borderId="35" xfId="0" applyNumberFormat="1" applyFont="1" applyFill="1" applyBorder="1" applyAlignment="1">
      <alignment horizontal="center" wrapText="1"/>
    </xf>
    <xf numFmtId="49" fontId="21" fillId="35" borderId="15" xfId="0" applyNumberFormat="1" applyFont="1" applyFill="1" applyBorder="1" applyAlignment="1">
      <alignment horizontal="left" wrapText="1"/>
    </xf>
    <xf numFmtId="0" fontId="4" fillId="35" borderId="15" xfId="0" applyFont="1" applyFill="1" applyBorder="1" applyAlignment="1">
      <alignment wrapText="1"/>
    </xf>
    <xf numFmtId="172" fontId="13" fillId="35" borderId="15" xfId="42" applyNumberFormat="1" applyFont="1" applyFill="1" applyBorder="1" applyAlignment="1">
      <alignment wrapText="1"/>
    </xf>
    <xf numFmtId="172" fontId="13" fillId="35" borderId="40" xfId="42" applyNumberFormat="1" applyFont="1" applyFill="1" applyBorder="1" applyAlignment="1">
      <alignment wrapText="1"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wrapText="1"/>
    </xf>
    <xf numFmtId="0" fontId="43" fillId="0" borderId="0" xfId="0" applyFont="1" applyAlignment="1">
      <alignment/>
    </xf>
    <xf numFmtId="3" fontId="44" fillId="0" borderId="0" xfId="0" applyNumberFormat="1" applyFont="1" applyAlignment="1">
      <alignment horizontal="right"/>
    </xf>
    <xf numFmtId="172" fontId="43" fillId="0" borderId="0" xfId="42" applyNumberFormat="1" applyFont="1" applyAlignment="1">
      <alignment/>
    </xf>
    <xf numFmtId="49" fontId="45" fillId="33" borderId="35" xfId="0" applyNumberFormat="1" applyFont="1" applyFill="1" applyBorder="1" applyAlignment="1">
      <alignment horizontal="center" vertical="center"/>
    </xf>
    <xf numFmtId="49" fontId="45" fillId="33" borderId="15" xfId="0" applyNumberFormat="1" applyFont="1" applyFill="1" applyBorder="1" applyAlignment="1">
      <alignment horizontal="center" vertical="center"/>
    </xf>
    <xf numFmtId="49" fontId="45" fillId="33" borderId="40" xfId="0" applyNumberFormat="1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3" fontId="45" fillId="33" borderId="34" xfId="0" applyNumberFormat="1" applyFont="1" applyFill="1" applyBorder="1" applyAlignment="1">
      <alignment horizontal="center" vertical="center"/>
    </xf>
    <xf numFmtId="172" fontId="45" fillId="33" borderId="34" xfId="42" applyNumberFormat="1" applyFont="1" applyFill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/>
    </xf>
    <xf numFmtId="49" fontId="46" fillId="0" borderId="19" xfId="0" applyNumberFormat="1" applyFont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shrinkToFit="1"/>
    </xf>
    <xf numFmtId="3" fontId="46" fillId="35" borderId="10" xfId="0" applyNumberFormat="1" applyFont="1" applyFill="1" applyBorder="1" applyAlignment="1">
      <alignment horizontal="right" vertical="center"/>
    </xf>
    <xf numFmtId="172" fontId="46" fillId="33" borderId="13" xfId="42" applyNumberFormat="1" applyFont="1" applyFill="1" applyBorder="1" applyAlignment="1">
      <alignment horizontal="left" vertical="center"/>
    </xf>
    <xf numFmtId="49" fontId="46" fillId="0" borderId="21" xfId="0" applyNumberFormat="1" applyFont="1" applyBorder="1" applyAlignment="1">
      <alignment horizontal="center" vertical="center"/>
    </xf>
    <xf numFmtId="49" fontId="46" fillId="0" borderId="22" xfId="0" applyNumberFormat="1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shrinkToFit="1"/>
    </xf>
    <xf numFmtId="172" fontId="46" fillId="33" borderId="10" xfId="42" applyNumberFormat="1" applyFont="1" applyFill="1" applyBorder="1" applyAlignment="1">
      <alignment horizontal="left" vertical="center"/>
    </xf>
    <xf numFmtId="49" fontId="47" fillId="0" borderId="31" xfId="0" applyNumberFormat="1" applyFont="1" applyBorder="1" applyAlignment="1">
      <alignment horizontal="center" vertical="center"/>
    </xf>
    <xf numFmtId="49" fontId="47" fillId="0" borderId="32" xfId="0" applyNumberFormat="1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shrinkToFit="1"/>
    </xf>
    <xf numFmtId="3" fontId="89" fillId="35" borderId="10" xfId="0" applyNumberFormat="1" applyFont="1" applyFill="1" applyBorder="1" applyAlignment="1">
      <alignment horizontal="right" vertical="center"/>
    </xf>
    <xf numFmtId="172" fontId="90" fillId="33" borderId="10" xfId="42" applyNumberFormat="1" applyFont="1" applyFill="1" applyBorder="1" applyAlignment="1">
      <alignment horizontal="left" vertical="center"/>
    </xf>
    <xf numFmtId="49" fontId="47" fillId="0" borderId="54" xfId="0" applyNumberFormat="1" applyFont="1" applyBorder="1" applyAlignment="1">
      <alignment horizontal="center" vertical="center"/>
    </xf>
    <xf numFmtId="49" fontId="47" fillId="0" borderId="55" xfId="0" applyNumberFormat="1" applyFont="1" applyBorder="1" applyAlignment="1">
      <alignment horizontal="left" vertical="center" wrapText="1"/>
    </xf>
    <xf numFmtId="171" fontId="46" fillId="35" borderId="10" xfId="42" applyNumberFormat="1" applyFont="1" applyFill="1" applyBorder="1" applyAlignment="1">
      <alignment horizontal="right" vertical="center"/>
    </xf>
    <xf numFmtId="49" fontId="46" fillId="0" borderId="24" xfId="0" applyNumberFormat="1" applyFont="1" applyBorder="1" applyAlignment="1">
      <alignment horizontal="center" vertical="center"/>
    </xf>
    <xf numFmtId="49" fontId="46" fillId="0" borderId="25" xfId="0" applyNumberFormat="1" applyFont="1" applyBorder="1" applyAlignment="1">
      <alignment horizontal="left" vertical="center" wrapText="1"/>
    </xf>
    <xf numFmtId="172" fontId="46" fillId="33" borderId="14" xfId="42" applyNumberFormat="1" applyFont="1" applyFill="1" applyBorder="1" applyAlignment="1">
      <alignment horizontal="left" vertical="center"/>
    </xf>
    <xf numFmtId="49" fontId="50" fillId="34" borderId="34" xfId="0" applyNumberFormat="1" applyFont="1" applyFill="1" applyBorder="1" applyAlignment="1">
      <alignment horizontal="center"/>
    </xf>
    <xf numFmtId="49" fontId="50" fillId="34" borderId="34" xfId="0" applyNumberFormat="1" applyFont="1" applyFill="1" applyBorder="1" applyAlignment="1">
      <alignment horizontal="left" wrapText="1"/>
    </xf>
    <xf numFmtId="49" fontId="50" fillId="34" borderId="35" xfId="0" applyNumberFormat="1" applyFont="1" applyFill="1" applyBorder="1" applyAlignment="1">
      <alignment horizontal="left" wrapText="1"/>
    </xf>
    <xf numFmtId="0" fontId="50" fillId="34" borderId="34" xfId="0" applyFont="1" applyFill="1" applyBorder="1" applyAlignment="1">
      <alignment shrinkToFit="1"/>
    </xf>
    <xf numFmtId="3" fontId="50" fillId="34" borderId="34" xfId="0" applyNumberFormat="1" applyFont="1" applyFill="1" applyBorder="1" applyAlignment="1">
      <alignment horizontal="right"/>
    </xf>
    <xf numFmtId="49" fontId="45" fillId="36" borderId="34" xfId="0" applyNumberFormat="1" applyFont="1" applyFill="1" applyBorder="1" applyAlignment="1">
      <alignment horizontal="center"/>
    </xf>
    <xf numFmtId="49" fontId="45" fillId="36" borderId="34" xfId="0" applyNumberFormat="1" applyFont="1" applyFill="1" applyBorder="1" applyAlignment="1">
      <alignment horizontal="left" wrapText="1"/>
    </xf>
    <xf numFmtId="49" fontId="45" fillId="36" borderId="35" xfId="0" applyNumberFormat="1" applyFont="1" applyFill="1" applyBorder="1" applyAlignment="1">
      <alignment horizontal="left" wrapText="1"/>
    </xf>
    <xf numFmtId="0" fontId="45" fillId="36" borderId="34" xfId="0" applyFont="1" applyFill="1" applyBorder="1" applyAlignment="1">
      <alignment shrinkToFit="1"/>
    </xf>
    <xf numFmtId="3" fontId="45" fillId="36" borderId="34" xfId="0" applyNumberFormat="1" applyFont="1" applyFill="1" applyBorder="1" applyAlignment="1">
      <alignment horizontal="right"/>
    </xf>
    <xf numFmtId="49" fontId="46" fillId="0" borderId="18" xfId="0" applyNumberFormat="1" applyFont="1" applyBorder="1" applyAlignment="1">
      <alignment horizontal="left" vertical="center"/>
    </xf>
    <xf numFmtId="0" fontId="46" fillId="33" borderId="13" xfId="0" applyFont="1" applyFill="1" applyBorder="1" applyAlignment="1">
      <alignment shrinkToFit="1"/>
    </xf>
    <xf numFmtId="3" fontId="46" fillId="35" borderId="13" xfId="0" applyNumberFormat="1" applyFont="1" applyFill="1" applyBorder="1" applyAlignment="1">
      <alignment horizontal="right"/>
    </xf>
    <xf numFmtId="172" fontId="46" fillId="33" borderId="13" xfId="42" applyNumberFormat="1" applyFont="1" applyFill="1" applyBorder="1" applyAlignment="1">
      <alignment/>
    </xf>
    <xf numFmtId="49" fontId="46" fillId="0" borderId="21" xfId="0" applyNumberFormat="1" applyFont="1" applyBorder="1" applyAlignment="1">
      <alignment horizontal="left" vertical="center"/>
    </xf>
    <xf numFmtId="0" fontId="46" fillId="33" borderId="10" xfId="0" applyFont="1" applyFill="1" applyBorder="1" applyAlignment="1">
      <alignment shrinkToFit="1"/>
    </xf>
    <xf numFmtId="3" fontId="46" fillId="35" borderId="10" xfId="0" applyNumberFormat="1" applyFont="1" applyFill="1" applyBorder="1" applyAlignment="1">
      <alignment horizontal="right"/>
    </xf>
    <xf numFmtId="172" fontId="46" fillId="33" borderId="10" xfId="42" applyNumberFormat="1" applyFont="1" applyFill="1" applyBorder="1" applyAlignment="1">
      <alignment/>
    </xf>
    <xf numFmtId="49" fontId="46" fillId="0" borderId="22" xfId="0" applyNumberFormat="1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shrinkToFit="1"/>
    </xf>
    <xf numFmtId="0" fontId="46" fillId="0" borderId="23" xfId="0" applyFont="1" applyBorder="1" applyAlignment="1">
      <alignment horizontal="left" vertical="center" shrinkToFit="1"/>
    </xf>
    <xf numFmtId="0" fontId="46" fillId="0" borderId="22" xfId="0" applyFont="1" applyBorder="1" applyAlignment="1">
      <alignment horizontal="left" vertical="center"/>
    </xf>
    <xf numFmtId="49" fontId="48" fillId="0" borderId="22" xfId="0" applyNumberFormat="1" applyFont="1" applyBorder="1" applyAlignment="1">
      <alignment horizontal="left" vertical="center"/>
    </xf>
    <xf numFmtId="49" fontId="48" fillId="0" borderId="23" xfId="0" applyNumberFormat="1" applyFont="1" applyBorder="1" applyAlignment="1">
      <alignment horizontal="left" vertical="center"/>
    </xf>
    <xf numFmtId="3" fontId="48" fillId="35" borderId="10" xfId="0" applyNumberFormat="1" applyFont="1" applyFill="1" applyBorder="1" applyAlignment="1">
      <alignment horizontal="right"/>
    </xf>
    <xf numFmtId="49" fontId="49" fillId="0" borderId="21" xfId="0" applyNumberFormat="1" applyFont="1" applyBorder="1" applyAlignment="1">
      <alignment horizontal="left" vertical="center"/>
    </xf>
    <xf numFmtId="49" fontId="49" fillId="0" borderId="22" xfId="0" applyNumberFormat="1" applyFont="1" applyBorder="1" applyAlignment="1">
      <alignment horizontal="left" vertical="center" wrapText="1"/>
    </xf>
    <xf numFmtId="0" fontId="49" fillId="33" borderId="10" xfId="0" applyFont="1" applyFill="1" applyBorder="1" applyAlignment="1">
      <alignment shrinkToFit="1"/>
    </xf>
    <xf numFmtId="3" fontId="49" fillId="35" borderId="10" xfId="0" applyNumberFormat="1" applyFont="1" applyFill="1" applyBorder="1" applyAlignment="1">
      <alignment horizontal="right"/>
    </xf>
    <xf numFmtId="172" fontId="49" fillId="33" borderId="10" xfId="42" applyNumberFormat="1" applyFont="1" applyFill="1" applyBorder="1" applyAlignment="1">
      <alignment/>
    </xf>
    <xf numFmtId="49" fontId="51" fillId="0" borderId="24" xfId="0" applyNumberFormat="1" applyFont="1" applyBorder="1" applyAlignment="1">
      <alignment horizontal="left" vertical="center"/>
    </xf>
    <xf numFmtId="49" fontId="51" fillId="0" borderId="25" xfId="0" applyNumberFormat="1" applyFont="1" applyBorder="1" applyAlignment="1">
      <alignment horizontal="left" vertical="center" wrapText="1"/>
    </xf>
    <xf numFmtId="0" fontId="51" fillId="33" borderId="14" xfId="0" applyFont="1" applyFill="1" applyBorder="1" applyAlignment="1">
      <alignment shrinkToFit="1"/>
    </xf>
    <xf numFmtId="3" fontId="51" fillId="35" borderId="14" xfId="0" applyNumberFormat="1" applyFont="1" applyFill="1" applyBorder="1" applyAlignment="1">
      <alignment horizontal="right"/>
    </xf>
    <xf numFmtId="172" fontId="51" fillId="33" borderId="14" xfId="42" applyNumberFormat="1" applyFont="1" applyFill="1" applyBorder="1" applyAlignment="1">
      <alignment/>
    </xf>
    <xf numFmtId="172" fontId="52" fillId="0" borderId="0" xfId="42" applyNumberFormat="1" applyFont="1" applyAlignment="1">
      <alignment/>
    </xf>
    <xf numFmtId="0" fontId="45" fillId="0" borderId="0" xfId="0" applyFont="1" applyAlignment="1">
      <alignment horizontal="left"/>
    </xf>
    <xf numFmtId="0" fontId="44" fillId="0" borderId="0" xfId="0" applyFont="1" applyAlignment="1">
      <alignment/>
    </xf>
    <xf numFmtId="0" fontId="47" fillId="39" borderId="16" xfId="0" applyFont="1" applyFill="1" applyBorder="1" applyAlignment="1">
      <alignment horizontal="left"/>
    </xf>
    <xf numFmtId="0" fontId="47" fillId="39" borderId="53" xfId="0" applyFont="1" applyFill="1" applyBorder="1" applyAlignment="1">
      <alignment horizontal="left"/>
    </xf>
    <xf numFmtId="0" fontId="47" fillId="39" borderId="45" xfId="0" applyFont="1" applyFill="1" applyBorder="1" applyAlignment="1">
      <alignment horizontal="left"/>
    </xf>
    <xf numFmtId="0" fontId="47" fillId="39" borderId="0" xfId="0" applyFont="1" applyFill="1" applyBorder="1" applyAlignment="1">
      <alignment horizontal="left"/>
    </xf>
    <xf numFmtId="0" fontId="47" fillId="39" borderId="45" xfId="0" applyFont="1" applyFill="1" applyBorder="1" applyAlignment="1">
      <alignment horizontal="left"/>
    </xf>
    <xf numFmtId="3" fontId="44" fillId="39" borderId="0" xfId="0" applyNumberFormat="1" applyFont="1" applyFill="1" applyBorder="1" applyAlignment="1">
      <alignment horizontal="right"/>
    </xf>
    <xf numFmtId="3" fontId="51" fillId="39" borderId="0" xfId="0" applyNumberFormat="1" applyFont="1" applyFill="1" applyBorder="1" applyAlignment="1">
      <alignment horizontal="right"/>
    </xf>
    <xf numFmtId="3" fontId="49" fillId="0" borderId="0" xfId="0" applyNumberFormat="1" applyFont="1" applyFill="1" applyAlignment="1">
      <alignment horizontal="right"/>
    </xf>
    <xf numFmtId="49" fontId="53" fillId="33" borderId="56" xfId="0" applyNumberFormat="1" applyFont="1" applyFill="1" applyBorder="1" applyAlignment="1">
      <alignment horizontal="center"/>
    </xf>
    <xf numFmtId="49" fontId="53" fillId="33" borderId="57" xfId="0" applyNumberFormat="1" applyFont="1" applyFill="1" applyBorder="1" applyAlignment="1">
      <alignment horizontal="center"/>
    </xf>
    <xf numFmtId="49" fontId="54" fillId="0" borderId="0" xfId="0" applyNumberFormat="1" applyFont="1" applyAlignment="1">
      <alignment horizontal="center"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/>
    </xf>
    <xf numFmtId="49" fontId="55" fillId="34" borderId="56" xfId="0" applyNumberFormat="1" applyFont="1" applyFill="1" applyBorder="1" applyAlignment="1">
      <alignment horizontal="center"/>
    </xf>
    <xf numFmtId="49" fontId="55" fillId="34" borderId="57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3" fontId="57" fillId="36" borderId="58" xfId="0" applyNumberFormat="1" applyFont="1" applyFill="1" applyBorder="1" applyAlignment="1">
      <alignment horizontal="center"/>
    </xf>
    <xf numFmtId="0" fontId="58" fillId="35" borderId="56" xfId="0" applyFont="1" applyFill="1" applyBorder="1" applyAlignment="1">
      <alignment horizontal="center"/>
    </xf>
    <xf numFmtId="0" fontId="58" fillId="35" borderId="57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9" fillId="37" borderId="59" xfId="0" applyFont="1" applyFill="1" applyBorder="1" applyAlignment="1">
      <alignment horizontal="center"/>
    </xf>
    <xf numFmtId="49" fontId="45" fillId="33" borderId="34" xfId="0" applyNumberFormat="1" applyFont="1" applyFill="1" applyBorder="1" applyAlignment="1">
      <alignment horizontal="center" vertical="center"/>
    </xf>
    <xf numFmtId="49" fontId="45" fillId="33" borderId="34" xfId="0" applyNumberFormat="1" applyFont="1" applyFill="1" applyBorder="1" applyAlignment="1">
      <alignment horizontal="center" vertical="center"/>
    </xf>
    <xf numFmtId="1" fontId="45" fillId="33" borderId="34" xfId="0" applyNumberFormat="1" applyFont="1" applyFill="1" applyBorder="1" applyAlignment="1">
      <alignment horizontal="center" vertical="center"/>
    </xf>
    <xf numFmtId="49" fontId="60" fillId="34" borderId="35" xfId="0" applyNumberFormat="1" applyFont="1" applyFill="1" applyBorder="1" applyAlignment="1">
      <alignment horizontal="left" vertical="center"/>
    </xf>
    <xf numFmtId="49" fontId="60" fillId="34" borderId="15" xfId="0" applyNumberFormat="1" applyFont="1" applyFill="1" applyBorder="1" applyAlignment="1">
      <alignment horizontal="left" vertical="center"/>
    </xf>
    <xf numFmtId="49" fontId="60" fillId="34" borderId="40" xfId="0" applyNumberFormat="1" applyFont="1" applyFill="1" applyBorder="1" applyAlignment="1">
      <alignment horizontal="left" vertical="center"/>
    </xf>
    <xf numFmtId="49" fontId="51" fillId="33" borderId="35" xfId="0" applyNumberFormat="1" applyFont="1" applyFill="1" applyBorder="1" applyAlignment="1">
      <alignment horizontal="left" vertical="center" wrapText="1"/>
    </xf>
    <xf numFmtId="49" fontId="51" fillId="33" borderId="15" xfId="0" applyNumberFormat="1" applyFont="1" applyFill="1" applyBorder="1" applyAlignment="1">
      <alignment horizontal="left" vertical="center" wrapText="1"/>
    </xf>
    <xf numFmtId="49" fontId="51" fillId="33" borderId="40" xfId="0" applyNumberFormat="1" applyFont="1" applyFill="1" applyBorder="1" applyAlignment="1">
      <alignment horizontal="left" vertical="center" wrapText="1"/>
    </xf>
    <xf numFmtId="49" fontId="46" fillId="0" borderId="54" xfId="0" applyNumberFormat="1" applyFont="1" applyBorder="1" applyAlignment="1">
      <alignment horizontal="center" vertical="center"/>
    </xf>
    <xf numFmtId="49" fontId="46" fillId="0" borderId="55" xfId="0" applyNumberFormat="1" applyFont="1" applyBorder="1" applyAlignment="1">
      <alignment horizontal="left" vertical="center" wrapText="1"/>
    </xf>
    <xf numFmtId="3" fontId="46" fillId="35" borderId="12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46" fillId="0" borderId="23" xfId="0" applyNumberFormat="1" applyFont="1" applyBorder="1" applyAlignment="1">
      <alignment horizontal="left" vertical="center" wrapText="1"/>
    </xf>
    <xf numFmtId="49" fontId="50" fillId="34" borderId="35" xfId="0" applyNumberFormat="1" applyFont="1" applyFill="1" applyBorder="1" applyAlignment="1">
      <alignment horizontal="center" vertical="center"/>
    </xf>
    <xf numFmtId="49" fontId="50" fillId="34" borderId="15" xfId="0" applyNumberFormat="1" applyFont="1" applyFill="1" applyBorder="1" applyAlignment="1">
      <alignment horizontal="left" vertical="center" wrapText="1"/>
    </xf>
    <xf numFmtId="3" fontId="50" fillId="34" borderId="34" xfId="0" applyNumberFormat="1" applyFont="1" applyFill="1" applyBorder="1" applyAlignment="1">
      <alignment horizontal="right" vertical="center" wrapText="1"/>
    </xf>
    <xf numFmtId="49" fontId="51" fillId="0" borderId="18" xfId="0" applyNumberFormat="1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left" vertical="center" wrapText="1"/>
    </xf>
    <xf numFmtId="49" fontId="51" fillId="0" borderId="13" xfId="0" applyNumberFormat="1" applyFont="1" applyBorder="1" applyAlignment="1">
      <alignment horizontal="left" vertical="center" wrapText="1"/>
    </xf>
    <xf numFmtId="3" fontId="51" fillId="35" borderId="13" xfId="0" applyNumberFormat="1" applyFont="1" applyFill="1" applyBorder="1" applyAlignment="1">
      <alignment horizontal="right"/>
    </xf>
    <xf numFmtId="49" fontId="46" fillId="0" borderId="12" xfId="0" applyNumberFormat="1" applyFont="1" applyBorder="1" applyAlignment="1">
      <alignment horizontal="right" vertical="center" wrapText="1"/>
    </xf>
    <xf numFmtId="49" fontId="46" fillId="0" borderId="10" xfId="0" applyNumberFormat="1" applyFont="1" applyBorder="1" applyAlignment="1">
      <alignment horizontal="right" vertical="center" wrapText="1"/>
    </xf>
    <xf numFmtId="49" fontId="46" fillId="0" borderId="14" xfId="0" applyNumberFormat="1" applyFont="1" applyBorder="1" applyAlignment="1">
      <alignment horizontal="right" vertical="center" wrapText="1"/>
    </xf>
    <xf numFmtId="3" fontId="46" fillId="35" borderId="14" xfId="0" applyNumberFormat="1" applyFont="1" applyFill="1" applyBorder="1" applyAlignment="1">
      <alignment horizontal="right" vertical="center"/>
    </xf>
    <xf numFmtId="3" fontId="50" fillId="34" borderId="34" xfId="0" applyNumberFormat="1" applyFont="1" applyFill="1" applyBorder="1" applyAlignment="1">
      <alignment horizontal="right" vertical="center"/>
    </xf>
    <xf numFmtId="49" fontId="61" fillId="36" borderId="35" xfId="0" applyNumberFormat="1" applyFont="1" applyFill="1" applyBorder="1" applyAlignment="1">
      <alignment horizontal="center"/>
    </xf>
    <xf numFmtId="49" fontId="61" fillId="36" borderId="15" xfId="0" applyNumberFormat="1" applyFont="1" applyFill="1" applyBorder="1" applyAlignment="1">
      <alignment horizontal="center"/>
    </xf>
    <xf numFmtId="49" fontId="61" fillId="36" borderId="15" xfId="0" applyNumberFormat="1" applyFont="1" applyFill="1" applyBorder="1" applyAlignment="1">
      <alignment horizontal="center"/>
    </xf>
    <xf numFmtId="3" fontId="61" fillId="36" borderId="40" xfId="0" applyNumberFormat="1" applyFont="1" applyFill="1" applyBorder="1" applyAlignment="1">
      <alignment horizontal="right"/>
    </xf>
    <xf numFmtId="0" fontId="46" fillId="0" borderId="19" xfId="0" applyNumberFormat="1" applyFont="1" applyBorder="1" applyAlignment="1">
      <alignment horizontal="left" vertical="center" wrapText="1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0" xfId="0" applyNumberFormat="1" applyFont="1" applyBorder="1" applyAlignment="1">
      <alignment horizontal="right" vertical="center" wrapText="1"/>
    </xf>
    <xf numFmtId="3" fontId="46" fillId="35" borderId="13" xfId="0" applyNumberFormat="1" applyFont="1" applyFill="1" applyBorder="1" applyAlignment="1">
      <alignment horizontal="right" vertical="center"/>
    </xf>
    <xf numFmtId="0" fontId="46" fillId="0" borderId="22" xfId="0" applyNumberFormat="1" applyFont="1" applyBorder="1" applyAlignment="1">
      <alignment horizontal="left" vertical="center" wrapText="1"/>
    </xf>
    <xf numFmtId="0" fontId="46" fillId="0" borderId="23" xfId="0" applyNumberFormat="1" applyFont="1" applyBorder="1" applyAlignment="1">
      <alignment horizontal="left" vertical="center" wrapText="1"/>
    </xf>
    <xf numFmtId="0" fontId="46" fillId="0" borderId="23" xfId="0" applyNumberFormat="1" applyFont="1" applyBorder="1" applyAlignment="1">
      <alignment horizontal="right" vertical="center" wrapText="1"/>
    </xf>
    <xf numFmtId="0" fontId="46" fillId="0" borderId="25" xfId="0" applyNumberFormat="1" applyFont="1" applyBorder="1" applyAlignment="1">
      <alignment horizontal="left" vertical="center" wrapText="1"/>
    </xf>
    <xf numFmtId="0" fontId="46" fillId="0" borderId="26" xfId="0" applyNumberFormat="1" applyFont="1" applyBorder="1" applyAlignment="1">
      <alignment horizontal="left" vertical="center" wrapText="1"/>
    </xf>
    <xf numFmtId="0" fontId="46" fillId="0" borderId="26" xfId="0" applyNumberFormat="1" applyFont="1" applyBorder="1" applyAlignment="1">
      <alignment horizontal="right" vertical="center" wrapText="1"/>
    </xf>
    <xf numFmtId="49" fontId="49" fillId="40" borderId="35" xfId="0" applyNumberFormat="1" applyFont="1" applyFill="1" applyBorder="1" applyAlignment="1">
      <alignment horizontal="center" vertical="center"/>
    </xf>
    <xf numFmtId="49" fontId="49" fillId="40" borderId="15" xfId="0" applyNumberFormat="1" applyFont="1" applyFill="1" applyBorder="1" applyAlignment="1">
      <alignment horizontal="left" vertical="center" wrapText="1"/>
    </xf>
    <xf numFmtId="3" fontId="49" fillId="40" borderId="15" xfId="0" applyNumberFormat="1" applyFont="1" applyFill="1" applyBorder="1" applyAlignment="1">
      <alignment horizontal="right"/>
    </xf>
    <xf numFmtId="49" fontId="47" fillId="41" borderId="35" xfId="0" applyNumberFormat="1" applyFont="1" applyFill="1" applyBorder="1" applyAlignment="1">
      <alignment horizontal="center" vertical="center" shrinkToFit="1"/>
    </xf>
    <xf numFmtId="49" fontId="47" fillId="41" borderId="15" xfId="0" applyNumberFormat="1" applyFont="1" applyFill="1" applyBorder="1" applyAlignment="1">
      <alignment horizontal="left" vertical="center" shrinkToFit="1"/>
    </xf>
    <xf numFmtId="3" fontId="47" fillId="41" borderId="15" xfId="0" applyNumberFormat="1" applyFont="1" applyFill="1" applyBorder="1" applyAlignment="1">
      <alignment horizontal="right" shrinkToFit="1"/>
    </xf>
    <xf numFmtId="3" fontId="47" fillId="41" borderId="40" xfId="0" applyNumberFormat="1" applyFont="1" applyFill="1" applyBorder="1" applyAlignment="1">
      <alignment horizontal="right" shrinkToFit="1"/>
    </xf>
    <xf numFmtId="49" fontId="51" fillId="42" borderId="35" xfId="0" applyNumberFormat="1" applyFont="1" applyFill="1" applyBorder="1" applyAlignment="1">
      <alignment horizontal="center" vertical="center"/>
    </xf>
    <xf numFmtId="49" fontId="51" fillId="42" borderId="15" xfId="0" applyNumberFormat="1" applyFont="1" applyFill="1" applyBorder="1" applyAlignment="1">
      <alignment horizontal="left" vertical="center" shrinkToFit="1"/>
    </xf>
    <xf numFmtId="3" fontId="51" fillId="42" borderId="15" xfId="0" applyNumberFormat="1" applyFont="1" applyFill="1" applyBorder="1" applyAlignment="1">
      <alignment horizontal="right"/>
    </xf>
    <xf numFmtId="3" fontId="62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34" borderId="34" xfId="0" applyFont="1" applyFill="1" applyBorder="1" applyAlignment="1">
      <alignment horizontal="center" wrapText="1"/>
    </xf>
    <xf numFmtId="0" fontId="64" fillId="0" borderId="13" xfId="0" applyFont="1" applyBorder="1" applyAlignment="1">
      <alignment wrapText="1"/>
    </xf>
    <xf numFmtId="3" fontId="65" fillId="0" borderId="13" xfId="0" applyNumberFormat="1" applyFont="1" applyBorder="1" applyAlignment="1">
      <alignment/>
    </xf>
    <xf numFmtId="3" fontId="65" fillId="33" borderId="10" xfId="0" applyNumberFormat="1" applyFont="1" applyFill="1" applyBorder="1" applyAlignment="1">
      <alignment/>
    </xf>
    <xf numFmtId="0" fontId="64" fillId="0" borderId="10" xfId="0" applyFont="1" applyBorder="1" applyAlignment="1">
      <alignment wrapText="1"/>
    </xf>
    <xf numFmtId="3" fontId="66" fillId="0" borderId="10" xfId="0" applyNumberFormat="1" applyFont="1" applyBorder="1" applyAlignment="1">
      <alignment/>
    </xf>
    <xf numFmtId="3" fontId="66" fillId="33" borderId="10" xfId="0" applyNumberFormat="1" applyFont="1" applyFill="1" applyBorder="1" applyAlignment="1">
      <alignment/>
    </xf>
    <xf numFmtId="0" fontId="64" fillId="0" borderId="14" xfId="0" applyFont="1" applyBorder="1" applyAlignment="1">
      <alignment wrapText="1"/>
    </xf>
    <xf numFmtId="3" fontId="66" fillId="0" borderId="14" xfId="0" applyNumberFormat="1" applyFont="1" applyBorder="1" applyAlignment="1">
      <alignment/>
    </xf>
    <xf numFmtId="3" fontId="66" fillId="33" borderId="14" xfId="0" applyNumberFormat="1" applyFont="1" applyFill="1" applyBorder="1" applyAlignment="1">
      <alignment/>
    </xf>
    <xf numFmtId="0" fontId="67" fillId="34" borderId="34" xfId="0" applyFont="1" applyFill="1" applyBorder="1" applyAlignment="1">
      <alignment horizontal="center" vertical="center" wrapText="1"/>
    </xf>
    <xf numFmtId="3" fontId="68" fillId="34" borderId="34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wrapText="1"/>
    </xf>
    <xf numFmtId="0" fontId="66" fillId="0" borderId="0" xfId="0" applyFont="1" applyAlignment="1">
      <alignment/>
    </xf>
    <xf numFmtId="3" fontId="66" fillId="0" borderId="0" xfId="0" applyNumberFormat="1" applyFont="1" applyAlignment="1">
      <alignment/>
    </xf>
    <xf numFmtId="0" fontId="6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0D4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C6D7AD"/>
      <rgbColor rgb="00C5DBD1"/>
      <rgbColor rgb="00993300"/>
      <rgbColor rgb="00993366"/>
      <rgbColor rgb="00333399"/>
      <rgbColor rgb="00E8D99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zoomScalePageLayoutView="0" workbookViewId="0" topLeftCell="A1">
      <selection activeCell="D54" sqref="D54"/>
    </sheetView>
  </sheetViews>
  <sheetFormatPr defaultColWidth="9.140625" defaultRowHeight="22.5" customHeight="1"/>
  <cols>
    <col min="1" max="1" width="6.00390625" style="1" customWidth="1"/>
    <col min="2" max="2" width="6.140625" style="2" customWidth="1"/>
    <col min="3" max="3" width="18.28125" style="3" customWidth="1"/>
    <col min="4" max="4" width="30.57421875" style="3" customWidth="1"/>
    <col min="5" max="5" width="29.57421875" style="3" customWidth="1"/>
    <col min="6" max="6" width="15.140625" style="16" customWidth="1"/>
    <col min="7" max="7" width="14.57421875" style="3" customWidth="1"/>
    <col min="8" max="8" width="11.57421875" style="69" hidden="1" customWidth="1"/>
    <col min="9" max="9" width="10.140625" style="84" hidden="1" customWidth="1"/>
    <col min="10" max="13" width="0" style="84" hidden="1" customWidth="1"/>
    <col min="14" max="16" width="9.140625" style="84" customWidth="1"/>
    <col min="17" max="16384" width="9.140625" style="3" customWidth="1"/>
  </cols>
  <sheetData>
    <row r="1" ht="19.5" customHeight="1"/>
    <row r="2" spans="1:16" s="42" customFormat="1" ht="24.75" customHeight="1">
      <c r="A2" s="116" t="s">
        <v>0</v>
      </c>
      <c r="B2" s="116"/>
      <c r="C2" s="116"/>
      <c r="D2" s="116"/>
      <c r="E2" s="40" t="s">
        <v>35</v>
      </c>
      <c r="F2" s="41" t="s">
        <v>66</v>
      </c>
      <c r="G2" s="40" t="s">
        <v>61</v>
      </c>
      <c r="H2" s="70"/>
      <c r="I2" s="85"/>
      <c r="J2" s="85"/>
      <c r="K2" s="85"/>
      <c r="L2" s="85"/>
      <c r="M2" s="85"/>
      <c r="N2" s="85"/>
      <c r="O2" s="85"/>
      <c r="P2" s="85"/>
    </row>
    <row r="3" spans="1:16" s="5" customFormat="1" ht="4.5" customHeight="1">
      <c r="A3" s="117"/>
      <c r="B3" s="118"/>
      <c r="C3" s="118"/>
      <c r="D3" s="118"/>
      <c r="E3" s="118"/>
      <c r="F3" s="118"/>
      <c r="G3" s="119"/>
      <c r="H3" s="71"/>
      <c r="I3" s="86"/>
      <c r="J3" s="86"/>
      <c r="K3" s="86"/>
      <c r="L3" s="86"/>
      <c r="M3" s="86"/>
      <c r="N3" s="86"/>
      <c r="O3" s="86"/>
      <c r="P3" s="86"/>
    </row>
    <row r="4" spans="1:7" ht="19.5" customHeight="1">
      <c r="A4" s="50" t="s">
        <v>36</v>
      </c>
      <c r="B4" s="30" t="s">
        <v>51</v>
      </c>
      <c r="C4" s="31"/>
      <c r="D4" s="31"/>
      <c r="E4" s="31"/>
      <c r="F4" s="64"/>
      <c r="G4" s="77"/>
    </row>
    <row r="5" spans="1:8" ht="19.5" customHeight="1">
      <c r="A5" s="52">
        <v>1</v>
      </c>
      <c r="B5" s="115" t="s">
        <v>55</v>
      </c>
      <c r="C5" s="115"/>
      <c r="D5" s="115"/>
      <c r="E5" s="76" t="s">
        <v>62</v>
      </c>
      <c r="F5" s="32">
        <v>181439</v>
      </c>
      <c r="G5" s="78">
        <v>122661</v>
      </c>
      <c r="H5" s="69">
        <f>F5-G5</f>
        <v>58778</v>
      </c>
    </row>
    <row r="6" spans="1:16" s="4" customFormat="1" ht="19.5" customHeight="1">
      <c r="A6" s="52">
        <v>2</v>
      </c>
      <c r="B6" s="115" t="s">
        <v>56</v>
      </c>
      <c r="C6" s="115"/>
      <c r="D6" s="115"/>
      <c r="E6" s="51"/>
      <c r="F6" s="32">
        <f>F7+F8</f>
        <v>0</v>
      </c>
      <c r="G6" s="78">
        <f>G7+G8</f>
        <v>0</v>
      </c>
      <c r="H6" s="88"/>
      <c r="I6" s="89"/>
      <c r="J6" s="89"/>
      <c r="K6" s="89"/>
      <c r="L6" s="89"/>
      <c r="M6" s="89"/>
      <c r="N6" s="89"/>
      <c r="O6" s="89"/>
      <c r="P6" s="89"/>
    </row>
    <row r="7" spans="1:7" ht="19.5" customHeight="1">
      <c r="A7" s="14" t="s">
        <v>38</v>
      </c>
      <c r="B7" s="43" t="s">
        <v>1</v>
      </c>
      <c r="C7" s="44"/>
      <c r="D7" s="45"/>
      <c r="E7" s="27"/>
      <c r="F7" s="65">
        <v>0</v>
      </c>
      <c r="G7" s="74">
        <v>0</v>
      </c>
    </row>
    <row r="8" spans="1:7" ht="19.5" customHeight="1">
      <c r="A8" s="15" t="s">
        <v>39</v>
      </c>
      <c r="B8" s="46" t="s">
        <v>2</v>
      </c>
      <c r="C8" s="25"/>
      <c r="D8" s="26"/>
      <c r="E8" s="29"/>
      <c r="F8" s="66">
        <v>0</v>
      </c>
      <c r="G8" s="75">
        <v>0</v>
      </c>
    </row>
    <row r="9" spans="1:7" ht="19.5" customHeight="1">
      <c r="A9" s="125" t="s">
        <v>53</v>
      </c>
      <c r="B9" s="126"/>
      <c r="C9" s="126"/>
      <c r="D9" s="126"/>
      <c r="E9" s="11"/>
      <c r="F9" s="17">
        <f>F5+F6</f>
        <v>181439</v>
      </c>
      <c r="G9" s="79">
        <f>G5+G6</f>
        <v>122661</v>
      </c>
    </row>
    <row r="10" spans="1:7" ht="19.5" customHeight="1">
      <c r="A10" s="52">
        <v>3</v>
      </c>
      <c r="B10" s="53" t="s">
        <v>57</v>
      </c>
      <c r="C10" s="54"/>
      <c r="D10" s="13"/>
      <c r="E10" s="76" t="s">
        <v>63</v>
      </c>
      <c r="F10" s="32">
        <f>F11+F12+F13+F14</f>
        <v>730438</v>
      </c>
      <c r="G10" s="78">
        <f>G11+G12+G13+G14</f>
        <v>347351</v>
      </c>
    </row>
    <row r="11" spans="1:8" ht="19.5" customHeight="1">
      <c r="A11" s="101" t="s">
        <v>37</v>
      </c>
      <c r="B11" s="47" t="s">
        <v>4</v>
      </c>
      <c r="C11" s="102"/>
      <c r="D11" s="103"/>
      <c r="E11" s="103"/>
      <c r="F11" s="104">
        <v>610320</v>
      </c>
      <c r="G11" s="104">
        <v>319200</v>
      </c>
      <c r="H11" s="100"/>
    </row>
    <row r="12" spans="1:16" ht="19.5" customHeight="1">
      <c r="A12" s="105" t="s">
        <v>39</v>
      </c>
      <c r="B12" s="106" t="s">
        <v>41</v>
      </c>
      <c r="C12" s="107"/>
      <c r="D12" s="107"/>
      <c r="E12" s="108"/>
      <c r="F12" s="109">
        <v>120118</v>
      </c>
      <c r="G12" s="109">
        <v>28151</v>
      </c>
      <c r="K12" s="3"/>
      <c r="L12" s="3"/>
      <c r="M12" s="3"/>
      <c r="N12" s="3"/>
      <c r="O12" s="3"/>
      <c r="P12" s="3"/>
    </row>
    <row r="13" spans="1:16" ht="19.5" customHeight="1">
      <c r="A13" s="105" t="s">
        <v>40</v>
      </c>
      <c r="B13" s="106" t="s">
        <v>5</v>
      </c>
      <c r="C13" s="107"/>
      <c r="D13" s="107"/>
      <c r="E13" s="108"/>
      <c r="F13" s="109">
        <v>0</v>
      </c>
      <c r="G13" s="108"/>
      <c r="K13" s="3"/>
      <c r="L13" s="3"/>
      <c r="M13" s="3"/>
      <c r="N13" s="3"/>
      <c r="O13" s="3"/>
      <c r="P13" s="3"/>
    </row>
    <row r="14" spans="1:16" ht="19.5" customHeight="1">
      <c r="A14" s="110" t="s">
        <v>42</v>
      </c>
      <c r="B14" s="48" t="s">
        <v>6</v>
      </c>
      <c r="C14" s="111"/>
      <c r="D14" s="111"/>
      <c r="E14" s="112"/>
      <c r="F14" s="113">
        <v>0</v>
      </c>
      <c r="G14" s="112"/>
      <c r="K14" s="3"/>
      <c r="L14" s="3"/>
      <c r="M14" s="3"/>
      <c r="N14" s="3"/>
      <c r="O14" s="3"/>
      <c r="P14" s="3"/>
    </row>
    <row r="15" spans="1:16" ht="19.5" customHeight="1">
      <c r="A15" s="120" t="s">
        <v>14</v>
      </c>
      <c r="B15" s="121"/>
      <c r="C15" s="121"/>
      <c r="D15" s="121"/>
      <c r="E15" s="11"/>
      <c r="F15" s="17">
        <f>F10</f>
        <v>730438</v>
      </c>
      <c r="G15" s="79">
        <f>G10</f>
        <v>347351</v>
      </c>
      <c r="K15" s="3"/>
      <c r="L15" s="3"/>
      <c r="M15" s="3"/>
      <c r="N15" s="3"/>
      <c r="O15" s="3"/>
      <c r="P15" s="3"/>
    </row>
    <row r="16" spans="1:16" ht="19.5" customHeight="1">
      <c r="A16" s="52">
        <v>4</v>
      </c>
      <c r="B16" s="115" t="s">
        <v>8</v>
      </c>
      <c r="C16" s="115"/>
      <c r="D16" s="115"/>
      <c r="E16" s="76" t="s">
        <v>64</v>
      </c>
      <c r="F16" s="32">
        <f>F17+F18+F19+F20+F21</f>
        <v>10406408</v>
      </c>
      <c r="G16" s="78">
        <f>G17+G18+G19+G20+G21</f>
        <v>8196056</v>
      </c>
      <c r="H16" s="69">
        <f>F16-G16</f>
        <v>2210352</v>
      </c>
      <c r="I16" s="87"/>
      <c r="K16" s="3"/>
      <c r="L16" s="3"/>
      <c r="M16" s="3"/>
      <c r="N16" s="3"/>
      <c r="O16" s="3"/>
      <c r="P16" s="3"/>
    </row>
    <row r="17" spans="1:16" ht="19.5" customHeight="1">
      <c r="A17" s="9" t="s">
        <v>37</v>
      </c>
      <c r="B17" s="18" t="s">
        <v>9</v>
      </c>
      <c r="C17" s="19"/>
      <c r="D17" s="20"/>
      <c r="E17" s="27"/>
      <c r="F17" s="65">
        <v>7424492</v>
      </c>
      <c r="G17" s="92">
        <v>5999275</v>
      </c>
      <c r="K17" s="3"/>
      <c r="L17" s="3"/>
      <c r="M17" s="3"/>
      <c r="N17" s="3"/>
      <c r="O17" s="3"/>
      <c r="P17" s="3"/>
    </row>
    <row r="18" spans="1:16" ht="19.5" customHeight="1">
      <c r="A18" s="6" t="s">
        <v>39</v>
      </c>
      <c r="B18" s="21" t="s">
        <v>10</v>
      </c>
      <c r="C18" s="22"/>
      <c r="D18" s="23"/>
      <c r="E18" s="28"/>
      <c r="F18" s="68"/>
      <c r="G18" s="93">
        <v>0</v>
      </c>
      <c r="K18" s="3"/>
      <c r="L18" s="3"/>
      <c r="M18" s="3"/>
      <c r="N18" s="3"/>
      <c r="O18" s="3"/>
      <c r="P18" s="3"/>
    </row>
    <row r="19" spans="1:16" ht="19.5" customHeight="1">
      <c r="A19" s="6" t="s">
        <v>40</v>
      </c>
      <c r="B19" s="21" t="s">
        <v>11</v>
      </c>
      <c r="C19" s="22"/>
      <c r="D19" s="23"/>
      <c r="E19" s="28"/>
      <c r="F19" s="68">
        <v>1286232</v>
      </c>
      <c r="G19" s="93">
        <v>906161</v>
      </c>
      <c r="I19" s="87"/>
      <c r="J19" s="87"/>
      <c r="K19" s="3"/>
      <c r="L19" s="3"/>
      <c r="M19" s="3"/>
      <c r="N19" s="3"/>
      <c r="O19" s="3"/>
      <c r="P19" s="3"/>
    </row>
    <row r="20" spans="1:16" ht="19.5" customHeight="1">
      <c r="A20" s="6" t="s">
        <v>42</v>
      </c>
      <c r="B20" s="21" t="s">
        <v>12</v>
      </c>
      <c r="C20" s="22"/>
      <c r="D20" s="23"/>
      <c r="E20" s="28"/>
      <c r="F20" s="68">
        <v>1695684</v>
      </c>
      <c r="G20" s="93">
        <v>1290620</v>
      </c>
      <c r="I20" s="87"/>
      <c r="J20" s="3"/>
      <c r="K20" s="3"/>
      <c r="L20" s="3"/>
      <c r="M20" s="3"/>
      <c r="N20" s="3"/>
      <c r="O20" s="3"/>
      <c r="P20" s="3"/>
    </row>
    <row r="21" spans="1:16" ht="19.5" customHeight="1">
      <c r="A21" s="10" t="s">
        <v>43</v>
      </c>
      <c r="B21" s="24" t="s">
        <v>13</v>
      </c>
      <c r="C21" s="25"/>
      <c r="D21" s="26"/>
      <c r="E21" s="29"/>
      <c r="F21" s="66"/>
      <c r="G21" s="94">
        <v>0</v>
      </c>
      <c r="I21" s="87"/>
      <c r="J21" s="3"/>
      <c r="K21" s="3"/>
      <c r="L21" s="3"/>
      <c r="M21" s="3"/>
      <c r="N21" s="3"/>
      <c r="O21" s="3"/>
      <c r="P21" s="3"/>
    </row>
    <row r="22" spans="1:16" ht="19.5" customHeight="1">
      <c r="A22" s="120" t="s">
        <v>7</v>
      </c>
      <c r="B22" s="121"/>
      <c r="C22" s="121"/>
      <c r="D22" s="121"/>
      <c r="E22" s="11"/>
      <c r="F22" s="17">
        <f>F16</f>
        <v>10406408</v>
      </c>
      <c r="G22" s="79">
        <f>G16</f>
        <v>8196056</v>
      </c>
      <c r="J22" s="3"/>
      <c r="K22" s="3"/>
      <c r="L22" s="3"/>
      <c r="M22" s="3"/>
      <c r="N22" s="3"/>
      <c r="O22" s="3"/>
      <c r="P22" s="3"/>
    </row>
    <row r="23" spans="1:16" ht="19.5" customHeight="1">
      <c r="A23" s="52">
        <v>5</v>
      </c>
      <c r="B23" s="53" t="s">
        <v>58</v>
      </c>
      <c r="C23" s="54"/>
      <c r="D23" s="54"/>
      <c r="E23" s="13"/>
      <c r="F23" s="32">
        <v>0</v>
      </c>
      <c r="G23" s="78">
        <v>0</v>
      </c>
      <c r="J23" s="3"/>
      <c r="K23" s="3"/>
      <c r="L23" s="3"/>
      <c r="M23" s="3"/>
      <c r="N23" s="3"/>
      <c r="O23" s="3"/>
      <c r="P23" s="3"/>
    </row>
    <row r="24" spans="1:16" ht="19.5" customHeight="1">
      <c r="A24" s="52">
        <v>6</v>
      </c>
      <c r="B24" s="53" t="s">
        <v>59</v>
      </c>
      <c r="C24" s="54"/>
      <c r="D24" s="54"/>
      <c r="E24" s="13"/>
      <c r="F24" s="32">
        <v>0</v>
      </c>
      <c r="G24" s="78">
        <v>0</v>
      </c>
      <c r="I24" s="87"/>
      <c r="J24" s="3"/>
      <c r="K24" s="3"/>
      <c r="L24" s="3"/>
      <c r="M24" s="3"/>
      <c r="N24" s="3"/>
      <c r="O24" s="3"/>
      <c r="P24" s="3"/>
    </row>
    <row r="25" spans="1:16" ht="19.5" customHeight="1">
      <c r="A25" s="52">
        <v>7</v>
      </c>
      <c r="B25" s="53" t="s">
        <v>60</v>
      </c>
      <c r="C25" s="54"/>
      <c r="D25" s="54"/>
      <c r="E25" s="13"/>
      <c r="F25" s="32">
        <v>0</v>
      </c>
      <c r="G25" s="78">
        <v>0</v>
      </c>
      <c r="J25" s="3"/>
      <c r="K25" s="3"/>
      <c r="L25" s="3"/>
      <c r="M25" s="3"/>
      <c r="N25" s="3"/>
      <c r="O25" s="3"/>
      <c r="P25" s="3"/>
    </row>
    <row r="26" spans="1:16" ht="19.5" customHeight="1">
      <c r="A26" s="55"/>
      <c r="B26" s="38" t="s">
        <v>15</v>
      </c>
      <c r="C26" s="31"/>
      <c r="D26" s="31"/>
      <c r="E26" s="31"/>
      <c r="F26" s="56">
        <f>F22+F15+F9</f>
        <v>11318285</v>
      </c>
      <c r="G26" s="81">
        <f>G22+G15+G9</f>
        <v>8666068</v>
      </c>
      <c r="J26" s="3"/>
      <c r="K26" s="3"/>
      <c r="L26" s="3"/>
      <c r="M26" s="3"/>
      <c r="N26" s="3"/>
      <c r="O26" s="3"/>
      <c r="P26" s="3"/>
    </row>
    <row r="27" spans="1:16" ht="6.75" customHeight="1">
      <c r="A27" s="122"/>
      <c r="B27" s="123"/>
      <c r="C27" s="123"/>
      <c r="D27" s="123"/>
      <c r="E27" s="123"/>
      <c r="F27" s="123"/>
      <c r="G27" s="124"/>
      <c r="J27" s="3"/>
      <c r="K27" s="3"/>
      <c r="L27" s="3"/>
      <c r="M27" s="3"/>
      <c r="N27" s="3"/>
      <c r="O27" s="3"/>
      <c r="P27" s="3"/>
    </row>
    <row r="28" spans="1:16" ht="19.5" customHeight="1">
      <c r="A28" s="50" t="s">
        <v>44</v>
      </c>
      <c r="B28" s="30" t="s">
        <v>52</v>
      </c>
      <c r="C28" s="31"/>
      <c r="D28" s="31"/>
      <c r="E28" s="31"/>
      <c r="F28" s="64"/>
      <c r="G28" s="77"/>
      <c r="J28" s="3"/>
      <c r="K28" s="3"/>
      <c r="L28" s="3"/>
      <c r="M28" s="3"/>
      <c r="N28" s="3"/>
      <c r="O28" s="3"/>
      <c r="P28" s="3"/>
    </row>
    <row r="29" spans="1:16" ht="19.5" customHeight="1">
      <c r="A29" s="49" t="s">
        <v>45</v>
      </c>
      <c r="B29" s="12" t="s">
        <v>16</v>
      </c>
      <c r="C29" s="13"/>
      <c r="D29" s="13"/>
      <c r="E29" s="13"/>
      <c r="F29" s="32">
        <f>F30+F31+F32+F33</f>
        <v>0</v>
      </c>
      <c r="G29" s="78">
        <f>G30+G31+G32+G33</f>
        <v>0</v>
      </c>
      <c r="J29" s="3"/>
      <c r="K29" s="3"/>
      <c r="L29" s="3"/>
      <c r="M29" s="3"/>
      <c r="N29" s="3"/>
      <c r="O29" s="3"/>
      <c r="P29" s="3"/>
    </row>
    <row r="30" spans="1:16" ht="19.5" customHeight="1">
      <c r="A30" s="8" t="s">
        <v>37</v>
      </c>
      <c r="B30" s="18" t="s">
        <v>17</v>
      </c>
      <c r="C30" s="19"/>
      <c r="D30" s="20"/>
      <c r="E30" s="27"/>
      <c r="F30" s="65">
        <v>0</v>
      </c>
      <c r="G30" s="96">
        <v>0</v>
      </c>
      <c r="J30" s="3"/>
      <c r="K30" s="3"/>
      <c r="L30" s="3"/>
      <c r="M30" s="3"/>
      <c r="N30" s="3"/>
      <c r="O30" s="3"/>
      <c r="P30" s="3"/>
    </row>
    <row r="31" spans="1:16" ht="19.5" customHeight="1">
      <c r="A31" s="6" t="s">
        <v>39</v>
      </c>
      <c r="B31" s="21" t="s">
        <v>18</v>
      </c>
      <c r="C31" s="22"/>
      <c r="D31" s="23"/>
      <c r="E31" s="28"/>
      <c r="F31" s="68">
        <v>0</v>
      </c>
      <c r="G31" s="97">
        <v>0</v>
      </c>
      <c r="J31" s="3"/>
      <c r="K31" s="3"/>
      <c r="L31" s="3"/>
      <c r="M31" s="3"/>
      <c r="N31" s="3"/>
      <c r="O31" s="3"/>
      <c r="P31" s="3"/>
    </row>
    <row r="32" spans="1:16" ht="19.5" customHeight="1">
      <c r="A32" s="6" t="s">
        <v>40</v>
      </c>
      <c r="B32" s="21" t="s">
        <v>19</v>
      </c>
      <c r="C32" s="22"/>
      <c r="D32" s="23"/>
      <c r="E32" s="28"/>
      <c r="F32" s="68">
        <v>0</v>
      </c>
      <c r="G32" s="97">
        <v>0</v>
      </c>
      <c r="J32" s="3"/>
      <c r="K32" s="3"/>
      <c r="L32" s="3"/>
      <c r="M32" s="3"/>
      <c r="N32" s="3"/>
      <c r="O32" s="3"/>
      <c r="P32" s="3"/>
    </row>
    <row r="33" spans="1:16" ht="19.5" customHeight="1">
      <c r="A33" s="7" t="s">
        <v>42</v>
      </c>
      <c r="B33" s="24" t="s">
        <v>20</v>
      </c>
      <c r="C33" s="25"/>
      <c r="D33" s="26"/>
      <c r="E33" s="33"/>
      <c r="F33" s="67">
        <v>0</v>
      </c>
      <c r="G33" s="98">
        <v>0</v>
      </c>
      <c r="J33" s="3"/>
      <c r="K33" s="3"/>
      <c r="L33" s="3"/>
      <c r="M33" s="3"/>
      <c r="N33" s="3"/>
      <c r="O33" s="3"/>
      <c r="P33" s="3"/>
    </row>
    <row r="34" spans="1:16" ht="19.5" customHeight="1">
      <c r="A34" s="120" t="s">
        <v>21</v>
      </c>
      <c r="B34" s="121"/>
      <c r="C34" s="121"/>
      <c r="D34" s="121"/>
      <c r="E34" s="11"/>
      <c r="F34" s="17"/>
      <c r="G34" s="82"/>
      <c r="J34" s="3"/>
      <c r="K34" s="3"/>
      <c r="L34" s="3"/>
      <c r="M34" s="3"/>
      <c r="N34" s="3"/>
      <c r="O34" s="3"/>
      <c r="P34" s="3"/>
    </row>
    <row r="35" spans="1:16" ht="19.5" customHeight="1">
      <c r="A35" s="34" t="s">
        <v>46</v>
      </c>
      <c r="B35" s="12" t="s">
        <v>22</v>
      </c>
      <c r="C35" s="13"/>
      <c r="D35" s="13"/>
      <c r="E35" s="76" t="s">
        <v>65</v>
      </c>
      <c r="F35" s="32">
        <f>F36+F37+F38+F39</f>
        <v>33203153</v>
      </c>
      <c r="G35" s="78">
        <f>G36+G37+G38+G39</f>
        <v>30592857</v>
      </c>
      <c r="H35" s="69">
        <f>F35-G35</f>
        <v>2610296</v>
      </c>
      <c r="I35" s="87"/>
      <c r="J35" s="3"/>
      <c r="K35" s="3"/>
      <c r="L35" s="3"/>
      <c r="M35" s="3"/>
      <c r="N35" s="3"/>
      <c r="O35" s="3"/>
      <c r="P35" s="3"/>
    </row>
    <row r="36" spans="1:7" ht="19.5" customHeight="1">
      <c r="A36" s="8" t="s">
        <v>37</v>
      </c>
      <c r="B36" s="18" t="s">
        <v>23</v>
      </c>
      <c r="C36" s="19"/>
      <c r="D36" s="20"/>
      <c r="E36" s="27"/>
      <c r="F36" s="65">
        <v>0</v>
      </c>
      <c r="G36" s="92">
        <v>0</v>
      </c>
    </row>
    <row r="37" spans="1:9" ht="19.5" customHeight="1">
      <c r="A37" s="6" t="s">
        <v>39</v>
      </c>
      <c r="B37" s="21" t="s">
        <v>24</v>
      </c>
      <c r="C37" s="22"/>
      <c r="D37" s="23"/>
      <c r="E37" s="28"/>
      <c r="F37" s="68">
        <v>21837299</v>
      </c>
      <c r="G37" s="93">
        <v>21837299</v>
      </c>
      <c r="I37" s="99"/>
    </row>
    <row r="38" spans="1:9" ht="19.5" customHeight="1">
      <c r="A38" s="6" t="s">
        <v>40</v>
      </c>
      <c r="B38" s="21" t="s">
        <v>25</v>
      </c>
      <c r="C38" s="22"/>
      <c r="D38" s="23"/>
      <c r="E38" s="28"/>
      <c r="F38" s="68">
        <v>11365854</v>
      </c>
      <c r="G38" s="93">
        <v>8755558</v>
      </c>
      <c r="I38" s="99"/>
    </row>
    <row r="39" spans="1:7" ht="19.5" customHeight="1">
      <c r="A39" s="7" t="s">
        <v>42</v>
      </c>
      <c r="B39" s="35" t="s">
        <v>26</v>
      </c>
      <c r="C39" s="36"/>
      <c r="D39" s="37"/>
      <c r="E39" s="33"/>
      <c r="F39" s="67"/>
      <c r="G39" s="95">
        <v>0</v>
      </c>
    </row>
    <row r="40" spans="1:7" ht="19.5" customHeight="1">
      <c r="A40" s="120" t="s">
        <v>3</v>
      </c>
      <c r="B40" s="121"/>
      <c r="C40" s="121"/>
      <c r="D40" s="121"/>
      <c r="E40" s="11"/>
      <c r="F40" s="17">
        <f>F35</f>
        <v>33203153</v>
      </c>
      <c r="G40" s="79">
        <f>G35</f>
        <v>30592857</v>
      </c>
    </row>
    <row r="41" spans="1:7" ht="19.5" customHeight="1">
      <c r="A41" s="49" t="s">
        <v>47</v>
      </c>
      <c r="B41" s="12" t="s">
        <v>27</v>
      </c>
      <c r="C41" s="13"/>
      <c r="D41" s="13"/>
      <c r="E41" s="13"/>
      <c r="F41" s="32">
        <v>0</v>
      </c>
      <c r="G41" s="78">
        <v>0</v>
      </c>
    </row>
    <row r="42" spans="1:7" ht="19.5" customHeight="1">
      <c r="A42" s="49" t="s">
        <v>48</v>
      </c>
      <c r="B42" s="12" t="s">
        <v>28</v>
      </c>
      <c r="C42" s="13"/>
      <c r="D42" s="13"/>
      <c r="E42" s="13"/>
      <c r="F42" s="32">
        <v>0</v>
      </c>
      <c r="G42" s="78">
        <v>0</v>
      </c>
    </row>
    <row r="43" spans="1:7" ht="19.5" customHeight="1">
      <c r="A43" s="9" t="s">
        <v>37</v>
      </c>
      <c r="B43" s="18" t="s">
        <v>29</v>
      </c>
      <c r="C43" s="19"/>
      <c r="D43" s="20"/>
      <c r="E43" s="27"/>
      <c r="F43" s="65">
        <v>0</v>
      </c>
      <c r="G43" s="74">
        <v>0</v>
      </c>
    </row>
    <row r="44" spans="1:7" ht="19.5" customHeight="1">
      <c r="A44" s="6" t="s">
        <v>39</v>
      </c>
      <c r="B44" s="21" t="s">
        <v>30</v>
      </c>
      <c r="C44" s="22"/>
      <c r="D44" s="23"/>
      <c r="E44" s="28"/>
      <c r="F44" s="68">
        <v>0</v>
      </c>
      <c r="G44" s="80">
        <v>0</v>
      </c>
    </row>
    <row r="45" spans="1:7" ht="19.5" customHeight="1">
      <c r="A45" s="10" t="s">
        <v>40</v>
      </c>
      <c r="B45" s="24" t="s">
        <v>31</v>
      </c>
      <c r="C45" s="25"/>
      <c r="D45" s="26"/>
      <c r="E45" s="29"/>
      <c r="F45" s="66">
        <v>0</v>
      </c>
      <c r="G45" s="75">
        <v>0</v>
      </c>
    </row>
    <row r="46" spans="1:7" ht="19.5" customHeight="1">
      <c r="A46" s="120" t="s">
        <v>7</v>
      </c>
      <c r="B46" s="121"/>
      <c r="C46" s="121"/>
      <c r="D46" s="11"/>
      <c r="E46" s="11"/>
      <c r="F46" s="17">
        <f>F41+F42</f>
        <v>0</v>
      </c>
      <c r="G46" s="79">
        <f>G41+G42</f>
        <v>0</v>
      </c>
    </row>
    <row r="47" spans="1:7" ht="19.5" customHeight="1">
      <c r="A47" s="49" t="s">
        <v>49</v>
      </c>
      <c r="B47" s="12" t="s">
        <v>32</v>
      </c>
      <c r="C47" s="13"/>
      <c r="D47" s="13"/>
      <c r="E47" s="13"/>
      <c r="F47" s="32">
        <v>0</v>
      </c>
      <c r="G47" s="78">
        <v>0</v>
      </c>
    </row>
    <row r="48" spans="1:7" ht="19.5" customHeight="1">
      <c r="A48" s="49" t="s">
        <v>50</v>
      </c>
      <c r="B48" s="12" t="s">
        <v>33</v>
      </c>
      <c r="C48" s="13"/>
      <c r="D48" s="13"/>
      <c r="E48" s="13"/>
      <c r="F48" s="32">
        <v>0</v>
      </c>
      <c r="G48" s="78">
        <v>0</v>
      </c>
    </row>
    <row r="49" spans="1:16" s="63" customFormat="1" ht="19.5" customHeight="1">
      <c r="A49" s="61"/>
      <c r="B49" s="38" t="s">
        <v>54</v>
      </c>
      <c r="C49" s="62"/>
      <c r="D49" s="62"/>
      <c r="E49" s="62"/>
      <c r="F49" s="56">
        <f>+F47+F42+F41+F35+F29</f>
        <v>33203153</v>
      </c>
      <c r="G49" s="81">
        <f>+G47+G42+G41+G35+G29</f>
        <v>30592857</v>
      </c>
      <c r="H49" s="72"/>
      <c r="I49" s="90"/>
      <c r="J49" s="90"/>
      <c r="K49" s="90"/>
      <c r="L49" s="90"/>
      <c r="M49" s="90"/>
      <c r="N49" s="90"/>
      <c r="O49" s="90"/>
      <c r="P49" s="90"/>
    </row>
    <row r="50" spans="1:16" s="60" customFormat="1" ht="19.5" customHeight="1">
      <c r="A50" s="57"/>
      <c r="B50" s="39" t="s">
        <v>34</v>
      </c>
      <c r="C50" s="58"/>
      <c r="D50" s="58"/>
      <c r="E50" s="58"/>
      <c r="F50" s="59">
        <f>F49+F26</f>
        <v>44521438</v>
      </c>
      <c r="G50" s="83">
        <f>G49+G26</f>
        <v>39258925</v>
      </c>
      <c r="H50" s="73"/>
      <c r="I50" s="91"/>
      <c r="J50" s="91"/>
      <c r="K50" s="91"/>
      <c r="L50" s="91"/>
      <c r="M50" s="91"/>
      <c r="N50" s="91"/>
      <c r="O50" s="91"/>
      <c r="P50" s="91"/>
    </row>
  </sheetData>
  <sheetProtection/>
  <mergeCells count="12">
    <mergeCell ref="A34:D34"/>
    <mergeCell ref="A40:D40"/>
    <mergeCell ref="A46:C46"/>
    <mergeCell ref="A9:D9"/>
    <mergeCell ref="A15:D15"/>
    <mergeCell ref="B16:D16"/>
    <mergeCell ref="B6:D6"/>
    <mergeCell ref="A2:D2"/>
    <mergeCell ref="A3:G3"/>
    <mergeCell ref="B5:D5"/>
    <mergeCell ref="A22:D22"/>
    <mergeCell ref="A27:G27"/>
  </mergeCells>
  <printOptions/>
  <pageMargins left="0.44" right="0.16" top="0.29" bottom="0.27" header="0.29" footer="0.2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6"/>
  <sheetViews>
    <sheetView zoomScalePageLayoutView="0" workbookViewId="0" topLeftCell="A1">
      <selection activeCell="A1" sqref="A1:G16384"/>
    </sheetView>
  </sheetViews>
  <sheetFormatPr defaultColWidth="9.140625" defaultRowHeight="12.75"/>
  <cols>
    <col min="1" max="1" width="6.00390625" style="1" customWidth="1"/>
    <col min="2" max="2" width="6.140625" style="2" customWidth="1"/>
    <col min="3" max="3" width="18.28125" style="3" customWidth="1"/>
    <col min="4" max="4" width="30.57421875" style="3" customWidth="1"/>
    <col min="5" max="5" width="27.57421875" style="3" bestFit="1" customWidth="1"/>
    <col min="6" max="6" width="15.140625" style="127" customWidth="1"/>
    <col min="7" max="7" width="14.421875" style="128" customWidth="1"/>
  </cols>
  <sheetData>
    <row r="2" spans="1:7" ht="18.75">
      <c r="A2" s="116" t="s">
        <v>67</v>
      </c>
      <c r="B2" s="116"/>
      <c r="C2" s="116"/>
      <c r="D2" s="116"/>
      <c r="E2" s="40" t="s">
        <v>35</v>
      </c>
      <c r="F2" s="129" t="s">
        <v>66</v>
      </c>
      <c r="G2" s="130" t="s">
        <v>61</v>
      </c>
    </row>
    <row r="3" spans="1:7" ht="15.75">
      <c r="A3" s="117"/>
      <c r="B3" s="118"/>
      <c r="C3" s="118"/>
      <c r="D3" s="118"/>
      <c r="E3" s="118"/>
      <c r="F3" s="118"/>
      <c r="G3" s="118"/>
    </row>
    <row r="4" spans="1:7" ht="16.5">
      <c r="A4" s="50" t="s">
        <v>36</v>
      </c>
      <c r="B4" s="30" t="s">
        <v>68</v>
      </c>
      <c r="C4" s="31"/>
      <c r="D4" s="31"/>
      <c r="E4" s="31"/>
      <c r="F4" s="131"/>
      <c r="G4" s="132"/>
    </row>
    <row r="5" spans="1:7" ht="16.5">
      <c r="A5" s="52">
        <v>1</v>
      </c>
      <c r="B5" s="115" t="s">
        <v>69</v>
      </c>
      <c r="C5" s="115"/>
      <c r="D5" s="115"/>
      <c r="E5" s="13"/>
      <c r="F5" s="133">
        <v>0</v>
      </c>
      <c r="G5" s="134">
        <v>0</v>
      </c>
    </row>
    <row r="6" spans="1:7" ht="16.5">
      <c r="A6" s="52">
        <v>2</v>
      </c>
      <c r="B6" s="115" t="s">
        <v>70</v>
      </c>
      <c r="C6" s="115"/>
      <c r="D6" s="115"/>
      <c r="E6" s="51"/>
      <c r="F6" s="133">
        <f>F7+F8+F9</f>
        <v>0</v>
      </c>
      <c r="G6" s="134">
        <v>0</v>
      </c>
    </row>
    <row r="7" spans="1:7" ht="16.5">
      <c r="A7" s="14" t="s">
        <v>38</v>
      </c>
      <c r="B7" s="135" t="s">
        <v>71</v>
      </c>
      <c r="C7" s="136"/>
      <c r="D7" s="45"/>
      <c r="E7" s="27"/>
      <c r="F7" s="137">
        <v>0</v>
      </c>
      <c r="G7" s="138">
        <v>0</v>
      </c>
    </row>
    <row r="8" spans="1:7" ht="16.5">
      <c r="A8" s="139" t="s">
        <v>39</v>
      </c>
      <c r="B8" s="140" t="s">
        <v>72</v>
      </c>
      <c r="C8" s="141"/>
      <c r="D8" s="142"/>
      <c r="E8" s="143"/>
      <c r="F8" s="144">
        <v>0</v>
      </c>
      <c r="G8" s="145">
        <v>0</v>
      </c>
    </row>
    <row r="9" spans="1:7" ht="16.5">
      <c r="A9" s="15" t="s">
        <v>40</v>
      </c>
      <c r="B9" s="146" t="s">
        <v>73</v>
      </c>
      <c r="C9" s="147"/>
      <c r="D9" s="26"/>
      <c r="E9" s="29"/>
      <c r="F9" s="148">
        <v>0</v>
      </c>
      <c r="G9" s="149">
        <v>0</v>
      </c>
    </row>
    <row r="10" spans="1:7" ht="16.5">
      <c r="A10" s="125" t="s">
        <v>53</v>
      </c>
      <c r="B10" s="126"/>
      <c r="C10" s="126"/>
      <c r="D10" s="126"/>
      <c r="E10" s="11"/>
      <c r="F10" s="150">
        <f>F5+F6</f>
        <v>0</v>
      </c>
      <c r="G10" s="151">
        <v>0</v>
      </c>
    </row>
    <row r="11" spans="1:7" ht="16.5">
      <c r="A11" s="52">
        <v>3</v>
      </c>
      <c r="B11" s="53" t="s">
        <v>74</v>
      </c>
      <c r="C11" s="54"/>
      <c r="D11" s="13"/>
      <c r="E11" s="76" t="s">
        <v>75</v>
      </c>
      <c r="F11" s="133">
        <f>F12+F13+F15+F16+F14</f>
        <v>24107997</v>
      </c>
      <c r="G11" s="134">
        <f>G12+G13+G15+G16+G14</f>
        <v>15439476.010000002</v>
      </c>
    </row>
    <row r="12" spans="1:7" ht="16.5">
      <c r="A12" s="152" t="s">
        <v>37</v>
      </c>
      <c r="B12" s="153"/>
      <c r="C12" s="154" t="s">
        <v>76</v>
      </c>
      <c r="D12" s="20"/>
      <c r="E12" s="27"/>
      <c r="F12" s="155">
        <v>16656899</v>
      </c>
      <c r="G12" s="138">
        <v>11769629.010000002</v>
      </c>
    </row>
    <row r="13" spans="1:7" ht="16.5">
      <c r="A13" s="156" t="s">
        <v>39</v>
      </c>
      <c r="B13" s="157"/>
      <c r="C13" s="158" t="s">
        <v>77</v>
      </c>
      <c r="D13" s="159"/>
      <c r="E13" s="28"/>
      <c r="F13" s="160">
        <v>194186</v>
      </c>
      <c r="G13" s="161">
        <v>182754</v>
      </c>
    </row>
    <row r="14" spans="1:7" ht="16.5">
      <c r="A14" s="156" t="s">
        <v>40</v>
      </c>
      <c r="B14" s="162"/>
      <c r="C14" s="163" t="s">
        <v>78</v>
      </c>
      <c r="D14" s="164"/>
      <c r="E14" s="165" t="s">
        <v>79</v>
      </c>
      <c r="F14" s="160">
        <v>135842</v>
      </c>
      <c r="G14" s="161">
        <v>90643</v>
      </c>
    </row>
    <row r="15" spans="1:7" ht="16.5">
      <c r="A15" s="156" t="s">
        <v>42</v>
      </c>
      <c r="B15" s="162"/>
      <c r="C15" s="163" t="s">
        <v>80</v>
      </c>
      <c r="D15" s="164"/>
      <c r="E15" s="165" t="s">
        <v>81</v>
      </c>
      <c r="F15" s="160">
        <v>7121070</v>
      </c>
      <c r="G15" s="166">
        <v>3396450</v>
      </c>
    </row>
    <row r="16" spans="1:7" ht="16.5">
      <c r="A16" s="167" t="s">
        <v>42</v>
      </c>
      <c r="B16" s="168"/>
      <c r="C16" s="169" t="s">
        <v>82</v>
      </c>
      <c r="D16" s="170"/>
      <c r="E16" s="29"/>
      <c r="F16" s="148">
        <v>0</v>
      </c>
      <c r="G16" s="149">
        <v>0</v>
      </c>
    </row>
    <row r="17" spans="1:7" ht="16.5">
      <c r="A17" s="120" t="s">
        <v>14</v>
      </c>
      <c r="B17" s="121"/>
      <c r="C17" s="121"/>
      <c r="D17" s="121"/>
      <c r="E17" s="11"/>
      <c r="F17" s="150">
        <f>F12+F13+F14+F15+F16</f>
        <v>24107997</v>
      </c>
      <c r="G17" s="151">
        <f>G12+G13+G14+G15+G16</f>
        <v>15439476.010000002</v>
      </c>
    </row>
    <row r="18" spans="1:7" ht="16.5">
      <c r="A18" s="52" t="s">
        <v>48</v>
      </c>
      <c r="B18" s="53" t="s">
        <v>83</v>
      </c>
      <c r="C18" s="54"/>
      <c r="D18" s="13"/>
      <c r="E18" s="13"/>
      <c r="F18" s="133">
        <v>0</v>
      </c>
      <c r="G18" s="134">
        <v>0</v>
      </c>
    </row>
    <row r="19" spans="1:7" ht="16.5">
      <c r="A19" s="52" t="s">
        <v>49</v>
      </c>
      <c r="B19" s="53" t="s">
        <v>84</v>
      </c>
      <c r="C19" s="54"/>
      <c r="D19" s="13"/>
      <c r="E19" s="13"/>
      <c r="F19" s="133">
        <v>0</v>
      </c>
      <c r="G19" s="134">
        <v>0</v>
      </c>
    </row>
    <row r="20" spans="1:7" ht="16.5">
      <c r="A20" s="120" t="s">
        <v>85</v>
      </c>
      <c r="B20" s="121"/>
      <c r="C20" s="121"/>
      <c r="D20" s="121"/>
      <c r="E20" s="11"/>
      <c r="F20" s="150"/>
      <c r="G20" s="171"/>
    </row>
    <row r="21" spans="1:7" ht="16.5">
      <c r="A21" s="55"/>
      <c r="B21" s="38" t="s">
        <v>86</v>
      </c>
      <c r="C21" s="31"/>
      <c r="D21" s="31"/>
      <c r="E21" s="31"/>
      <c r="F21" s="172">
        <f>F10+F17+F18+F19</f>
        <v>24107997</v>
      </c>
      <c r="G21" s="173">
        <f>G10+G17+G18+G19</f>
        <v>15439476.010000002</v>
      </c>
    </row>
    <row r="22" spans="1:7" ht="15.75">
      <c r="A22" s="122"/>
      <c r="B22" s="123"/>
      <c r="C22" s="123"/>
      <c r="D22" s="123"/>
      <c r="E22" s="123"/>
      <c r="F22" s="123"/>
      <c r="G22" s="124"/>
    </row>
    <row r="23" spans="1:7" ht="16.5">
      <c r="A23" s="50" t="s">
        <v>44</v>
      </c>
      <c r="B23" s="30" t="s">
        <v>87</v>
      </c>
      <c r="C23" s="31"/>
      <c r="D23" s="31"/>
      <c r="E23" s="31"/>
      <c r="F23" s="131"/>
      <c r="G23" s="132"/>
    </row>
    <row r="24" spans="1:7" ht="16.5">
      <c r="A24" s="49" t="s">
        <v>45</v>
      </c>
      <c r="B24" s="53" t="s">
        <v>88</v>
      </c>
      <c r="C24" s="13"/>
      <c r="D24" s="13"/>
      <c r="E24" s="76" t="s">
        <v>89</v>
      </c>
      <c r="F24" s="133">
        <f>F25+F26</f>
        <v>2995109</v>
      </c>
      <c r="G24" s="134">
        <f>G25+G26</f>
        <v>8092588</v>
      </c>
    </row>
    <row r="25" spans="1:7" ht="16.5">
      <c r="A25" s="8" t="s">
        <v>37</v>
      </c>
      <c r="B25" s="18" t="s">
        <v>90</v>
      </c>
      <c r="C25" s="19"/>
      <c r="D25" s="20"/>
      <c r="E25" s="27"/>
      <c r="F25" s="137">
        <v>2995109</v>
      </c>
      <c r="G25" s="174">
        <v>8092588</v>
      </c>
    </row>
    <row r="26" spans="1:7" ht="16.5">
      <c r="A26" s="6" t="s">
        <v>39</v>
      </c>
      <c r="B26" s="21" t="s">
        <v>91</v>
      </c>
      <c r="C26" s="22"/>
      <c r="D26" s="23"/>
      <c r="E26" s="28"/>
      <c r="F26" s="160">
        <v>0</v>
      </c>
      <c r="G26" s="149">
        <v>0</v>
      </c>
    </row>
    <row r="27" spans="1:7" ht="16.5">
      <c r="A27" s="120" t="s">
        <v>21</v>
      </c>
      <c r="B27" s="121"/>
      <c r="C27" s="121"/>
      <c r="D27" s="121"/>
      <c r="E27" s="11"/>
      <c r="F27" s="150">
        <f>F24</f>
        <v>2995109</v>
      </c>
      <c r="G27" s="151">
        <f>G24</f>
        <v>8092588</v>
      </c>
    </row>
    <row r="28" spans="1:7" ht="16.5">
      <c r="A28" s="49" t="s">
        <v>46</v>
      </c>
      <c r="B28" s="53" t="s">
        <v>92</v>
      </c>
      <c r="C28" s="13"/>
      <c r="D28" s="13"/>
      <c r="E28" s="13"/>
      <c r="F28" s="133">
        <v>0</v>
      </c>
      <c r="G28" s="134">
        <v>0</v>
      </c>
    </row>
    <row r="29" spans="1:7" ht="16.5">
      <c r="A29" s="49" t="s">
        <v>47</v>
      </c>
      <c r="B29" s="175" t="s">
        <v>93</v>
      </c>
      <c r="C29" s="176"/>
      <c r="D29" s="176"/>
      <c r="E29" s="176"/>
      <c r="F29" s="177">
        <v>0</v>
      </c>
      <c r="G29" s="178">
        <v>0</v>
      </c>
    </row>
    <row r="30" spans="1:7" ht="16.5">
      <c r="A30" s="179" t="s">
        <v>48</v>
      </c>
      <c r="B30" s="175" t="s">
        <v>94</v>
      </c>
      <c r="C30" s="176"/>
      <c r="D30" s="176"/>
      <c r="E30" s="176"/>
      <c r="F30" s="177">
        <v>0</v>
      </c>
      <c r="G30" s="178">
        <v>0</v>
      </c>
    </row>
    <row r="31" spans="1:7" ht="16.5">
      <c r="A31" s="61"/>
      <c r="B31" s="38" t="s">
        <v>95</v>
      </c>
      <c r="C31" s="62"/>
      <c r="D31" s="62"/>
      <c r="E31" s="62"/>
      <c r="F31" s="172">
        <f>F27+F28+F29+F30</f>
        <v>2995109</v>
      </c>
      <c r="G31" s="173">
        <f>G27+G28+G29+G30</f>
        <v>8092588</v>
      </c>
    </row>
    <row r="32" spans="1:7" ht="16.5">
      <c r="A32" s="57"/>
      <c r="B32" s="39" t="s">
        <v>96</v>
      </c>
      <c r="C32" s="58"/>
      <c r="D32" s="58"/>
      <c r="E32" s="58"/>
      <c r="F32" s="180">
        <f>F31+F21</f>
        <v>27103106</v>
      </c>
      <c r="G32" s="181">
        <f>G31+G21</f>
        <v>23532064.01</v>
      </c>
    </row>
    <row r="33" spans="1:7" ht="16.5">
      <c r="A33" s="114"/>
      <c r="B33" s="182"/>
      <c r="C33" s="183"/>
      <c r="D33" s="183"/>
      <c r="E33" s="183"/>
      <c r="G33" s="184"/>
    </row>
    <row r="34" spans="1:7" ht="16.5">
      <c r="A34" s="50" t="s">
        <v>97</v>
      </c>
      <c r="B34" s="30" t="s">
        <v>98</v>
      </c>
      <c r="C34" s="31"/>
      <c r="D34" s="31"/>
      <c r="E34" s="31"/>
      <c r="F34" s="131"/>
      <c r="G34" s="132"/>
    </row>
    <row r="35" spans="1:7" ht="16.5">
      <c r="A35" s="185" t="s">
        <v>99</v>
      </c>
      <c r="B35" s="186" t="s">
        <v>100</v>
      </c>
      <c r="C35" s="186"/>
      <c r="D35" s="186"/>
      <c r="E35" s="187"/>
      <c r="F35" s="188"/>
      <c r="G35" s="189">
        <v>0</v>
      </c>
    </row>
    <row r="36" spans="1:7" ht="16.5">
      <c r="A36" s="185" t="s">
        <v>101</v>
      </c>
      <c r="B36" s="186" t="s">
        <v>102</v>
      </c>
      <c r="C36" s="186"/>
      <c r="D36" s="186"/>
      <c r="E36" s="187"/>
      <c r="F36" s="188"/>
      <c r="G36" s="189">
        <v>0</v>
      </c>
    </row>
    <row r="37" spans="1:7" ht="16.5">
      <c r="A37" s="185" t="s">
        <v>47</v>
      </c>
      <c r="B37" s="186" t="s">
        <v>103</v>
      </c>
      <c r="C37" s="186"/>
      <c r="D37" s="186"/>
      <c r="E37" s="76" t="s">
        <v>104</v>
      </c>
      <c r="F37" s="188">
        <v>15297000</v>
      </c>
      <c r="G37" s="189">
        <v>14538000</v>
      </c>
    </row>
    <row r="38" spans="1:7" ht="16.5">
      <c r="A38" s="185" t="s">
        <v>48</v>
      </c>
      <c r="B38" s="186" t="s">
        <v>105</v>
      </c>
      <c r="C38" s="186"/>
      <c r="D38" s="186"/>
      <c r="E38" s="187"/>
      <c r="F38" s="188"/>
      <c r="G38" s="189">
        <v>0</v>
      </c>
    </row>
    <row r="39" spans="1:7" ht="16.5">
      <c r="A39" s="185" t="s">
        <v>49</v>
      </c>
      <c r="B39" s="186" t="s">
        <v>106</v>
      </c>
      <c r="C39" s="186"/>
      <c r="D39" s="186"/>
      <c r="E39" s="187"/>
      <c r="F39" s="188"/>
      <c r="G39" s="189">
        <v>0</v>
      </c>
    </row>
    <row r="40" spans="1:7" ht="16.5">
      <c r="A40" s="185" t="s">
        <v>50</v>
      </c>
      <c r="B40" s="186" t="s">
        <v>107</v>
      </c>
      <c r="C40" s="186"/>
      <c r="D40" s="186"/>
      <c r="E40" s="187"/>
      <c r="F40" s="188"/>
      <c r="G40" s="189">
        <v>0</v>
      </c>
    </row>
    <row r="41" spans="1:7" ht="16.5">
      <c r="A41" s="185" t="s">
        <v>108</v>
      </c>
      <c r="B41" s="186" t="s">
        <v>109</v>
      </c>
      <c r="C41" s="186"/>
      <c r="D41" s="186"/>
      <c r="E41" s="76" t="s">
        <v>104</v>
      </c>
      <c r="F41" s="188">
        <v>429861</v>
      </c>
      <c r="G41" s="189">
        <v>389758</v>
      </c>
    </row>
    <row r="42" spans="1:7" ht="16.5">
      <c r="A42" s="185" t="s">
        <v>110</v>
      </c>
      <c r="B42" s="186" t="s">
        <v>111</v>
      </c>
      <c r="C42" s="186"/>
      <c r="D42" s="186"/>
      <c r="E42" s="187"/>
      <c r="F42" s="188"/>
      <c r="G42" s="189">
        <v>0</v>
      </c>
    </row>
    <row r="43" spans="1:7" ht="16.5">
      <c r="A43" s="185" t="s">
        <v>112</v>
      </c>
      <c r="B43" s="186" t="s">
        <v>113</v>
      </c>
      <c r="C43" s="186"/>
      <c r="D43" s="186"/>
      <c r="E43" s="76" t="s">
        <v>104</v>
      </c>
      <c r="F43" s="188"/>
      <c r="G43" s="189">
        <v>0</v>
      </c>
    </row>
    <row r="44" spans="1:7" ht="16.5">
      <c r="A44" s="185" t="s">
        <v>114</v>
      </c>
      <c r="B44" s="186" t="s">
        <v>115</v>
      </c>
      <c r="C44" s="186"/>
      <c r="D44" s="186"/>
      <c r="E44" s="76" t="s">
        <v>104</v>
      </c>
      <c r="F44" s="188">
        <v>1691471.2</v>
      </c>
      <c r="G44" s="189">
        <v>799103</v>
      </c>
    </row>
    <row r="45" spans="1:7" ht="16.5">
      <c r="A45" s="61"/>
      <c r="B45" s="38" t="s">
        <v>116</v>
      </c>
      <c r="C45" s="62"/>
      <c r="D45" s="62"/>
      <c r="E45" s="62"/>
      <c r="F45" s="172">
        <f>F35+F36+F37+F38+F39+F40+F41+F42+F43+F44</f>
        <v>17418332.2</v>
      </c>
      <c r="G45" s="173">
        <f>G35+G36+G37+G38+G39+G40+G41+G42+G43+G44</f>
        <v>15726861</v>
      </c>
    </row>
    <row r="46" spans="1:7" ht="16.5">
      <c r="A46" s="57"/>
      <c r="B46" s="39" t="s">
        <v>117</v>
      </c>
      <c r="C46" s="58"/>
      <c r="D46" s="58"/>
      <c r="E46" s="58"/>
      <c r="F46" s="180">
        <f>F45+F31+F21</f>
        <v>44521438.2</v>
      </c>
      <c r="G46" s="181">
        <f>G45+G31+G21</f>
        <v>39258925.010000005</v>
      </c>
    </row>
  </sheetData>
  <sheetProtection/>
  <mergeCells count="19">
    <mergeCell ref="B44:D44"/>
    <mergeCell ref="B38:D38"/>
    <mergeCell ref="B39:D39"/>
    <mergeCell ref="B40:D40"/>
    <mergeCell ref="B41:D41"/>
    <mergeCell ref="B42:D42"/>
    <mergeCell ref="B43:D43"/>
    <mergeCell ref="A20:D20"/>
    <mergeCell ref="A22:G22"/>
    <mergeCell ref="A27:D27"/>
    <mergeCell ref="B35:D35"/>
    <mergeCell ref="B36:D36"/>
    <mergeCell ref="B37:D37"/>
    <mergeCell ref="A2:D2"/>
    <mergeCell ref="A3:G3"/>
    <mergeCell ref="B5:D5"/>
    <mergeCell ref="B6:D6"/>
    <mergeCell ref="A10:D10"/>
    <mergeCell ref="A17:D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1">
      <selection activeCell="A1" sqref="A1:G16384"/>
    </sheetView>
  </sheetViews>
  <sheetFormatPr defaultColWidth="9.140625" defaultRowHeight="12.75"/>
  <cols>
    <col min="1" max="1" width="5.140625" style="190" customWidth="1"/>
    <col min="2" max="2" width="6.140625" style="191" customWidth="1"/>
    <col min="3" max="3" width="18.28125" style="192" customWidth="1"/>
    <col min="4" max="4" width="35.8515625" style="192" customWidth="1"/>
    <col min="5" max="5" width="16.8515625" style="192" customWidth="1"/>
    <col min="6" max="6" width="15.140625" style="193" customWidth="1"/>
    <col min="7" max="7" width="16.8515625" style="194" customWidth="1"/>
  </cols>
  <sheetData>
    <row r="2" spans="1:7" ht="18.75">
      <c r="A2" s="195" t="s">
        <v>118</v>
      </c>
      <c r="B2" s="196" t="s">
        <v>119</v>
      </c>
      <c r="C2" s="196"/>
      <c r="D2" s="197"/>
      <c r="E2" s="198" t="s">
        <v>120</v>
      </c>
      <c r="F2" s="199" t="s">
        <v>66</v>
      </c>
      <c r="G2" s="200" t="s">
        <v>61</v>
      </c>
    </row>
    <row r="3" spans="1:7" ht="18.75">
      <c r="A3" s="201" t="s">
        <v>99</v>
      </c>
      <c r="B3" s="202" t="s">
        <v>121</v>
      </c>
      <c r="C3" s="202"/>
      <c r="D3" s="202"/>
      <c r="E3" s="203" t="s">
        <v>122</v>
      </c>
      <c r="F3" s="204">
        <f>14949780-15000</f>
        <v>14934780</v>
      </c>
      <c r="G3" s="205">
        <v>16666397</v>
      </c>
    </row>
    <row r="4" spans="1:7" ht="18.75">
      <c r="A4" s="206" t="s">
        <v>101</v>
      </c>
      <c r="B4" s="207" t="s">
        <v>123</v>
      </c>
      <c r="C4" s="207"/>
      <c r="D4" s="207"/>
      <c r="E4" s="208" t="s">
        <v>122</v>
      </c>
      <c r="F4" s="204">
        <f>139274+15000</f>
        <v>154274</v>
      </c>
      <c r="G4" s="209">
        <v>244322</v>
      </c>
    </row>
    <row r="5" spans="1:7" ht="18.75">
      <c r="A5" s="206" t="s">
        <v>47</v>
      </c>
      <c r="B5" s="207" t="s">
        <v>124</v>
      </c>
      <c r="C5" s="207"/>
      <c r="D5" s="207"/>
      <c r="E5" s="208" t="s">
        <v>122</v>
      </c>
      <c r="F5" s="204">
        <v>380071</v>
      </c>
      <c r="G5" s="209">
        <v>455790.95</v>
      </c>
    </row>
    <row r="6" spans="1:7" ht="18.75">
      <c r="A6" s="206" t="s">
        <v>48</v>
      </c>
      <c r="B6" s="207" t="s">
        <v>125</v>
      </c>
      <c r="C6" s="207"/>
      <c r="D6" s="207"/>
      <c r="E6" s="208" t="s">
        <v>126</v>
      </c>
      <c r="F6" s="204">
        <v>7947200</v>
      </c>
      <c r="G6" s="209">
        <v>9393997</v>
      </c>
    </row>
    <row r="7" spans="1:7" ht="18.75">
      <c r="A7" s="206" t="s">
        <v>49</v>
      </c>
      <c r="B7" s="207" t="s">
        <v>127</v>
      </c>
      <c r="C7" s="207"/>
      <c r="D7" s="207"/>
      <c r="E7" s="208" t="s">
        <v>128</v>
      </c>
      <c r="F7" s="204">
        <f>F8+F9</f>
        <v>3145796</v>
      </c>
      <c r="G7" s="209">
        <v>2968606</v>
      </c>
    </row>
    <row r="8" spans="1:7" ht="18.75">
      <c r="A8" s="210"/>
      <c r="B8" s="211"/>
      <c r="C8" s="212" t="s">
        <v>129</v>
      </c>
      <c r="D8" s="212"/>
      <c r="E8" s="208" t="s">
        <v>128</v>
      </c>
      <c r="F8" s="213">
        <v>2695626</v>
      </c>
      <c r="G8" s="214">
        <v>2543790</v>
      </c>
    </row>
    <row r="9" spans="1:7" ht="18.75">
      <c r="A9" s="215"/>
      <c r="B9" s="216"/>
      <c r="C9" s="212" t="s">
        <v>130</v>
      </c>
      <c r="D9" s="212"/>
      <c r="E9" s="208" t="s">
        <v>128</v>
      </c>
      <c r="F9" s="213">
        <v>450170</v>
      </c>
      <c r="G9" s="214">
        <v>424816</v>
      </c>
    </row>
    <row r="10" spans="1:7" ht="18.75">
      <c r="A10" s="206" t="s">
        <v>50</v>
      </c>
      <c r="B10" s="207" t="s">
        <v>131</v>
      </c>
      <c r="C10" s="207"/>
      <c r="D10" s="207"/>
      <c r="E10" s="208" t="s">
        <v>132</v>
      </c>
      <c r="F10" s="217">
        <v>0</v>
      </c>
      <c r="G10" s="209">
        <v>0</v>
      </c>
    </row>
    <row r="11" spans="1:7" ht="18.75">
      <c r="A11" s="218" t="s">
        <v>108</v>
      </c>
      <c r="B11" s="219" t="s">
        <v>133</v>
      </c>
      <c r="C11" s="219"/>
      <c r="D11" s="219"/>
      <c r="E11" s="208" t="s">
        <v>134</v>
      </c>
      <c r="F11" s="204">
        <v>1991692</v>
      </c>
      <c r="G11" s="220">
        <v>3217071</v>
      </c>
    </row>
    <row r="12" spans="1:7" ht="18.75">
      <c r="A12" s="221" t="s">
        <v>110</v>
      </c>
      <c r="B12" s="222" t="s">
        <v>135</v>
      </c>
      <c r="C12" s="222"/>
      <c r="D12" s="223"/>
      <c r="E12" s="224"/>
      <c r="F12" s="225">
        <f>F6+F7+F10+F11</f>
        <v>13084688</v>
      </c>
      <c r="G12" s="225">
        <v>15579674</v>
      </c>
    </row>
    <row r="13" spans="1:7" ht="18.75">
      <c r="A13" s="226" t="s">
        <v>112</v>
      </c>
      <c r="B13" s="227" t="s">
        <v>136</v>
      </c>
      <c r="C13" s="227"/>
      <c r="D13" s="228"/>
      <c r="E13" s="229"/>
      <c r="F13" s="230">
        <f>F3+F4+F5-F12</f>
        <v>2384437</v>
      </c>
      <c r="G13" s="230">
        <v>1786835.95</v>
      </c>
    </row>
    <row r="14" spans="1:7" ht="18.75">
      <c r="A14" s="231" t="s">
        <v>114</v>
      </c>
      <c r="B14" s="202" t="s">
        <v>137</v>
      </c>
      <c r="C14" s="202"/>
      <c r="D14" s="202"/>
      <c r="E14" s="232"/>
      <c r="F14" s="233">
        <v>0</v>
      </c>
      <c r="G14" s="234">
        <v>0</v>
      </c>
    </row>
    <row r="15" spans="1:7" ht="18.75">
      <c r="A15" s="235" t="s">
        <v>138</v>
      </c>
      <c r="B15" s="207" t="s">
        <v>139</v>
      </c>
      <c r="C15" s="207"/>
      <c r="D15" s="207"/>
      <c r="E15" s="236"/>
      <c r="F15" s="237">
        <v>0</v>
      </c>
      <c r="G15" s="238">
        <v>0</v>
      </c>
    </row>
    <row r="16" spans="1:7" ht="18.75">
      <c r="A16" s="235" t="s">
        <v>140</v>
      </c>
      <c r="B16" s="207" t="s">
        <v>141</v>
      </c>
      <c r="C16" s="207"/>
      <c r="D16" s="207"/>
      <c r="E16" s="236"/>
      <c r="F16" s="237"/>
      <c r="G16" s="238"/>
    </row>
    <row r="17" spans="1:7" ht="18.75">
      <c r="A17" s="235"/>
      <c r="B17" s="239" t="s">
        <v>142</v>
      </c>
      <c r="C17" s="240" t="s">
        <v>143</v>
      </c>
      <c r="D17" s="240"/>
      <c r="E17" s="236"/>
      <c r="F17" s="237">
        <v>0</v>
      </c>
      <c r="G17" s="238">
        <v>0</v>
      </c>
    </row>
    <row r="18" spans="1:7" ht="18.75">
      <c r="A18" s="235"/>
      <c r="B18" s="239" t="s">
        <v>144</v>
      </c>
      <c r="C18" s="241" t="s">
        <v>145</v>
      </c>
      <c r="D18" s="242"/>
      <c r="E18" s="208" t="s">
        <v>146</v>
      </c>
      <c r="F18" s="237">
        <v>462756</v>
      </c>
      <c r="G18" s="238">
        <v>667660</v>
      </c>
    </row>
    <row r="19" spans="1:7" ht="18.75">
      <c r="A19" s="235"/>
      <c r="B19" s="239" t="s">
        <v>147</v>
      </c>
      <c r="C19" s="241" t="s">
        <v>148</v>
      </c>
      <c r="D19" s="242"/>
      <c r="E19" s="236"/>
      <c r="F19" s="237"/>
      <c r="G19" s="238"/>
    </row>
    <row r="20" spans="1:7" ht="18.75">
      <c r="A20" s="235"/>
      <c r="B20" s="239" t="s">
        <v>149</v>
      </c>
      <c r="C20" s="243" t="s">
        <v>150</v>
      </c>
      <c r="D20" s="243"/>
      <c r="E20" s="236"/>
      <c r="F20" s="237"/>
      <c r="G20" s="238"/>
    </row>
    <row r="21" spans="1:7" ht="18.75">
      <c r="A21" s="235" t="s">
        <v>151</v>
      </c>
      <c r="B21" s="244" t="s">
        <v>152</v>
      </c>
      <c r="C21" s="244"/>
      <c r="D21" s="245"/>
      <c r="E21" s="236"/>
      <c r="F21" s="246">
        <v>462756</v>
      </c>
      <c r="G21" s="238">
        <v>667660</v>
      </c>
    </row>
    <row r="22" spans="1:7" ht="18.75">
      <c r="A22" s="235" t="s">
        <v>153</v>
      </c>
      <c r="B22" s="207" t="s">
        <v>154</v>
      </c>
      <c r="C22" s="207"/>
      <c r="D22" s="207"/>
      <c r="E22" s="208" t="s">
        <v>134</v>
      </c>
      <c r="F22" s="237">
        <v>1921681</v>
      </c>
      <c r="G22" s="238">
        <v>1119175.95</v>
      </c>
    </row>
    <row r="23" spans="1:7" ht="18.75">
      <c r="A23" s="235" t="s">
        <v>155</v>
      </c>
      <c r="B23" s="207" t="s">
        <v>156</v>
      </c>
      <c r="C23" s="207"/>
      <c r="D23" s="207"/>
      <c r="E23" s="236"/>
      <c r="F23" s="237">
        <v>230209.80000000002</v>
      </c>
      <c r="G23" s="238">
        <v>320073.09500000003</v>
      </c>
    </row>
    <row r="24" spans="1:7" ht="18.75">
      <c r="A24" s="247" t="s">
        <v>157</v>
      </c>
      <c r="B24" s="248" t="s">
        <v>158</v>
      </c>
      <c r="C24" s="248"/>
      <c r="D24" s="248"/>
      <c r="E24" s="249"/>
      <c r="F24" s="250">
        <v>1691471.2</v>
      </c>
      <c r="G24" s="251">
        <v>799102.855</v>
      </c>
    </row>
    <row r="25" spans="1:7" ht="18.75">
      <c r="A25" s="252" t="s">
        <v>159</v>
      </c>
      <c r="B25" s="253" t="s">
        <v>160</v>
      </c>
      <c r="C25" s="253"/>
      <c r="D25" s="253"/>
      <c r="E25" s="254"/>
      <c r="F25" s="255"/>
      <c r="G25" s="256"/>
    </row>
    <row r="26" ht="18.75">
      <c r="G26" s="257">
        <v>5010</v>
      </c>
    </row>
    <row r="27" spans="4:5" ht="18.75">
      <c r="D27" s="258" t="s">
        <v>161</v>
      </c>
      <c r="E27" s="258"/>
    </row>
    <row r="28" spans="4:7" ht="18.75">
      <c r="D28" s="259"/>
      <c r="E28" s="260" t="s">
        <v>162</v>
      </c>
      <c r="F28" s="261"/>
      <c r="G28" s="261"/>
    </row>
    <row r="29" spans="4:7" ht="18.75">
      <c r="D29" s="259"/>
      <c r="E29" s="262" t="s">
        <v>163</v>
      </c>
      <c r="F29" s="263"/>
      <c r="G29" s="263"/>
    </row>
    <row r="30" spans="4:7" ht="18.75">
      <c r="D30" s="259"/>
      <c r="E30" s="262" t="s">
        <v>164</v>
      </c>
      <c r="F30" s="263"/>
      <c r="G30" s="263"/>
    </row>
    <row r="31" spans="4:7" ht="18.75">
      <c r="D31" s="259"/>
      <c r="E31" s="262" t="s">
        <v>165</v>
      </c>
      <c r="F31" s="263"/>
      <c r="G31" s="263"/>
    </row>
    <row r="32" spans="4:7" ht="18.75">
      <c r="D32" s="259"/>
      <c r="E32" s="264" t="s">
        <v>166</v>
      </c>
      <c r="F32" s="265"/>
      <c r="G32" s="266"/>
    </row>
    <row r="33" spans="4:7" ht="18.75">
      <c r="D33" s="259"/>
      <c r="G33" s="267"/>
    </row>
    <row r="34" ht="18.75">
      <c r="D34" s="259"/>
    </row>
    <row r="35" spans="4:6" ht="18.75">
      <c r="D35" s="259" t="s">
        <v>167</v>
      </c>
      <c r="F35" s="193">
        <f>F22+K33</f>
        <v>1921681</v>
      </c>
    </row>
    <row r="36" ht="18.75">
      <c r="D36" s="259"/>
    </row>
    <row r="37" spans="4:6" ht="18.75">
      <c r="D37" s="259" t="s">
        <v>168</v>
      </c>
      <c r="F37" s="193">
        <f>F35*10%</f>
        <v>192168.1</v>
      </c>
    </row>
    <row r="38" ht="18.75">
      <c r="D38" s="259"/>
    </row>
    <row r="39" spans="4:6" ht="18.75">
      <c r="D39" s="259"/>
      <c r="F39" s="193">
        <v>350328</v>
      </c>
    </row>
    <row r="40" spans="4:6" ht="18.75">
      <c r="D40" s="259"/>
      <c r="F40" s="193">
        <f>F37-F39</f>
        <v>-158159.9</v>
      </c>
    </row>
    <row r="41" ht="18.75">
      <c r="D41" s="259"/>
    </row>
  </sheetData>
  <sheetProtection/>
  <mergeCells count="28">
    <mergeCell ref="E28:G28"/>
    <mergeCell ref="E29:G29"/>
    <mergeCell ref="E30:G30"/>
    <mergeCell ref="E31:G31"/>
    <mergeCell ref="B21:D21"/>
    <mergeCell ref="B22:D22"/>
    <mergeCell ref="B23:D23"/>
    <mergeCell ref="B24:D24"/>
    <mergeCell ref="B25:D25"/>
    <mergeCell ref="D27:E27"/>
    <mergeCell ref="B14:D14"/>
    <mergeCell ref="B15:D15"/>
    <mergeCell ref="B16:D16"/>
    <mergeCell ref="C17:D17"/>
    <mergeCell ref="C18:D18"/>
    <mergeCell ref="C19:D19"/>
    <mergeCell ref="C8:D8"/>
    <mergeCell ref="C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5.140625" style="190" customWidth="1"/>
    <col min="2" max="2" width="6.140625" style="191" customWidth="1"/>
    <col min="3" max="3" width="18.28125" style="192" customWidth="1"/>
    <col min="4" max="4" width="47.8515625" style="192" customWidth="1"/>
    <col min="5" max="5" width="15.140625" style="192" customWidth="1"/>
    <col min="6" max="6" width="15.140625" style="333" customWidth="1"/>
  </cols>
  <sheetData>
    <row r="1" spans="1:6" ht="21.75" thickBot="1">
      <c r="A1" s="268" t="s">
        <v>169</v>
      </c>
      <c r="B1" s="268"/>
      <c r="C1" s="269"/>
      <c r="D1" s="3"/>
      <c r="E1" s="3"/>
      <c r="F1" s="3"/>
    </row>
    <row r="2" spans="1:6" ht="21.75" thickTop="1">
      <c r="A2" s="270"/>
      <c r="B2" s="271"/>
      <c r="C2" s="272"/>
      <c r="D2" s="3"/>
      <c r="E2" s="3"/>
      <c r="F2" s="3"/>
    </row>
    <row r="3" spans="1:6" ht="21.75" thickBot="1">
      <c r="A3" s="273" t="s">
        <v>170</v>
      </c>
      <c r="B3" s="273"/>
      <c r="C3" s="274"/>
      <c r="D3" s="275"/>
      <c r="E3" s="275"/>
      <c r="F3" s="276" t="s">
        <v>171</v>
      </c>
    </row>
    <row r="4" spans="1:6" ht="18.75" thickTop="1">
      <c r="A4" s="1"/>
      <c r="B4" s="2"/>
      <c r="C4" s="3"/>
      <c r="D4" s="275"/>
      <c r="E4" s="275"/>
      <c r="F4" s="275"/>
    </row>
    <row r="5" spans="1:6" ht="18">
      <c r="A5" s="1"/>
      <c r="B5" s="2"/>
      <c r="C5" s="3"/>
      <c r="D5" s="275"/>
      <c r="E5" s="275"/>
      <c r="F5" s="275"/>
    </row>
    <row r="6" spans="1:6" ht="23.25" thickBot="1">
      <c r="A6" s="1"/>
      <c r="B6" s="2"/>
      <c r="C6" s="277" t="s">
        <v>172</v>
      </c>
      <c r="D6" s="278"/>
      <c r="E6" s="279"/>
      <c r="F6" s="280">
        <v>2011</v>
      </c>
    </row>
    <row r="7" spans="1:6" ht="18.75" thickTop="1">
      <c r="A7" s="1"/>
      <c r="B7" s="2"/>
      <c r="C7" s="3"/>
      <c r="D7" s="275"/>
      <c r="E7" s="275"/>
      <c r="F7" s="275"/>
    </row>
    <row r="8" spans="1:6" ht="18.75">
      <c r="A8" s="281" t="s">
        <v>118</v>
      </c>
      <c r="B8" s="282" t="s">
        <v>119</v>
      </c>
      <c r="C8" s="282"/>
      <c r="D8" s="282"/>
      <c r="E8" s="281" t="s">
        <v>173</v>
      </c>
      <c r="F8" s="283">
        <v>2010</v>
      </c>
    </row>
    <row r="9" spans="1:6" ht="17.25">
      <c r="A9" s="284" t="s">
        <v>172</v>
      </c>
      <c r="B9" s="285"/>
      <c r="C9" s="285"/>
      <c r="D9" s="285"/>
      <c r="E9" s="285"/>
      <c r="F9" s="286"/>
    </row>
    <row r="10" spans="1:6" ht="18.75">
      <c r="A10" s="287" t="s">
        <v>174</v>
      </c>
      <c r="B10" s="288"/>
      <c r="C10" s="288"/>
      <c r="D10" s="288"/>
      <c r="E10" s="288"/>
      <c r="F10" s="289"/>
    </row>
    <row r="11" spans="1:6" ht="18.75">
      <c r="A11" s="290" t="s">
        <v>99</v>
      </c>
      <c r="B11" s="291" t="s">
        <v>175</v>
      </c>
      <c r="C11" s="291"/>
      <c r="D11" s="291"/>
      <c r="E11" s="292">
        <v>17815416</v>
      </c>
      <c r="F11" s="292">
        <v>19625272</v>
      </c>
    </row>
    <row r="12" spans="1:6" ht="18.75">
      <c r="A12" s="206" t="s">
        <v>101</v>
      </c>
      <c r="B12" s="207" t="s">
        <v>176</v>
      </c>
      <c r="C12" s="293"/>
      <c r="D12" s="294"/>
      <c r="E12" s="204">
        <v>12488370.370000001</v>
      </c>
      <c r="F12" s="204">
        <v>15188844</v>
      </c>
    </row>
    <row r="13" spans="1:6" ht="18.75">
      <c r="A13" s="206" t="s">
        <v>47</v>
      </c>
      <c r="B13" s="207" t="s">
        <v>177</v>
      </c>
      <c r="C13" s="207"/>
      <c r="D13" s="295"/>
      <c r="E13" s="204">
        <v>4439110.24</v>
      </c>
      <c r="F13" s="204">
        <v>3878630.954</v>
      </c>
    </row>
    <row r="14" spans="1:6" ht="18.75">
      <c r="A14" s="206" t="s">
        <v>48</v>
      </c>
      <c r="B14" s="207" t="s">
        <v>178</v>
      </c>
      <c r="C14" s="207"/>
      <c r="D14" s="295"/>
      <c r="E14" s="204">
        <v>462756</v>
      </c>
      <c r="F14" s="204">
        <v>667660</v>
      </c>
    </row>
    <row r="15" spans="1:6" ht="18.75">
      <c r="A15" s="206" t="s">
        <v>49</v>
      </c>
      <c r="B15" s="207" t="s">
        <v>179</v>
      </c>
      <c r="C15" s="207"/>
      <c r="D15" s="295"/>
      <c r="E15" s="204">
        <v>366401</v>
      </c>
      <c r="F15" s="204">
        <v>321377</v>
      </c>
    </row>
    <row r="16" spans="1:6" ht="18.75">
      <c r="A16" s="296" t="s">
        <v>50</v>
      </c>
      <c r="B16" s="297" t="s">
        <v>180</v>
      </c>
      <c r="C16" s="297"/>
      <c r="D16" s="297"/>
      <c r="E16" s="298">
        <f>E11-E12-E13-E14-E15</f>
        <v>58778.38999999873</v>
      </c>
      <c r="F16" s="298">
        <f>F11-F12-F13-F14-F15</f>
        <v>-431239.9539999999</v>
      </c>
    </row>
    <row r="17" spans="1:6" ht="18.75">
      <c r="A17" s="299"/>
      <c r="B17" s="300" t="s">
        <v>181</v>
      </c>
      <c r="C17" s="300"/>
      <c r="D17" s="300"/>
      <c r="E17" s="301"/>
      <c r="F17" s="302"/>
    </row>
    <row r="18" spans="1:6" ht="18.75">
      <c r="A18" s="290" t="s">
        <v>99</v>
      </c>
      <c r="B18" s="207" t="s">
        <v>182</v>
      </c>
      <c r="C18" s="207"/>
      <c r="D18" s="207"/>
      <c r="E18" s="303" t="s">
        <v>183</v>
      </c>
      <c r="F18" s="292">
        <v>0</v>
      </c>
    </row>
    <row r="19" spans="1:6" ht="18.75">
      <c r="A19" s="290" t="s">
        <v>101</v>
      </c>
      <c r="B19" s="207" t="s">
        <v>184</v>
      </c>
      <c r="C19" s="207"/>
      <c r="D19" s="207"/>
      <c r="E19" s="303" t="s">
        <v>183</v>
      </c>
      <c r="F19" s="292">
        <v>0</v>
      </c>
    </row>
    <row r="20" spans="1:6" ht="18.75">
      <c r="A20" s="206" t="s">
        <v>47</v>
      </c>
      <c r="B20" s="207" t="s">
        <v>185</v>
      </c>
      <c r="C20" s="207"/>
      <c r="D20" s="207"/>
      <c r="E20" s="304" t="s">
        <v>183</v>
      </c>
      <c r="F20" s="204">
        <v>0</v>
      </c>
    </row>
    <row r="21" spans="1:6" ht="18.75">
      <c r="A21" s="218" t="s">
        <v>48</v>
      </c>
      <c r="B21" s="219" t="s">
        <v>186</v>
      </c>
      <c r="C21" s="219"/>
      <c r="D21" s="219"/>
      <c r="E21" s="305" t="s">
        <v>183</v>
      </c>
      <c r="F21" s="306">
        <v>0</v>
      </c>
    </row>
    <row r="22" spans="1:6" ht="18.75">
      <c r="A22" s="296"/>
      <c r="B22" s="297" t="s">
        <v>187</v>
      </c>
      <c r="C22" s="297"/>
      <c r="D22" s="297"/>
      <c r="E22" s="307">
        <f>SUM(E18:E21)</f>
        <v>0</v>
      </c>
      <c r="F22" s="307">
        <v>0</v>
      </c>
    </row>
    <row r="23" spans="1:6" ht="17.25">
      <c r="A23" s="308" t="s">
        <v>188</v>
      </c>
      <c r="B23" s="309"/>
      <c r="C23" s="309"/>
      <c r="D23" s="309"/>
      <c r="E23" s="310"/>
      <c r="F23" s="311"/>
    </row>
    <row r="24" spans="1:6" ht="18.75">
      <c r="A24" s="201"/>
      <c r="B24" s="312" t="s">
        <v>189</v>
      </c>
      <c r="C24" s="312"/>
      <c r="D24" s="313"/>
      <c r="E24" s="314">
        <v>0</v>
      </c>
      <c r="F24" s="315">
        <v>0</v>
      </c>
    </row>
    <row r="25" spans="1:6" ht="18.75">
      <c r="A25" s="206"/>
      <c r="B25" s="316" t="s">
        <v>190</v>
      </c>
      <c r="C25" s="316"/>
      <c r="D25" s="317"/>
      <c r="E25" s="318">
        <v>0</v>
      </c>
      <c r="F25" s="204">
        <v>0</v>
      </c>
    </row>
    <row r="26" spans="1:6" ht="18.75">
      <c r="A26" s="206"/>
      <c r="B26" s="316" t="s">
        <v>191</v>
      </c>
      <c r="C26" s="316"/>
      <c r="D26" s="317"/>
      <c r="E26" s="318">
        <v>0</v>
      </c>
      <c r="F26" s="204">
        <v>0</v>
      </c>
    </row>
    <row r="27" spans="1:6" ht="18.75">
      <c r="A27" s="218"/>
      <c r="B27" s="319" t="s">
        <v>192</v>
      </c>
      <c r="C27" s="319"/>
      <c r="D27" s="320"/>
      <c r="E27" s="321">
        <v>0</v>
      </c>
      <c r="F27" s="306">
        <v>0</v>
      </c>
    </row>
    <row r="28" spans="1:6" ht="18.75">
      <c r="A28" s="296"/>
      <c r="B28" s="297" t="s">
        <v>193</v>
      </c>
      <c r="C28" s="297"/>
      <c r="D28" s="297"/>
      <c r="E28" s="307">
        <v>0</v>
      </c>
      <c r="F28" s="307">
        <v>0</v>
      </c>
    </row>
    <row r="29" spans="1:6" ht="18.75">
      <c r="A29" s="322"/>
      <c r="B29" s="323" t="s">
        <v>194</v>
      </c>
      <c r="C29" s="323"/>
      <c r="D29" s="323"/>
      <c r="E29" s="324">
        <f>E16+E22+E28</f>
        <v>58778.38999999873</v>
      </c>
      <c r="F29" s="324">
        <f>F16+F22+F28</f>
        <v>-431239.9539999999</v>
      </c>
    </row>
    <row r="30" spans="1:6" ht="18.75">
      <c r="A30" s="325"/>
      <c r="B30" s="326" t="s">
        <v>195</v>
      </c>
      <c r="C30" s="326"/>
      <c r="D30" s="326"/>
      <c r="E30" s="327">
        <v>122661.04600000009</v>
      </c>
      <c r="F30" s="328">
        <v>553901</v>
      </c>
    </row>
    <row r="31" spans="1:6" ht="18.75">
      <c r="A31" s="329"/>
      <c r="B31" s="330" t="s">
        <v>196</v>
      </c>
      <c r="C31" s="330"/>
      <c r="D31" s="330"/>
      <c r="E31" s="331">
        <f>E29+E30</f>
        <v>181439.43599999882</v>
      </c>
      <c r="F31" s="331">
        <f>F29+F30</f>
        <v>122661.04600000009</v>
      </c>
    </row>
    <row r="32" ht="18.75">
      <c r="F32" s="332">
        <v>5</v>
      </c>
    </row>
    <row r="34" ht="18.75">
      <c r="E34" s="334"/>
    </row>
  </sheetData>
  <sheetProtection/>
  <mergeCells count="27">
    <mergeCell ref="B29:D29"/>
    <mergeCell ref="B30:D30"/>
    <mergeCell ref="B31:D31"/>
    <mergeCell ref="A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A1:C1"/>
    <mergeCell ref="A3:C3"/>
    <mergeCell ref="C6:D6"/>
    <mergeCell ref="B8:D8"/>
    <mergeCell ref="A9:F9"/>
    <mergeCell ref="A10:F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" sqref="A1:J16384"/>
    </sheetView>
  </sheetViews>
  <sheetFormatPr defaultColWidth="9.140625" defaultRowHeight="12.75"/>
  <cols>
    <col min="1" max="1" width="34.28125" style="349" customWidth="1"/>
    <col min="2" max="3" width="14.28125" style="350" customWidth="1"/>
    <col min="4" max="4" width="13.28125" style="350" customWidth="1"/>
    <col min="5" max="5" width="17.57421875" style="350" customWidth="1"/>
    <col min="6" max="6" width="13.7109375" style="350" customWidth="1"/>
    <col min="7" max="7" width="13.8515625" style="350" customWidth="1"/>
    <col min="8" max="8" width="13.7109375" style="350" customWidth="1"/>
    <col min="9" max="9" width="17.00390625" style="350" customWidth="1"/>
    <col min="10" max="10" width="14.28125" style="350" bestFit="1" customWidth="1"/>
  </cols>
  <sheetData>
    <row r="1" spans="1:10" ht="19.5">
      <c r="A1" s="335" t="s">
        <v>197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19.5">
      <c r="A2" s="336"/>
      <c r="B2" s="336"/>
      <c r="C2" s="336"/>
      <c r="D2" s="336"/>
      <c r="E2" s="336"/>
      <c r="F2" s="336"/>
      <c r="G2" s="336"/>
      <c r="H2" s="336"/>
      <c r="I2" s="336"/>
      <c r="J2" s="336"/>
    </row>
    <row r="3" spans="1:10" ht="90">
      <c r="A3" s="337"/>
      <c r="B3" s="337" t="s">
        <v>198</v>
      </c>
      <c r="C3" s="337" t="s">
        <v>199</v>
      </c>
      <c r="D3" s="337" t="s">
        <v>200</v>
      </c>
      <c r="E3" s="337" t="s">
        <v>201</v>
      </c>
      <c r="F3" s="337" t="s">
        <v>202</v>
      </c>
      <c r="G3" s="337" t="s">
        <v>203</v>
      </c>
      <c r="H3" s="337" t="s">
        <v>204</v>
      </c>
      <c r="I3" s="337" t="s">
        <v>205</v>
      </c>
      <c r="J3" s="337" t="s">
        <v>206</v>
      </c>
    </row>
    <row r="4" spans="1:10" ht="18">
      <c r="A4" s="338" t="s">
        <v>207</v>
      </c>
      <c r="B4" s="339">
        <v>14538000</v>
      </c>
      <c r="C4" s="339">
        <v>0</v>
      </c>
      <c r="D4" s="339">
        <v>0</v>
      </c>
      <c r="E4" s="339">
        <v>389758</v>
      </c>
      <c r="F4" s="339">
        <v>0</v>
      </c>
      <c r="G4" s="339">
        <v>799103</v>
      </c>
      <c r="H4" s="339">
        <v>0</v>
      </c>
      <c r="I4" s="339">
        <v>0</v>
      </c>
      <c r="J4" s="340">
        <f>B4+C4+D4+E4+F4+G4+H4</f>
        <v>15726861</v>
      </c>
    </row>
    <row r="5" spans="1:10" ht="18">
      <c r="A5" s="341" t="s">
        <v>208</v>
      </c>
      <c r="B5" s="342"/>
      <c r="C5" s="342"/>
      <c r="D5" s="342"/>
      <c r="E5" s="342"/>
      <c r="F5" s="342"/>
      <c r="G5" s="342">
        <v>1691471.2</v>
      </c>
      <c r="H5" s="342"/>
      <c r="I5" s="342"/>
      <c r="J5" s="343">
        <f aca="true" t="shared" si="0" ref="J5:J13">SUM(B5:I5)</f>
        <v>1691471.2</v>
      </c>
    </row>
    <row r="6" spans="1:10" ht="18">
      <c r="A6" s="341" t="s">
        <v>209</v>
      </c>
      <c r="B6" s="342"/>
      <c r="C6" s="342"/>
      <c r="D6" s="342"/>
      <c r="E6" s="342"/>
      <c r="F6" s="342"/>
      <c r="G6" s="342"/>
      <c r="H6" s="342"/>
      <c r="I6" s="342"/>
      <c r="J6" s="343">
        <f t="shared" si="0"/>
        <v>0</v>
      </c>
    </row>
    <row r="7" spans="1:10" ht="36">
      <c r="A7" s="341" t="s">
        <v>210</v>
      </c>
      <c r="B7" s="342"/>
      <c r="C7" s="342"/>
      <c r="D7" s="342"/>
      <c r="E7" s="342">
        <v>40103</v>
      </c>
      <c r="F7" s="342"/>
      <c r="G7" s="342">
        <v>-40103</v>
      </c>
      <c r="H7" s="342"/>
      <c r="I7" s="342"/>
      <c r="J7" s="343">
        <f t="shared" si="0"/>
        <v>0</v>
      </c>
    </row>
    <row r="8" spans="1:10" ht="36">
      <c r="A8" s="341" t="s">
        <v>211</v>
      </c>
      <c r="B8" s="342"/>
      <c r="C8" s="342"/>
      <c r="D8" s="342"/>
      <c r="E8" s="342"/>
      <c r="F8" s="342"/>
      <c r="G8" s="342"/>
      <c r="H8" s="342"/>
      <c r="I8" s="342"/>
      <c r="J8" s="343">
        <f t="shared" si="0"/>
        <v>0</v>
      </c>
    </row>
    <row r="9" spans="1:10" ht="18">
      <c r="A9" s="341" t="s">
        <v>212</v>
      </c>
      <c r="B9" s="342"/>
      <c r="C9" s="342"/>
      <c r="D9" s="342"/>
      <c r="E9" s="342"/>
      <c r="F9" s="342"/>
      <c r="G9" s="342"/>
      <c r="H9" s="342"/>
      <c r="I9" s="342"/>
      <c r="J9" s="343">
        <f t="shared" si="0"/>
        <v>0</v>
      </c>
    </row>
    <row r="10" spans="1:10" ht="18">
      <c r="A10" s="341" t="s">
        <v>213</v>
      </c>
      <c r="B10" s="342">
        <v>759000</v>
      </c>
      <c r="C10" s="342"/>
      <c r="D10" s="342"/>
      <c r="E10" s="342"/>
      <c r="F10" s="342"/>
      <c r="G10" s="342">
        <v>-759000</v>
      </c>
      <c r="H10" s="342"/>
      <c r="I10" s="342"/>
      <c r="J10" s="343">
        <f t="shared" si="0"/>
        <v>0</v>
      </c>
    </row>
    <row r="11" spans="1:10" ht="18">
      <c r="A11" s="341" t="s">
        <v>214</v>
      </c>
      <c r="B11" s="342"/>
      <c r="C11" s="342"/>
      <c r="D11" s="342"/>
      <c r="E11" s="342"/>
      <c r="F11" s="342"/>
      <c r="G11" s="342"/>
      <c r="H11" s="342"/>
      <c r="I11" s="342"/>
      <c r="J11" s="343">
        <f t="shared" si="0"/>
        <v>0</v>
      </c>
    </row>
    <row r="12" spans="1:10" ht="18">
      <c r="A12" s="341" t="s">
        <v>215</v>
      </c>
      <c r="B12" s="342"/>
      <c r="C12" s="342"/>
      <c r="D12" s="342"/>
      <c r="E12" s="342"/>
      <c r="F12" s="342"/>
      <c r="G12" s="342"/>
      <c r="H12" s="342"/>
      <c r="I12" s="342"/>
      <c r="J12" s="343">
        <f t="shared" si="0"/>
        <v>0</v>
      </c>
    </row>
    <row r="13" spans="1:10" ht="18">
      <c r="A13" s="341" t="s">
        <v>216</v>
      </c>
      <c r="B13" s="342"/>
      <c r="C13" s="342"/>
      <c r="D13" s="342"/>
      <c r="E13" s="342"/>
      <c r="F13" s="342"/>
      <c r="G13" s="342"/>
      <c r="H13" s="342"/>
      <c r="I13" s="342"/>
      <c r="J13" s="343">
        <f t="shared" si="0"/>
        <v>0</v>
      </c>
    </row>
    <row r="14" spans="1:10" ht="18">
      <c r="A14" s="344" t="s">
        <v>217</v>
      </c>
      <c r="B14" s="345"/>
      <c r="C14" s="345"/>
      <c r="D14" s="345"/>
      <c r="E14" s="345"/>
      <c r="F14" s="345"/>
      <c r="G14" s="345"/>
      <c r="H14" s="345"/>
      <c r="I14" s="345"/>
      <c r="J14" s="346">
        <f>SUM(B14:I14)</f>
        <v>0</v>
      </c>
    </row>
    <row r="15" spans="1:10" ht="34.5">
      <c r="A15" s="347" t="s">
        <v>218</v>
      </c>
      <c r="B15" s="348">
        <f aca="true" t="shared" si="1" ref="B15:J15">SUM(B4:B14)</f>
        <v>15297000</v>
      </c>
      <c r="C15" s="348">
        <f t="shared" si="1"/>
        <v>0</v>
      </c>
      <c r="D15" s="348">
        <f t="shared" si="1"/>
        <v>0</v>
      </c>
      <c r="E15" s="348">
        <f t="shared" si="1"/>
        <v>429861</v>
      </c>
      <c r="F15" s="348">
        <f t="shared" si="1"/>
        <v>0</v>
      </c>
      <c r="G15" s="348">
        <f t="shared" si="1"/>
        <v>1691471.2000000002</v>
      </c>
      <c r="H15" s="348">
        <f t="shared" si="1"/>
        <v>0</v>
      </c>
      <c r="I15" s="348">
        <f t="shared" si="1"/>
        <v>0</v>
      </c>
      <c r="J15" s="348">
        <f t="shared" si="1"/>
        <v>17418332.2</v>
      </c>
    </row>
    <row r="17" ht="18">
      <c r="G17" s="351"/>
    </row>
    <row r="18" spans="8:10" ht="18">
      <c r="H18" s="351"/>
      <c r="J18" s="351"/>
    </row>
    <row r="19" ht="18">
      <c r="J19" s="352">
        <v>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Emila Subashi</dc:creator>
  <cp:keywords/>
  <dc:description/>
  <cp:lastModifiedBy>Emila Subashi</cp:lastModifiedBy>
  <cp:lastPrinted>2012-06-29T18:19:10Z</cp:lastPrinted>
  <dcterms:created xsi:type="dcterms:W3CDTF">1996-10-14T23:33:28Z</dcterms:created>
  <dcterms:modified xsi:type="dcterms:W3CDTF">2015-06-16T09:13:55Z</dcterms:modified>
  <cp:category/>
  <cp:version/>
  <cp:contentType/>
  <cp:contentStatus/>
</cp:coreProperties>
</file>