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70" windowWidth="12120" windowHeight="6915" tabRatio="993" activeTab="12"/>
  </bookViews>
  <sheets>
    <sheet name="Kapak" sheetId="1" r:id="rId1"/>
    <sheet name="Ak-Pas" sheetId="2" r:id="rId2"/>
    <sheet name="Shp-Ardh" sheetId="3" r:id="rId3"/>
    <sheet name="C-Flow" sheetId="4" r:id="rId4"/>
    <sheet name="Rezultati" sheetId="5" r:id="rId5"/>
    <sheet name="Kapit." sheetId="6" r:id="rId6"/>
    <sheet name="Shenime" sheetId="7" r:id="rId7"/>
    <sheet name="A.A.M" sheetId="8" r:id="rId8"/>
    <sheet name="Pasyra 1&amp;2" sheetId="9" r:id="rId9"/>
    <sheet name="Pasqyra 3" sheetId="10" r:id="rId10"/>
    <sheet name="Inventari" sheetId="11" r:id="rId11"/>
    <sheet name="Mjetet ne Pronesi" sheetId="12" r:id="rId12"/>
    <sheet name="Vendimi Fitimit" sheetId="13" r:id="rId13"/>
  </sheets>
  <externalReferences>
    <externalReference r:id="rId16"/>
    <externalReference r:id="rId17"/>
  </externalReferences>
  <definedNames/>
  <calcPr fullCalcOnLoad="1"/>
</workbook>
</file>

<file path=xl/sharedStrings.xml><?xml version="1.0" encoding="utf-8"?>
<sst xmlns="http://schemas.openxmlformats.org/spreadsheetml/2006/main" count="739" uniqueCount="610">
  <si>
    <t>Mjetet monetare ne fund te periudhes</t>
  </si>
  <si>
    <t>Te ardhura nga shitja e pajisjeve</t>
  </si>
  <si>
    <t>AKTIVET</t>
  </si>
  <si>
    <t>TOTALI    AKTIVEVE</t>
  </si>
  <si>
    <t>Primi aksionit</t>
  </si>
  <si>
    <t>Shitjet neto</t>
  </si>
  <si>
    <t>4  Grande dhe te ardhura te shtyra</t>
  </si>
  <si>
    <t>Te ardhurat te tjera nga veprimtarite e shfrytezimit</t>
  </si>
  <si>
    <t>Shpenzime te tjera nga veprimtarite e shfrytezimit</t>
  </si>
  <si>
    <t>Te ardhurat dhe shpenzimet financiare nga njesite e kontrolluara</t>
  </si>
  <si>
    <t>Totali i te ardhurave dhe shpenzimeve financiare</t>
  </si>
  <si>
    <t xml:space="preserve">Shpenzimet e tatimit mbi fitimin </t>
  </si>
  <si>
    <t>PI-5</t>
  </si>
  <si>
    <t>PII-2</t>
  </si>
  <si>
    <t>PII-4</t>
  </si>
  <si>
    <t>AI-1</t>
  </si>
  <si>
    <t>AI-5</t>
  </si>
  <si>
    <t>AII-3</t>
  </si>
  <si>
    <t>AII-5</t>
  </si>
  <si>
    <t>Te ardhurat dhe shpenzimet financiare nga  pjesemarrjet</t>
  </si>
  <si>
    <t>P A S Q Y R A T       F I N A N C I A R E</t>
  </si>
  <si>
    <t>Pasqyrat Financiare jane te konsoliduara</t>
  </si>
  <si>
    <t>Periudha Raportuese</t>
  </si>
  <si>
    <t>Periudha parardhese</t>
  </si>
  <si>
    <t>1  Aktivet Monetare</t>
  </si>
  <si>
    <t>&gt; Banka</t>
  </si>
  <si>
    <t>&gt; Arka</t>
  </si>
  <si>
    <t>2  Derivative dhe Aktive  te mbajtura per tregtim</t>
  </si>
  <si>
    <t>3  Aktive te tjera finaciare afatshkurtra</t>
  </si>
  <si>
    <t>&gt; Kliente per mallra,produkte e sherbime</t>
  </si>
  <si>
    <t xml:space="preserve">&gt; Debitore, Kreditore te tjere                   </t>
  </si>
  <si>
    <t xml:space="preserve">&gt; Tatim mbi fitimin                                   </t>
  </si>
  <si>
    <t xml:space="preserve">&gt; TVSH                                                       </t>
  </si>
  <si>
    <t xml:space="preserve">&gt; Te drejta e detyrime ndaj ortakeve            </t>
  </si>
  <si>
    <t xml:space="preserve">&gt;                                                                  </t>
  </si>
  <si>
    <t>4 Inventari</t>
  </si>
  <si>
    <t>&gt; Lendet e para</t>
  </si>
  <si>
    <t>&gt; Inventari imet</t>
  </si>
  <si>
    <t>&gt; Prodhim ne proces</t>
  </si>
  <si>
    <t>&gt; Produkte te gatshme</t>
  </si>
  <si>
    <t xml:space="preserve">&gt; Mallra per rishitje </t>
  </si>
  <si>
    <t>&gt; Parapagesat per furnizime</t>
  </si>
  <si>
    <t>5 Aktivet biologjike afatshkurtra</t>
  </si>
  <si>
    <t>6 Aktivet afatshkurtra te mbajtura per shitje</t>
  </si>
  <si>
    <t>7 Paragimet dhe shpenzimet e shtyra</t>
  </si>
  <si>
    <t>&gt; Shpenzime te periudhave te ardhshme</t>
  </si>
  <si>
    <t xml:space="preserve">&gt; </t>
  </si>
  <si>
    <t>1 Investimet financiare afatgjata</t>
  </si>
  <si>
    <t>&gt;Aksione dhe investime te tjera ne pjesemarrje</t>
  </si>
  <si>
    <t>&gt;Aksione dhe letra me vlere</t>
  </si>
  <si>
    <t>&gt;Llogari/ kerkesa te arketueshme afatgjata</t>
  </si>
  <si>
    <t>&gt;Toka</t>
  </si>
  <si>
    <t xml:space="preserve">&gt;Ndertesa </t>
  </si>
  <si>
    <t>&gt;Makineri e Pajisje</t>
  </si>
  <si>
    <t>&gt;Aktive te tjera afatgjata materiale</t>
  </si>
  <si>
    <t>2  Aktive afatgjata materiale</t>
  </si>
  <si>
    <t>3  Aktivet biologjike afatgjata</t>
  </si>
  <si>
    <t>4  Aktivet afatgjata jomateriale</t>
  </si>
  <si>
    <t>&gt;  Emri Mire</t>
  </si>
  <si>
    <t>&gt;  Shpenzimet e Zhvillimit</t>
  </si>
  <si>
    <t>&gt;  Aktive te tjera afatgjata jomateriale</t>
  </si>
  <si>
    <t>5  Kapitali aksionar i papaguar</t>
  </si>
  <si>
    <t>6  Aktive te tjera afatgjata</t>
  </si>
  <si>
    <t>PASIVET DHE KAPITALI</t>
  </si>
  <si>
    <t>1  Derivativet</t>
  </si>
  <si>
    <t>2  Huamarrjet</t>
  </si>
  <si>
    <t>&gt;  Overdraftet  bankare</t>
  </si>
  <si>
    <t>&gt;  Huamarrjet afatshkurtera</t>
  </si>
  <si>
    <t>&gt;  Te pagueshme ndaj furnitoreve</t>
  </si>
  <si>
    <t>&gt;  Te pagueshme ndaj punonjesve</t>
  </si>
  <si>
    <t>II PASIVET  AFATGJATA</t>
  </si>
  <si>
    <t>3  Huat dhe parapagimet</t>
  </si>
  <si>
    <t>&gt;  Detyrime tatimore per Tatim Fitimin</t>
  </si>
  <si>
    <t>&gt;  Detyrime tatimore per TAP -in</t>
  </si>
  <si>
    <t>&gt;  Detyrime tatimore per TVSH-ne</t>
  </si>
  <si>
    <t>&gt;  Detyrime tatimore per Tatimin ne Burim</t>
  </si>
  <si>
    <t>&gt;  Te drejta e detyrime ndaj Ortakeve</t>
  </si>
  <si>
    <t>&gt;  Dividente per t'u paguar</t>
  </si>
  <si>
    <t>&gt;  Debitore dhe Kreditor te tjere</t>
  </si>
  <si>
    <t>5  Provizionet afatshkurtera</t>
  </si>
  <si>
    <t>4  Grandet dhe te ardhurat e shtyra</t>
  </si>
  <si>
    <t>1  Huat afatgjata</t>
  </si>
  <si>
    <t>&gt;  Bonot e konvertueshme</t>
  </si>
  <si>
    <t>2  Huamarrje te tjera afatgjata</t>
  </si>
  <si>
    <t>3  Provizionet afatgjata</t>
  </si>
  <si>
    <t>TOTALI  I  PASIVEVE  DHE KAPITALIT(I + III)</t>
  </si>
  <si>
    <t>PASIVET AFATSHKURTRA</t>
  </si>
  <si>
    <t>T O T A L I     I    P A S I V E V E (I + II)</t>
  </si>
  <si>
    <t>III   KAPITALI</t>
  </si>
  <si>
    <t>1  Aksionet e Pakices ( PF te konsoliduara)</t>
  </si>
  <si>
    <t>2  Kapitali i aksioniereve te shoqerise meme (PF te konsoliduara)</t>
  </si>
  <si>
    <t>3  Kapitali aksionar</t>
  </si>
  <si>
    <t>4  Primi aksionit</t>
  </si>
  <si>
    <t>5  Njesite ose aksionet e thesarit (Negative)</t>
  </si>
  <si>
    <t>6  Rezerva statutore</t>
  </si>
  <si>
    <t>7  Rezerva Ligjore</t>
  </si>
  <si>
    <t>8  Rezerva te Tjera</t>
  </si>
  <si>
    <t>9  Fitimet e pa shperndara</t>
  </si>
  <si>
    <t>10  Fitime (humbja) e vitit financiar</t>
  </si>
  <si>
    <t>AKTIVET  AFATSHKURTRA</t>
  </si>
  <si>
    <t>II  AKTIVET  AFATGJATA</t>
  </si>
  <si>
    <t>Pershkrimi i  Elementeve</t>
  </si>
  <si>
    <t>Ndryshimet ne inventarin te produkteve te gatshem dhe prodhimit ne proces</t>
  </si>
  <si>
    <t>Amortizimet dhe zhvleresimet</t>
  </si>
  <si>
    <t>Totali i Shpenzimeve  (shumat 4-7)</t>
  </si>
  <si>
    <t>Fitimi (humbja ) nga veprimtarite kryesore (1+2+/-3-8)</t>
  </si>
  <si>
    <t>Te ardhurat dhe shpenzimet financiare</t>
  </si>
  <si>
    <t>122  Te ardhurat dhe shpenzimet nga interesi</t>
  </si>
  <si>
    <t>121.0  Te ardhurat dhe shpenzimet Financiare nga investimet e tjera afatgjata</t>
  </si>
  <si>
    <t>123  Fitimet (humbjet) nga kursi kembimit</t>
  </si>
  <si>
    <t>124  Te ardhura dhe shpenzime te tjera financiare</t>
  </si>
  <si>
    <t>Fitimi (humbja) para tatimit  (9+/-13)</t>
  </si>
  <si>
    <t>Fitimi (Humbja) neto e vitit financiar (14-15)</t>
  </si>
  <si>
    <t>&gt;  Detyrime per Sigurime shoq. e shendet.</t>
  </si>
  <si>
    <t>&gt;  Hua,bono dhe detyrime nga qera financiare</t>
  </si>
  <si>
    <t>&gt;Aksione dhe pjesmarrje te tjera ne njesi te kontroll.</t>
  </si>
  <si>
    <t>(Bazuar ne klasifikimin e shpenzimeve sipas natyres)</t>
  </si>
  <si>
    <t>Shpenzimet e sigurimeve shoq. e shendet.</t>
  </si>
  <si>
    <t xml:space="preserve">                        Pagat e personelit</t>
  </si>
  <si>
    <t>Kodi Reference</t>
  </si>
  <si>
    <t>Aksione thesari</t>
  </si>
  <si>
    <t>Fitimi pashperndare</t>
  </si>
  <si>
    <t>A</t>
  </si>
  <si>
    <t>B</t>
  </si>
  <si>
    <t>Dividentet e paguar</t>
  </si>
  <si>
    <t>Rritja e rezerves ne kapital</t>
  </si>
  <si>
    <t>Emetimi aksioneve</t>
  </si>
  <si>
    <t>Nje pasqyre e pa konsoliduar</t>
  </si>
  <si>
    <t>AI-11</t>
  </si>
  <si>
    <t>AI-12</t>
  </si>
  <si>
    <t>AI-2</t>
  </si>
  <si>
    <t>AI-3</t>
  </si>
  <si>
    <t>AI-31</t>
  </si>
  <si>
    <t>AI-32</t>
  </si>
  <si>
    <t>AI-33</t>
  </si>
  <si>
    <t>AI-34</t>
  </si>
  <si>
    <t>AI-35</t>
  </si>
  <si>
    <t>AI-36</t>
  </si>
  <si>
    <t>AI-37</t>
  </si>
  <si>
    <t>AI-4</t>
  </si>
  <si>
    <t>AI-41</t>
  </si>
  <si>
    <t>AI-42</t>
  </si>
  <si>
    <t>AI-43</t>
  </si>
  <si>
    <t>AI-44</t>
  </si>
  <si>
    <t>AI-45</t>
  </si>
  <si>
    <t>AI-46</t>
  </si>
  <si>
    <t>AI-6</t>
  </si>
  <si>
    <t>AI-7</t>
  </si>
  <si>
    <t>AI-71</t>
  </si>
  <si>
    <t>AI-72</t>
  </si>
  <si>
    <t>AII</t>
  </si>
  <si>
    <t>AI</t>
  </si>
  <si>
    <t>AII-1</t>
  </si>
  <si>
    <t>AII-11</t>
  </si>
  <si>
    <t>AII-12</t>
  </si>
  <si>
    <t>AII-13</t>
  </si>
  <si>
    <t>AII-14</t>
  </si>
  <si>
    <t>AII-2</t>
  </si>
  <si>
    <t>AII-21</t>
  </si>
  <si>
    <t>AII-22</t>
  </si>
  <si>
    <t>AII-23</t>
  </si>
  <si>
    <t>AII-24</t>
  </si>
  <si>
    <t>AII-4</t>
  </si>
  <si>
    <t>AII-41</t>
  </si>
  <si>
    <t>AII-42</t>
  </si>
  <si>
    <t>AII-43</t>
  </si>
  <si>
    <t>AII-44</t>
  </si>
  <si>
    <t>AII-6</t>
  </si>
  <si>
    <t>PI</t>
  </si>
  <si>
    <t>PI-1</t>
  </si>
  <si>
    <t>PI-2</t>
  </si>
  <si>
    <t>PI-21</t>
  </si>
  <si>
    <t>PI-22</t>
  </si>
  <si>
    <t>PI-3</t>
  </si>
  <si>
    <t>PI-31</t>
  </si>
  <si>
    <t>PI-32</t>
  </si>
  <si>
    <t>PI-33</t>
  </si>
  <si>
    <t>PI-34</t>
  </si>
  <si>
    <t>PI-35</t>
  </si>
  <si>
    <t>PI-36</t>
  </si>
  <si>
    <t>PI-37</t>
  </si>
  <si>
    <t>PI-38</t>
  </si>
  <si>
    <t>PI-39</t>
  </si>
  <si>
    <t>PI-40</t>
  </si>
  <si>
    <t>PI-4</t>
  </si>
  <si>
    <t>PII</t>
  </si>
  <si>
    <t>PII-1</t>
  </si>
  <si>
    <t>PII-11</t>
  </si>
  <si>
    <t>PII-12</t>
  </si>
  <si>
    <t>PII-3</t>
  </si>
  <si>
    <t>K1</t>
  </si>
  <si>
    <t>K2</t>
  </si>
  <si>
    <t>K3</t>
  </si>
  <si>
    <t>K4</t>
  </si>
  <si>
    <t>K5</t>
  </si>
  <si>
    <t>K6</t>
  </si>
  <si>
    <t>K7</t>
  </si>
  <si>
    <t>K8</t>
  </si>
  <si>
    <t>K9</t>
  </si>
  <si>
    <t>K10</t>
  </si>
  <si>
    <t>K</t>
  </si>
  <si>
    <t>Kodi Refrence</t>
  </si>
  <si>
    <t>AN1</t>
  </si>
  <si>
    <t>AN2</t>
  </si>
  <si>
    <t>AN3</t>
  </si>
  <si>
    <t>SN4</t>
  </si>
  <si>
    <t>SN5</t>
  </si>
  <si>
    <t>SN5-1</t>
  </si>
  <si>
    <t>SN5-2</t>
  </si>
  <si>
    <t>SN6</t>
  </si>
  <si>
    <t>SN7</t>
  </si>
  <si>
    <t>SN8</t>
  </si>
  <si>
    <t>SN9</t>
  </si>
  <si>
    <t>SN10</t>
  </si>
  <si>
    <t>SN11</t>
  </si>
  <si>
    <t>SN12</t>
  </si>
  <si>
    <t>SN12-1</t>
  </si>
  <si>
    <t>SN12-2</t>
  </si>
  <si>
    <t>SN12-3</t>
  </si>
  <si>
    <t>SN12-4</t>
  </si>
  <si>
    <t>SN13</t>
  </si>
  <si>
    <t>SN14</t>
  </si>
  <si>
    <t>SN15</t>
  </si>
  <si>
    <t>SN16</t>
  </si>
  <si>
    <t>Kodi   Reference</t>
  </si>
  <si>
    <t>NIPT-I      K 43330407 G</t>
  </si>
  <si>
    <t>Adresa e Selise:  Komuna Qender, Fshati  Zhupan  , Rrethi Fier</t>
  </si>
  <si>
    <t>Veprimtaria Kryesore : Shitje materiale ndertimi, Punime Karpentierie.</t>
  </si>
  <si>
    <t>Data e Krijimit                           04.02.2008</t>
  </si>
  <si>
    <t>Nr. i  Rregjistrimit Tregetar        595 date 21.09.2004</t>
  </si>
  <si>
    <t>Emertimi dhe Forma ligjore :     Festim  BUZAKAJ   Person Fizik me Tvsh</t>
  </si>
  <si>
    <t xml:space="preserve">&gt; Parapagime ndaj Furnitoreve per porosi                                </t>
  </si>
  <si>
    <t>SHENIMET SHPJEGUESE</t>
  </si>
  <si>
    <t>a) Subjekti ka realizuar hartimin e pasqyrave financiare duke zbatuar politikat kontabel per aspekte si vijon:</t>
  </si>
  <si>
    <t>3. Inventari material  eshte kontabilizuar duke zbatuar metoden e mesatares se ponderuar per gjithe periudhen kontabel , dhe inventari eshte vleresuar me koston e marrjes( cmim blerje + kosto shoqeruese)</t>
  </si>
  <si>
    <t>Shpjegimet ne Aktive te Pasqyrave:</t>
  </si>
  <si>
    <t>Shpjegimet ne Pasive dhe Kapitale  te Pasqyrave:</t>
  </si>
  <si>
    <t>b. Shenimet qe shpjegojne zerat e ndryshem te pasqyrave financiare jane paraqitur ne pasqyren e bashkelidhur te kontabilitetit analitit te subjektit.</t>
  </si>
  <si>
    <t>(Ne zbatim te Standartit Kombetar te Kontabilitetit nr. 2 dhe ligjit Nr. 9228, Date 29.04.2004 " Per Kontabilitetin dhe Paqyrat Financiare")</t>
  </si>
  <si>
    <t xml:space="preserve">Pasqyrat Financiare jane individuale  </t>
  </si>
  <si>
    <t>Pasqyrat Financiare jane te shprehura    ne leke</t>
  </si>
  <si>
    <t>Paqyrat Finaniare jane te rrumbullakosura</t>
  </si>
  <si>
    <t>Totali</t>
  </si>
  <si>
    <t>Nr</t>
  </si>
  <si>
    <t>I</t>
  </si>
  <si>
    <t>II</t>
  </si>
  <si>
    <t>III</t>
  </si>
  <si>
    <t>Shuma</t>
  </si>
  <si>
    <t>Shenime</t>
  </si>
  <si>
    <t>Kosto e Punes</t>
  </si>
  <si>
    <t>Materialet e konsumuara</t>
  </si>
  <si>
    <t>Fluksi Monetar nga veprimtarite e shfrytezimit</t>
  </si>
  <si>
    <t>Rezerva statutore dhe ligjore</t>
  </si>
  <si>
    <t xml:space="preserve">Kapitali aksionar  </t>
  </si>
  <si>
    <t>Periudha Parardhese</t>
  </si>
  <si>
    <t>Efekti i ndryshimit te politikave kontabel</t>
  </si>
  <si>
    <t>Pozicioni rregulluar</t>
  </si>
  <si>
    <t>Fitimi neto i periudhes kontabel</t>
  </si>
  <si>
    <t>Pozicioni me 31,12,2008</t>
  </si>
  <si>
    <t>Pasqyra e fluksit monetar -           Metoda direkte</t>
  </si>
  <si>
    <t>MM neto nga veprimtarite e shfrytezimit</t>
  </si>
  <si>
    <t>Fluksi monetar nga veprimtarite investuese</t>
  </si>
  <si>
    <t>Blerja e njesise se kontrolluar minus parate e arketuara</t>
  </si>
  <si>
    <t>Blerja e aktiveve afat gjata materiale</t>
  </si>
  <si>
    <t>Dividentet e arketuar</t>
  </si>
  <si>
    <t>MM neto te perdorura ne veprimtarite investuese</t>
  </si>
  <si>
    <t>REZULTATI   TATIMORE                                     Ne leke</t>
  </si>
  <si>
    <t xml:space="preserve">             CAKTIMI  I  FITIMIT                   Ne leke</t>
  </si>
  <si>
    <t>Humbje  e mbartur</t>
  </si>
  <si>
    <t>ORIGJINA</t>
  </si>
  <si>
    <t>a) nga  viti</t>
  </si>
  <si>
    <t>b) nga viti</t>
  </si>
  <si>
    <t>Fitime ose humbje te mbartura</t>
  </si>
  <si>
    <t>FITIMI  I USHTRIMIT</t>
  </si>
  <si>
    <t>Fitime ose humbje te ushtrimit</t>
  </si>
  <si>
    <t>SHPENZIME TE PAZBRITSHME (+)</t>
  </si>
  <si>
    <t>Marre  nga rezervat</t>
  </si>
  <si>
    <t>a)Amortizime tej normave tatimore</t>
  </si>
  <si>
    <t>a-</t>
  </si>
  <si>
    <t>b)Shpenzime pritje e dhurime tej kufirit tatimore</t>
  </si>
  <si>
    <t>b-</t>
  </si>
  <si>
    <t>c)Gjoba, penalitete,demshperblime</t>
  </si>
  <si>
    <t>c-</t>
  </si>
  <si>
    <t>d)Provizione  qe nuk njihen nga dispozitat</t>
  </si>
  <si>
    <t>d-</t>
  </si>
  <si>
    <t>e) te tjera</t>
  </si>
  <si>
    <t>CAKTIMI  I  FITIMIT</t>
  </si>
  <si>
    <t>Per  rezervat</t>
  </si>
  <si>
    <t>FITIMI TATIMORE I USHTRIMIT (2+3)</t>
  </si>
  <si>
    <t>a- Rezervat  ligjore ( Shoq. Tregetare)</t>
  </si>
  <si>
    <t>PJESA E HUMBJES MBARTUR (-)</t>
  </si>
  <si>
    <t>b- Rezervat statutore (- "-)</t>
  </si>
  <si>
    <t>FITIMI  I TATUESHEM (4-5)</t>
  </si>
  <si>
    <t>c-  Rezerva te tjera    (- " -)</t>
  </si>
  <si>
    <t>d-  Rezerva  per  zhvillim (nd. Shteterore)</t>
  </si>
  <si>
    <t>Perqindja e tatimit  mbi fitimin</t>
  </si>
  <si>
    <t>e- Rezerva per shperblime sublimentare.</t>
  </si>
  <si>
    <t>Dividente</t>
  </si>
  <si>
    <t>SHUMA  E TATIMIT  TE LLOGARITUR</t>
  </si>
  <si>
    <t>Fitimi  i pacaktuar</t>
  </si>
  <si>
    <t>Emetimi aksioneve ( Kontributi ne natyre)</t>
  </si>
  <si>
    <t>Fluksi monetar nga aktivitet finaciare</t>
  </si>
  <si>
    <t>Te ardhura nga emetimi kapitalit aksionar</t>
  </si>
  <si>
    <t>Te ardhura nga huamarrjet afatgjata</t>
  </si>
  <si>
    <t>Pagesa detyrime Qera financiare</t>
  </si>
  <si>
    <t>Dividente te paguar</t>
  </si>
  <si>
    <t>MM te perdorur ne veprimtarite financiare</t>
  </si>
  <si>
    <t>Rritja /renia e mjeteve monetare</t>
  </si>
  <si>
    <t>Mjetet monetare ne fillim te periudhes</t>
  </si>
  <si>
    <t>MM te paguara per sigurimet</t>
  </si>
  <si>
    <t>MM te paguara taksa te tjera</t>
  </si>
  <si>
    <t>MM te paguara te tjera</t>
  </si>
  <si>
    <t>Interesa Banke</t>
  </si>
  <si>
    <t>CA</t>
  </si>
  <si>
    <t>CA-1</t>
  </si>
  <si>
    <t>CA-2</t>
  </si>
  <si>
    <t>CA-3</t>
  </si>
  <si>
    <t>CA-4</t>
  </si>
  <si>
    <t>CA-5</t>
  </si>
  <si>
    <t>CA-6</t>
  </si>
  <si>
    <t>CA-7</t>
  </si>
  <si>
    <t>CA-8</t>
  </si>
  <si>
    <t>CA-9</t>
  </si>
  <si>
    <t>CA-10</t>
  </si>
  <si>
    <t>CA-11</t>
  </si>
  <si>
    <t>CA-12</t>
  </si>
  <si>
    <t>CA-13</t>
  </si>
  <si>
    <t>CA-14</t>
  </si>
  <si>
    <t>CA-15</t>
  </si>
  <si>
    <t>CB</t>
  </si>
  <si>
    <t>CB-1</t>
  </si>
  <si>
    <t>CB-2</t>
  </si>
  <si>
    <t>CB-3</t>
  </si>
  <si>
    <t>CB-4</t>
  </si>
  <si>
    <t>CB-5</t>
  </si>
  <si>
    <t>CC</t>
  </si>
  <si>
    <t>CC-1</t>
  </si>
  <si>
    <t>CC-2</t>
  </si>
  <si>
    <t>CC-3</t>
  </si>
  <si>
    <t>CC-4</t>
  </si>
  <si>
    <t>CC-5</t>
  </si>
  <si>
    <t>CC-6</t>
  </si>
  <si>
    <t>Pozicioni me 31,12,2009</t>
  </si>
  <si>
    <t>V i t i      2010</t>
  </si>
  <si>
    <t>Periudha Kontabel e Paqyrave Financiare       Nga  01.01.2010</t>
  </si>
  <si>
    <t xml:space="preserve">                                                                                     Deri    31.12.2010</t>
  </si>
  <si>
    <t>Data e mbylljes se Pasqyrave Financiare              15.03.2011</t>
  </si>
  <si>
    <t>Pasqyra   Financiare te Vitit 2010</t>
  </si>
  <si>
    <t>Pasqyra  e te Ardhurave dhe Shpenzimeve 2010</t>
  </si>
  <si>
    <t>Pasqyra e Flukseve Monetare :Metoda  Direkte 2010</t>
  </si>
  <si>
    <t>Pozicioni me 31,12,2010</t>
  </si>
  <si>
    <t xml:space="preserve"> -   </t>
  </si>
  <si>
    <t>Elementet e pasqyrave te konsoliduara</t>
  </si>
  <si>
    <t>SN17</t>
  </si>
  <si>
    <t>(MM) te arketuara nga Klientet</t>
  </si>
  <si>
    <t>(MM) te arketuara Kreditoret</t>
  </si>
  <si>
    <t>(MM) te arketuara nga Debitoret</t>
  </si>
  <si>
    <t>(MM) te arketuara Hua Bankare</t>
  </si>
  <si>
    <t>(MM) te arketuara te tjera</t>
  </si>
  <si>
    <t xml:space="preserve">MM te paguara ndaj Furnitoreve </t>
  </si>
  <si>
    <t>MM te paguara ndaj Punonjesve</t>
  </si>
  <si>
    <t>MM te paguara per hua te marra</t>
  </si>
  <si>
    <t>MM te paguara ndaj kreditoreve</t>
  </si>
  <si>
    <t>MM te paguara Tatim Fitim</t>
  </si>
  <si>
    <t>MM te paguara Tvsh</t>
  </si>
  <si>
    <t>MM te paguara TAP</t>
  </si>
  <si>
    <t>Interesi bankare te arketuara dhe paguara</t>
  </si>
  <si>
    <t>Humbjenga Kembimet valutore</t>
  </si>
  <si>
    <t>h-  Rezerva  te tjera (nd. Shteterore)</t>
  </si>
  <si>
    <t>Pasqyra e ndryshimeve te Kapitalit   2010</t>
  </si>
  <si>
    <t xml:space="preserve">Subjekti  Festim Buzakaj  , Fier ,me NIPT K 43330407 G hartoj pasqyrat financiare kontabel per periudhen 04.02.2008 deri 31.12.2008, ne mbeshtetje te ligjit Nr. 9228 date 29.04.2004 " Per kontabilitetin dhe Pasqyrat Financiare" dhe pasqyrimin e tyre sipas SKK 2, paragrafeve 49-55. </t>
  </si>
  <si>
    <t>1. Aktivet monetare jane kontabilizuar sipas llogarive analitike kontabel, dhe gjendja e monedhave te huaja  jane konvertuar me kursin e dates se mbylljes se parqyrave financiare.Subjekti ka operuar me Raiffasen Banke, BKT,Tirana Banke dhe banken UBA</t>
  </si>
  <si>
    <t>2. Klientet e subjektit ne daten 31.12.2010 ne shumen 5.900.134 leke , raportohet si shume e rakorduar per perfaqsuesit e klientit.</t>
  </si>
  <si>
    <t xml:space="preserve">4. Vleresimi i Aktiveve Materiale afatgjata eshte bere me koston e marrjes dhe korrektuar me amortizimin e llogaritur te specifikuar sipas periudhes se sherbimit te aktivit. Subjekti ka zbatuar norma amortizimi sipas planit te amortizimeve dhe ka perputhje me normat fiskale te amortizimit ,pa krijuar diferenca.Gjate vitit eshte blere nje mjete kamjocine dhe aktivet afatgjata materiale ne date 31.12.2010 paraqiten ne vleren 1.426.987 leke </t>
  </si>
  <si>
    <t>5. Aktive te tjera financiare afat shkutra "Parapagime ndaj furnitoreve per Porosi" ze shumen 959.265 leke.</t>
  </si>
  <si>
    <t>1. Gjendja e llogarise "furnitor "eshte e rakorduar me furnitorin dhe shumat per Shtetin (Tvsh, Tatim Fitimin ,Sigurime ,TAP) eshte e perputhur me raportimet dhe gjendjen e formurave ne daten 31.12.2010)</t>
  </si>
  <si>
    <t>2. Ne shumen " Kapitali Aksionare" eshte raportuar shuma e kontributit ne natyres , ne sherbim te aktivitetit ( Mjet transporti vetshkarkues)</t>
  </si>
  <si>
    <t>3."Rezerva te tjera " perbehet nga shuma 8.953.915 leke e cila perfaqeson fitimin e viteve te kaluara (2008-2009)</t>
  </si>
  <si>
    <t>Te dhenat shifrore si ne aktiv dhe ne pasiv te pasqyrave financiare jane rezultat i zbatimit te parimeve ' Te rregjistrimit te ngjarjeve ne momentin e konstatimit e perputrhur me kohen kur ka ndodhur ngjarja ekonomike.</t>
  </si>
  <si>
    <t>c. Pasqyrat Financiare se bashku me shpjegimet dhe tabelat shoqeruese analitike jane prezantuar ne volumin prej 7 faqesh.</t>
  </si>
  <si>
    <t>Shoqeria            Festim  Buzakaj</t>
  </si>
  <si>
    <t>NIPTI                     K43330407 G</t>
  </si>
  <si>
    <t>Aktivet Afatgjata Materiale  me vlere fillestare   2010</t>
  </si>
  <si>
    <t>Emertimi</t>
  </si>
  <si>
    <t>Sasia</t>
  </si>
  <si>
    <t>Gjendje</t>
  </si>
  <si>
    <t>Shtesa</t>
  </si>
  <si>
    <t>Pakesime</t>
  </si>
  <si>
    <t>Toka</t>
  </si>
  <si>
    <t>Ndertime</t>
  </si>
  <si>
    <t>Makineri,paisje</t>
  </si>
  <si>
    <t>Mjete transporti</t>
  </si>
  <si>
    <t>kompjuterike</t>
  </si>
  <si>
    <t>Zyre</t>
  </si>
  <si>
    <t xml:space="preserve">             TOTALI</t>
  </si>
  <si>
    <t>Amortizimi A.A.Materiale   2010</t>
  </si>
  <si>
    <t>Makineri,paisje,vegla</t>
  </si>
  <si>
    <t>Vlera Kontabel Neto e A.A.Materiale  2010</t>
  </si>
  <si>
    <t>Administratori</t>
  </si>
  <si>
    <t>Festim  Buzakaj</t>
  </si>
  <si>
    <t>SHOQERIA       Festim Buzakaj</t>
  </si>
  <si>
    <t>NIPT                 K43330407G</t>
  </si>
  <si>
    <t>Pasqyre Nr.1</t>
  </si>
  <si>
    <t>Në ooo/Lekë</t>
  </si>
  <si>
    <t>ANEKS STATISTIKOR</t>
  </si>
  <si>
    <t>TE ARDHURAT</t>
  </si>
  <si>
    <t>Numri i Llogarise</t>
  </si>
  <si>
    <t>Kodi Statistikor</t>
  </si>
  <si>
    <t>Viti 2010</t>
  </si>
  <si>
    <t>Viti 2009</t>
  </si>
  <si>
    <t>Shitjet gjithsej (a + b +c )</t>
  </si>
  <si>
    <t>a)</t>
  </si>
  <si>
    <t xml:space="preserve">   Te ardhura nga shitja e Produktit te vet </t>
  </si>
  <si>
    <t>701/702/703</t>
  </si>
  <si>
    <t xml:space="preserve"> b)</t>
  </si>
  <si>
    <t xml:space="preserve">   Te ardhura nga shitja e Shërbimeve </t>
  </si>
  <si>
    <t xml:space="preserve"> c)</t>
  </si>
  <si>
    <t xml:space="preserve">    te ardhura nga shitja e Mallrave </t>
  </si>
  <si>
    <t>Të ardhura nga shitje të tjera (a+b+c)</t>
  </si>
  <si>
    <t>Qeraja</t>
  </si>
  <si>
    <t>b)</t>
  </si>
  <si>
    <t>Komisione</t>
  </si>
  <si>
    <t>c)</t>
  </si>
  <si>
    <t>Transport per te tjeret</t>
  </si>
  <si>
    <t xml:space="preserve">Ndryshimet në inventarin e produkteve të gatshëm e prodhimeve në proçes :                                   </t>
  </si>
  <si>
    <t>Shtesat    (+)</t>
  </si>
  <si>
    <t>Pakesimet (-)</t>
  </si>
  <si>
    <t xml:space="preserve">   Prodhimi per qellimet e vet ndermarrjes dhe per kapital :</t>
  </si>
  <si>
    <t xml:space="preserve">    nga i cili: Prodhim i aktiveve afatgjata</t>
  </si>
  <si>
    <t xml:space="preserve">  Të ardhura nga grantet (Subvencione)</t>
  </si>
  <si>
    <t xml:space="preserve">  Të tjera</t>
  </si>
  <si>
    <t xml:space="preserve">  Të ardhura nga shitja e aktiveve afatgjata</t>
  </si>
  <si>
    <t>I)</t>
  </si>
  <si>
    <t>Totali i te ardhurave I= (1+2+/-3+4+5+6+7+8)</t>
  </si>
  <si>
    <t>SHOQERIA    Festim Buzakaj</t>
  </si>
  <si>
    <t>NIPT            K43330407G</t>
  </si>
  <si>
    <t>Pasqyre Nr.2</t>
  </si>
  <si>
    <t>SHPENZIMET</t>
  </si>
  <si>
    <t>Blerje, shpenzime (a+/-b+c+/-d+e)</t>
  </si>
  <si>
    <t xml:space="preserve"> a) </t>
  </si>
  <si>
    <t>Blerje/shpenzime materiale dhe materiale të tjera</t>
  </si>
  <si>
    <t>Mallra te blera</t>
  </si>
  <si>
    <t>601+602</t>
  </si>
  <si>
    <t xml:space="preserve"> Ndryshimet e gjëndjeve të Materialeve (+/-)</t>
  </si>
  <si>
    <t xml:space="preserve"> Mallra të blera</t>
  </si>
  <si>
    <t>605/1</t>
  </si>
  <si>
    <t xml:space="preserve"> d) </t>
  </si>
  <si>
    <r>
      <t xml:space="preserve"> </t>
    </r>
    <r>
      <rPr>
        <sz val="8"/>
        <rFont val="Arial"/>
        <family val="2"/>
      </rPr>
      <t>Ndryshimet e gjëndjeve të Mallrave (+/-)</t>
    </r>
  </si>
  <si>
    <t xml:space="preserve"> e) </t>
  </si>
  <si>
    <t xml:space="preserve"> Shpenzime per sherbime</t>
  </si>
  <si>
    <t>605/2</t>
  </si>
  <si>
    <t>Shpenzime per personelin (a+b)</t>
  </si>
  <si>
    <r>
      <t xml:space="preserve"> </t>
    </r>
    <r>
      <rPr>
        <sz val="8"/>
        <rFont val="Arial"/>
        <family val="2"/>
      </rPr>
      <t>Pagat e personelit</t>
    </r>
  </si>
  <si>
    <t xml:space="preserve"> b-</t>
  </si>
  <si>
    <t xml:space="preserve"> Shpenzimet për sig.shoqërore dhe shëndetsore</t>
  </si>
  <si>
    <t>Amortizimet dhe zhvlerësimet</t>
  </si>
  <si>
    <t>Shërbime nga të tretë (a+b+c+d+e+f+g+h+i+j+k+l+m)</t>
  </si>
  <si>
    <t>Sherbimet nga nen-kontraktoret</t>
  </si>
  <si>
    <t>Trajtime te pergjithshme</t>
  </si>
  <si>
    <t>Qera</t>
  </si>
  <si>
    <t>d)</t>
  </si>
  <si>
    <t>Mirembajtje dhe riparime</t>
  </si>
  <si>
    <t>e)</t>
  </si>
  <si>
    <t>Shpenzime për Siguracione</t>
  </si>
  <si>
    <t>f)</t>
  </si>
  <si>
    <t>Kerkim studime</t>
  </si>
  <si>
    <t>g)</t>
  </si>
  <si>
    <t>Sherbime të tjera</t>
  </si>
  <si>
    <t>h)</t>
  </si>
  <si>
    <t>Shpenzime per koncesione, patenta dhe licensa</t>
  </si>
  <si>
    <t>i)</t>
  </si>
  <si>
    <t>Shpenzime per publicitet, reklama</t>
  </si>
  <si>
    <t>j)</t>
  </si>
  <si>
    <t>Transferime, udhetime, dieta</t>
  </si>
  <si>
    <t>k)</t>
  </si>
  <si>
    <t xml:space="preserve">Shpenzime postare dhe telekomunikacioni </t>
  </si>
  <si>
    <t>l)</t>
  </si>
  <si>
    <t>Shpenzime transporti</t>
  </si>
  <si>
    <t xml:space="preserve">   per Blerje </t>
  </si>
  <si>
    <t xml:space="preserve">   per shitje</t>
  </si>
  <si>
    <t>m)</t>
  </si>
  <si>
    <t>Shpenzime per sherbime bankare</t>
  </si>
  <si>
    <t>Tatime dhe taksa (a+b+c+d)</t>
  </si>
  <si>
    <t>Taksa dhe tarifa doganore</t>
  </si>
  <si>
    <t>Akciza</t>
  </si>
  <si>
    <t>Taksa dhe tarifa vendore</t>
  </si>
  <si>
    <t>Taksa e regjistrimit dhe tatime te tjera</t>
  </si>
  <si>
    <t>635+638</t>
  </si>
  <si>
    <t>II)</t>
  </si>
  <si>
    <t>Totali i shpenzimeve II=(1+2+3+4+5)</t>
  </si>
  <si>
    <t>Informatë:</t>
  </si>
  <si>
    <t xml:space="preserve">Numri mesatar i te punesuarve </t>
  </si>
  <si>
    <t>Investimet</t>
  </si>
  <si>
    <t xml:space="preserve">    Shtimi i aseteve fikse</t>
  </si>
  <si>
    <t xml:space="preserve">       nga te cilat: asete te reja</t>
  </si>
  <si>
    <t xml:space="preserve">   Pakesimi i aseteve fikse</t>
  </si>
  <si>
    <t xml:space="preserve">       nga te cilat shitja e aseteve ekzistuese</t>
  </si>
  <si>
    <t>SHOQERIA   Festim  Buzakaj</t>
  </si>
  <si>
    <t>NIPTI             K43330407G</t>
  </si>
  <si>
    <t>Pasqyre Nr.3</t>
  </si>
  <si>
    <t>Aktiviteti</t>
  </si>
  <si>
    <t>Te ardhurat nga aktiviteti</t>
  </si>
  <si>
    <t>Tregti</t>
  </si>
  <si>
    <t>Tregti karburanti</t>
  </si>
  <si>
    <t>Tregti ushqimore,pije</t>
  </si>
  <si>
    <t>Tregti materiale ndertimi</t>
  </si>
  <si>
    <t>Tregti cigaresh</t>
  </si>
  <si>
    <t>Tregti artikuj industrial</t>
  </si>
  <si>
    <t>Farmaci</t>
  </si>
  <si>
    <t>Eksport mallrash</t>
  </si>
  <si>
    <t>Tregti te tjera</t>
  </si>
  <si>
    <t>Totali i te ardhurave nga   tregtia</t>
  </si>
  <si>
    <t>Ndertim</t>
  </si>
  <si>
    <t xml:space="preserve">Ndertim banese </t>
  </si>
  <si>
    <t>Ndertim pune publike</t>
  </si>
  <si>
    <t>Ndertime te tjera</t>
  </si>
  <si>
    <t>Totali i te ardhurave nga ndertimi</t>
  </si>
  <si>
    <t>Prodhim</t>
  </si>
  <si>
    <t>Eksport, prodhime te ndryshme</t>
  </si>
  <si>
    <t>Fason te cdo lloji</t>
  </si>
  <si>
    <t>Prodhim materiale ndertimi</t>
  </si>
  <si>
    <t xml:space="preserve">Prodhim ushqimore </t>
  </si>
  <si>
    <t>Prodhim pije alkolike, etj</t>
  </si>
  <si>
    <t>Prodhime energji</t>
  </si>
  <si>
    <t>Prodhim hidrokarbure,</t>
  </si>
  <si>
    <t>Prodhime te tjera</t>
  </si>
  <si>
    <t>Totali i te ardhurave nga prodhimi</t>
  </si>
  <si>
    <t>Transport</t>
  </si>
  <si>
    <t>Transport mallrash</t>
  </si>
  <si>
    <t>Transport malli nderkombetare</t>
  </si>
  <si>
    <t>Transport udhetaresh</t>
  </si>
  <si>
    <t>Transport udhetaresh nderkombetare</t>
  </si>
  <si>
    <t>IV</t>
  </si>
  <si>
    <t>Totali i te ardhurave nga transporti</t>
  </si>
  <si>
    <t xml:space="preserve">Sherbimi </t>
  </si>
  <si>
    <t xml:space="preserve">Sherbime financiare </t>
  </si>
  <si>
    <t>Siguracione</t>
  </si>
  <si>
    <t>Sherbime mjekesore</t>
  </si>
  <si>
    <t xml:space="preserve">Bar restorante </t>
  </si>
  <si>
    <t>Hoteleri</t>
  </si>
  <si>
    <t>Lojra Fati</t>
  </si>
  <si>
    <t>Veprimtari televizive</t>
  </si>
  <si>
    <t>Telekomunikacion</t>
  </si>
  <si>
    <t>Eksport sherbimish te ndryshme</t>
  </si>
  <si>
    <t>Profesione te lira</t>
  </si>
  <si>
    <t>Sherbime te tjera</t>
  </si>
  <si>
    <t>V</t>
  </si>
  <si>
    <t>Totali i te ardhurave nga sherbimet</t>
  </si>
  <si>
    <t>TOALI (I+II+III+IV+V)</t>
  </si>
  <si>
    <t>Te punesuar mesatarisht per vitin 2010:</t>
  </si>
  <si>
    <t>Nr. I te punesuarve</t>
  </si>
  <si>
    <t>Me page deri ne 19.000 leke</t>
  </si>
  <si>
    <t>Me page nga 19.001 deri ne 30.000 leke</t>
  </si>
  <si>
    <t>Me page nga 30.001 deri  ne 66.500 leke</t>
  </si>
  <si>
    <t>Me page nga 66.501 deri ne 84.100 leke</t>
  </si>
  <si>
    <t>Me page me te larte se 84.100 leke</t>
  </si>
  <si>
    <r>
      <t xml:space="preserve">Shenim: </t>
    </r>
    <r>
      <rPr>
        <sz val="10"/>
        <rFont val="Arial"/>
        <family val="2"/>
      </rPr>
      <t>Kjo pasqyre plotesohet edhe on-line.</t>
    </r>
  </si>
  <si>
    <t>I N V E N T A R I   i mallrave ne magazine</t>
  </si>
  <si>
    <t>31.12.2010</t>
  </si>
  <si>
    <t xml:space="preserve">Subjekti  </t>
  </si>
  <si>
    <t>Nipt-i</t>
  </si>
  <si>
    <t>K43330407G</t>
  </si>
  <si>
    <t>Aktiviteti  Veprimtarise</t>
  </si>
  <si>
    <t>Tregti Materiale Ndertimi</t>
  </si>
  <si>
    <t>Telefoni</t>
  </si>
  <si>
    <t>Artikulli</t>
  </si>
  <si>
    <t>Nj/M</t>
  </si>
  <si>
    <t>Kosto</t>
  </si>
  <si>
    <t>Vlera</t>
  </si>
  <si>
    <t>Hekur Ndertimi</t>
  </si>
  <si>
    <t>Kg</t>
  </si>
  <si>
    <t>Çimento</t>
  </si>
  <si>
    <t>Kv</t>
  </si>
  <si>
    <t>Zgara Hekuri</t>
  </si>
  <si>
    <t>Tel Bari</t>
  </si>
  <si>
    <t>Per Drejtimin e Subjektit</t>
  </si>
  <si>
    <t>Subjekti</t>
  </si>
  <si>
    <t>Nipti</t>
  </si>
  <si>
    <t>Inventari automjeteve ne pronesi te subjektit   2010</t>
  </si>
  <si>
    <t>Lloji automjetit</t>
  </si>
  <si>
    <t>Kapaciteti</t>
  </si>
  <si>
    <t>Targa</t>
  </si>
  <si>
    <t>Kamjon Benc Vinç</t>
  </si>
  <si>
    <t>7.5 tone</t>
  </si>
  <si>
    <t>FR 1459C</t>
  </si>
  <si>
    <t>Kamjocine Benc</t>
  </si>
  <si>
    <t>1.5 tone</t>
  </si>
  <si>
    <t>FR 4237D</t>
  </si>
  <si>
    <t>Pirun</t>
  </si>
  <si>
    <t>2 tone</t>
  </si>
  <si>
    <t xml:space="preserve">Subjekti </t>
  </si>
  <si>
    <t>Fier</t>
  </si>
  <si>
    <t>VENDIM</t>
  </si>
  <si>
    <t>DATE 15.06.2011</t>
  </si>
  <si>
    <t xml:space="preserve">1. Te miratoj raportin e administrimin ,inventaret ,llogarite vjetore </t>
  </si>
  <si>
    <t xml:space="preserve">     dhe pasqyrat financiare te vitit ushtrimor 2010</t>
  </si>
  <si>
    <t xml:space="preserve">2.  Te shperndaj fitimet e vitit ushtrimor 2010 ne masen 5.948.394 leke e te </t>
  </si>
  <si>
    <t xml:space="preserve">     kaloj si rezerve per investime kapitale</t>
  </si>
  <si>
    <t>3.   Depozitimin e ketij vendimi prane Deges se Tatimeve Fier dhe ne QKR Fier</t>
  </si>
  <si>
    <t>4.  Ky vendim hyn ne fuqi menjehere.</t>
  </si>
  <si>
    <t>Per subjketin</t>
  </si>
  <si>
    <t>Festim Buzakaj</t>
  </si>
  <si>
    <t xml:space="preserve">                        Person Fizik me TVSH</t>
  </si>
  <si>
    <t xml:space="preserve">                   NIPT-i</t>
  </si>
  <si>
    <t xml:space="preserve"> NIPTI-i   K43330407G</t>
  </si>
  <si>
    <t xml:space="preserve">                        Festim  Buzakaj</t>
  </si>
  <si>
    <t xml:space="preserve">date 15.06.2011 "Per miratimin e pasqyrave financiare te vitit ushtrimor dhe </t>
  </si>
  <si>
    <t>caktimin e fitimit"</t>
  </si>
  <si>
    <t xml:space="preserve">              te Ligjit Nr 9901 date 14.04.2008 "Per shoqerite tregtare" vendosa sot me</t>
  </si>
  <si>
    <t xml:space="preserve">                Une  perfaqesuesi i subjektit fizik me TVSH Festim Buzakaj, Fier ne zbatim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</si>
</sst>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 _г_р_н_._-;\-* #,##0\ _г_р_н_._-;_-* &quot;-&quot;??\ _г_р_н_._-;_-@_-"/>
    <numFmt numFmtId="166" formatCode="_(* #,##0.0_);_(* \(#,##0.0\);_(* &quot;-&quot;??_);_(@_)"/>
    <numFmt numFmtId="167" formatCode="0.00000"/>
    <numFmt numFmtId="168" formatCode="0.0000"/>
    <numFmt numFmtId="169" formatCode="0.000"/>
    <numFmt numFmtId="170" formatCode="0.0"/>
    <numFmt numFmtId="171" formatCode="_-* #,##0.0\ _г_р_н_._-;\-* #,##0.0\ _г_р_н_._-;_-* &quot;-&quot;??\ _г_р_н_._-;_-@_-"/>
    <numFmt numFmtId="172" formatCode="_-* #,##0.00\ _г_р_н_._-;\-* #,##0.00\ _г_р_н_._-;_-* &quot;-&quot;??\ _г_р_н_._-;_-@_-"/>
    <numFmt numFmtId="173" formatCode="_(* #,##0.0_);_(* \(#,##0.0\);_(* &quot;-&quot;?_);_(@_)"/>
    <numFmt numFmtId="174" formatCode="_(* #,##0.000_);_(* \(#,##0.000\);_(* &quot;-&quot;??_);_(@_)"/>
    <numFmt numFmtId="175" formatCode="_(* #,##0.0000_);_(* \(#,##0.0000\);_(* &quot;-&quot;??_);_(@_)"/>
    <numFmt numFmtId="176" formatCode="0.0%"/>
    <numFmt numFmtId="177" formatCode="0.000%"/>
    <numFmt numFmtId="178" formatCode="_(* #,##0.000_);_(* \(#,##0.000\);_(* &quot;-&quot;???_);_(@_)"/>
    <numFmt numFmtId="179" formatCode="#,##0.0"/>
    <numFmt numFmtId="180" formatCode="_ * #,##0_ ;_ * \-#,##0_ ;_ * &quot;-&quot;??_ ;_ @_ "/>
    <numFmt numFmtId="181" formatCode="_(* #,##0_);_(* \(#,##0\);_(* &quot;-&quot;?_);_(@_)"/>
    <numFmt numFmtId="182" formatCode="#,##0.000"/>
    <numFmt numFmtId="183" formatCode="_(* #,##0.00000_);_(* \(#,##0.00000\);_(* &quot;-&quot;??_);_(@_)"/>
    <numFmt numFmtId="184" formatCode="_(* #,##0.000000_);_(* \(#,##0.000000\);_(* &quot;-&quot;??_);_(@_)"/>
    <numFmt numFmtId="185" formatCode="_-* #,##0.00_L_e_k_-;\-* #,##0.00_L_e_k_-;_-* &quot;-&quot;??_L_e_k_-;_-@_-"/>
    <numFmt numFmtId="186" formatCode="&quot;Yes&quot;;&quot;Yes&quot;;&quot;No&quot;"/>
    <numFmt numFmtId="187" formatCode="&quot;True&quot;;&quot;True&quot;;&quot;False&quot;"/>
    <numFmt numFmtId="188" formatCode="&quot;On&quot;;&quot;On&quot;;&quot;Off&quot;"/>
    <numFmt numFmtId="189" formatCode="[$€-2]\ #,##0.00_);[Red]\([$€-2]\ #,##0.00\)"/>
  </numFmts>
  <fonts count="39">
    <font>
      <sz val="10"/>
      <name val="Arial"/>
      <family val="0"/>
    </font>
    <font>
      <sz val="9"/>
      <name val="Times New Roman"/>
      <family val="1"/>
    </font>
    <font>
      <i/>
      <sz val="9"/>
      <name val="Times New Roman"/>
      <family val="1"/>
    </font>
    <font>
      <b/>
      <sz val="9"/>
      <name val="Times New Roman"/>
      <family val="1"/>
    </font>
    <font>
      <b/>
      <i/>
      <sz val="9"/>
      <name val="Times New Roman"/>
      <family val="1"/>
    </font>
    <font>
      <b/>
      <sz val="8"/>
      <name val="Times New Roman"/>
      <family val="1"/>
    </font>
    <font>
      <sz val="10"/>
      <name val="Times New Roman"/>
      <family val="1"/>
    </font>
    <font>
      <sz val="12"/>
      <name val="Times New Roman"/>
      <family val="1"/>
    </font>
    <font>
      <b/>
      <sz val="10"/>
      <name val="Times New Roman"/>
      <family val="1"/>
    </font>
    <font>
      <b/>
      <i/>
      <sz val="10"/>
      <name val="Times New Roman"/>
      <family val="1"/>
    </font>
    <font>
      <sz val="8"/>
      <name val="Times New Roman"/>
      <family val="1"/>
    </font>
    <font>
      <b/>
      <sz val="12"/>
      <name val="Times New Roman"/>
      <family val="1"/>
    </font>
    <font>
      <sz val="8"/>
      <name val="Arial"/>
      <family val="0"/>
    </font>
    <font>
      <b/>
      <sz val="14"/>
      <name val="Times New Roman"/>
      <family val="1"/>
    </font>
    <font>
      <sz val="11"/>
      <name val="Arial"/>
      <family val="2"/>
    </font>
    <font>
      <b/>
      <sz val="11"/>
      <name val="Times New Roman"/>
      <family val="1"/>
    </font>
    <font>
      <sz val="11"/>
      <name val="Times New Roman"/>
      <family val="1"/>
    </font>
    <font>
      <b/>
      <i/>
      <sz val="8"/>
      <name val="Times New Roman"/>
      <family val="1"/>
    </font>
    <font>
      <sz val="14"/>
      <name val="Times New Roman"/>
      <family val="1"/>
    </font>
    <font>
      <i/>
      <sz val="10"/>
      <name val="Times New Roman"/>
      <family val="1"/>
    </font>
    <font>
      <u val="single"/>
      <sz val="10"/>
      <color indexed="12"/>
      <name val="Arial"/>
      <family val="0"/>
    </font>
    <font>
      <u val="single"/>
      <sz val="10"/>
      <color indexed="36"/>
      <name val="Arial"/>
      <family val="0"/>
    </font>
    <font>
      <i/>
      <sz val="12"/>
      <name val="Times New Roman"/>
      <family val="1"/>
    </font>
    <font>
      <b/>
      <sz val="16"/>
      <name val="Times New Roman"/>
      <family val="1"/>
    </font>
    <font>
      <sz val="12"/>
      <name val="Arial"/>
      <family val="0"/>
    </font>
    <font>
      <b/>
      <u val="single"/>
      <sz val="11"/>
      <name val="Times New Roman"/>
      <family val="1"/>
    </font>
    <font>
      <b/>
      <i/>
      <sz val="12"/>
      <name val="Times New Roman"/>
      <family val="1"/>
    </font>
    <font>
      <b/>
      <sz val="8"/>
      <name val="Arial"/>
      <family val="2"/>
    </font>
    <font>
      <b/>
      <sz val="10"/>
      <name val="Arial"/>
      <family val="2"/>
    </font>
    <font>
      <sz val="8"/>
      <name val="Bangle"/>
      <family val="0"/>
    </font>
    <font>
      <b/>
      <u val="single"/>
      <sz val="20"/>
      <name val="Times New Roman"/>
      <family val="1"/>
    </font>
    <font>
      <b/>
      <i/>
      <sz val="12"/>
      <name val="Arial"/>
      <family val="2"/>
    </font>
    <font>
      <b/>
      <i/>
      <sz val="10"/>
      <name val="Arial"/>
      <family val="2"/>
    </font>
    <font>
      <b/>
      <u val="single"/>
      <sz val="12"/>
      <name val="Arial"/>
      <family val="2"/>
    </font>
    <font>
      <i/>
      <sz val="10"/>
      <name val="Arial"/>
      <family val="2"/>
    </font>
    <font>
      <b/>
      <sz val="12"/>
      <name val="Arial"/>
      <family val="2"/>
    </font>
    <font>
      <sz val="10"/>
      <name val="Arial CE"/>
      <family val="0"/>
    </font>
    <font>
      <b/>
      <i/>
      <sz val="8"/>
      <name val="Arial"/>
      <family val="2"/>
    </font>
    <font>
      <i/>
      <sz val="8"/>
      <name val="Arial"/>
      <family val="2"/>
    </font>
  </fonts>
  <fills count="3">
    <fill>
      <patternFill/>
    </fill>
    <fill>
      <patternFill patternType="gray125"/>
    </fill>
    <fill>
      <patternFill patternType="solid">
        <fgColor indexed="9"/>
        <bgColor indexed="64"/>
      </patternFill>
    </fill>
  </fills>
  <borders count="36">
    <border>
      <left/>
      <right/>
      <top/>
      <bottom/>
      <diagonal/>
    </border>
    <border>
      <left style="hair"/>
      <right style="hair"/>
      <top style="hair"/>
      <bottom style="hair"/>
    </border>
    <border>
      <left style="slantDashDot"/>
      <right style="slantDashDot"/>
      <top style="slantDashDot"/>
      <bottom>
        <color indexed="63"/>
      </bottom>
    </border>
    <border>
      <left style="slantDashDot"/>
      <right style="slantDashDot"/>
      <top>
        <color indexed="63"/>
      </top>
      <bottom>
        <color indexed="63"/>
      </bottom>
    </border>
    <border>
      <left style="slantDashDot"/>
      <right style="slantDashDot"/>
      <top>
        <color indexed="63"/>
      </top>
      <bottom style="slantDashDot"/>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style="thin"/>
    </border>
    <border>
      <left style="medium"/>
      <right style="thin"/>
      <top style="thin"/>
      <bottom>
        <color indexed="63"/>
      </bottom>
    </border>
    <border>
      <left>
        <color indexed="63"/>
      </left>
      <right style="thin"/>
      <top style="medium"/>
      <bottom style="thin"/>
    </border>
    <border>
      <left>
        <color indexed="63"/>
      </left>
      <right style="thin"/>
      <top style="thin"/>
      <bottom style="thin"/>
    </border>
    <border>
      <left style="thin"/>
      <right style="medium"/>
      <top style="thin"/>
      <bottom style="thin"/>
    </border>
    <border>
      <left style="medium"/>
      <right style="thin"/>
      <top>
        <color indexed="63"/>
      </top>
      <bottom>
        <color indexed="63"/>
      </bottom>
    </border>
    <border>
      <left style="medium"/>
      <right style="thin"/>
      <top style="thin"/>
      <bottom style="thin"/>
    </border>
    <border>
      <left style="medium"/>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medium"/>
      <right style="thin"/>
      <top style="medium"/>
      <bottom style="thin"/>
    </border>
    <border>
      <left style="medium"/>
      <right>
        <color indexed="63"/>
      </right>
      <top>
        <color indexed="63"/>
      </top>
      <bottom>
        <color indexed="63"/>
      </bottom>
    </border>
    <border>
      <left style="thin"/>
      <right style="medium"/>
      <top>
        <color indexed="63"/>
      </top>
      <bottom style="thin"/>
    </border>
    <border>
      <left style="thin"/>
      <right style="medium"/>
      <top style="thin"/>
      <bottom style="medium"/>
    </border>
    <border>
      <left style="thin"/>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36" fillId="0" borderId="0">
      <alignment/>
      <protection/>
    </xf>
    <xf numFmtId="0" fontId="36" fillId="0" borderId="0">
      <alignment/>
      <protection/>
    </xf>
    <xf numFmtId="9" fontId="0" fillId="0" borderId="0" applyFont="0" applyFill="0" applyBorder="0" applyAlignment="0" applyProtection="0"/>
  </cellStyleXfs>
  <cellXfs count="336">
    <xf numFmtId="0" fontId="0" fillId="0" borderId="0" xfId="0" applyAlignment="1">
      <alignment/>
    </xf>
    <xf numFmtId="0" fontId="1" fillId="0" borderId="0" xfId="0" applyFont="1" applyAlignment="1">
      <alignment/>
    </xf>
    <xf numFmtId="0" fontId="6" fillId="0" borderId="0" xfId="0" applyFont="1" applyAlignment="1">
      <alignment/>
    </xf>
    <xf numFmtId="0" fontId="3"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2" fillId="0" borderId="0" xfId="0" applyFont="1" applyAlignment="1">
      <alignment/>
    </xf>
    <xf numFmtId="0" fontId="0" fillId="0" borderId="0" xfId="0" applyFont="1" applyAlignment="1">
      <alignment/>
    </xf>
    <xf numFmtId="0" fontId="14" fillId="0" borderId="0" xfId="0" applyFont="1" applyAlignment="1">
      <alignment/>
    </xf>
    <xf numFmtId="0" fontId="16" fillId="0" borderId="0" xfId="0" applyFont="1" applyAlignment="1">
      <alignment/>
    </xf>
    <xf numFmtId="164" fontId="10" fillId="0" borderId="0" xfId="15" applyNumberFormat="1" applyFont="1" applyAlignment="1">
      <alignment/>
    </xf>
    <xf numFmtId="0" fontId="7" fillId="0" borderId="0" xfId="0" applyFont="1" applyAlignment="1">
      <alignment/>
    </xf>
    <xf numFmtId="0" fontId="15" fillId="0" borderId="0" xfId="0" applyFont="1" applyAlignment="1">
      <alignment horizontal="right"/>
    </xf>
    <xf numFmtId="0" fontId="6" fillId="0" borderId="0" xfId="0" applyFont="1" applyAlignment="1">
      <alignment horizontal="center"/>
    </xf>
    <xf numFmtId="0" fontId="18" fillId="0" borderId="0" xfId="0" applyFont="1" applyAlignment="1">
      <alignment/>
    </xf>
    <xf numFmtId="0" fontId="11" fillId="0" borderId="0" xfId="0" applyFont="1" applyAlignment="1">
      <alignment/>
    </xf>
    <xf numFmtId="0" fontId="11" fillId="0" borderId="0" xfId="0" applyFont="1" applyAlignment="1">
      <alignment horizontal="center"/>
    </xf>
    <xf numFmtId="0" fontId="1" fillId="2" borderId="1" xfId="0" applyFont="1" applyFill="1" applyBorder="1" applyAlignment="1">
      <alignment horizontal="left"/>
    </xf>
    <xf numFmtId="0" fontId="7" fillId="0" borderId="1" xfId="0" applyFont="1" applyBorder="1" applyAlignment="1">
      <alignment/>
    </xf>
    <xf numFmtId="0" fontId="8" fillId="2" borderId="1" xfId="0" applyFont="1" applyFill="1" applyBorder="1" applyAlignment="1">
      <alignment/>
    </xf>
    <xf numFmtId="164" fontId="9" fillId="2" borderId="1" xfId="15" applyNumberFormat="1" applyFont="1" applyFill="1" applyBorder="1" applyAlignment="1">
      <alignment/>
    </xf>
    <xf numFmtId="0" fontId="1" fillId="2" borderId="1" xfId="0" applyFont="1" applyFill="1" applyBorder="1" applyAlignment="1">
      <alignment/>
    </xf>
    <xf numFmtId="164" fontId="2" fillId="2" borderId="1" xfId="15" applyNumberFormat="1" applyFont="1" applyFill="1" applyBorder="1" applyAlignment="1">
      <alignment/>
    </xf>
    <xf numFmtId="0" fontId="3" fillId="2" borderId="1" xfId="0" applyFont="1" applyFill="1" applyBorder="1" applyAlignment="1">
      <alignment/>
    </xf>
    <xf numFmtId="0" fontId="3" fillId="2" borderId="1" xfId="0" applyFont="1" applyFill="1" applyBorder="1" applyAlignment="1">
      <alignment horizontal="left"/>
    </xf>
    <xf numFmtId="164" fontId="4" fillId="2" borderId="1" xfId="15" applyNumberFormat="1" applyFont="1" applyFill="1" applyBorder="1" applyAlignment="1">
      <alignment/>
    </xf>
    <xf numFmtId="0" fontId="19" fillId="0" borderId="0" xfId="0" applyFont="1" applyAlignment="1">
      <alignment/>
    </xf>
    <xf numFmtId="164" fontId="8" fillId="2" borderId="1" xfId="15" applyNumberFormat="1" applyFont="1" applyFill="1" applyBorder="1" applyAlignment="1">
      <alignment/>
    </xf>
    <xf numFmtId="0" fontId="3" fillId="0" borderId="1" xfId="0" applyFont="1" applyFill="1" applyBorder="1" applyAlignment="1">
      <alignment horizontal="left"/>
    </xf>
    <xf numFmtId="0" fontId="3" fillId="0" borderId="1" xfId="0" applyFont="1" applyFill="1" applyBorder="1" applyAlignment="1">
      <alignment/>
    </xf>
    <xf numFmtId="0" fontId="1" fillId="0" borderId="0" xfId="0" applyFont="1" applyFill="1" applyAlignment="1">
      <alignment/>
    </xf>
    <xf numFmtId="0" fontId="22" fillId="0" borderId="0" xfId="0" applyFont="1" applyAlignment="1">
      <alignment/>
    </xf>
    <xf numFmtId="164" fontId="3" fillId="2" borderId="1" xfId="15" applyNumberFormat="1" applyFont="1" applyFill="1" applyBorder="1" applyAlignment="1">
      <alignment horizontal="center"/>
    </xf>
    <xf numFmtId="164" fontId="1" fillId="2" borderId="1" xfId="15" applyNumberFormat="1" applyFont="1" applyFill="1" applyBorder="1" applyAlignment="1">
      <alignment/>
    </xf>
    <xf numFmtId="164" fontId="3" fillId="2" borderId="1" xfId="15" applyNumberFormat="1" applyFont="1" applyFill="1" applyBorder="1" applyAlignment="1">
      <alignment/>
    </xf>
    <xf numFmtId="0" fontId="8" fillId="0" borderId="1" xfId="0" applyFont="1" applyFill="1" applyBorder="1" applyAlignment="1">
      <alignment/>
    </xf>
    <xf numFmtId="0" fontId="3" fillId="2" borderId="1" xfId="0" applyFont="1" applyFill="1" applyBorder="1" applyAlignment="1">
      <alignment wrapText="1"/>
    </xf>
    <xf numFmtId="164" fontId="19" fillId="2" borderId="1" xfId="15" applyNumberFormat="1" applyFont="1" applyFill="1" applyBorder="1" applyAlignment="1">
      <alignment/>
    </xf>
    <xf numFmtId="164" fontId="9" fillId="0" borderId="1" xfId="15" applyNumberFormat="1" applyFont="1" applyFill="1" applyBorder="1" applyAlignment="1">
      <alignment/>
    </xf>
    <xf numFmtId="0" fontId="6" fillId="0" borderId="0" xfId="0" applyFont="1" applyFill="1" applyAlignment="1">
      <alignment/>
    </xf>
    <xf numFmtId="0" fontId="6" fillId="2" borderId="1" xfId="0" applyFont="1" applyFill="1" applyBorder="1" applyAlignment="1">
      <alignment horizontal="left"/>
    </xf>
    <xf numFmtId="0" fontId="6" fillId="2" borderId="1" xfId="0" applyFont="1" applyFill="1" applyBorder="1" applyAlignment="1">
      <alignment/>
    </xf>
    <xf numFmtId="0" fontId="6" fillId="2" borderId="1" xfId="0" applyFont="1" applyFill="1" applyBorder="1" applyAlignment="1">
      <alignment horizontal="right"/>
    </xf>
    <xf numFmtId="0" fontId="8" fillId="2" borderId="1" xfId="0" applyFont="1" applyFill="1" applyBorder="1" applyAlignment="1">
      <alignment wrapText="1"/>
    </xf>
    <xf numFmtId="0" fontId="8" fillId="0" borderId="1" xfId="0" applyFont="1" applyFill="1" applyBorder="1" applyAlignment="1">
      <alignment wrapText="1"/>
    </xf>
    <xf numFmtId="0" fontId="3" fillId="2" borderId="1" xfId="0" applyFont="1" applyFill="1" applyBorder="1" applyAlignment="1">
      <alignment horizontal="center"/>
    </xf>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0" fontId="3" fillId="2" borderId="1" xfId="0" applyFont="1" applyFill="1" applyBorder="1" applyAlignment="1">
      <alignment horizontal="right"/>
    </xf>
    <xf numFmtId="0" fontId="1" fillId="2" borderId="1" xfId="0" applyFont="1" applyFill="1" applyBorder="1" applyAlignment="1">
      <alignment horizontal="right"/>
    </xf>
    <xf numFmtId="164" fontId="3" fillId="2" borderId="1" xfId="15" applyNumberFormat="1" applyFont="1" applyFill="1" applyBorder="1" applyAlignment="1">
      <alignment horizontal="right"/>
    </xf>
    <xf numFmtId="0" fontId="3" fillId="0" borderId="1" xfId="0" applyFont="1" applyFill="1" applyBorder="1" applyAlignment="1" quotePrefix="1">
      <alignment horizontal="center"/>
    </xf>
    <xf numFmtId="0" fontId="3" fillId="0" borderId="1" xfId="0" applyFont="1" applyFill="1" applyBorder="1" applyAlignment="1">
      <alignment horizontal="left" wrapText="1"/>
    </xf>
    <xf numFmtId="164" fontId="3" fillId="0" borderId="1" xfId="15" applyNumberFormat="1" applyFont="1" applyFill="1" applyBorder="1" applyAlignment="1">
      <alignment horizontal="center"/>
    </xf>
    <xf numFmtId="0" fontId="3" fillId="0" borderId="1" xfId="0" applyFont="1" applyFill="1" applyBorder="1" applyAlignment="1">
      <alignment horizontal="right"/>
    </xf>
    <xf numFmtId="0" fontId="3" fillId="0" borderId="1" xfId="0" applyFont="1" applyFill="1" applyBorder="1" applyAlignment="1">
      <alignment wrapText="1"/>
    </xf>
    <xf numFmtId="0" fontId="6" fillId="2" borderId="1" xfId="0" applyFont="1" applyFill="1" applyBorder="1" applyAlignment="1">
      <alignment wrapText="1"/>
    </xf>
    <xf numFmtId="0" fontId="19" fillId="2" borderId="1" xfId="0" applyFont="1" applyFill="1" applyBorder="1" applyAlignment="1">
      <alignment horizontal="right"/>
    </xf>
    <xf numFmtId="0" fontId="19" fillId="2" borderId="1" xfId="0" applyFont="1" applyFill="1" applyBorder="1" applyAlignment="1">
      <alignment horizontal="left"/>
    </xf>
    <xf numFmtId="0" fontId="19" fillId="2" borderId="1" xfId="0" applyFont="1" applyFill="1" applyBorder="1" applyAlignment="1">
      <alignment horizontal="center"/>
    </xf>
    <xf numFmtId="49" fontId="16" fillId="0" borderId="0" xfId="0" applyNumberFormat="1" applyFont="1" applyAlignment="1">
      <alignment horizontal="left"/>
    </xf>
    <xf numFmtId="0" fontId="1" fillId="0" borderId="0" xfId="0" applyFont="1" applyAlignment="1">
      <alignment horizontal="right"/>
    </xf>
    <xf numFmtId="0" fontId="0" fillId="0" borderId="0" xfId="0" applyFont="1" applyAlignment="1">
      <alignment horizontal="right"/>
    </xf>
    <xf numFmtId="0" fontId="1" fillId="0" borderId="1" xfId="0" applyFont="1" applyBorder="1" applyAlignment="1">
      <alignment horizontal="right"/>
    </xf>
    <xf numFmtId="0" fontId="3" fillId="0" borderId="1" xfId="0" applyFont="1" applyBorder="1" applyAlignment="1">
      <alignment horizontal="right"/>
    </xf>
    <xf numFmtId="0" fontId="1" fillId="2" borderId="1" xfId="0" applyFont="1" applyFill="1" applyBorder="1" applyAlignment="1">
      <alignment wrapText="1"/>
    </xf>
    <xf numFmtId="164" fontId="7" fillId="0" borderId="1" xfId="15" applyNumberFormat="1" applyFont="1" applyBorder="1" applyAlignment="1">
      <alignment/>
    </xf>
    <xf numFmtId="0" fontId="7" fillId="0" borderId="0" xfId="0" applyFont="1" applyAlignment="1">
      <alignment horizontal="center"/>
    </xf>
    <xf numFmtId="1" fontId="10" fillId="0" borderId="0" xfId="0" applyNumberFormat="1" applyFont="1" applyAlignment="1">
      <alignment/>
    </xf>
    <xf numFmtId="166" fontId="1" fillId="2" borderId="1" xfId="15" applyNumberFormat="1" applyFont="1" applyFill="1" applyBorder="1" applyAlignment="1">
      <alignment/>
    </xf>
    <xf numFmtId="0" fontId="15" fillId="2" borderId="1" xfId="0" applyFont="1" applyFill="1" applyBorder="1" applyAlignment="1">
      <alignment horizontal="right" wrapText="1"/>
    </xf>
    <xf numFmtId="0" fontId="15" fillId="2" borderId="1" xfId="0" applyFont="1" applyFill="1" applyBorder="1" applyAlignment="1">
      <alignment horizontal="center" wrapText="1"/>
    </xf>
    <xf numFmtId="0" fontId="8" fillId="0" borderId="0" xfId="0" applyFont="1" applyAlignment="1">
      <alignment horizontal="center"/>
    </xf>
    <xf numFmtId="49" fontId="11" fillId="0" borderId="1" xfId="0" applyNumberFormat="1" applyFont="1" applyBorder="1" applyAlignment="1">
      <alignment horizontal="left" wrapText="1"/>
    </xf>
    <xf numFmtId="0" fontId="11" fillId="2" borderId="1" xfId="0" applyFont="1" applyFill="1" applyBorder="1" applyAlignment="1">
      <alignment horizontal="center" wrapText="1"/>
    </xf>
    <xf numFmtId="0" fontId="25" fillId="0" borderId="0" xfId="0" applyFont="1" applyAlignment="1">
      <alignment/>
    </xf>
    <xf numFmtId="0" fontId="3" fillId="0" borderId="1" xfId="0" applyFont="1" applyBorder="1" applyAlignment="1">
      <alignment wrapText="1"/>
    </xf>
    <xf numFmtId="0" fontId="3" fillId="0" borderId="1" xfId="0" applyFont="1" applyBorder="1" applyAlignment="1">
      <alignment horizontal="center" wrapText="1"/>
    </xf>
    <xf numFmtId="0" fontId="11" fillId="2" borderId="1" xfId="0" applyFont="1" applyFill="1" applyBorder="1" applyAlignment="1">
      <alignment horizontal="right" wrapText="1"/>
    </xf>
    <xf numFmtId="0" fontId="26" fillId="0" borderId="0" xfId="0" applyFont="1" applyAlignment="1">
      <alignment/>
    </xf>
    <xf numFmtId="0" fontId="19" fillId="0" borderId="0" xfId="0" applyFont="1" applyAlignment="1">
      <alignment horizontal="center"/>
    </xf>
    <xf numFmtId="164" fontId="1" fillId="0" borderId="0" xfId="0" applyNumberFormat="1" applyFont="1" applyAlignment="1">
      <alignment/>
    </xf>
    <xf numFmtId="164" fontId="3" fillId="0" borderId="1" xfId="15" applyNumberFormat="1" applyFont="1" applyFill="1" applyBorder="1" applyAlignment="1">
      <alignment/>
    </xf>
    <xf numFmtId="43" fontId="1" fillId="0" borderId="0" xfId="0" applyNumberFormat="1" applyFont="1" applyAlignment="1">
      <alignment/>
    </xf>
    <xf numFmtId="164" fontId="6" fillId="0" borderId="0" xfId="0" applyNumberFormat="1" applyFont="1" applyFill="1" applyAlignment="1">
      <alignment/>
    </xf>
    <xf numFmtId="0" fontId="10" fillId="0" borderId="0" xfId="0" applyFont="1" applyAlignment="1">
      <alignment/>
    </xf>
    <xf numFmtId="49" fontId="7" fillId="0" borderId="0" xfId="0" applyNumberFormat="1" applyFont="1" applyAlignment="1">
      <alignment horizontal="left"/>
    </xf>
    <xf numFmtId="0" fontId="5" fillId="2" borderId="1" xfId="0" applyFont="1" applyFill="1" applyBorder="1" applyAlignment="1">
      <alignment horizontal="center"/>
    </xf>
    <xf numFmtId="0" fontId="5" fillId="2" borderId="1" xfId="0" applyFont="1" applyFill="1" applyBorder="1" applyAlignment="1">
      <alignment/>
    </xf>
    <xf numFmtId="0" fontId="5" fillId="2" borderId="1" xfId="0" applyFont="1" applyFill="1" applyBorder="1" applyAlignment="1">
      <alignment/>
    </xf>
    <xf numFmtId="164" fontId="5" fillId="2" borderId="1" xfId="15" applyNumberFormat="1" applyFont="1" applyFill="1" applyBorder="1" applyAlignment="1">
      <alignment/>
    </xf>
    <xf numFmtId="0" fontId="12" fillId="2" borderId="1" xfId="0" applyFont="1" applyFill="1" applyBorder="1" applyAlignment="1">
      <alignment/>
    </xf>
    <xf numFmtId="164" fontId="12" fillId="2" borderId="1" xfId="15" applyNumberFormat="1" applyFont="1" applyFill="1" applyBorder="1" applyAlignment="1">
      <alignment/>
    </xf>
    <xf numFmtId="0" fontId="12" fillId="2" borderId="1" xfId="0" applyFont="1" applyFill="1" applyBorder="1" applyAlignment="1">
      <alignment/>
    </xf>
    <xf numFmtId="0" fontId="12" fillId="0" borderId="0" xfId="0" applyFont="1" applyAlignment="1">
      <alignment/>
    </xf>
    <xf numFmtId="0" fontId="10" fillId="2" borderId="1" xfId="0" applyFont="1" applyFill="1" applyBorder="1" applyAlignment="1">
      <alignment/>
    </xf>
    <xf numFmtId="164" fontId="10" fillId="2" borderId="1" xfId="15" applyNumberFormat="1" applyFont="1" applyFill="1" applyBorder="1" applyAlignment="1">
      <alignment/>
    </xf>
    <xf numFmtId="0" fontId="10" fillId="2" borderId="1" xfId="0" applyFont="1" applyFill="1" applyBorder="1" applyAlignment="1">
      <alignment/>
    </xf>
    <xf numFmtId="164" fontId="5" fillId="2" borderId="1" xfId="15" applyNumberFormat="1" applyFont="1" applyFill="1" applyBorder="1" applyAlignment="1">
      <alignment horizontal="center"/>
    </xf>
    <xf numFmtId="164" fontId="5" fillId="2" borderId="1" xfId="0" applyNumberFormat="1" applyFont="1" applyFill="1" applyBorder="1" applyAlignment="1">
      <alignment horizontal="center"/>
    </xf>
    <xf numFmtId="164" fontId="5" fillId="2" borderId="1" xfId="15" applyNumberFormat="1" applyFont="1" applyFill="1" applyBorder="1" applyAlignment="1">
      <alignment horizontal="right"/>
    </xf>
    <xf numFmtId="0" fontId="17" fillId="2" borderId="1" xfId="0" applyFont="1" applyFill="1" applyBorder="1" applyAlignment="1">
      <alignment/>
    </xf>
    <xf numFmtId="164" fontId="17" fillId="2" borderId="1" xfId="15" applyNumberFormat="1" applyFont="1" applyFill="1" applyBorder="1" applyAlignment="1">
      <alignment/>
    </xf>
    <xf numFmtId="0" fontId="29" fillId="0" borderId="0" xfId="0" applyFont="1" applyAlignment="1">
      <alignment/>
    </xf>
    <xf numFmtId="0" fontId="29" fillId="0" borderId="0" xfId="0" applyFont="1" applyAlignment="1">
      <alignment/>
    </xf>
    <xf numFmtId="0" fontId="3" fillId="0" borderId="0" xfId="0" applyFont="1" applyFill="1" applyAlignment="1">
      <alignment/>
    </xf>
    <xf numFmtId="164" fontId="7" fillId="0" borderId="1" xfId="0" applyNumberFormat="1" applyFont="1" applyBorder="1" applyAlignment="1">
      <alignment/>
    </xf>
    <xf numFmtId="49" fontId="7" fillId="0" borderId="1" xfId="0" applyNumberFormat="1" applyFont="1" applyBorder="1" applyAlignment="1">
      <alignment horizontal="left" wrapText="1"/>
    </xf>
    <xf numFmtId="49" fontId="7" fillId="0" borderId="1" xfId="0" applyNumberFormat="1" applyFont="1" applyBorder="1" applyAlignment="1">
      <alignment horizontal="left"/>
    </xf>
    <xf numFmtId="164" fontId="11" fillId="0" borderId="1" xfId="15" applyNumberFormat="1" applyFont="1" applyBorder="1" applyAlignment="1">
      <alignment/>
    </xf>
    <xf numFmtId="0" fontId="11" fillId="0" borderId="1" xfId="0" applyFont="1" applyBorder="1" applyAlignment="1">
      <alignment/>
    </xf>
    <xf numFmtId="49" fontId="11" fillId="0" borderId="1" xfId="0" applyNumberFormat="1" applyFont="1" applyBorder="1" applyAlignment="1">
      <alignment horizontal="left"/>
    </xf>
    <xf numFmtId="164" fontId="11" fillId="0" borderId="1" xfId="0" applyNumberFormat="1" applyFont="1" applyBorder="1" applyAlignment="1">
      <alignment/>
    </xf>
    <xf numFmtId="164" fontId="7" fillId="0" borderId="0" xfId="0" applyNumberFormat="1" applyFont="1" applyAlignment="1">
      <alignment/>
    </xf>
    <xf numFmtId="0" fontId="23" fillId="0" borderId="0" xfId="0" applyFont="1" applyAlignment="1">
      <alignment horizontal="center"/>
    </xf>
    <xf numFmtId="0" fontId="8" fillId="2" borderId="1" xfId="0" applyFont="1" applyFill="1" applyBorder="1" applyAlignment="1">
      <alignment horizontal="right" wrapText="1"/>
    </xf>
    <xf numFmtId="0" fontId="8" fillId="2" borderId="1" xfId="0" applyFont="1" applyFill="1" applyBorder="1" applyAlignment="1">
      <alignment horizontal="center" wrapText="1"/>
    </xf>
    <xf numFmtId="0" fontId="10" fillId="2" borderId="1" xfId="0" applyFont="1" applyFill="1" applyBorder="1" applyAlignment="1" quotePrefix="1">
      <alignment horizontal="left" wrapText="1"/>
    </xf>
    <xf numFmtId="0" fontId="7" fillId="0" borderId="0" xfId="0" applyFont="1" applyAlignment="1">
      <alignment wrapText="1"/>
    </xf>
    <xf numFmtId="0" fontId="7" fillId="0" borderId="0" xfId="0" applyFont="1" applyAlignment="1">
      <alignment horizontal="center" wrapText="1"/>
    </xf>
    <xf numFmtId="0" fontId="13" fillId="0" borderId="0" xfId="0" applyFont="1" applyAlignment="1">
      <alignment horizontal="center" wrapText="1"/>
    </xf>
    <xf numFmtId="0" fontId="18" fillId="0" borderId="2" xfId="0" applyFont="1" applyBorder="1" applyAlignment="1">
      <alignment/>
    </xf>
    <xf numFmtId="0" fontId="18" fillId="0" borderId="3" xfId="0" applyFont="1" applyBorder="1" applyAlignment="1">
      <alignment/>
    </xf>
    <xf numFmtId="0" fontId="18" fillId="0" borderId="3" xfId="0" applyFont="1" applyBorder="1" applyAlignment="1">
      <alignment horizontal="left"/>
    </xf>
    <xf numFmtId="0" fontId="18" fillId="0" borderId="3" xfId="0" applyFont="1" applyBorder="1" applyAlignment="1">
      <alignment wrapText="1"/>
    </xf>
    <xf numFmtId="0" fontId="18" fillId="0" borderId="3" xfId="0" applyFont="1" applyBorder="1" applyAlignment="1">
      <alignment/>
    </xf>
    <xf numFmtId="0" fontId="18" fillId="0" borderId="4" xfId="0" applyFont="1" applyBorder="1" applyAlignment="1">
      <alignment/>
    </xf>
    <xf numFmtId="0" fontId="30" fillId="0" borderId="3" xfId="0" applyFont="1" applyBorder="1" applyAlignment="1">
      <alignment horizontal="center"/>
    </xf>
    <xf numFmtId="0" fontId="11" fillId="0" borderId="3" xfId="0" applyFont="1" applyBorder="1" applyAlignment="1">
      <alignment/>
    </xf>
    <xf numFmtId="164" fontId="3" fillId="2" borderId="1" xfId="15" applyNumberFormat="1" applyFont="1" applyFill="1" applyBorder="1" applyAlignment="1">
      <alignment horizontal="center" wrapText="1"/>
    </xf>
    <xf numFmtId="43" fontId="1" fillId="2" borderId="1" xfId="15" applyFont="1" applyFill="1" applyBorder="1" applyAlignment="1">
      <alignment/>
    </xf>
    <xf numFmtId="43" fontId="4" fillId="2" borderId="1" xfId="15" applyFont="1" applyFill="1" applyBorder="1" applyAlignment="1">
      <alignment/>
    </xf>
    <xf numFmtId="164" fontId="1" fillId="2" borderId="1" xfId="15" applyNumberFormat="1" applyFont="1" applyFill="1" applyBorder="1" applyAlignment="1">
      <alignment horizontal="center"/>
    </xf>
    <xf numFmtId="0" fontId="7" fillId="0" borderId="0" xfId="0" applyFont="1" applyAlignment="1">
      <alignment horizontal="left" wrapText="1"/>
    </xf>
    <xf numFmtId="0" fontId="31" fillId="0" borderId="0" xfId="0" applyFont="1" applyAlignment="1">
      <alignment horizontal="left" vertical="center"/>
    </xf>
    <xf numFmtId="0" fontId="32" fillId="0" borderId="0" xfId="0" applyFont="1" applyAlignment="1">
      <alignment/>
    </xf>
    <xf numFmtId="0" fontId="33" fillId="0" borderId="0" xfId="0" applyFont="1" applyAlignment="1">
      <alignment horizontal="center"/>
    </xf>
    <xf numFmtId="0" fontId="0" fillId="0" borderId="5" xfId="0" applyFont="1" applyBorder="1" applyAlignment="1">
      <alignment horizontal="center"/>
    </xf>
    <xf numFmtId="14" fontId="0" fillId="0" borderId="6" xfId="0" applyNumberFormat="1" applyFont="1" applyBorder="1" applyAlignment="1">
      <alignment horizontal="center"/>
    </xf>
    <xf numFmtId="0" fontId="0" fillId="0" borderId="7" xfId="0" applyBorder="1" applyAlignment="1">
      <alignment horizontal="center"/>
    </xf>
    <xf numFmtId="3" fontId="0" fillId="0" borderId="7" xfId="17" applyNumberFormat="1" applyBorder="1" applyAlignment="1">
      <alignment/>
    </xf>
    <xf numFmtId="0" fontId="12" fillId="0" borderId="7" xfId="0" applyFont="1" applyBorder="1" applyAlignment="1">
      <alignment/>
    </xf>
    <xf numFmtId="0" fontId="0" fillId="0" borderId="7" xfId="0" applyFont="1" applyBorder="1" applyAlignment="1">
      <alignment/>
    </xf>
    <xf numFmtId="0" fontId="0" fillId="0" borderId="7" xfId="0" applyBorder="1" applyAlignment="1">
      <alignment/>
    </xf>
    <xf numFmtId="0" fontId="0" fillId="0" borderId="5" xfId="0" applyBorder="1" applyAlignment="1">
      <alignment horizontal="center"/>
    </xf>
    <xf numFmtId="0" fontId="0" fillId="0" borderId="5" xfId="0" applyBorder="1" applyAlignment="1">
      <alignment/>
    </xf>
    <xf numFmtId="3" fontId="0" fillId="0" borderId="5" xfId="17" applyNumberFormat="1" applyBorder="1" applyAlignment="1">
      <alignment/>
    </xf>
    <xf numFmtId="0" fontId="0" fillId="0" borderId="8" xfId="0" applyFont="1" applyBorder="1" applyAlignment="1">
      <alignment vertical="center"/>
    </xf>
    <xf numFmtId="0" fontId="34" fillId="0" borderId="9" xfId="0" applyFont="1" applyBorder="1" applyAlignment="1">
      <alignment vertical="center"/>
    </xf>
    <xf numFmtId="0" fontId="34" fillId="0" borderId="9" xfId="0" applyFont="1" applyBorder="1" applyAlignment="1">
      <alignment horizontal="center" vertical="center"/>
    </xf>
    <xf numFmtId="3" fontId="34" fillId="0" borderId="9" xfId="17" applyNumberFormat="1" applyFont="1" applyBorder="1" applyAlignment="1">
      <alignment vertical="center"/>
    </xf>
    <xf numFmtId="3" fontId="34" fillId="0" borderId="10" xfId="17" applyNumberFormat="1" applyFont="1" applyBorder="1" applyAlignment="1">
      <alignment vertical="center"/>
    </xf>
    <xf numFmtId="1" fontId="0" fillId="0" borderId="7" xfId="0" applyNumberFormat="1" applyBorder="1" applyAlignment="1">
      <alignment/>
    </xf>
    <xf numFmtId="1" fontId="0" fillId="0" borderId="0" xfId="0" applyNumberFormat="1" applyAlignment="1">
      <alignment/>
    </xf>
    <xf numFmtId="0" fontId="0" fillId="0" borderId="0" xfId="0" applyBorder="1" applyAlignment="1">
      <alignment/>
    </xf>
    <xf numFmtId="3" fontId="0" fillId="0" borderId="0" xfId="0" applyNumberFormat="1" applyBorder="1" applyAlignment="1">
      <alignment/>
    </xf>
    <xf numFmtId="3" fontId="0" fillId="0" borderId="0" xfId="17" applyNumberFormat="1" applyFill="1" applyBorder="1" applyAlignment="1">
      <alignment/>
    </xf>
    <xf numFmtId="0" fontId="35" fillId="0" borderId="0" xfId="0" applyFont="1" applyAlignment="1">
      <alignment horizontal="center"/>
    </xf>
    <xf numFmtId="0" fontId="34" fillId="0" borderId="0" xfId="0" applyFont="1" applyAlignment="1">
      <alignment/>
    </xf>
    <xf numFmtId="0" fontId="28" fillId="0" borderId="0" xfId="0" applyFont="1" applyAlignment="1">
      <alignment/>
    </xf>
    <xf numFmtId="0" fontId="0" fillId="0" borderId="0" xfId="0" applyFont="1" applyBorder="1" applyAlignment="1">
      <alignment/>
    </xf>
    <xf numFmtId="0" fontId="32" fillId="0" borderId="0" xfId="0" applyFont="1" applyBorder="1" applyAlignment="1">
      <alignment/>
    </xf>
    <xf numFmtId="0" fontId="32" fillId="0" borderId="0" xfId="0" applyFont="1" applyBorder="1" applyAlignment="1">
      <alignment horizontal="right"/>
    </xf>
    <xf numFmtId="0" fontId="28" fillId="0" borderId="5" xfId="22" applyFont="1" applyBorder="1" applyAlignment="1">
      <alignment horizontal="center"/>
      <protection/>
    </xf>
    <xf numFmtId="2" fontId="37" fillId="0" borderId="11" xfId="22" applyNumberFormat="1" applyFont="1" applyBorder="1" applyAlignment="1">
      <alignment horizontal="center" wrapText="1"/>
      <protection/>
    </xf>
    <xf numFmtId="0" fontId="27" fillId="0" borderId="12" xfId="22" applyFont="1" applyBorder="1" applyAlignment="1">
      <alignment horizontal="center" vertical="center" wrapText="1"/>
      <protection/>
    </xf>
    <xf numFmtId="0" fontId="28" fillId="0" borderId="13" xfId="22" applyFont="1" applyBorder="1" applyAlignment="1">
      <alignment horizontal="center"/>
      <protection/>
    </xf>
    <xf numFmtId="0" fontId="28" fillId="0" borderId="14" xfId="22" applyFont="1" applyBorder="1" applyAlignment="1">
      <alignment horizontal="left" wrapText="1"/>
      <protection/>
    </xf>
    <xf numFmtId="164" fontId="28" fillId="0" borderId="14" xfId="15" applyNumberFormat="1" applyFont="1" applyBorder="1" applyAlignment="1">
      <alignment horizontal="right"/>
    </xf>
    <xf numFmtId="0" fontId="0" fillId="0" borderId="15" xfId="22" applyFont="1" applyBorder="1" applyAlignment="1">
      <alignment horizontal="center"/>
      <protection/>
    </xf>
    <xf numFmtId="0" fontId="27" fillId="0" borderId="16" xfId="22" applyFont="1" applyBorder="1" applyAlignment="1">
      <alignment horizontal="left" wrapText="1"/>
      <protection/>
    </xf>
    <xf numFmtId="0" fontId="27" fillId="0" borderId="14" xfId="22" applyFont="1" applyBorder="1" applyAlignment="1">
      <alignment horizontal="left" wrapText="1"/>
      <protection/>
    </xf>
    <xf numFmtId="0" fontId="0" fillId="0" borderId="17" xfId="22" applyFont="1" applyBorder="1" applyAlignment="1">
      <alignment horizontal="left" wrapText="1"/>
      <protection/>
    </xf>
    <xf numFmtId="166" fontId="28" fillId="0" borderId="7" xfId="15" applyNumberFormat="1" applyFont="1" applyBorder="1" applyAlignment="1">
      <alignment horizontal="right"/>
    </xf>
    <xf numFmtId="166" fontId="28" fillId="0" borderId="18" xfId="15" applyNumberFormat="1" applyFont="1" applyBorder="1" applyAlignment="1">
      <alignment horizontal="right"/>
    </xf>
    <xf numFmtId="0" fontId="0" fillId="0" borderId="19" xfId="22" applyFont="1" applyBorder="1" applyAlignment="1">
      <alignment horizontal="center"/>
      <protection/>
    </xf>
    <xf numFmtId="164" fontId="28" fillId="0" borderId="7" xfId="15" applyNumberFormat="1" applyFont="1" applyBorder="1" applyAlignment="1">
      <alignment horizontal="right"/>
    </xf>
    <xf numFmtId="164" fontId="28" fillId="0" borderId="18" xfId="15" applyNumberFormat="1" applyFont="1" applyBorder="1" applyAlignment="1">
      <alignment horizontal="right"/>
    </xf>
    <xf numFmtId="0" fontId="34" fillId="0" borderId="17" xfId="22" applyFont="1" applyBorder="1" applyAlignment="1">
      <alignment horizontal="left" wrapText="1"/>
      <protection/>
    </xf>
    <xf numFmtId="0" fontId="28" fillId="0" borderId="20" xfId="22" applyFont="1" applyBorder="1" applyAlignment="1">
      <alignment horizontal="center"/>
      <protection/>
    </xf>
    <xf numFmtId="0" fontId="28" fillId="0" borderId="17" xfId="22" applyFont="1" applyBorder="1" applyAlignment="1">
      <alignment horizontal="left" wrapText="1"/>
      <protection/>
    </xf>
    <xf numFmtId="0" fontId="0" fillId="0" borderId="6" xfId="22" applyFont="1" applyBorder="1" applyAlignment="1">
      <alignment horizontal="left" wrapText="1"/>
      <protection/>
    </xf>
    <xf numFmtId="0" fontId="0" fillId="0" borderId="21" xfId="22" applyFont="1" applyBorder="1" applyAlignment="1">
      <alignment horizontal="center"/>
      <protection/>
    </xf>
    <xf numFmtId="0" fontId="0" fillId="0" borderId="22" xfId="22" applyFont="1" applyBorder="1" applyAlignment="1">
      <alignment horizontal="left" wrapText="1"/>
      <protection/>
    </xf>
    <xf numFmtId="0" fontId="28" fillId="0" borderId="20" xfId="22" applyFont="1" applyBorder="1" applyAlignment="1">
      <alignment horizontal="center" vertical="center"/>
      <protection/>
    </xf>
    <xf numFmtId="0" fontId="28" fillId="0" borderId="19" xfId="22" applyFont="1" applyBorder="1" applyAlignment="1">
      <alignment horizontal="center" vertical="center"/>
      <protection/>
    </xf>
    <xf numFmtId="0" fontId="0" fillId="0" borderId="17" xfId="22" applyFont="1" applyBorder="1" applyAlignment="1">
      <alignment horizontal="center" wrapText="1"/>
      <protection/>
    </xf>
    <xf numFmtId="0" fontId="28" fillId="0" borderId="15" xfId="22" applyFont="1" applyBorder="1" applyAlignment="1">
      <alignment horizontal="center"/>
      <protection/>
    </xf>
    <xf numFmtId="0" fontId="32" fillId="0" borderId="7" xfId="22" applyFont="1" applyBorder="1" applyAlignment="1">
      <alignment horizontal="left" wrapText="1"/>
      <protection/>
    </xf>
    <xf numFmtId="0" fontId="28" fillId="0" borderId="7" xfId="0" applyFont="1" applyBorder="1" applyAlignment="1">
      <alignment horizontal="left"/>
    </xf>
    <xf numFmtId="0" fontId="28" fillId="0" borderId="7" xfId="0" applyFont="1" applyBorder="1" applyAlignment="1">
      <alignment/>
    </xf>
    <xf numFmtId="0" fontId="0" fillId="0" borderId="7" xfId="0" applyFont="1" applyBorder="1" applyAlignment="1">
      <alignment horizontal="left"/>
    </xf>
    <xf numFmtId="0" fontId="28" fillId="0" borderId="19" xfId="22" applyFont="1" applyBorder="1" applyAlignment="1">
      <alignment horizontal="center"/>
      <protection/>
    </xf>
    <xf numFmtId="0" fontId="28" fillId="0" borderId="7" xfId="22" applyFont="1" applyBorder="1" applyAlignment="1">
      <alignment horizontal="left" wrapText="1"/>
      <protection/>
    </xf>
    <xf numFmtId="0" fontId="28" fillId="0" borderId="21" xfId="22" applyFont="1" applyBorder="1" applyAlignment="1">
      <alignment horizontal="center"/>
      <protection/>
    </xf>
    <xf numFmtId="0" fontId="12" fillId="0" borderId="7" xfId="22" applyFont="1" applyBorder="1" applyAlignment="1">
      <alignment horizontal="left" wrapText="1"/>
      <protection/>
    </xf>
    <xf numFmtId="0" fontId="12" fillId="0" borderId="7" xfId="22" applyFont="1" applyBorder="1" applyAlignment="1">
      <alignment horizontal="left" wrapText="1"/>
      <protection/>
    </xf>
    <xf numFmtId="0" fontId="37" fillId="0" borderId="23" xfId="22" applyFont="1" applyBorder="1" applyAlignment="1">
      <alignment horizontal="center" wrapText="1"/>
      <protection/>
    </xf>
    <xf numFmtId="0" fontId="37" fillId="0" borderId="24" xfId="22" applyFont="1" applyBorder="1" applyAlignment="1">
      <alignment horizontal="center" wrapText="1"/>
      <protection/>
    </xf>
    <xf numFmtId="0" fontId="37" fillId="0" borderId="25" xfId="22" applyFont="1" applyBorder="1" applyAlignment="1">
      <alignment horizontal="center" wrapText="1"/>
      <protection/>
    </xf>
    <xf numFmtId="0" fontId="28" fillId="0" borderId="6" xfId="22" applyFont="1" applyBorder="1" applyAlignment="1">
      <alignment horizontal="left" wrapText="1"/>
      <protection/>
    </xf>
    <xf numFmtId="0" fontId="28" fillId="0" borderId="26" xfId="22" applyFont="1" applyBorder="1" applyAlignment="1">
      <alignment horizontal="center"/>
      <protection/>
    </xf>
    <xf numFmtId="0" fontId="28" fillId="0" borderId="27" xfId="22" applyFont="1" applyBorder="1" applyAlignment="1">
      <alignment horizontal="left" wrapText="1"/>
      <protection/>
    </xf>
    <xf numFmtId="164" fontId="28" fillId="0" borderId="27" xfId="15" applyNumberFormat="1" applyFont="1" applyBorder="1" applyAlignment="1">
      <alignment horizontal="right"/>
    </xf>
    <xf numFmtId="0" fontId="28" fillId="0" borderId="0" xfId="22" applyFont="1" applyBorder="1" applyAlignment="1">
      <alignment horizontal="center"/>
      <protection/>
    </xf>
    <xf numFmtId="0" fontId="28" fillId="0" borderId="0" xfId="22" applyFont="1" applyBorder="1" applyAlignment="1">
      <alignment horizontal="left" wrapText="1"/>
      <protection/>
    </xf>
    <xf numFmtId="0" fontId="28" fillId="0" borderId="0" xfId="22" applyFont="1" applyBorder="1" applyAlignment="1">
      <alignment horizontal="left"/>
      <protection/>
    </xf>
    <xf numFmtId="0" fontId="12" fillId="0" borderId="5" xfId="22" applyFont="1" applyBorder="1">
      <alignment/>
      <protection/>
    </xf>
    <xf numFmtId="2" fontId="37" fillId="0" borderId="5" xfId="22" applyNumberFormat="1" applyFont="1" applyBorder="1" applyAlignment="1">
      <alignment horizontal="center" wrapText="1"/>
      <protection/>
    </xf>
    <xf numFmtId="0" fontId="27" fillId="0" borderId="5" xfId="22" applyFont="1" applyBorder="1" applyAlignment="1">
      <alignment horizontal="center" vertical="center" wrapText="1"/>
      <protection/>
    </xf>
    <xf numFmtId="0" fontId="27" fillId="0" borderId="28" xfId="22" applyFont="1" applyBorder="1" applyAlignment="1">
      <alignment horizontal="center"/>
      <protection/>
    </xf>
    <xf numFmtId="0" fontId="27" fillId="0" borderId="14" xfId="22" applyFont="1" applyBorder="1" applyAlignment="1">
      <alignment horizontal="left" wrapText="1"/>
      <protection/>
    </xf>
    <xf numFmtId="164" fontId="27" fillId="0" borderId="14" xfId="15" applyNumberFormat="1" applyFont="1" applyBorder="1" applyAlignment="1">
      <alignment horizontal="left"/>
    </xf>
    <xf numFmtId="0" fontId="12" fillId="0" borderId="20" xfId="22" applyFont="1" applyBorder="1" applyAlignment="1">
      <alignment horizontal="left"/>
      <protection/>
    </xf>
    <xf numFmtId="0" fontId="12" fillId="0" borderId="7" xfId="23" applyFont="1" applyFill="1" applyBorder="1" applyAlignment="1">
      <alignment horizontal="left" wrapText="1"/>
      <protection/>
    </xf>
    <xf numFmtId="0" fontId="12" fillId="0" borderId="7" xfId="23" applyFont="1" applyFill="1" applyBorder="1" applyAlignment="1">
      <alignment horizontal="left" wrapText="1"/>
      <protection/>
    </xf>
    <xf numFmtId="164" fontId="12" fillId="0" borderId="7" xfId="15" applyNumberFormat="1" applyFont="1" applyBorder="1" applyAlignment="1">
      <alignment horizontal="left"/>
    </xf>
    <xf numFmtId="164" fontId="12" fillId="0" borderId="18" xfId="15" applyNumberFormat="1" applyFont="1" applyBorder="1" applyAlignment="1">
      <alignment horizontal="left"/>
    </xf>
    <xf numFmtId="0" fontId="12" fillId="0" borderId="7" xfId="22" applyFont="1" applyBorder="1" applyAlignment="1">
      <alignment horizontal="left" wrapText="1"/>
      <protection/>
    </xf>
    <xf numFmtId="0" fontId="12" fillId="0" borderId="7" xfId="22" applyFont="1" applyBorder="1" applyAlignment="1">
      <alignment horizontal="left" wrapText="1"/>
      <protection/>
    </xf>
    <xf numFmtId="0" fontId="27" fillId="0" borderId="20" xfId="22" applyFont="1" applyBorder="1" applyAlignment="1">
      <alignment horizontal="center"/>
      <protection/>
    </xf>
    <xf numFmtId="0" fontId="27" fillId="0" borderId="7" xfId="22" applyFont="1" applyBorder="1" applyAlignment="1">
      <alignment horizontal="left" wrapText="1"/>
      <protection/>
    </xf>
    <xf numFmtId="0" fontId="12" fillId="0" borderId="7" xfId="23" applyFont="1" applyFill="1" applyBorder="1" applyAlignment="1">
      <alignment horizontal="left" wrapText="1"/>
      <protection/>
    </xf>
    <xf numFmtId="0" fontId="38" fillId="0" borderId="7" xfId="23" applyFont="1" applyFill="1" applyBorder="1" applyAlignment="1">
      <alignment horizontal="left" wrapText="1"/>
      <protection/>
    </xf>
    <xf numFmtId="0" fontId="38" fillId="0" borderId="7" xfId="23" applyFont="1" applyFill="1" applyBorder="1" applyAlignment="1">
      <alignment horizontal="left" wrapText="1"/>
      <protection/>
    </xf>
    <xf numFmtId="0" fontId="27" fillId="0" borderId="7" xfId="23" applyFont="1" applyFill="1" applyBorder="1" applyAlignment="1">
      <alignment horizontal="left" wrapText="1"/>
      <protection/>
    </xf>
    <xf numFmtId="164" fontId="27" fillId="0" borderId="7" xfId="15" applyNumberFormat="1" applyFont="1" applyBorder="1" applyAlignment="1">
      <alignment horizontal="left"/>
    </xf>
    <xf numFmtId="0" fontId="12" fillId="0" borderId="20" xfId="22" applyFont="1" applyBorder="1" applyAlignment="1">
      <alignment horizontal="center"/>
      <protection/>
    </xf>
    <xf numFmtId="164" fontId="27" fillId="0" borderId="18" xfId="15" applyNumberFormat="1" applyFont="1" applyBorder="1" applyAlignment="1">
      <alignment horizontal="left"/>
    </xf>
    <xf numFmtId="0" fontId="12" fillId="0" borderId="7" xfId="22" applyFont="1" applyBorder="1" applyAlignment="1">
      <alignment horizontal="left"/>
      <protection/>
    </xf>
    <xf numFmtId="0" fontId="12" fillId="0" borderId="7" xfId="22" applyFont="1" applyBorder="1" applyAlignment="1">
      <alignment horizontal="left"/>
      <protection/>
    </xf>
    <xf numFmtId="164" fontId="12" fillId="0" borderId="7" xfId="15" applyNumberFormat="1" applyFont="1" applyBorder="1" applyAlignment="1">
      <alignment horizontal="left" wrapText="1"/>
    </xf>
    <xf numFmtId="164" fontId="27" fillId="0" borderId="18" xfId="15" applyNumberFormat="1" applyFont="1" applyBorder="1" applyAlignment="1">
      <alignment horizontal="left" wrapText="1"/>
    </xf>
    <xf numFmtId="164" fontId="12" fillId="0" borderId="7" xfId="15" applyNumberFormat="1" applyFont="1" applyBorder="1" applyAlignment="1">
      <alignment horizontal="left"/>
    </xf>
    <xf numFmtId="164" fontId="12" fillId="0" borderId="18" xfId="15" applyNumberFormat="1" applyFont="1" applyBorder="1" applyAlignment="1">
      <alignment horizontal="left"/>
    </xf>
    <xf numFmtId="0" fontId="12" fillId="0" borderId="20" xfId="22" applyFont="1" applyFill="1" applyBorder="1" applyAlignment="1">
      <alignment horizontal="center"/>
      <protection/>
    </xf>
    <xf numFmtId="0" fontId="27" fillId="0" borderId="7" xfId="22" applyFont="1" applyBorder="1" applyAlignment="1">
      <alignment horizontal="left"/>
      <protection/>
    </xf>
    <xf numFmtId="0" fontId="27" fillId="0" borderId="20" xfId="22" applyFont="1" applyBorder="1" applyAlignment="1">
      <alignment horizontal="center"/>
      <protection/>
    </xf>
    <xf numFmtId="0" fontId="12" fillId="0" borderId="29" xfId="0" applyFont="1" applyBorder="1" applyAlignment="1">
      <alignment/>
    </xf>
    <xf numFmtId="0" fontId="27" fillId="0" borderId="0" xfId="0" applyFont="1" applyBorder="1" applyAlignment="1">
      <alignment/>
    </xf>
    <xf numFmtId="0" fontId="12" fillId="0" borderId="0" xfId="0" applyFont="1" applyBorder="1" applyAlignment="1">
      <alignment/>
    </xf>
    <xf numFmtId="0" fontId="27" fillId="0" borderId="6" xfId="22" applyFont="1" applyBorder="1" applyAlignment="1">
      <alignment horizontal="center" vertical="center" wrapText="1"/>
      <protection/>
    </xf>
    <xf numFmtId="0" fontId="27" fillId="0" borderId="30" xfId="22" applyFont="1" applyBorder="1" applyAlignment="1">
      <alignment horizontal="center" vertical="center" wrapText="1"/>
      <protection/>
    </xf>
    <xf numFmtId="0" fontId="27" fillId="0" borderId="20" xfId="22" applyFont="1" applyBorder="1">
      <alignment/>
      <protection/>
    </xf>
    <xf numFmtId="0" fontId="27" fillId="0" borderId="7" xfId="22" applyFont="1" applyBorder="1" applyAlignment="1">
      <alignment horizontal="left"/>
      <protection/>
    </xf>
    <xf numFmtId="0" fontId="12" fillId="0" borderId="20" xfId="0" applyFont="1" applyBorder="1" applyAlignment="1">
      <alignment/>
    </xf>
    <xf numFmtId="0" fontId="12" fillId="0" borderId="20" xfId="22" applyFont="1" applyBorder="1">
      <alignment/>
      <protection/>
    </xf>
    <xf numFmtId="0" fontId="38" fillId="0" borderId="27" xfId="22" applyFont="1" applyBorder="1" applyAlignment="1">
      <alignment horizontal="left"/>
      <protection/>
    </xf>
    <xf numFmtId="0" fontId="38" fillId="0" borderId="27" xfId="22" applyFont="1" applyBorder="1" applyAlignment="1">
      <alignment horizontal="left"/>
      <protection/>
    </xf>
    <xf numFmtId="0" fontId="27" fillId="0" borderId="7" xfId="22" applyFont="1" applyBorder="1" applyAlignment="1">
      <alignment horizontal="left" wrapText="1"/>
      <protection/>
    </xf>
    <xf numFmtId="0" fontId="27" fillId="0" borderId="7" xfId="22" applyFont="1" applyBorder="1" applyAlignment="1">
      <alignment horizontal="left" wrapText="1"/>
      <protection/>
    </xf>
    <xf numFmtId="0" fontId="27" fillId="0" borderId="7" xfId="22" applyFont="1" applyBorder="1" applyAlignment="1">
      <alignment horizontal="left"/>
      <protection/>
    </xf>
    <xf numFmtId="0" fontId="27" fillId="0" borderId="7" xfId="22" applyFont="1" applyBorder="1" applyAlignment="1">
      <alignment horizontal="left"/>
      <protection/>
    </xf>
    <xf numFmtId="0" fontId="12" fillId="0" borderId="7" xfId="23" applyFont="1" applyFill="1" applyBorder="1" applyAlignment="1">
      <alignment horizontal="left" wrapText="1"/>
      <protection/>
    </xf>
    <xf numFmtId="0" fontId="12" fillId="0" borderId="26" xfId="22" applyFont="1" applyBorder="1">
      <alignment/>
      <protection/>
    </xf>
    <xf numFmtId="0" fontId="27" fillId="0" borderId="27" xfId="22" applyFont="1" applyBorder="1" applyAlignment="1">
      <alignment horizontal="left"/>
      <protection/>
    </xf>
    <xf numFmtId="0" fontId="12" fillId="0" borderId="27" xfId="22" applyFont="1" applyBorder="1" applyAlignment="1">
      <alignment horizontal="left"/>
      <protection/>
    </xf>
    <xf numFmtId="164" fontId="27" fillId="0" borderId="27" xfId="15" applyNumberFormat="1" applyFont="1" applyBorder="1" applyAlignment="1">
      <alignment horizontal="left"/>
    </xf>
    <xf numFmtId="164" fontId="27" fillId="0" borderId="31" xfId="15" applyNumberFormat="1" applyFont="1" applyBorder="1" applyAlignment="1">
      <alignment horizontal="left"/>
    </xf>
    <xf numFmtId="0" fontId="27" fillId="0" borderId="0" xfId="22" applyFont="1" applyBorder="1" applyAlignment="1">
      <alignment horizontal="left"/>
      <protection/>
    </xf>
    <xf numFmtId="0" fontId="28" fillId="0" borderId="7" xfId="0" applyFont="1" applyBorder="1" applyAlignment="1">
      <alignment/>
    </xf>
    <xf numFmtId="164" fontId="0" fillId="0" borderId="7" xfId="15" applyNumberFormat="1" applyFont="1" applyBorder="1" applyAlignment="1">
      <alignment/>
    </xf>
    <xf numFmtId="0" fontId="0" fillId="0" borderId="7" xfId="0" applyFont="1" applyBorder="1" applyAlignment="1">
      <alignment/>
    </xf>
    <xf numFmtId="164" fontId="0" fillId="0" borderId="7" xfId="15" applyNumberFormat="1" applyBorder="1" applyAlignment="1">
      <alignment/>
    </xf>
    <xf numFmtId="164" fontId="28" fillId="0" borderId="7" xfId="15" applyNumberFormat="1" applyFont="1" applyBorder="1" applyAlignment="1">
      <alignment/>
    </xf>
    <xf numFmtId="0" fontId="0" fillId="0" borderId="12" xfId="0" applyFont="1" applyFill="1" applyBorder="1" applyAlignment="1">
      <alignment/>
    </xf>
    <xf numFmtId="0" fontId="0" fillId="0" borderId="7" xfId="0" applyFill="1" applyBorder="1" applyAlignment="1">
      <alignment/>
    </xf>
    <xf numFmtId="3" fontId="28" fillId="0" borderId="7" xfId="0" applyNumberFormat="1" applyFont="1" applyBorder="1" applyAlignment="1">
      <alignment/>
    </xf>
    <xf numFmtId="0" fontId="28" fillId="0" borderId="5" xfId="0" applyFont="1" applyBorder="1" applyAlignment="1">
      <alignment/>
    </xf>
    <xf numFmtId="0" fontId="0" fillId="0" borderId="32" xfId="0" applyBorder="1" applyAlignment="1">
      <alignment/>
    </xf>
    <xf numFmtId="0" fontId="0" fillId="0" borderId="17" xfId="0" applyBorder="1" applyAlignment="1">
      <alignment/>
    </xf>
    <xf numFmtId="0" fontId="0" fillId="0" borderId="6" xfId="0" applyBorder="1" applyAlignment="1">
      <alignment/>
    </xf>
    <xf numFmtId="0" fontId="0" fillId="0" borderId="5" xfId="0" applyFont="1" applyBorder="1" applyAlignment="1">
      <alignment/>
    </xf>
    <xf numFmtId="0" fontId="28" fillId="0" borderId="32" xfId="0" applyFont="1" applyBorder="1" applyAlignment="1">
      <alignment/>
    </xf>
    <xf numFmtId="0" fontId="28" fillId="0" borderId="17" xfId="0" applyFont="1" applyBorder="1" applyAlignment="1">
      <alignment/>
    </xf>
    <xf numFmtId="0" fontId="35" fillId="0" borderId="0" xfId="0" applyFont="1" applyAlignment="1">
      <alignment/>
    </xf>
    <xf numFmtId="0" fontId="24" fillId="0" borderId="0" xfId="0" applyFont="1" applyAlignment="1">
      <alignment/>
    </xf>
    <xf numFmtId="0" fontId="35" fillId="0" borderId="7" xfId="0" applyFont="1" applyBorder="1" applyAlignment="1">
      <alignment horizontal="center"/>
    </xf>
    <xf numFmtId="0" fontId="24" fillId="0" borderId="7" xfId="0" applyFont="1" applyBorder="1" applyAlignment="1">
      <alignment/>
    </xf>
    <xf numFmtId="164" fontId="24" fillId="0" borderId="7" xfId="15" applyNumberFormat="1" applyFont="1" applyBorder="1" applyAlignment="1">
      <alignment/>
    </xf>
    <xf numFmtId="2" fontId="24" fillId="0" borderId="7" xfId="0" applyNumberFormat="1" applyFont="1" applyBorder="1" applyAlignment="1">
      <alignment/>
    </xf>
    <xf numFmtId="166" fontId="24" fillId="0" borderId="7" xfId="15" applyNumberFormat="1" applyFont="1" applyBorder="1" applyAlignment="1">
      <alignment/>
    </xf>
    <xf numFmtId="0" fontId="12" fillId="0" borderId="7" xfId="22" applyFont="1" applyBorder="1" applyAlignment="1">
      <alignment horizontal="left"/>
      <protection/>
    </xf>
    <xf numFmtId="0" fontId="12" fillId="0" borderId="7" xfId="22" applyFont="1" applyBorder="1" applyAlignment="1">
      <alignment horizontal="left"/>
      <protection/>
    </xf>
    <xf numFmtId="0" fontId="35" fillId="0" borderId="7" xfId="0" applyFont="1" applyBorder="1" applyAlignment="1">
      <alignment/>
    </xf>
    <xf numFmtId="2" fontId="35" fillId="0" borderId="7" xfId="0" applyNumberFormat="1" applyFont="1" applyBorder="1" applyAlignment="1">
      <alignment/>
    </xf>
    <xf numFmtId="164" fontId="35" fillId="0" borderId="7" xfId="15" applyNumberFormat="1" applyFont="1" applyBorder="1" applyAlignment="1">
      <alignment/>
    </xf>
    <xf numFmtId="0" fontId="24" fillId="0" borderId="7" xfId="0" applyFont="1" applyFill="1" applyBorder="1" applyAlignment="1">
      <alignment/>
    </xf>
    <xf numFmtId="0" fontId="35" fillId="0" borderId="7" xfId="0" applyFont="1" applyFill="1" applyBorder="1" applyAlignment="1">
      <alignment/>
    </xf>
    <xf numFmtId="164" fontId="35" fillId="0" borderId="7" xfId="0" applyNumberFormat="1" applyFont="1" applyBorder="1" applyAlignment="1">
      <alignment/>
    </xf>
    <xf numFmtId="0" fontId="13" fillId="0" borderId="33" xfId="0" applyFont="1" applyBorder="1" applyAlignment="1">
      <alignment horizontal="center"/>
    </xf>
    <xf numFmtId="0" fontId="8" fillId="0" borderId="0" xfId="0" applyFont="1" applyAlignment="1">
      <alignment horizontal="center" textRotation="90" wrapText="1"/>
    </xf>
    <xf numFmtId="0" fontId="0" fillId="0" borderId="0" xfId="0" applyFont="1" applyAlignment="1">
      <alignment horizontal="center" wrapText="1"/>
    </xf>
    <xf numFmtId="0" fontId="11" fillId="0" borderId="0" xfId="0" applyFont="1" applyAlignment="1">
      <alignment horizontal="center" textRotation="90" wrapText="1"/>
    </xf>
    <xf numFmtId="0" fontId="24" fillId="0" borderId="0" xfId="0" applyFont="1" applyAlignment="1">
      <alignment horizontal="center" wrapText="1"/>
    </xf>
    <xf numFmtId="0" fontId="22" fillId="0" borderId="34" xfId="0" applyFont="1" applyBorder="1" applyAlignment="1">
      <alignment horizontal="center"/>
    </xf>
    <xf numFmtId="49" fontId="23" fillId="0" borderId="0" xfId="0" applyNumberFormat="1" applyFont="1" applyAlignment="1">
      <alignment horizontal="center"/>
    </xf>
    <xf numFmtId="0" fontId="0" fillId="0" borderId="0" xfId="0" applyFont="1" applyAlignment="1">
      <alignment horizontal="center" wrapText="1"/>
    </xf>
    <xf numFmtId="0" fontId="28" fillId="0" borderId="0" xfId="0" applyFont="1" applyBorder="1" applyAlignment="1">
      <alignment wrapText="1"/>
    </xf>
    <xf numFmtId="0" fontId="15" fillId="0" borderId="0" xfId="0" applyFont="1" applyBorder="1" applyAlignment="1">
      <alignment horizontal="center" wrapText="1"/>
    </xf>
    <xf numFmtId="0" fontId="0" fillId="0" borderId="0" xfId="0" applyBorder="1" applyAlignment="1">
      <alignment wrapText="1"/>
    </xf>
    <xf numFmtId="0" fontId="27" fillId="2" borderId="1" xfId="0" applyFont="1" applyFill="1" applyBorder="1" applyAlignment="1">
      <alignment horizontal="center" wrapText="1"/>
    </xf>
    <xf numFmtId="0" fontId="12" fillId="2" borderId="1" xfId="0" applyFont="1" applyFill="1" applyBorder="1" applyAlignment="1">
      <alignment horizontal="center" wrapText="1"/>
    </xf>
    <xf numFmtId="164" fontId="27" fillId="2" borderId="1" xfId="15" applyNumberFormat="1" applyFont="1" applyFill="1" applyBorder="1" applyAlignment="1">
      <alignment wrapText="1"/>
    </xf>
    <xf numFmtId="164" fontId="12" fillId="2" borderId="1" xfId="15" applyNumberFormat="1" applyFont="1" applyFill="1" applyBorder="1" applyAlignment="1">
      <alignment wrapText="1"/>
    </xf>
    <xf numFmtId="0" fontId="11" fillId="0" borderId="0" xfId="0" applyFont="1" applyBorder="1" applyAlignment="1">
      <alignment horizontal="left"/>
    </xf>
    <xf numFmtId="0" fontId="23" fillId="0" borderId="0" xfId="0" applyFont="1" applyAlignment="1">
      <alignment horizontal="center"/>
    </xf>
    <xf numFmtId="0" fontId="35" fillId="0" borderId="0" xfId="0" applyFont="1" applyAlignment="1">
      <alignment horizontal="center"/>
    </xf>
    <xf numFmtId="0" fontId="28" fillId="0" borderId="0" xfId="0" applyFont="1" applyAlignment="1">
      <alignment horizontal="center"/>
    </xf>
    <xf numFmtId="0" fontId="33" fillId="0" borderId="0" xfId="0" applyFont="1" applyAlignment="1">
      <alignment horizont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38" fillId="0" borderId="7" xfId="22" applyFont="1" applyBorder="1" applyAlignment="1">
      <alignment horizontal="left"/>
      <protection/>
    </xf>
    <xf numFmtId="0" fontId="38" fillId="0" borderId="7" xfId="22" applyFont="1" applyBorder="1" applyAlignment="1">
      <alignment horizontal="left"/>
      <protection/>
    </xf>
    <xf numFmtId="0" fontId="28" fillId="0" borderId="17" xfId="22" applyFont="1" applyBorder="1" applyAlignment="1">
      <alignment horizontal="left" wrapText="1"/>
      <protection/>
    </xf>
    <xf numFmtId="0" fontId="28" fillId="0" borderId="7" xfId="22" applyFont="1" applyBorder="1" applyAlignment="1">
      <alignment horizontal="left" wrapText="1"/>
      <protection/>
    </xf>
    <xf numFmtId="0" fontId="28" fillId="0" borderId="35" xfId="22" applyFont="1" applyBorder="1" applyAlignment="1">
      <alignment horizontal="left" wrapText="1"/>
      <protection/>
    </xf>
    <xf numFmtId="0" fontId="28" fillId="0" borderId="27" xfId="22" applyFont="1" applyBorder="1" applyAlignment="1">
      <alignment horizontal="left" wrapText="1"/>
      <protection/>
    </xf>
    <xf numFmtId="2" fontId="28" fillId="0" borderId="32" xfId="22" applyNumberFormat="1" applyFont="1" applyBorder="1" applyAlignment="1">
      <alignment horizontal="center" wrapText="1"/>
      <protection/>
    </xf>
    <xf numFmtId="2" fontId="28" fillId="0" borderId="35" xfId="22" applyNumberFormat="1" applyFont="1" applyBorder="1" applyAlignment="1">
      <alignment horizontal="center" wrapText="1"/>
      <protection/>
    </xf>
    <xf numFmtId="2" fontId="28" fillId="0" borderId="17" xfId="22" applyNumberFormat="1" applyFont="1" applyBorder="1" applyAlignment="1">
      <alignment horizontal="center" wrapText="1"/>
      <protection/>
    </xf>
    <xf numFmtId="0" fontId="0" fillId="0" borderId="35" xfId="22" applyFont="1" applyBorder="1" applyAlignment="1">
      <alignment horizontal="center" wrapText="1"/>
      <protection/>
    </xf>
    <xf numFmtId="0" fontId="0" fillId="0" borderId="17" xfId="22" applyFont="1" applyBorder="1" applyAlignment="1">
      <alignment horizontal="center" wrapText="1"/>
      <protection/>
    </xf>
    <xf numFmtId="0" fontId="34" fillId="0" borderId="17" xfId="22" applyFont="1" applyBorder="1" applyAlignment="1">
      <alignment horizontal="left" wrapText="1"/>
      <protection/>
    </xf>
    <xf numFmtId="0" fontId="34" fillId="0" borderId="7" xfId="22" applyFont="1" applyBorder="1" applyAlignment="1">
      <alignment horizontal="left" wrapText="1"/>
      <protection/>
    </xf>
    <xf numFmtId="0" fontId="0" fillId="0" borderId="35" xfId="22" applyFont="1" applyBorder="1" applyAlignment="1">
      <alignment horizontal="left" wrapText="1"/>
      <protection/>
    </xf>
    <xf numFmtId="0" fontId="0" fillId="0" borderId="17" xfId="22" applyFont="1" applyBorder="1" applyAlignment="1">
      <alignment horizontal="left" wrapText="1"/>
      <protection/>
    </xf>
    <xf numFmtId="2" fontId="37" fillId="0" borderId="0" xfId="22" applyNumberFormat="1" applyFont="1" applyBorder="1" applyAlignment="1">
      <alignment horizontal="center" wrapText="1"/>
      <protection/>
    </xf>
    <xf numFmtId="2" fontId="37" fillId="0" borderId="11" xfId="22" applyNumberFormat="1" applyFont="1" applyBorder="1" applyAlignment="1">
      <alignment horizontal="center" wrapText="1"/>
      <protection/>
    </xf>
    <xf numFmtId="0" fontId="28" fillId="0" borderId="16" xfId="22" applyFont="1" applyBorder="1" applyAlignment="1">
      <alignment horizontal="left" wrapText="1"/>
      <protection/>
    </xf>
    <xf numFmtId="0" fontId="28" fillId="0" borderId="14" xfId="22" applyFont="1" applyBorder="1" applyAlignment="1">
      <alignment horizontal="left" wrapText="1"/>
      <protection/>
    </xf>
    <xf numFmtId="0" fontId="0" fillId="0" borderId="0" xfId="0" applyAlignment="1">
      <alignment horizontal="center"/>
    </xf>
    <xf numFmtId="0" fontId="0" fillId="0" borderId="0" xfId="0" applyAlignment="1">
      <alignment horizontal="center"/>
    </xf>
  </cellXfs>
  <cellStyles count="11">
    <cellStyle name="Normal" xfId="0"/>
    <cellStyle name="Comma" xfId="15"/>
    <cellStyle name="Comma [0]" xfId="16"/>
    <cellStyle name="Comma_21.Aktivet Afatgjata Materiale  09" xfId="17"/>
    <cellStyle name="Currency" xfId="18"/>
    <cellStyle name="Currency [0]" xfId="19"/>
    <cellStyle name="Followed Hyperlink" xfId="20"/>
    <cellStyle name="Hyperlink" xfId="21"/>
    <cellStyle name="Normal_asn_2009 Propozimet" xfId="22"/>
    <cellStyle name="Normal_Sheet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ilanci%20Buzakaj%20shpk%20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ontab.Buzakaj%202010-2%20fu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rka"/>
      <sheetName val="D.Banka"/>
      <sheetName val="D.Blerje"/>
      <sheetName val="D.Shitje"/>
      <sheetName val="D.Paga"/>
      <sheetName val="D.Prodh"/>
      <sheetName val="D,Pergj."/>
      <sheetName val="D.Dalje"/>
      <sheetName val="Kartela mag"/>
      <sheetName val="Anal.tret."/>
      <sheetName val="L.Pagesa"/>
      <sheetName val="L.Blerje"/>
      <sheetName val="L.Shitje"/>
      <sheetName val="Evidenca Tvsh"/>
      <sheetName val="Lib Kontab."/>
      <sheetName val="Aktivi"/>
      <sheetName val="Pasivi"/>
      <sheetName val="Shpen-Ardh"/>
      <sheetName val="Ll. Amortiz"/>
      <sheetName val="Cash-Flow"/>
      <sheetName val="Pasqyra AQ"/>
      <sheetName val="Skadenca"/>
      <sheetName val="Amotiz."/>
      <sheetName val="Rezult."/>
      <sheetName val="Punonjesit"/>
    </sheetNames>
    <sheetDataSet>
      <sheetData sheetId="16">
        <row r="13">
          <cell r="D1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1"/>
      <sheetName val="D2"/>
      <sheetName val="D3"/>
      <sheetName val="D4"/>
      <sheetName val="D5"/>
      <sheetName val="D6"/>
      <sheetName val="D7"/>
      <sheetName val="D8"/>
      <sheetName val="D9"/>
      <sheetName val="D10"/>
      <sheetName val="Ps TVSH"/>
      <sheetName val="Centralizator"/>
      <sheetName val="Liber Kontabilizim"/>
      <sheetName val="Ktl Mag."/>
      <sheetName val="L.Pag."/>
      <sheetName val="L.Ble."/>
      <sheetName val="L.Shit."/>
      <sheetName val="Printim Kontabil"/>
      <sheetName val="Shenime"/>
      <sheetName val="Kapak"/>
      <sheetName val="Ak-Pas"/>
      <sheetName val="Shp-Ardh"/>
      <sheetName val="C-Flow"/>
      <sheetName val="Rezultati"/>
      <sheetName val="Kapit."/>
      <sheetName val="A.A.M"/>
      <sheetName val="Pasqyra 1&amp;2"/>
      <sheetName val="Pasqyra 3"/>
      <sheetName val="Inventari"/>
      <sheetName val="Mjetet ne pronesi"/>
      <sheetName val="Deklarate"/>
    </sheetNames>
    <sheetDataSet>
      <sheetData sheetId="11">
        <row r="6">
          <cell r="N6">
            <v>0</v>
          </cell>
          <cell r="P6">
            <v>250000</v>
          </cell>
          <cell r="R6" t="str">
            <v>K3</v>
          </cell>
        </row>
        <row r="7">
          <cell r="N7">
            <v>0</v>
          </cell>
          <cell r="P7">
            <v>0</v>
          </cell>
        </row>
        <row r="8">
          <cell r="N8">
            <v>0</v>
          </cell>
          <cell r="P8">
            <v>0</v>
          </cell>
          <cell r="R8" t="str">
            <v>K4</v>
          </cell>
        </row>
        <row r="9">
          <cell r="N9">
            <v>0</v>
          </cell>
          <cell r="P9">
            <v>0</v>
          </cell>
        </row>
        <row r="10">
          <cell r="N10">
            <v>0</v>
          </cell>
          <cell r="P10">
            <v>0</v>
          </cell>
          <cell r="R10" t="str">
            <v>K8</v>
          </cell>
        </row>
        <row r="11">
          <cell r="N11">
            <v>0</v>
          </cell>
          <cell r="P11">
            <v>0</v>
          </cell>
        </row>
        <row r="12">
          <cell r="N12">
            <v>0</v>
          </cell>
          <cell r="P12">
            <v>0</v>
          </cell>
          <cell r="R12" t="str">
            <v>K7</v>
          </cell>
        </row>
        <row r="13">
          <cell r="N13">
            <v>0</v>
          </cell>
          <cell r="P13">
            <v>0</v>
          </cell>
        </row>
        <row r="14">
          <cell r="N14">
            <v>0</v>
          </cell>
          <cell r="P14">
            <v>0</v>
          </cell>
          <cell r="R14" t="str">
            <v>K6</v>
          </cell>
        </row>
        <row r="15">
          <cell r="N15">
            <v>0</v>
          </cell>
          <cell r="P15">
            <v>0</v>
          </cell>
        </row>
        <row r="16">
          <cell r="N16">
            <v>0</v>
          </cell>
          <cell r="P16">
            <v>8953915</v>
          </cell>
          <cell r="R16" t="str">
            <v>K8</v>
          </cell>
        </row>
        <row r="17">
          <cell r="N17">
            <v>0</v>
          </cell>
          <cell r="P17">
            <v>0</v>
          </cell>
        </row>
        <row r="18">
          <cell r="N18">
            <v>0</v>
          </cell>
          <cell r="P18">
            <v>0</v>
          </cell>
          <cell r="R18" t="str">
            <v>K9</v>
          </cell>
        </row>
        <row r="19">
          <cell r="N19">
            <v>0</v>
          </cell>
          <cell r="P19">
            <v>0</v>
          </cell>
        </row>
        <row r="20">
          <cell r="N20">
            <v>0</v>
          </cell>
          <cell r="P20">
            <v>0</v>
          </cell>
        </row>
        <row r="21">
          <cell r="N21">
            <v>0</v>
          </cell>
          <cell r="P21">
            <v>0</v>
          </cell>
        </row>
        <row r="22">
          <cell r="N22">
            <v>0</v>
          </cell>
          <cell r="P22">
            <v>5948394</v>
          </cell>
          <cell r="R22" t="str">
            <v>K10</v>
          </cell>
        </row>
        <row r="23">
          <cell r="N23">
            <v>0</v>
          </cell>
          <cell r="P23">
            <v>0</v>
          </cell>
        </row>
        <row r="24">
          <cell r="N24">
            <v>0</v>
          </cell>
          <cell r="P24">
            <v>0</v>
          </cell>
          <cell r="R24" t="str">
            <v>AII-41</v>
          </cell>
        </row>
        <row r="25">
          <cell r="N25">
            <v>0</v>
          </cell>
          <cell r="P25">
            <v>0</v>
          </cell>
        </row>
        <row r="26">
          <cell r="N26">
            <v>0</v>
          </cell>
          <cell r="P26">
            <v>0</v>
          </cell>
          <cell r="R26" t="str">
            <v>AII-42</v>
          </cell>
        </row>
        <row r="27">
          <cell r="N27">
            <v>0</v>
          </cell>
          <cell r="P27">
            <v>0</v>
          </cell>
        </row>
        <row r="28">
          <cell r="N28">
            <v>0</v>
          </cell>
          <cell r="P28">
            <v>0</v>
          </cell>
        </row>
        <row r="29">
          <cell r="N29">
            <v>0</v>
          </cell>
          <cell r="P29">
            <v>0</v>
          </cell>
          <cell r="R29" t="str">
            <v>AII-43</v>
          </cell>
        </row>
        <row r="30">
          <cell r="N30">
            <v>0</v>
          </cell>
          <cell r="P30">
            <v>0</v>
          </cell>
        </row>
        <row r="31">
          <cell r="N31">
            <v>0</v>
          </cell>
          <cell r="P31">
            <v>0</v>
          </cell>
        </row>
        <row r="32">
          <cell r="N32">
            <v>0</v>
          </cell>
          <cell r="P32">
            <v>0</v>
          </cell>
        </row>
        <row r="33">
          <cell r="N33">
            <v>0</v>
          </cell>
          <cell r="P33">
            <v>0</v>
          </cell>
        </row>
        <row r="34">
          <cell r="N34">
            <v>0</v>
          </cell>
          <cell r="P34">
            <v>0</v>
          </cell>
          <cell r="R34" t="str">
            <v>AII-43</v>
          </cell>
        </row>
        <row r="35">
          <cell r="N35">
            <v>0</v>
          </cell>
          <cell r="P35">
            <v>0</v>
          </cell>
        </row>
        <row r="36">
          <cell r="N36">
            <v>0</v>
          </cell>
          <cell r="P36">
            <v>0</v>
          </cell>
          <cell r="R36" t="str">
            <v>AII-21</v>
          </cell>
        </row>
        <row r="37">
          <cell r="N37">
            <v>0</v>
          </cell>
          <cell r="P37">
            <v>0</v>
          </cell>
        </row>
        <row r="38">
          <cell r="N38">
            <v>0</v>
          </cell>
          <cell r="P38">
            <v>0</v>
          </cell>
        </row>
        <row r="39">
          <cell r="N39">
            <v>0</v>
          </cell>
          <cell r="P39">
            <v>0</v>
          </cell>
        </row>
        <row r="40">
          <cell r="N40">
            <v>0</v>
          </cell>
          <cell r="P40">
            <v>0</v>
          </cell>
        </row>
        <row r="41">
          <cell r="N41">
            <v>0</v>
          </cell>
          <cell r="P41">
            <v>0</v>
          </cell>
        </row>
        <row r="42">
          <cell r="N42">
            <v>0</v>
          </cell>
          <cell r="P42">
            <v>0</v>
          </cell>
          <cell r="R42" t="str">
            <v>AII-22</v>
          </cell>
        </row>
        <row r="43">
          <cell r="N43">
            <v>0</v>
          </cell>
          <cell r="P43">
            <v>0</v>
          </cell>
        </row>
        <row r="44">
          <cell r="N44">
            <v>0</v>
          </cell>
          <cell r="P44">
            <v>0</v>
          </cell>
        </row>
        <row r="45">
          <cell r="N45">
            <v>0</v>
          </cell>
          <cell r="P45">
            <v>0</v>
          </cell>
        </row>
        <row r="46">
          <cell r="N46">
            <v>0</v>
          </cell>
          <cell r="P46">
            <v>0</v>
          </cell>
        </row>
        <row r="47">
          <cell r="N47">
            <v>0</v>
          </cell>
          <cell r="P47">
            <v>0</v>
          </cell>
        </row>
        <row r="48">
          <cell r="N48">
            <v>0</v>
          </cell>
          <cell r="P48">
            <v>0</v>
          </cell>
        </row>
        <row r="49">
          <cell r="N49">
            <v>0</v>
          </cell>
          <cell r="P49">
            <v>0</v>
          </cell>
        </row>
        <row r="50">
          <cell r="N50">
            <v>0</v>
          </cell>
          <cell r="P50">
            <v>0</v>
          </cell>
        </row>
        <row r="51">
          <cell r="N51">
            <v>0</v>
          </cell>
          <cell r="P51">
            <v>0</v>
          </cell>
          <cell r="R51" t="str">
            <v>AII-23</v>
          </cell>
        </row>
        <row r="52">
          <cell r="N52">
            <v>0</v>
          </cell>
          <cell r="P52">
            <v>0</v>
          </cell>
        </row>
        <row r="53">
          <cell r="N53">
            <v>0</v>
          </cell>
          <cell r="P53">
            <v>0</v>
          </cell>
        </row>
        <row r="54">
          <cell r="N54">
            <v>0</v>
          </cell>
          <cell r="P54">
            <v>0</v>
          </cell>
        </row>
        <row r="55">
          <cell r="N55">
            <v>0</v>
          </cell>
          <cell r="P55">
            <v>0</v>
          </cell>
        </row>
        <row r="56">
          <cell r="N56">
            <v>0</v>
          </cell>
          <cell r="P56">
            <v>0</v>
          </cell>
        </row>
        <row r="57">
          <cell r="N57">
            <v>0</v>
          </cell>
          <cell r="P57">
            <v>0</v>
          </cell>
        </row>
        <row r="58">
          <cell r="N58">
            <v>0</v>
          </cell>
          <cell r="P58">
            <v>0</v>
          </cell>
        </row>
        <row r="59">
          <cell r="N59">
            <v>0</v>
          </cell>
          <cell r="P59">
            <v>0</v>
          </cell>
        </row>
        <row r="60">
          <cell r="N60">
            <v>650000</v>
          </cell>
          <cell r="P60">
            <v>0</v>
          </cell>
          <cell r="R60" t="str">
            <v>AII-23</v>
          </cell>
        </row>
        <row r="61">
          <cell r="N61">
            <v>0</v>
          </cell>
          <cell r="P61">
            <v>0</v>
          </cell>
        </row>
        <row r="62">
          <cell r="N62">
            <v>0</v>
          </cell>
          <cell r="P62">
            <v>0</v>
          </cell>
        </row>
        <row r="63">
          <cell r="N63">
            <v>0</v>
          </cell>
          <cell r="P63">
            <v>0</v>
          </cell>
        </row>
        <row r="64">
          <cell r="N64">
            <v>0</v>
          </cell>
          <cell r="P64">
            <v>0</v>
          </cell>
        </row>
        <row r="65">
          <cell r="N65">
            <v>0</v>
          </cell>
          <cell r="P65">
            <v>0</v>
          </cell>
        </row>
        <row r="66">
          <cell r="N66">
            <v>0</v>
          </cell>
          <cell r="P66">
            <v>0</v>
          </cell>
        </row>
        <row r="67">
          <cell r="N67">
            <v>0</v>
          </cell>
          <cell r="P67">
            <v>0</v>
          </cell>
        </row>
        <row r="68">
          <cell r="N68">
            <v>0</v>
          </cell>
          <cell r="P68">
            <v>0</v>
          </cell>
        </row>
        <row r="69">
          <cell r="N69">
            <v>1250000</v>
          </cell>
          <cell r="P69">
            <v>0</v>
          </cell>
          <cell r="R69" t="str">
            <v>AII-24</v>
          </cell>
        </row>
        <row r="70">
          <cell r="N70">
            <v>0</v>
          </cell>
          <cell r="P70">
            <v>0</v>
          </cell>
        </row>
        <row r="71">
          <cell r="N71">
            <v>0</v>
          </cell>
          <cell r="P71">
            <v>0</v>
          </cell>
        </row>
        <row r="72">
          <cell r="N72">
            <v>0</v>
          </cell>
          <cell r="P72">
            <v>0</v>
          </cell>
        </row>
        <row r="73">
          <cell r="N73">
            <v>0</v>
          </cell>
          <cell r="P73">
            <v>0</v>
          </cell>
        </row>
        <row r="74">
          <cell r="N74">
            <v>0</v>
          </cell>
          <cell r="P74">
            <v>0</v>
          </cell>
          <cell r="R74" t="str">
            <v>AII-24</v>
          </cell>
        </row>
        <row r="75">
          <cell r="N75">
            <v>0</v>
          </cell>
          <cell r="P75">
            <v>0</v>
          </cell>
        </row>
        <row r="76">
          <cell r="N76">
            <v>0</v>
          </cell>
          <cell r="P76">
            <v>0</v>
          </cell>
          <cell r="R76" t="str">
            <v>AII-24</v>
          </cell>
        </row>
        <row r="77">
          <cell r="N77">
            <v>0</v>
          </cell>
          <cell r="P77">
            <v>0</v>
          </cell>
        </row>
        <row r="78">
          <cell r="N78">
            <v>0</v>
          </cell>
          <cell r="P78">
            <v>0</v>
          </cell>
          <cell r="R78" t="str">
            <v>AII-24</v>
          </cell>
        </row>
        <row r="79">
          <cell r="N79">
            <v>0</v>
          </cell>
          <cell r="P79">
            <v>0</v>
          </cell>
        </row>
        <row r="80">
          <cell r="N80">
            <v>0</v>
          </cell>
          <cell r="P80">
            <v>0</v>
          </cell>
          <cell r="R80" t="str">
            <v>AII-24</v>
          </cell>
        </row>
        <row r="81">
          <cell r="N81">
            <v>0</v>
          </cell>
          <cell r="P81">
            <v>0</v>
          </cell>
        </row>
        <row r="82">
          <cell r="N82">
            <v>0</v>
          </cell>
          <cell r="P82">
            <v>0</v>
          </cell>
          <cell r="R82" t="str">
            <v>AII-24</v>
          </cell>
        </row>
        <row r="83">
          <cell r="N83">
            <v>0</v>
          </cell>
          <cell r="P83">
            <v>0</v>
          </cell>
        </row>
        <row r="84">
          <cell r="N84">
            <v>0</v>
          </cell>
          <cell r="P84">
            <v>0</v>
          </cell>
        </row>
        <row r="85">
          <cell r="N85">
            <v>0</v>
          </cell>
          <cell r="P85">
            <v>0</v>
          </cell>
        </row>
        <row r="86">
          <cell r="N86">
            <v>0</v>
          </cell>
          <cell r="P86">
            <v>0</v>
          </cell>
        </row>
        <row r="87">
          <cell r="N87">
            <v>48250</v>
          </cell>
          <cell r="P87">
            <v>0</v>
          </cell>
          <cell r="R87" t="str">
            <v>AII-24</v>
          </cell>
        </row>
        <row r="88">
          <cell r="N88">
            <v>0</v>
          </cell>
          <cell r="P88">
            <v>0</v>
          </cell>
        </row>
        <row r="89">
          <cell r="N89">
            <v>0</v>
          </cell>
          <cell r="P89">
            <v>0</v>
          </cell>
        </row>
        <row r="90">
          <cell r="N90">
            <v>0</v>
          </cell>
          <cell r="P90">
            <v>0</v>
          </cell>
        </row>
        <row r="91">
          <cell r="N91">
            <v>0</v>
          </cell>
          <cell r="P91">
            <v>0</v>
          </cell>
        </row>
        <row r="92">
          <cell r="N92">
            <v>0</v>
          </cell>
          <cell r="P92">
            <v>0</v>
          </cell>
          <cell r="R92" t="str">
            <v>AII-24</v>
          </cell>
        </row>
        <row r="93">
          <cell r="N93">
            <v>0</v>
          </cell>
          <cell r="P93">
            <v>0</v>
          </cell>
        </row>
        <row r="94">
          <cell r="N94">
            <v>0</v>
          </cell>
          <cell r="P94">
            <v>0</v>
          </cell>
          <cell r="R94" t="str">
            <v>AII-5</v>
          </cell>
        </row>
        <row r="95">
          <cell r="N95">
            <v>0</v>
          </cell>
          <cell r="P95">
            <v>0</v>
          </cell>
        </row>
        <row r="96">
          <cell r="N96">
            <v>0</v>
          </cell>
          <cell r="P96">
            <v>0</v>
          </cell>
        </row>
        <row r="97">
          <cell r="N97">
            <v>0</v>
          </cell>
          <cell r="P97">
            <v>0</v>
          </cell>
        </row>
        <row r="98">
          <cell r="N98">
            <v>0</v>
          </cell>
          <cell r="P98">
            <v>0</v>
          </cell>
          <cell r="R98" t="str">
            <v>AII-5</v>
          </cell>
        </row>
        <row r="99">
          <cell r="N99">
            <v>0</v>
          </cell>
          <cell r="P99">
            <v>0</v>
          </cell>
        </row>
        <row r="100">
          <cell r="N100">
            <v>0</v>
          </cell>
          <cell r="P100">
            <v>0</v>
          </cell>
        </row>
        <row r="101">
          <cell r="N101">
            <v>0</v>
          </cell>
          <cell r="P101">
            <v>0</v>
          </cell>
        </row>
        <row r="102">
          <cell r="N102">
            <v>0</v>
          </cell>
          <cell r="P102">
            <v>0</v>
          </cell>
          <cell r="R102" t="str">
            <v>AII-3</v>
          </cell>
        </row>
        <row r="103">
          <cell r="N103">
            <v>0</v>
          </cell>
          <cell r="P103">
            <v>0</v>
          </cell>
        </row>
        <row r="104">
          <cell r="N104">
            <v>0</v>
          </cell>
          <cell r="P104">
            <v>0</v>
          </cell>
        </row>
        <row r="105">
          <cell r="N105">
            <v>0</v>
          </cell>
          <cell r="P105">
            <v>0</v>
          </cell>
        </row>
        <row r="106">
          <cell r="N106">
            <v>0</v>
          </cell>
          <cell r="P106">
            <v>0</v>
          </cell>
          <cell r="R106" t="str">
            <v>AII-5</v>
          </cell>
        </row>
        <row r="107">
          <cell r="N107">
            <v>0</v>
          </cell>
          <cell r="P107">
            <v>0</v>
          </cell>
        </row>
        <row r="108">
          <cell r="N108">
            <v>0</v>
          </cell>
          <cell r="P108">
            <v>0</v>
          </cell>
        </row>
        <row r="109">
          <cell r="N109">
            <v>0</v>
          </cell>
          <cell r="P109">
            <v>0</v>
          </cell>
        </row>
        <row r="110">
          <cell r="N110">
            <v>0</v>
          </cell>
          <cell r="P110">
            <v>0</v>
          </cell>
          <cell r="R110" t="str">
            <v>AII-41</v>
          </cell>
        </row>
        <row r="111">
          <cell r="N111">
            <v>0</v>
          </cell>
          <cell r="P111">
            <v>0</v>
          </cell>
        </row>
        <row r="112">
          <cell r="N112">
            <v>0</v>
          </cell>
          <cell r="P112">
            <v>0</v>
          </cell>
        </row>
        <row r="113">
          <cell r="N113">
            <v>0</v>
          </cell>
          <cell r="P113">
            <v>0</v>
          </cell>
        </row>
        <row r="114">
          <cell r="N114">
            <v>0</v>
          </cell>
          <cell r="P114">
            <v>0</v>
          </cell>
        </row>
        <row r="115">
          <cell r="N115">
            <v>0</v>
          </cell>
          <cell r="P115">
            <v>0</v>
          </cell>
          <cell r="R115" t="str">
            <v>AII-23</v>
          </cell>
        </row>
        <row r="116">
          <cell r="N116">
            <v>0</v>
          </cell>
          <cell r="P116">
            <v>0</v>
          </cell>
        </row>
        <row r="117">
          <cell r="N117">
            <v>0</v>
          </cell>
          <cell r="P117">
            <v>0</v>
          </cell>
        </row>
        <row r="118">
          <cell r="N118">
            <v>0</v>
          </cell>
          <cell r="P118">
            <v>0</v>
          </cell>
        </row>
        <row r="119">
          <cell r="N119">
            <v>0</v>
          </cell>
          <cell r="P119">
            <v>0</v>
          </cell>
        </row>
        <row r="120">
          <cell r="N120">
            <v>0</v>
          </cell>
          <cell r="P120">
            <v>221263</v>
          </cell>
          <cell r="R120" t="str">
            <v>AII-23</v>
          </cell>
        </row>
        <row r="121">
          <cell r="N121">
            <v>0</v>
          </cell>
          <cell r="P121">
            <v>0</v>
          </cell>
        </row>
        <row r="122">
          <cell r="N122">
            <v>0</v>
          </cell>
          <cell r="P122">
            <v>0</v>
          </cell>
        </row>
        <row r="123">
          <cell r="N123">
            <v>0</v>
          </cell>
          <cell r="P123">
            <v>0</v>
          </cell>
        </row>
        <row r="124">
          <cell r="N124">
            <v>0</v>
          </cell>
          <cell r="P124">
            <v>0</v>
          </cell>
        </row>
        <row r="125">
          <cell r="N125">
            <v>0</v>
          </cell>
          <cell r="P125">
            <v>300000</v>
          </cell>
          <cell r="R125" t="str">
            <v>AII-24</v>
          </cell>
        </row>
        <row r="126">
          <cell r="N126">
            <v>0</v>
          </cell>
          <cell r="P126">
            <v>0</v>
          </cell>
        </row>
        <row r="127">
          <cell r="N127">
            <v>0</v>
          </cell>
          <cell r="P127">
            <v>0</v>
          </cell>
        </row>
        <row r="128">
          <cell r="N128">
            <v>0</v>
          </cell>
          <cell r="P128">
            <v>0</v>
          </cell>
        </row>
        <row r="129">
          <cell r="N129">
            <v>0</v>
          </cell>
          <cell r="P129">
            <v>0</v>
          </cell>
        </row>
        <row r="130">
          <cell r="N130">
            <v>0</v>
          </cell>
          <cell r="P130">
            <v>0</v>
          </cell>
          <cell r="R130" t="str">
            <v>AII-24</v>
          </cell>
        </row>
        <row r="131">
          <cell r="N131">
            <v>0</v>
          </cell>
          <cell r="P131">
            <v>0</v>
          </cell>
        </row>
        <row r="132">
          <cell r="N132">
            <v>0</v>
          </cell>
          <cell r="P132">
            <v>0</v>
          </cell>
        </row>
        <row r="133">
          <cell r="N133">
            <v>0</v>
          </cell>
          <cell r="P133">
            <v>0</v>
          </cell>
        </row>
        <row r="134">
          <cell r="N134">
            <v>0</v>
          </cell>
          <cell r="P134">
            <v>0</v>
          </cell>
        </row>
        <row r="135">
          <cell r="N135">
            <v>0</v>
          </cell>
          <cell r="P135">
            <v>0</v>
          </cell>
          <cell r="R135" t="str">
            <v>AII-3</v>
          </cell>
        </row>
        <row r="136">
          <cell r="N136">
            <v>0</v>
          </cell>
          <cell r="P136">
            <v>0</v>
          </cell>
        </row>
        <row r="137">
          <cell r="N137">
            <v>0</v>
          </cell>
          <cell r="P137">
            <v>0</v>
          </cell>
          <cell r="R137" t="str">
            <v>AII-43</v>
          </cell>
        </row>
        <row r="138">
          <cell r="N138">
            <v>0</v>
          </cell>
          <cell r="P138">
            <v>0</v>
          </cell>
        </row>
        <row r="139">
          <cell r="N139">
            <v>0</v>
          </cell>
          <cell r="P139">
            <v>0</v>
          </cell>
        </row>
        <row r="140">
          <cell r="N140">
            <v>0</v>
          </cell>
          <cell r="P140">
            <v>0</v>
          </cell>
        </row>
        <row r="141">
          <cell r="N141">
            <v>0</v>
          </cell>
          <cell r="P141">
            <v>0</v>
          </cell>
          <cell r="R141" t="str">
            <v>AII-43</v>
          </cell>
        </row>
        <row r="142">
          <cell r="N142">
            <v>0</v>
          </cell>
          <cell r="P142">
            <v>0</v>
          </cell>
        </row>
        <row r="143">
          <cell r="N143">
            <v>0</v>
          </cell>
          <cell r="P143">
            <v>0</v>
          </cell>
        </row>
        <row r="144">
          <cell r="N144">
            <v>0</v>
          </cell>
          <cell r="P144">
            <v>0</v>
          </cell>
        </row>
        <row r="145">
          <cell r="N145">
            <v>0</v>
          </cell>
          <cell r="P145">
            <v>0</v>
          </cell>
        </row>
        <row r="146">
          <cell r="N146">
            <v>0</v>
          </cell>
          <cell r="P146">
            <v>0</v>
          </cell>
        </row>
        <row r="147">
          <cell r="N147">
            <v>0</v>
          </cell>
          <cell r="P147">
            <v>0</v>
          </cell>
        </row>
        <row r="148">
          <cell r="N148">
            <v>0</v>
          </cell>
          <cell r="P148">
            <v>0</v>
          </cell>
        </row>
        <row r="149">
          <cell r="N149">
            <v>0</v>
          </cell>
          <cell r="P149">
            <v>0</v>
          </cell>
          <cell r="R149" t="str">
            <v>AI-41</v>
          </cell>
        </row>
        <row r="150">
          <cell r="N150">
            <v>0</v>
          </cell>
          <cell r="P150">
            <v>0</v>
          </cell>
        </row>
        <row r="151">
          <cell r="N151">
            <v>0</v>
          </cell>
          <cell r="P151">
            <v>0</v>
          </cell>
        </row>
        <row r="152">
          <cell r="N152">
            <v>0</v>
          </cell>
          <cell r="P152">
            <v>0</v>
          </cell>
        </row>
        <row r="153">
          <cell r="N153">
            <v>0</v>
          </cell>
          <cell r="P153">
            <v>0</v>
          </cell>
        </row>
        <row r="154">
          <cell r="N154">
            <v>0</v>
          </cell>
          <cell r="P154">
            <v>0</v>
          </cell>
        </row>
        <row r="155">
          <cell r="N155">
            <v>0</v>
          </cell>
          <cell r="P155">
            <v>0</v>
          </cell>
        </row>
        <row r="156">
          <cell r="N156">
            <v>0</v>
          </cell>
          <cell r="P156">
            <v>0</v>
          </cell>
        </row>
        <row r="157">
          <cell r="N157">
            <v>0</v>
          </cell>
          <cell r="P157">
            <v>0</v>
          </cell>
        </row>
        <row r="158">
          <cell r="N158">
            <v>0</v>
          </cell>
          <cell r="P158">
            <v>0</v>
          </cell>
        </row>
        <row r="159">
          <cell r="N159">
            <v>0</v>
          </cell>
          <cell r="P159">
            <v>0</v>
          </cell>
        </row>
        <row r="160">
          <cell r="N160">
            <v>0</v>
          </cell>
          <cell r="P160">
            <v>0</v>
          </cell>
        </row>
        <row r="161">
          <cell r="N161">
            <v>0</v>
          </cell>
          <cell r="P161">
            <v>0</v>
          </cell>
        </row>
        <row r="162">
          <cell r="N162">
            <v>0</v>
          </cell>
          <cell r="P162">
            <v>0</v>
          </cell>
        </row>
        <row r="163">
          <cell r="N163">
            <v>0</v>
          </cell>
          <cell r="P163">
            <v>0</v>
          </cell>
        </row>
        <row r="164">
          <cell r="N164">
            <v>0</v>
          </cell>
          <cell r="P164">
            <v>0</v>
          </cell>
        </row>
        <row r="165">
          <cell r="N165">
            <v>0</v>
          </cell>
          <cell r="P165">
            <v>0</v>
          </cell>
          <cell r="R165" t="str">
            <v>AI-41</v>
          </cell>
        </row>
        <row r="166">
          <cell r="N166">
            <v>0</v>
          </cell>
          <cell r="P166">
            <v>0</v>
          </cell>
        </row>
        <row r="167">
          <cell r="N167">
            <v>0</v>
          </cell>
          <cell r="P167">
            <v>0</v>
          </cell>
        </row>
        <row r="168">
          <cell r="N168">
            <v>0</v>
          </cell>
          <cell r="P168">
            <v>0</v>
          </cell>
        </row>
        <row r="169">
          <cell r="N169">
            <v>0</v>
          </cell>
          <cell r="P169">
            <v>0</v>
          </cell>
        </row>
        <row r="170">
          <cell r="N170">
            <v>0</v>
          </cell>
          <cell r="P170">
            <v>0</v>
          </cell>
        </row>
        <row r="171">
          <cell r="N171">
            <v>0</v>
          </cell>
          <cell r="P171">
            <v>0</v>
          </cell>
        </row>
        <row r="172">
          <cell r="N172">
            <v>0</v>
          </cell>
          <cell r="P172">
            <v>0</v>
          </cell>
        </row>
        <row r="173">
          <cell r="N173">
            <v>0</v>
          </cell>
          <cell r="P173">
            <v>0</v>
          </cell>
        </row>
        <row r="174">
          <cell r="N174">
            <v>0</v>
          </cell>
          <cell r="P174">
            <v>0</v>
          </cell>
        </row>
        <row r="175">
          <cell r="N175">
            <v>0</v>
          </cell>
          <cell r="P175">
            <v>0</v>
          </cell>
        </row>
        <row r="176">
          <cell r="N176">
            <v>0</v>
          </cell>
          <cell r="P176">
            <v>0</v>
          </cell>
          <cell r="R176" t="str">
            <v>AI-41</v>
          </cell>
        </row>
        <row r="177">
          <cell r="N177">
            <v>0</v>
          </cell>
          <cell r="P177">
            <v>0</v>
          </cell>
        </row>
        <row r="178">
          <cell r="N178">
            <v>0</v>
          </cell>
          <cell r="P178">
            <v>0</v>
          </cell>
        </row>
        <row r="179">
          <cell r="N179">
            <v>0</v>
          </cell>
          <cell r="P179">
            <v>0</v>
          </cell>
        </row>
        <row r="180">
          <cell r="N180">
            <v>0</v>
          </cell>
          <cell r="P180">
            <v>0</v>
          </cell>
        </row>
        <row r="181">
          <cell r="N181">
            <v>0</v>
          </cell>
          <cell r="P181">
            <v>0</v>
          </cell>
        </row>
        <row r="182">
          <cell r="N182">
            <v>0</v>
          </cell>
          <cell r="P182">
            <v>0</v>
          </cell>
        </row>
        <row r="183">
          <cell r="N183">
            <v>0</v>
          </cell>
          <cell r="P183">
            <v>0</v>
          </cell>
          <cell r="R183" t="str">
            <v>AI-41</v>
          </cell>
        </row>
        <row r="184">
          <cell r="N184">
            <v>0</v>
          </cell>
          <cell r="P184">
            <v>0</v>
          </cell>
        </row>
        <row r="185">
          <cell r="N185">
            <v>0</v>
          </cell>
          <cell r="P185">
            <v>0</v>
          </cell>
        </row>
        <row r="186">
          <cell r="N186">
            <v>0</v>
          </cell>
          <cell r="P186">
            <v>0</v>
          </cell>
        </row>
        <row r="187">
          <cell r="N187">
            <v>0</v>
          </cell>
          <cell r="P187">
            <v>0</v>
          </cell>
        </row>
        <row r="188">
          <cell r="N188">
            <v>0</v>
          </cell>
          <cell r="P188">
            <v>0</v>
          </cell>
        </row>
        <row r="189">
          <cell r="N189">
            <v>0</v>
          </cell>
          <cell r="P189">
            <v>0</v>
          </cell>
          <cell r="R189" t="str">
            <v>AI-41</v>
          </cell>
        </row>
        <row r="190">
          <cell r="N190">
            <v>0</v>
          </cell>
          <cell r="P190">
            <v>0</v>
          </cell>
        </row>
        <row r="191">
          <cell r="N191">
            <v>0</v>
          </cell>
          <cell r="P191">
            <v>0</v>
          </cell>
        </row>
        <row r="192">
          <cell r="N192">
            <v>0</v>
          </cell>
          <cell r="P192">
            <v>0</v>
          </cell>
        </row>
        <row r="193">
          <cell r="N193">
            <v>0</v>
          </cell>
          <cell r="P193">
            <v>0</v>
          </cell>
        </row>
        <row r="194">
          <cell r="N194">
            <v>0</v>
          </cell>
          <cell r="P194">
            <v>0</v>
          </cell>
        </row>
        <row r="195">
          <cell r="N195">
            <v>0</v>
          </cell>
          <cell r="P195">
            <v>0</v>
          </cell>
          <cell r="R195" t="str">
            <v>AI-41</v>
          </cell>
        </row>
        <row r="196">
          <cell r="N196">
            <v>0</v>
          </cell>
          <cell r="P196">
            <v>0</v>
          </cell>
        </row>
        <row r="197">
          <cell r="N197">
            <v>0</v>
          </cell>
          <cell r="P197">
            <v>0</v>
          </cell>
        </row>
        <row r="198">
          <cell r="N198">
            <v>0</v>
          </cell>
          <cell r="P198">
            <v>0</v>
          </cell>
        </row>
        <row r="199">
          <cell r="N199">
            <v>0</v>
          </cell>
          <cell r="P199">
            <v>0</v>
          </cell>
        </row>
        <row r="200">
          <cell r="N200">
            <v>0</v>
          </cell>
          <cell r="P200">
            <v>0</v>
          </cell>
          <cell r="R200" t="str">
            <v>AI-42</v>
          </cell>
        </row>
        <row r="201">
          <cell r="N201">
            <v>0</v>
          </cell>
          <cell r="P201">
            <v>0</v>
          </cell>
        </row>
        <row r="202">
          <cell r="N202">
            <v>0</v>
          </cell>
          <cell r="P202">
            <v>0</v>
          </cell>
        </row>
        <row r="203">
          <cell r="N203">
            <v>0</v>
          </cell>
          <cell r="P203">
            <v>0</v>
          </cell>
        </row>
        <row r="204">
          <cell r="N204">
            <v>0</v>
          </cell>
          <cell r="P204">
            <v>0</v>
          </cell>
        </row>
        <row r="205">
          <cell r="N205">
            <v>0</v>
          </cell>
          <cell r="P205">
            <v>0</v>
          </cell>
        </row>
        <row r="206">
          <cell r="N206">
            <v>0</v>
          </cell>
          <cell r="P206">
            <v>0</v>
          </cell>
          <cell r="R206" t="str">
            <v>AI-42</v>
          </cell>
        </row>
        <row r="207">
          <cell r="N207">
            <v>0</v>
          </cell>
          <cell r="P207">
            <v>0</v>
          </cell>
        </row>
        <row r="208">
          <cell r="N208">
            <v>0</v>
          </cell>
          <cell r="P208">
            <v>0</v>
          </cell>
        </row>
        <row r="209">
          <cell r="N209">
            <v>0</v>
          </cell>
          <cell r="P209">
            <v>0</v>
          </cell>
        </row>
        <row r="210">
          <cell r="N210">
            <v>0</v>
          </cell>
          <cell r="P210">
            <v>0</v>
          </cell>
        </row>
        <row r="211">
          <cell r="N211">
            <v>0</v>
          </cell>
          <cell r="P211">
            <v>0</v>
          </cell>
          <cell r="R211" t="str">
            <v>AI-42</v>
          </cell>
        </row>
        <row r="212">
          <cell r="N212">
            <v>0</v>
          </cell>
          <cell r="P212">
            <v>0</v>
          </cell>
        </row>
        <row r="213">
          <cell r="N213">
            <v>0</v>
          </cell>
          <cell r="P213">
            <v>0</v>
          </cell>
        </row>
        <row r="214">
          <cell r="N214">
            <v>0</v>
          </cell>
          <cell r="P214">
            <v>0</v>
          </cell>
        </row>
        <row r="215">
          <cell r="N215">
            <v>0</v>
          </cell>
          <cell r="P215">
            <v>0</v>
          </cell>
        </row>
        <row r="216">
          <cell r="N216">
            <v>0</v>
          </cell>
          <cell r="P216">
            <v>0</v>
          </cell>
          <cell r="R216" t="str">
            <v>AI-42</v>
          </cell>
        </row>
        <row r="217">
          <cell r="N217">
            <v>0</v>
          </cell>
          <cell r="P217">
            <v>0</v>
          </cell>
        </row>
        <row r="218">
          <cell r="N218">
            <v>0</v>
          </cell>
          <cell r="P218">
            <v>0</v>
          </cell>
        </row>
        <row r="219">
          <cell r="N219">
            <v>0</v>
          </cell>
          <cell r="P219">
            <v>0</v>
          </cell>
        </row>
        <row r="220">
          <cell r="N220">
            <v>0</v>
          </cell>
          <cell r="P220">
            <v>0</v>
          </cell>
        </row>
        <row r="221">
          <cell r="N221">
            <v>0</v>
          </cell>
          <cell r="P221">
            <v>0</v>
          </cell>
          <cell r="R221" t="str">
            <v>AI-42</v>
          </cell>
        </row>
        <row r="222">
          <cell r="N222">
            <v>0</v>
          </cell>
          <cell r="P222">
            <v>0</v>
          </cell>
        </row>
        <row r="223">
          <cell r="N223">
            <v>0</v>
          </cell>
          <cell r="P223">
            <v>0</v>
          </cell>
        </row>
        <row r="224">
          <cell r="N224">
            <v>0</v>
          </cell>
          <cell r="P224">
            <v>0</v>
          </cell>
        </row>
        <row r="225">
          <cell r="N225">
            <v>0</v>
          </cell>
          <cell r="P225">
            <v>0</v>
          </cell>
        </row>
        <row r="226">
          <cell r="N226">
            <v>0</v>
          </cell>
          <cell r="P226">
            <v>0</v>
          </cell>
          <cell r="R226" t="str">
            <v>AI-42</v>
          </cell>
        </row>
        <row r="227">
          <cell r="N227">
            <v>0</v>
          </cell>
          <cell r="P227">
            <v>0</v>
          </cell>
        </row>
        <row r="228">
          <cell r="N228">
            <v>0</v>
          </cell>
          <cell r="P228">
            <v>0</v>
          </cell>
        </row>
        <row r="229">
          <cell r="N229">
            <v>0</v>
          </cell>
          <cell r="P229">
            <v>0</v>
          </cell>
        </row>
        <row r="230">
          <cell r="N230">
            <v>0</v>
          </cell>
          <cell r="P230">
            <v>0</v>
          </cell>
        </row>
        <row r="231">
          <cell r="N231">
            <v>0</v>
          </cell>
          <cell r="P231">
            <v>0</v>
          </cell>
          <cell r="R231" t="str">
            <v>AI-43</v>
          </cell>
        </row>
        <row r="232">
          <cell r="N232">
            <v>0</v>
          </cell>
          <cell r="P232">
            <v>0</v>
          </cell>
        </row>
        <row r="233">
          <cell r="N233">
            <v>0</v>
          </cell>
          <cell r="P233">
            <v>0</v>
          </cell>
        </row>
        <row r="234">
          <cell r="N234">
            <v>0</v>
          </cell>
          <cell r="P234">
            <v>0</v>
          </cell>
        </row>
        <row r="235">
          <cell r="N235">
            <v>0</v>
          </cell>
          <cell r="P235">
            <v>0</v>
          </cell>
        </row>
        <row r="236">
          <cell r="N236">
            <v>0</v>
          </cell>
          <cell r="P236">
            <v>0</v>
          </cell>
          <cell r="R236" t="str">
            <v>AI-44</v>
          </cell>
        </row>
        <row r="237">
          <cell r="N237">
            <v>0</v>
          </cell>
          <cell r="P237">
            <v>0</v>
          </cell>
        </row>
        <row r="238">
          <cell r="N238">
            <v>0</v>
          </cell>
          <cell r="P238">
            <v>0</v>
          </cell>
        </row>
        <row r="239">
          <cell r="N239">
            <v>0</v>
          </cell>
          <cell r="P239">
            <v>0</v>
          </cell>
        </row>
        <row r="240">
          <cell r="N240">
            <v>0</v>
          </cell>
          <cell r="P240">
            <v>0</v>
          </cell>
        </row>
        <row r="241">
          <cell r="N241">
            <v>0</v>
          </cell>
          <cell r="P241">
            <v>0</v>
          </cell>
          <cell r="R241" t="str">
            <v>AI-44</v>
          </cell>
        </row>
        <row r="242">
          <cell r="N242">
            <v>0</v>
          </cell>
          <cell r="P242">
            <v>0</v>
          </cell>
        </row>
        <row r="243">
          <cell r="N243">
            <v>0</v>
          </cell>
          <cell r="P243">
            <v>0</v>
          </cell>
        </row>
        <row r="244">
          <cell r="N244">
            <v>0</v>
          </cell>
          <cell r="P244">
            <v>0</v>
          </cell>
        </row>
        <row r="245">
          <cell r="N245">
            <v>0</v>
          </cell>
          <cell r="P245">
            <v>0</v>
          </cell>
        </row>
        <row r="246">
          <cell r="N246">
            <v>0</v>
          </cell>
          <cell r="P246">
            <v>0</v>
          </cell>
          <cell r="R246" t="str">
            <v>AI-44</v>
          </cell>
        </row>
        <row r="247">
          <cell r="N247">
            <v>0</v>
          </cell>
          <cell r="P247">
            <v>0</v>
          </cell>
        </row>
        <row r="248">
          <cell r="N248">
            <v>0</v>
          </cell>
          <cell r="P248">
            <v>0</v>
          </cell>
        </row>
        <row r="249">
          <cell r="N249">
            <v>0</v>
          </cell>
          <cell r="P249">
            <v>0</v>
          </cell>
        </row>
        <row r="250">
          <cell r="N250">
            <v>0</v>
          </cell>
          <cell r="P250">
            <v>0</v>
          </cell>
        </row>
        <row r="251">
          <cell r="N251">
            <v>0</v>
          </cell>
          <cell r="P251">
            <v>0</v>
          </cell>
          <cell r="R251" t="str">
            <v>AI-44</v>
          </cell>
        </row>
        <row r="252">
          <cell r="N252">
            <v>0</v>
          </cell>
          <cell r="P252">
            <v>0</v>
          </cell>
        </row>
        <row r="253">
          <cell r="N253">
            <v>0</v>
          </cell>
          <cell r="P253">
            <v>0</v>
          </cell>
        </row>
        <row r="254">
          <cell r="N254">
            <v>0</v>
          </cell>
          <cell r="P254">
            <v>0</v>
          </cell>
        </row>
        <row r="255">
          <cell r="N255">
            <v>0</v>
          </cell>
          <cell r="P255">
            <v>0</v>
          </cell>
        </row>
        <row r="256">
          <cell r="N256">
            <v>0</v>
          </cell>
          <cell r="P256">
            <v>0</v>
          </cell>
          <cell r="R256" t="str">
            <v>AI-44</v>
          </cell>
        </row>
        <row r="257">
          <cell r="N257">
            <v>0</v>
          </cell>
          <cell r="P257">
            <v>0</v>
          </cell>
        </row>
        <row r="258">
          <cell r="N258">
            <v>0</v>
          </cell>
          <cell r="P258">
            <v>0</v>
          </cell>
        </row>
        <row r="259">
          <cell r="N259">
            <v>0</v>
          </cell>
          <cell r="P259">
            <v>0</v>
          </cell>
        </row>
        <row r="260">
          <cell r="N260">
            <v>0</v>
          </cell>
          <cell r="P260">
            <v>0</v>
          </cell>
        </row>
        <row r="261">
          <cell r="N261">
            <v>2361252</v>
          </cell>
          <cell r="P261">
            <v>0</v>
          </cell>
          <cell r="R261" t="str">
            <v>AI-45</v>
          </cell>
        </row>
        <row r="262">
          <cell r="N262">
            <v>0</v>
          </cell>
          <cell r="P262">
            <v>0</v>
          </cell>
        </row>
        <row r="263">
          <cell r="N263">
            <v>0</v>
          </cell>
          <cell r="P263">
            <v>0</v>
          </cell>
        </row>
        <row r="264">
          <cell r="N264">
            <v>0</v>
          </cell>
          <cell r="P264">
            <v>0</v>
          </cell>
        </row>
        <row r="265">
          <cell r="N265">
            <v>0</v>
          </cell>
          <cell r="P265">
            <v>0</v>
          </cell>
        </row>
        <row r="266">
          <cell r="N266">
            <v>0</v>
          </cell>
          <cell r="P266">
            <v>0</v>
          </cell>
        </row>
        <row r="267">
          <cell r="N267">
            <v>0</v>
          </cell>
          <cell r="P267">
            <v>0</v>
          </cell>
        </row>
        <row r="268">
          <cell r="N268">
            <v>0</v>
          </cell>
          <cell r="P268">
            <v>0</v>
          </cell>
        </row>
        <row r="269">
          <cell r="N269">
            <v>0</v>
          </cell>
          <cell r="P269">
            <v>0</v>
          </cell>
        </row>
        <row r="270">
          <cell r="N270">
            <v>0</v>
          </cell>
          <cell r="P270">
            <v>0</v>
          </cell>
        </row>
        <row r="271">
          <cell r="N271">
            <v>0</v>
          </cell>
          <cell r="P271">
            <v>0</v>
          </cell>
          <cell r="R271" t="str">
            <v>AI-5</v>
          </cell>
        </row>
        <row r="272">
          <cell r="N272">
            <v>0</v>
          </cell>
          <cell r="P272">
            <v>0</v>
          </cell>
        </row>
        <row r="273">
          <cell r="N273">
            <v>0</v>
          </cell>
          <cell r="P273">
            <v>0</v>
          </cell>
          <cell r="R273" t="str">
            <v>AI-6</v>
          </cell>
        </row>
        <row r="274">
          <cell r="N274">
            <v>0</v>
          </cell>
          <cell r="P274">
            <v>0</v>
          </cell>
        </row>
        <row r="275">
          <cell r="N275">
            <v>0</v>
          </cell>
          <cell r="P275">
            <v>0</v>
          </cell>
        </row>
        <row r="276">
          <cell r="N276">
            <v>0</v>
          </cell>
          <cell r="P276">
            <v>0</v>
          </cell>
        </row>
        <row r="277">
          <cell r="N277">
            <v>0</v>
          </cell>
          <cell r="P277">
            <v>0</v>
          </cell>
        </row>
        <row r="278">
          <cell r="N278">
            <v>0</v>
          </cell>
          <cell r="P278">
            <v>0</v>
          </cell>
        </row>
        <row r="279">
          <cell r="N279">
            <v>0</v>
          </cell>
          <cell r="P279">
            <v>0</v>
          </cell>
        </row>
        <row r="280">
          <cell r="N280">
            <v>0</v>
          </cell>
          <cell r="P280">
            <v>0</v>
          </cell>
        </row>
        <row r="281">
          <cell r="N281">
            <v>0</v>
          </cell>
          <cell r="P281">
            <v>0</v>
          </cell>
        </row>
        <row r="282">
          <cell r="N282">
            <v>0</v>
          </cell>
          <cell r="P282">
            <v>0</v>
          </cell>
        </row>
        <row r="283">
          <cell r="N283">
            <v>0</v>
          </cell>
          <cell r="P283">
            <v>0</v>
          </cell>
        </row>
        <row r="284">
          <cell r="N284">
            <v>0</v>
          </cell>
          <cell r="P284">
            <v>0</v>
          </cell>
        </row>
        <row r="285">
          <cell r="N285">
            <v>0</v>
          </cell>
          <cell r="P285">
            <v>177960</v>
          </cell>
          <cell r="R285" t="str">
            <v>PI-31</v>
          </cell>
        </row>
        <row r="286">
          <cell r="N286">
            <v>0</v>
          </cell>
          <cell r="P286">
            <v>0</v>
          </cell>
        </row>
        <row r="287">
          <cell r="N287">
            <v>0</v>
          </cell>
          <cell r="P287">
            <v>0</v>
          </cell>
        </row>
        <row r="288">
          <cell r="N288">
            <v>0</v>
          </cell>
          <cell r="P288">
            <v>0</v>
          </cell>
        </row>
        <row r="289">
          <cell r="N289">
            <v>0</v>
          </cell>
          <cell r="P289">
            <v>0</v>
          </cell>
        </row>
        <row r="290">
          <cell r="N290">
            <v>0</v>
          </cell>
          <cell r="P290">
            <v>0</v>
          </cell>
        </row>
        <row r="291">
          <cell r="N291">
            <v>0</v>
          </cell>
          <cell r="P291">
            <v>0</v>
          </cell>
        </row>
        <row r="292">
          <cell r="N292">
            <v>0</v>
          </cell>
          <cell r="P292">
            <v>0</v>
          </cell>
        </row>
        <row r="293">
          <cell r="N293">
            <v>0</v>
          </cell>
          <cell r="P293">
            <v>0</v>
          </cell>
        </row>
        <row r="294">
          <cell r="N294">
            <v>0</v>
          </cell>
          <cell r="P294">
            <v>0</v>
          </cell>
        </row>
        <row r="295">
          <cell r="N295">
            <v>0</v>
          </cell>
          <cell r="P295">
            <v>0</v>
          </cell>
        </row>
        <row r="296">
          <cell r="N296">
            <v>0</v>
          </cell>
          <cell r="P296">
            <v>0</v>
          </cell>
        </row>
        <row r="297">
          <cell r="N297">
            <v>0</v>
          </cell>
          <cell r="P297">
            <v>0</v>
          </cell>
        </row>
        <row r="298">
          <cell r="N298">
            <v>0</v>
          </cell>
          <cell r="P298">
            <v>0</v>
          </cell>
        </row>
        <row r="299">
          <cell r="N299">
            <v>0</v>
          </cell>
          <cell r="P299">
            <v>0</v>
          </cell>
        </row>
        <row r="300">
          <cell r="N300">
            <v>0</v>
          </cell>
          <cell r="P300">
            <v>0</v>
          </cell>
        </row>
        <row r="301">
          <cell r="N301">
            <v>0</v>
          </cell>
          <cell r="P301">
            <v>0</v>
          </cell>
        </row>
        <row r="302">
          <cell r="N302">
            <v>0</v>
          </cell>
          <cell r="P302">
            <v>0</v>
          </cell>
        </row>
        <row r="303">
          <cell r="N303">
            <v>0</v>
          </cell>
          <cell r="P303">
            <v>0</v>
          </cell>
        </row>
        <row r="304">
          <cell r="N304">
            <v>0</v>
          </cell>
          <cell r="P304">
            <v>0</v>
          </cell>
        </row>
        <row r="305">
          <cell r="N305">
            <v>0</v>
          </cell>
          <cell r="P305">
            <v>0</v>
          </cell>
        </row>
        <row r="306">
          <cell r="N306">
            <v>0</v>
          </cell>
          <cell r="P306">
            <v>0</v>
          </cell>
        </row>
        <row r="307">
          <cell r="N307">
            <v>0</v>
          </cell>
          <cell r="P307">
            <v>0</v>
          </cell>
        </row>
        <row r="308">
          <cell r="N308">
            <v>0</v>
          </cell>
          <cell r="P308">
            <v>0</v>
          </cell>
        </row>
        <row r="309">
          <cell r="N309">
            <v>0</v>
          </cell>
          <cell r="P309">
            <v>0</v>
          </cell>
        </row>
        <row r="310">
          <cell r="N310">
            <v>0</v>
          </cell>
          <cell r="P310">
            <v>0</v>
          </cell>
        </row>
        <row r="311">
          <cell r="N311">
            <v>0</v>
          </cell>
          <cell r="P311">
            <v>0</v>
          </cell>
          <cell r="R311" t="str">
            <v>PI-31</v>
          </cell>
        </row>
        <row r="312">
          <cell r="N312">
            <v>0</v>
          </cell>
          <cell r="P312">
            <v>0</v>
          </cell>
        </row>
        <row r="313">
          <cell r="N313">
            <v>0</v>
          </cell>
          <cell r="P313">
            <v>0</v>
          </cell>
          <cell r="R313" t="str">
            <v>PI-31</v>
          </cell>
        </row>
        <row r="314">
          <cell r="N314">
            <v>0</v>
          </cell>
          <cell r="P314">
            <v>0</v>
          </cell>
        </row>
        <row r="315">
          <cell r="N315">
            <v>0</v>
          </cell>
          <cell r="P315">
            <v>0</v>
          </cell>
        </row>
        <row r="316">
          <cell r="N316">
            <v>0</v>
          </cell>
          <cell r="P316">
            <v>0</v>
          </cell>
          <cell r="R316" t="str">
            <v>PI-31</v>
          </cell>
        </row>
        <row r="317">
          <cell r="N317">
            <v>0</v>
          </cell>
          <cell r="P317">
            <v>0</v>
          </cell>
        </row>
        <row r="318">
          <cell r="N318">
            <v>0</v>
          </cell>
          <cell r="P318">
            <v>0</v>
          </cell>
        </row>
        <row r="319">
          <cell r="N319">
            <v>0</v>
          </cell>
          <cell r="P319">
            <v>0</v>
          </cell>
          <cell r="R319" t="str">
            <v>AI-36</v>
          </cell>
        </row>
        <row r="320">
          <cell r="N320">
            <v>0</v>
          </cell>
          <cell r="P320">
            <v>0</v>
          </cell>
        </row>
        <row r="321">
          <cell r="N321">
            <v>0</v>
          </cell>
          <cell r="P321">
            <v>0</v>
          </cell>
        </row>
        <row r="322">
          <cell r="N322">
            <v>0</v>
          </cell>
          <cell r="P322">
            <v>0</v>
          </cell>
        </row>
        <row r="323">
          <cell r="N323">
            <v>0</v>
          </cell>
          <cell r="P323">
            <v>0</v>
          </cell>
          <cell r="R323" t="str">
            <v>AI-31</v>
          </cell>
        </row>
        <row r="324">
          <cell r="N324">
            <v>0</v>
          </cell>
          <cell r="P324">
            <v>0</v>
          </cell>
        </row>
        <row r="325">
          <cell r="N325">
            <v>5900134</v>
          </cell>
          <cell r="P325">
            <v>0</v>
          </cell>
          <cell r="R325" t="str">
            <v>AI-31</v>
          </cell>
        </row>
        <row r="326">
          <cell r="N326">
            <v>0</v>
          </cell>
          <cell r="P326">
            <v>0</v>
          </cell>
        </row>
        <row r="327">
          <cell r="N327">
            <v>0</v>
          </cell>
          <cell r="P327">
            <v>0</v>
          </cell>
        </row>
        <row r="328">
          <cell r="N328">
            <v>0</v>
          </cell>
          <cell r="P328">
            <v>0</v>
          </cell>
        </row>
        <row r="329">
          <cell r="N329">
            <v>0</v>
          </cell>
          <cell r="P329">
            <v>0</v>
          </cell>
        </row>
        <row r="330">
          <cell r="N330">
            <v>0</v>
          </cell>
          <cell r="P330">
            <v>0</v>
          </cell>
        </row>
        <row r="331">
          <cell r="N331">
            <v>0</v>
          </cell>
          <cell r="P331">
            <v>0</v>
          </cell>
        </row>
        <row r="332">
          <cell r="N332">
            <v>0</v>
          </cell>
          <cell r="P332">
            <v>0</v>
          </cell>
        </row>
        <row r="333">
          <cell r="N333">
            <v>0</v>
          </cell>
          <cell r="P333">
            <v>0</v>
          </cell>
        </row>
        <row r="334">
          <cell r="N334">
            <v>0</v>
          </cell>
          <cell r="P334">
            <v>0</v>
          </cell>
        </row>
        <row r="335">
          <cell r="N335">
            <v>0</v>
          </cell>
          <cell r="P335">
            <v>0</v>
          </cell>
        </row>
        <row r="336">
          <cell r="N336">
            <v>0</v>
          </cell>
          <cell r="P336">
            <v>0</v>
          </cell>
        </row>
        <row r="337">
          <cell r="N337">
            <v>0</v>
          </cell>
          <cell r="P337">
            <v>0</v>
          </cell>
        </row>
        <row r="338">
          <cell r="N338">
            <v>0</v>
          </cell>
          <cell r="P338">
            <v>0</v>
          </cell>
        </row>
        <row r="339">
          <cell r="N339">
            <v>0</v>
          </cell>
          <cell r="P339">
            <v>0</v>
          </cell>
        </row>
        <row r="340">
          <cell r="N340">
            <v>0</v>
          </cell>
          <cell r="P340">
            <v>0</v>
          </cell>
        </row>
        <row r="341">
          <cell r="N341">
            <v>0</v>
          </cell>
          <cell r="P341">
            <v>0</v>
          </cell>
        </row>
        <row r="342">
          <cell r="N342">
            <v>0</v>
          </cell>
          <cell r="P342">
            <v>0</v>
          </cell>
          <cell r="R342" t="str">
            <v>AI-31</v>
          </cell>
        </row>
        <row r="343">
          <cell r="N343">
            <v>0</v>
          </cell>
          <cell r="P343">
            <v>0</v>
          </cell>
        </row>
        <row r="344">
          <cell r="N344">
            <v>0</v>
          </cell>
          <cell r="P344">
            <v>0</v>
          </cell>
          <cell r="R344" t="str">
            <v>AI-31</v>
          </cell>
        </row>
        <row r="345">
          <cell r="N345">
            <v>0</v>
          </cell>
          <cell r="P345">
            <v>0</v>
          </cell>
        </row>
        <row r="346">
          <cell r="N346">
            <v>0</v>
          </cell>
          <cell r="P346">
            <v>0</v>
          </cell>
        </row>
        <row r="347">
          <cell r="N347">
            <v>0</v>
          </cell>
          <cell r="P347">
            <v>0</v>
          </cell>
          <cell r="R347" t="str">
            <v>AI-31</v>
          </cell>
        </row>
        <row r="348">
          <cell r="N348">
            <v>0</v>
          </cell>
          <cell r="P348">
            <v>0</v>
          </cell>
        </row>
        <row r="349">
          <cell r="N349">
            <v>0</v>
          </cell>
          <cell r="P349">
            <v>0</v>
          </cell>
        </row>
        <row r="350">
          <cell r="N350">
            <v>0</v>
          </cell>
          <cell r="P350">
            <v>0</v>
          </cell>
        </row>
        <row r="351">
          <cell r="N351">
            <v>0</v>
          </cell>
          <cell r="P351">
            <v>0</v>
          </cell>
        </row>
        <row r="352">
          <cell r="N352">
            <v>0</v>
          </cell>
          <cell r="P352">
            <v>0</v>
          </cell>
          <cell r="R352" t="str">
            <v>AI-31</v>
          </cell>
        </row>
        <row r="353">
          <cell r="N353">
            <v>0</v>
          </cell>
          <cell r="P353">
            <v>0</v>
          </cell>
        </row>
        <row r="354">
          <cell r="N354">
            <v>0</v>
          </cell>
          <cell r="P354">
            <v>0</v>
          </cell>
          <cell r="R354" t="str">
            <v>AI-31</v>
          </cell>
        </row>
        <row r="355">
          <cell r="N355">
            <v>0</v>
          </cell>
          <cell r="P355">
            <v>0</v>
          </cell>
        </row>
        <row r="356">
          <cell r="N356">
            <v>0</v>
          </cell>
          <cell r="P356">
            <v>0</v>
          </cell>
        </row>
        <row r="357">
          <cell r="N357">
            <v>0</v>
          </cell>
          <cell r="P357">
            <v>0</v>
          </cell>
        </row>
        <row r="358">
          <cell r="N358">
            <v>959265</v>
          </cell>
          <cell r="P358">
            <v>0</v>
          </cell>
          <cell r="R358" t="str">
            <v>AI-36</v>
          </cell>
        </row>
        <row r="359">
          <cell r="N359">
            <v>0</v>
          </cell>
          <cell r="P359">
            <v>0</v>
          </cell>
        </row>
        <row r="360">
          <cell r="N360">
            <v>0</v>
          </cell>
          <cell r="P360">
            <v>0</v>
          </cell>
        </row>
        <row r="361">
          <cell r="N361">
            <v>0</v>
          </cell>
          <cell r="P361">
            <v>163024</v>
          </cell>
          <cell r="R361" t="str">
            <v>PI-32</v>
          </cell>
        </row>
        <row r="362">
          <cell r="N362">
            <v>0</v>
          </cell>
          <cell r="P362">
            <v>0</v>
          </cell>
          <cell r="R362" t="str">
            <v>PI-32</v>
          </cell>
        </row>
        <row r="363">
          <cell r="N363">
            <v>0</v>
          </cell>
          <cell r="P363">
            <v>0</v>
          </cell>
          <cell r="R363" t="str">
            <v>PI-32</v>
          </cell>
        </row>
        <row r="364">
          <cell r="N364">
            <v>0</v>
          </cell>
          <cell r="P364">
            <v>0</v>
          </cell>
        </row>
        <row r="365">
          <cell r="N365">
            <v>0</v>
          </cell>
          <cell r="P365">
            <v>55242</v>
          </cell>
          <cell r="R365" t="str">
            <v>PI-33</v>
          </cell>
        </row>
        <row r="366">
          <cell r="N366">
            <v>0</v>
          </cell>
          <cell r="P366">
            <v>0</v>
          </cell>
          <cell r="R366" t="str">
            <v>PI-33</v>
          </cell>
        </row>
        <row r="367">
          <cell r="N367">
            <v>0</v>
          </cell>
          <cell r="P367">
            <v>0</v>
          </cell>
          <cell r="R367" t="str">
            <v>PI-33</v>
          </cell>
        </row>
        <row r="368">
          <cell r="N368">
            <v>0</v>
          </cell>
          <cell r="P368">
            <v>0</v>
          </cell>
          <cell r="R368" t="str">
            <v>PI-33</v>
          </cell>
        </row>
        <row r="369">
          <cell r="N369">
            <v>0</v>
          </cell>
          <cell r="P369">
            <v>0</v>
          </cell>
          <cell r="R369" t="str">
            <v>PI-33</v>
          </cell>
        </row>
        <row r="370">
          <cell r="N370">
            <v>0</v>
          </cell>
          <cell r="P370">
            <v>0</v>
          </cell>
        </row>
        <row r="371">
          <cell r="N371">
            <v>0</v>
          </cell>
          <cell r="P371">
            <v>0</v>
          </cell>
          <cell r="R371" t="str">
            <v>PI-37</v>
          </cell>
        </row>
        <row r="372">
          <cell r="N372">
            <v>0</v>
          </cell>
          <cell r="P372">
            <v>0</v>
          </cell>
        </row>
        <row r="373">
          <cell r="N373">
            <v>0</v>
          </cell>
          <cell r="P373">
            <v>12800</v>
          </cell>
          <cell r="R373" t="str">
            <v>PI-34</v>
          </cell>
        </row>
        <row r="374">
          <cell r="N374">
            <v>0</v>
          </cell>
          <cell r="P374">
            <v>0</v>
          </cell>
        </row>
        <row r="375">
          <cell r="N375">
            <v>0</v>
          </cell>
          <cell r="P375">
            <v>0</v>
          </cell>
        </row>
        <row r="376">
          <cell r="N376">
            <v>0</v>
          </cell>
          <cell r="P376">
            <v>136492</v>
          </cell>
          <cell r="R376" t="str">
            <v>PI-35</v>
          </cell>
        </row>
        <row r="377">
          <cell r="N377">
            <v>0</v>
          </cell>
          <cell r="P377">
            <v>0</v>
          </cell>
        </row>
        <row r="378">
          <cell r="N378">
            <v>0</v>
          </cell>
          <cell r="P378">
            <v>325785</v>
          </cell>
          <cell r="R378" t="str">
            <v>PI-36</v>
          </cell>
        </row>
        <row r="379">
          <cell r="N379">
            <v>0</v>
          </cell>
          <cell r="P379">
            <v>0</v>
          </cell>
        </row>
        <row r="380">
          <cell r="N380">
            <v>0</v>
          </cell>
          <cell r="P380">
            <v>0</v>
          </cell>
          <cell r="R380" t="str">
            <v>AI-34</v>
          </cell>
        </row>
        <row r="381">
          <cell r="N381">
            <v>0</v>
          </cell>
          <cell r="P381">
            <v>0</v>
          </cell>
          <cell r="R381" t="str">
            <v>AI-34</v>
          </cell>
        </row>
        <row r="382">
          <cell r="N382">
            <v>0</v>
          </cell>
          <cell r="P382">
            <v>0</v>
          </cell>
        </row>
        <row r="383">
          <cell r="N383">
            <v>0</v>
          </cell>
          <cell r="P383">
            <v>0</v>
          </cell>
        </row>
        <row r="384">
          <cell r="N384">
            <v>1</v>
          </cell>
          <cell r="P384">
            <v>0</v>
          </cell>
        </row>
        <row r="385">
          <cell r="N385">
            <v>0</v>
          </cell>
          <cell r="P385">
            <v>0</v>
          </cell>
        </row>
        <row r="386">
          <cell r="N386">
            <v>0</v>
          </cell>
          <cell r="P386">
            <v>0</v>
          </cell>
        </row>
        <row r="387">
          <cell r="N387">
            <v>0</v>
          </cell>
          <cell r="P387">
            <v>0</v>
          </cell>
        </row>
        <row r="388">
          <cell r="N388">
            <v>0</v>
          </cell>
          <cell r="P388">
            <v>0</v>
          </cell>
          <cell r="R388" t="str">
            <v>PI-34</v>
          </cell>
        </row>
        <row r="389">
          <cell r="N389">
            <v>0</v>
          </cell>
          <cell r="P389">
            <v>0</v>
          </cell>
        </row>
        <row r="390">
          <cell r="N390">
            <v>0</v>
          </cell>
          <cell r="P390">
            <v>0</v>
          </cell>
        </row>
        <row r="391">
          <cell r="N391">
            <v>0</v>
          </cell>
          <cell r="P391">
            <v>0</v>
          </cell>
        </row>
        <row r="392">
          <cell r="N392">
            <v>0</v>
          </cell>
          <cell r="P392">
            <v>0</v>
          </cell>
        </row>
        <row r="393">
          <cell r="N393">
            <v>0</v>
          </cell>
          <cell r="P393">
            <v>0</v>
          </cell>
          <cell r="R393" t="str">
            <v>PI-34</v>
          </cell>
        </row>
        <row r="394">
          <cell r="N394">
            <v>0</v>
          </cell>
          <cell r="P394">
            <v>0</v>
          </cell>
          <cell r="R394" t="str">
            <v>PI-34</v>
          </cell>
        </row>
        <row r="395">
          <cell r="N395">
            <v>0</v>
          </cell>
          <cell r="P395">
            <v>0</v>
          </cell>
          <cell r="R395" t="str">
            <v>PI-34</v>
          </cell>
        </row>
        <row r="396">
          <cell r="N396">
            <v>0</v>
          </cell>
          <cell r="P396">
            <v>0</v>
          </cell>
          <cell r="R396" t="str">
            <v>PI-34</v>
          </cell>
        </row>
        <row r="397">
          <cell r="N397">
            <v>0</v>
          </cell>
          <cell r="P397">
            <v>0</v>
          </cell>
          <cell r="R397" t="str">
            <v>AI-35</v>
          </cell>
        </row>
        <row r="398">
          <cell r="N398">
            <v>0</v>
          </cell>
          <cell r="P398">
            <v>0</v>
          </cell>
          <cell r="R398" t="str">
            <v>AI-35</v>
          </cell>
        </row>
        <row r="399">
          <cell r="N399">
            <v>0</v>
          </cell>
          <cell r="P399">
            <v>0</v>
          </cell>
          <cell r="R399" t="str">
            <v>AI-35</v>
          </cell>
        </row>
        <row r="400">
          <cell r="N400">
            <v>0</v>
          </cell>
          <cell r="P400">
            <v>0</v>
          </cell>
          <cell r="R400" t="str">
            <v>AI-35</v>
          </cell>
        </row>
        <row r="401">
          <cell r="N401">
            <v>0</v>
          </cell>
          <cell r="P401">
            <v>0</v>
          </cell>
          <cell r="R401" t="str">
            <v>AI-35</v>
          </cell>
        </row>
        <row r="402">
          <cell r="N402">
            <v>0</v>
          </cell>
          <cell r="P402">
            <v>0</v>
          </cell>
          <cell r="R402" t="str">
            <v>AI-35</v>
          </cell>
        </row>
        <row r="403">
          <cell r="N403">
            <v>0</v>
          </cell>
          <cell r="P403">
            <v>0</v>
          </cell>
          <cell r="R403" t="str">
            <v>PI-39</v>
          </cell>
        </row>
        <row r="404">
          <cell r="N404">
            <v>0</v>
          </cell>
          <cell r="P404">
            <v>0</v>
          </cell>
          <cell r="R404" t="str">
            <v>PII-11</v>
          </cell>
        </row>
        <row r="405">
          <cell r="N405">
            <v>0</v>
          </cell>
          <cell r="P405">
            <v>0</v>
          </cell>
          <cell r="R405" t="str">
            <v>PII-11</v>
          </cell>
        </row>
        <row r="406">
          <cell r="N406">
            <v>0</v>
          </cell>
          <cell r="P406">
            <v>0</v>
          </cell>
          <cell r="R406" t="str">
            <v>PII-11</v>
          </cell>
        </row>
        <row r="407">
          <cell r="N407">
            <v>0</v>
          </cell>
          <cell r="P407">
            <v>0</v>
          </cell>
        </row>
        <row r="408">
          <cell r="N408">
            <v>0</v>
          </cell>
          <cell r="P408">
            <v>0</v>
          </cell>
        </row>
        <row r="409">
          <cell r="N409">
            <v>0</v>
          </cell>
          <cell r="P409">
            <v>0</v>
          </cell>
          <cell r="R409" t="str">
            <v>PII-11</v>
          </cell>
        </row>
        <row r="410">
          <cell r="N410">
            <v>0</v>
          </cell>
          <cell r="P410">
            <v>0</v>
          </cell>
        </row>
        <row r="411">
          <cell r="N411">
            <v>0</v>
          </cell>
          <cell r="P411">
            <v>0</v>
          </cell>
          <cell r="R411" t="str">
            <v>PI-5</v>
          </cell>
        </row>
        <row r="412">
          <cell r="N412">
            <v>0</v>
          </cell>
          <cell r="P412">
            <v>0</v>
          </cell>
          <cell r="R412" t="str">
            <v>PI-5</v>
          </cell>
        </row>
        <row r="413">
          <cell r="N413">
            <v>0</v>
          </cell>
          <cell r="P413">
            <v>0</v>
          </cell>
        </row>
        <row r="414">
          <cell r="N414">
            <v>0</v>
          </cell>
          <cell r="P414">
            <v>0</v>
          </cell>
        </row>
        <row r="415">
          <cell r="N415">
            <v>0</v>
          </cell>
          <cell r="P415">
            <v>0</v>
          </cell>
        </row>
        <row r="416">
          <cell r="N416">
            <v>0</v>
          </cell>
          <cell r="P416">
            <v>0</v>
          </cell>
        </row>
        <row r="417">
          <cell r="N417">
            <v>0</v>
          </cell>
          <cell r="P417">
            <v>0</v>
          </cell>
          <cell r="R417" t="str">
            <v>PI-4</v>
          </cell>
        </row>
        <row r="418">
          <cell r="N418">
            <v>0</v>
          </cell>
          <cell r="P418">
            <v>0</v>
          </cell>
          <cell r="R418" t="str">
            <v>PI-4</v>
          </cell>
        </row>
        <row r="419">
          <cell r="N419">
            <v>0</v>
          </cell>
          <cell r="P419">
            <v>0</v>
          </cell>
          <cell r="R419" t="str">
            <v>PI-40</v>
          </cell>
        </row>
        <row r="420">
          <cell r="N420">
            <v>0</v>
          </cell>
          <cell r="P420">
            <v>0</v>
          </cell>
        </row>
        <row r="421">
          <cell r="N421">
            <v>0</v>
          </cell>
          <cell r="P421">
            <v>0</v>
          </cell>
        </row>
        <row r="422">
          <cell r="N422">
            <v>0</v>
          </cell>
          <cell r="P422">
            <v>0</v>
          </cell>
        </row>
        <row r="423">
          <cell r="N423">
            <v>0</v>
          </cell>
          <cell r="P423">
            <v>0</v>
          </cell>
          <cell r="R423" t="str">
            <v>PI-40</v>
          </cell>
        </row>
        <row r="424">
          <cell r="N424">
            <v>0</v>
          </cell>
          <cell r="P424">
            <v>0</v>
          </cell>
        </row>
        <row r="425">
          <cell r="N425">
            <v>0</v>
          </cell>
          <cell r="P425">
            <v>0</v>
          </cell>
        </row>
        <row r="426">
          <cell r="N426">
            <v>0</v>
          </cell>
          <cell r="P426">
            <v>0</v>
          </cell>
          <cell r="R426" t="str">
            <v>AI-32</v>
          </cell>
        </row>
        <row r="427">
          <cell r="N427">
            <v>0</v>
          </cell>
          <cell r="P427">
            <v>0</v>
          </cell>
        </row>
        <row r="428">
          <cell r="N428">
            <v>0</v>
          </cell>
          <cell r="P428">
            <v>0</v>
          </cell>
        </row>
        <row r="429">
          <cell r="N429">
            <v>0</v>
          </cell>
          <cell r="P429">
            <v>0</v>
          </cell>
          <cell r="R429" t="str">
            <v>PII-11</v>
          </cell>
        </row>
        <row r="430">
          <cell r="N430">
            <v>0</v>
          </cell>
          <cell r="P430">
            <v>0</v>
          </cell>
        </row>
        <row r="431">
          <cell r="N431">
            <v>0</v>
          </cell>
          <cell r="P431">
            <v>0</v>
          </cell>
        </row>
        <row r="432">
          <cell r="N432">
            <v>0</v>
          </cell>
          <cell r="P432">
            <v>0</v>
          </cell>
        </row>
        <row r="433">
          <cell r="N433">
            <v>0</v>
          </cell>
          <cell r="P433">
            <v>0</v>
          </cell>
        </row>
        <row r="434">
          <cell r="N434">
            <v>0</v>
          </cell>
          <cell r="P434">
            <v>0</v>
          </cell>
          <cell r="R434" t="str">
            <v>AI-37</v>
          </cell>
        </row>
        <row r="435">
          <cell r="N435">
            <v>0</v>
          </cell>
          <cell r="P435">
            <v>0</v>
          </cell>
          <cell r="R435" t="str">
            <v>AI-37</v>
          </cell>
        </row>
        <row r="436">
          <cell r="N436">
            <v>0</v>
          </cell>
          <cell r="P436">
            <v>0</v>
          </cell>
          <cell r="R436" t="str">
            <v>AI-37</v>
          </cell>
        </row>
        <row r="437">
          <cell r="N437">
            <v>0</v>
          </cell>
          <cell r="P437">
            <v>0</v>
          </cell>
          <cell r="R437" t="str">
            <v>AI-37</v>
          </cell>
        </row>
        <row r="438">
          <cell r="N438">
            <v>0</v>
          </cell>
          <cell r="P438">
            <v>0</v>
          </cell>
        </row>
        <row r="439">
          <cell r="N439">
            <v>0</v>
          </cell>
          <cell r="P439">
            <v>0</v>
          </cell>
        </row>
        <row r="440">
          <cell r="N440">
            <v>0</v>
          </cell>
          <cell r="P440">
            <v>0</v>
          </cell>
        </row>
        <row r="441">
          <cell r="N441">
            <v>0</v>
          </cell>
          <cell r="P441">
            <v>0</v>
          </cell>
        </row>
        <row r="442">
          <cell r="N442">
            <v>0</v>
          </cell>
          <cell r="P442">
            <v>0</v>
          </cell>
        </row>
        <row r="443">
          <cell r="N443">
            <v>0</v>
          </cell>
          <cell r="P443">
            <v>0</v>
          </cell>
        </row>
        <row r="444">
          <cell r="N444">
            <v>0</v>
          </cell>
          <cell r="P444">
            <v>0</v>
          </cell>
          <cell r="R444" t="str">
            <v>AI-71</v>
          </cell>
        </row>
        <row r="445">
          <cell r="N445">
            <v>0</v>
          </cell>
          <cell r="P445">
            <v>0</v>
          </cell>
          <cell r="R445" t="str">
            <v>AI-71</v>
          </cell>
        </row>
        <row r="446">
          <cell r="N446">
            <v>0</v>
          </cell>
          <cell r="P446">
            <v>0</v>
          </cell>
          <cell r="R446" t="str">
            <v>PI-5</v>
          </cell>
        </row>
        <row r="447">
          <cell r="N447">
            <v>0</v>
          </cell>
          <cell r="P447">
            <v>0</v>
          </cell>
          <cell r="R447" t="str">
            <v>PI-5</v>
          </cell>
        </row>
        <row r="448">
          <cell r="N448">
            <v>0</v>
          </cell>
          <cell r="P448">
            <v>0</v>
          </cell>
        </row>
        <row r="449">
          <cell r="N449">
            <v>0</v>
          </cell>
          <cell r="P449">
            <v>0</v>
          </cell>
        </row>
        <row r="450">
          <cell r="N450">
            <v>0</v>
          </cell>
          <cell r="P450">
            <v>0</v>
          </cell>
        </row>
        <row r="451">
          <cell r="N451">
            <v>0</v>
          </cell>
          <cell r="P451">
            <v>0</v>
          </cell>
        </row>
        <row r="452">
          <cell r="N452">
            <v>0</v>
          </cell>
          <cell r="P452">
            <v>0</v>
          </cell>
        </row>
        <row r="453">
          <cell r="N453">
            <v>0</v>
          </cell>
          <cell r="P453">
            <v>0</v>
          </cell>
        </row>
        <row r="454">
          <cell r="N454">
            <v>0</v>
          </cell>
          <cell r="P454">
            <v>0</v>
          </cell>
        </row>
        <row r="455">
          <cell r="N455">
            <v>0</v>
          </cell>
          <cell r="P455">
            <v>0</v>
          </cell>
        </row>
        <row r="456">
          <cell r="N456">
            <v>0</v>
          </cell>
          <cell r="P456">
            <v>0</v>
          </cell>
        </row>
        <row r="457">
          <cell r="N457">
            <v>0</v>
          </cell>
          <cell r="P457">
            <v>0</v>
          </cell>
          <cell r="R457" t="str">
            <v>AI-2</v>
          </cell>
        </row>
        <row r="458">
          <cell r="N458">
            <v>0</v>
          </cell>
          <cell r="P458">
            <v>0</v>
          </cell>
          <cell r="R458" t="str">
            <v>AI-2</v>
          </cell>
        </row>
        <row r="459">
          <cell r="N459">
            <v>0</v>
          </cell>
          <cell r="P459">
            <v>0</v>
          </cell>
          <cell r="R459" t="str">
            <v>AI-2</v>
          </cell>
        </row>
        <row r="460">
          <cell r="N460">
            <v>0</v>
          </cell>
          <cell r="P460">
            <v>0</v>
          </cell>
          <cell r="R460" t="str">
            <v>AI-11</v>
          </cell>
        </row>
        <row r="461">
          <cell r="N461">
            <v>0</v>
          </cell>
          <cell r="P461">
            <v>0</v>
          </cell>
          <cell r="R461" t="str">
            <v>AI-11</v>
          </cell>
        </row>
        <row r="462">
          <cell r="N462">
            <v>152279</v>
          </cell>
          <cell r="P462">
            <v>0</v>
          </cell>
          <cell r="R462" t="str">
            <v>AI-11</v>
          </cell>
        </row>
        <row r="463">
          <cell r="N463">
            <v>0</v>
          </cell>
          <cell r="P463">
            <v>0</v>
          </cell>
        </row>
        <row r="464">
          <cell r="N464">
            <v>0</v>
          </cell>
          <cell r="P464">
            <v>0</v>
          </cell>
        </row>
        <row r="465">
          <cell r="N465">
            <v>0</v>
          </cell>
          <cell r="P465">
            <v>0</v>
          </cell>
        </row>
        <row r="466">
          <cell r="N466">
            <v>0</v>
          </cell>
          <cell r="P466">
            <v>0</v>
          </cell>
        </row>
        <row r="467">
          <cell r="N467">
            <v>0</v>
          </cell>
          <cell r="P467">
            <v>0</v>
          </cell>
        </row>
        <row r="468">
          <cell r="N468">
            <v>0</v>
          </cell>
          <cell r="P468">
            <v>0</v>
          </cell>
        </row>
        <row r="469">
          <cell r="N469">
            <v>0</v>
          </cell>
          <cell r="P469">
            <v>0</v>
          </cell>
        </row>
        <row r="470">
          <cell r="N470">
            <v>61619</v>
          </cell>
          <cell r="P470">
            <v>0</v>
          </cell>
          <cell r="R470" t="str">
            <v>AI-11</v>
          </cell>
        </row>
        <row r="471">
          <cell r="N471">
            <v>0</v>
          </cell>
          <cell r="P471">
            <v>0</v>
          </cell>
        </row>
        <row r="472">
          <cell r="N472">
            <v>0</v>
          </cell>
          <cell r="P472">
            <v>0</v>
          </cell>
        </row>
        <row r="473">
          <cell r="N473">
            <v>0</v>
          </cell>
          <cell r="P473">
            <v>0</v>
          </cell>
        </row>
        <row r="474">
          <cell r="N474">
            <v>0</v>
          </cell>
          <cell r="P474">
            <v>0</v>
          </cell>
        </row>
        <row r="475">
          <cell r="N475">
            <v>0</v>
          </cell>
          <cell r="P475">
            <v>0</v>
          </cell>
        </row>
        <row r="476">
          <cell r="N476">
            <v>0</v>
          </cell>
          <cell r="P476">
            <v>0</v>
          </cell>
        </row>
        <row r="477">
          <cell r="N477">
            <v>0</v>
          </cell>
          <cell r="P477">
            <v>0</v>
          </cell>
        </row>
        <row r="478">
          <cell r="N478">
            <v>0</v>
          </cell>
          <cell r="P478">
            <v>0</v>
          </cell>
          <cell r="R478" t="str">
            <v>AI-11</v>
          </cell>
        </row>
        <row r="479">
          <cell r="N479">
            <v>0</v>
          </cell>
          <cell r="P479">
            <v>0</v>
          </cell>
        </row>
        <row r="480">
          <cell r="N480">
            <v>0</v>
          </cell>
          <cell r="P480">
            <v>0</v>
          </cell>
        </row>
        <row r="481">
          <cell r="N481">
            <v>0</v>
          </cell>
          <cell r="P481">
            <v>0</v>
          </cell>
        </row>
        <row r="482">
          <cell r="N482">
            <v>0</v>
          </cell>
          <cell r="P482">
            <v>0</v>
          </cell>
        </row>
        <row r="483">
          <cell r="N483">
            <v>0</v>
          </cell>
          <cell r="P483">
            <v>0</v>
          </cell>
        </row>
        <row r="484">
          <cell r="N484">
            <v>0</v>
          </cell>
          <cell r="P484">
            <v>0</v>
          </cell>
        </row>
        <row r="485">
          <cell r="N485">
            <v>0</v>
          </cell>
          <cell r="P485">
            <v>0</v>
          </cell>
        </row>
        <row r="486">
          <cell r="N486">
            <v>0</v>
          </cell>
          <cell r="P486">
            <v>0</v>
          </cell>
          <cell r="R486" t="str">
            <v>AI-11</v>
          </cell>
        </row>
        <row r="487">
          <cell r="N487">
            <v>0</v>
          </cell>
          <cell r="P487">
            <v>0</v>
          </cell>
          <cell r="R487" t="str">
            <v>AI-11</v>
          </cell>
        </row>
        <row r="488">
          <cell r="N488">
            <v>0</v>
          </cell>
          <cell r="P488">
            <v>0</v>
          </cell>
          <cell r="R488" t="str">
            <v>PI-21</v>
          </cell>
        </row>
        <row r="489">
          <cell r="N489">
            <v>0</v>
          </cell>
          <cell r="P489">
            <v>0</v>
          </cell>
        </row>
        <row r="490">
          <cell r="N490">
            <v>0</v>
          </cell>
          <cell r="P490">
            <v>0</v>
          </cell>
        </row>
        <row r="491">
          <cell r="N491">
            <v>0</v>
          </cell>
          <cell r="P491">
            <v>0</v>
          </cell>
        </row>
        <row r="492">
          <cell r="N492">
            <v>5162076</v>
          </cell>
          <cell r="P492">
            <v>0</v>
          </cell>
          <cell r="R492" t="str">
            <v>AI-12</v>
          </cell>
        </row>
        <row r="493">
          <cell r="N493">
            <v>0</v>
          </cell>
          <cell r="P493">
            <v>0</v>
          </cell>
        </row>
        <row r="494">
          <cell r="N494">
            <v>0</v>
          </cell>
          <cell r="P494">
            <v>0</v>
          </cell>
        </row>
        <row r="495">
          <cell r="N495">
            <v>0</v>
          </cell>
          <cell r="P495">
            <v>0</v>
          </cell>
        </row>
        <row r="496">
          <cell r="N496">
            <v>0</v>
          </cell>
          <cell r="P496">
            <v>0</v>
          </cell>
          <cell r="R496" t="str">
            <v>AI-2</v>
          </cell>
        </row>
        <row r="497">
          <cell r="N497">
            <v>0</v>
          </cell>
          <cell r="P497">
            <v>0</v>
          </cell>
          <cell r="R497" t="str">
            <v>AI-2</v>
          </cell>
        </row>
        <row r="498">
          <cell r="N498">
            <v>0</v>
          </cell>
          <cell r="P498">
            <v>0</v>
          </cell>
          <cell r="R498" t="str">
            <v>AI-2</v>
          </cell>
        </row>
        <row r="499">
          <cell r="N499">
            <v>0</v>
          </cell>
          <cell r="P499">
            <v>0</v>
          </cell>
          <cell r="R499" t="str">
            <v>PI-22</v>
          </cell>
        </row>
        <row r="500">
          <cell r="N500">
            <v>0</v>
          </cell>
          <cell r="P500">
            <v>0</v>
          </cell>
        </row>
        <row r="501">
          <cell r="N501">
            <v>0</v>
          </cell>
          <cell r="P501">
            <v>0</v>
          </cell>
        </row>
        <row r="502">
          <cell r="N502">
            <v>0</v>
          </cell>
          <cell r="P502">
            <v>0</v>
          </cell>
        </row>
        <row r="503">
          <cell r="N503">
            <v>0</v>
          </cell>
          <cell r="P503">
            <v>0</v>
          </cell>
          <cell r="R503" t="str">
            <v>PI-22</v>
          </cell>
        </row>
        <row r="504">
          <cell r="N504">
            <v>0</v>
          </cell>
          <cell r="P504">
            <v>0</v>
          </cell>
        </row>
        <row r="505">
          <cell r="N505">
            <v>0</v>
          </cell>
          <cell r="P505">
            <v>0</v>
          </cell>
        </row>
        <row r="506">
          <cell r="N506">
            <v>0</v>
          </cell>
          <cell r="P506">
            <v>0</v>
          </cell>
        </row>
        <row r="507">
          <cell r="N507">
            <v>0</v>
          </cell>
          <cell r="P507">
            <v>0</v>
          </cell>
          <cell r="R507" t="str">
            <v>AI-2</v>
          </cell>
        </row>
        <row r="508">
          <cell r="N508">
            <v>0</v>
          </cell>
          <cell r="P508">
            <v>0</v>
          </cell>
          <cell r="R508" t="str">
            <v>AI-2</v>
          </cell>
        </row>
        <row r="509">
          <cell r="N509">
            <v>0</v>
          </cell>
          <cell r="P509">
            <v>0</v>
          </cell>
          <cell r="R509" t="str">
            <v>AI-2</v>
          </cell>
        </row>
        <row r="510">
          <cell r="N510">
            <v>0</v>
          </cell>
          <cell r="P510">
            <v>0</v>
          </cell>
        </row>
        <row r="511">
          <cell r="N511">
            <v>0</v>
          </cell>
          <cell r="P511">
            <v>0</v>
          </cell>
        </row>
        <row r="512">
          <cell r="N512">
            <v>0</v>
          </cell>
          <cell r="P512">
            <v>0</v>
          </cell>
        </row>
        <row r="514">
          <cell r="N514">
            <v>0</v>
          </cell>
          <cell r="P514">
            <v>0</v>
          </cell>
          <cell r="R514" t="str">
            <v>SN4</v>
          </cell>
        </row>
        <row r="515">
          <cell r="N515">
            <v>0</v>
          </cell>
          <cell r="P515">
            <v>0</v>
          </cell>
        </row>
        <row r="516">
          <cell r="N516">
            <v>0</v>
          </cell>
          <cell r="P516">
            <v>0</v>
          </cell>
        </row>
        <row r="517">
          <cell r="N517">
            <v>0</v>
          </cell>
          <cell r="P517">
            <v>0</v>
          </cell>
        </row>
        <row r="518">
          <cell r="N518">
            <v>0</v>
          </cell>
          <cell r="P518">
            <v>0</v>
          </cell>
        </row>
        <row r="519">
          <cell r="N519">
            <v>0</v>
          </cell>
          <cell r="P519">
            <v>0</v>
          </cell>
        </row>
        <row r="520">
          <cell r="N520">
            <v>0</v>
          </cell>
          <cell r="P520">
            <v>0</v>
          </cell>
        </row>
        <row r="521">
          <cell r="N521">
            <v>0</v>
          </cell>
          <cell r="P521">
            <v>0</v>
          </cell>
        </row>
        <row r="522">
          <cell r="N522">
            <v>0</v>
          </cell>
          <cell r="P522">
            <v>0</v>
          </cell>
        </row>
        <row r="523">
          <cell r="N523">
            <v>0</v>
          </cell>
          <cell r="P523">
            <v>0</v>
          </cell>
        </row>
        <row r="524">
          <cell r="N524">
            <v>0</v>
          </cell>
          <cell r="P524">
            <v>0</v>
          </cell>
        </row>
        <row r="525">
          <cell r="N525">
            <v>0</v>
          </cell>
          <cell r="P525">
            <v>0</v>
          </cell>
        </row>
        <row r="526">
          <cell r="N526">
            <v>0</v>
          </cell>
          <cell r="P526">
            <v>0</v>
          </cell>
        </row>
        <row r="527">
          <cell r="N527">
            <v>0</v>
          </cell>
          <cell r="P527">
            <v>0</v>
          </cell>
        </row>
        <row r="528">
          <cell r="N528">
            <v>0</v>
          </cell>
          <cell r="P528">
            <v>0</v>
          </cell>
        </row>
        <row r="529">
          <cell r="N529">
            <v>0</v>
          </cell>
          <cell r="P529">
            <v>0</v>
          </cell>
        </row>
        <row r="530">
          <cell r="N530">
            <v>0</v>
          </cell>
          <cell r="P530">
            <v>0</v>
          </cell>
        </row>
        <row r="531">
          <cell r="N531">
            <v>0</v>
          </cell>
          <cell r="P531">
            <v>0</v>
          </cell>
        </row>
        <row r="532">
          <cell r="N532">
            <v>0</v>
          </cell>
          <cell r="P532">
            <v>0</v>
          </cell>
        </row>
        <row r="533">
          <cell r="N533">
            <v>0</v>
          </cell>
          <cell r="P533">
            <v>0</v>
          </cell>
        </row>
        <row r="534">
          <cell r="N534">
            <v>0</v>
          </cell>
          <cell r="P534">
            <v>0</v>
          </cell>
        </row>
        <row r="535">
          <cell r="N535">
            <v>0</v>
          </cell>
          <cell r="P535">
            <v>0</v>
          </cell>
        </row>
        <row r="536">
          <cell r="N536">
            <v>0</v>
          </cell>
          <cell r="P536">
            <v>0</v>
          </cell>
        </row>
        <row r="537">
          <cell r="N537">
            <v>0</v>
          </cell>
          <cell r="P537">
            <v>0</v>
          </cell>
          <cell r="R537" t="str">
            <v>SN4</v>
          </cell>
        </row>
        <row r="538">
          <cell r="N538">
            <v>0</v>
          </cell>
          <cell r="P538">
            <v>0</v>
          </cell>
        </row>
        <row r="539">
          <cell r="N539">
            <v>0</v>
          </cell>
          <cell r="P539">
            <v>0</v>
          </cell>
        </row>
        <row r="540">
          <cell r="N540">
            <v>0</v>
          </cell>
          <cell r="P540">
            <v>0</v>
          </cell>
        </row>
        <row r="541">
          <cell r="N541">
            <v>0</v>
          </cell>
          <cell r="P541">
            <v>0</v>
          </cell>
        </row>
        <row r="542">
          <cell r="N542">
            <v>0</v>
          </cell>
          <cell r="P542">
            <v>0</v>
          </cell>
        </row>
        <row r="543">
          <cell r="N543">
            <v>503000</v>
          </cell>
          <cell r="P543">
            <v>0</v>
          </cell>
          <cell r="R543" t="str">
            <v>SN7</v>
          </cell>
        </row>
        <row r="544">
          <cell r="N544">
            <v>0</v>
          </cell>
          <cell r="P544">
            <v>0</v>
          </cell>
        </row>
        <row r="545">
          <cell r="N545">
            <v>0</v>
          </cell>
          <cell r="P545">
            <v>0</v>
          </cell>
        </row>
        <row r="546">
          <cell r="N546">
            <v>0</v>
          </cell>
          <cell r="P546">
            <v>0</v>
          </cell>
        </row>
        <row r="547">
          <cell r="N547">
            <v>0</v>
          </cell>
          <cell r="P547">
            <v>0</v>
          </cell>
        </row>
        <row r="548">
          <cell r="N548">
            <v>0</v>
          </cell>
          <cell r="P548">
            <v>0</v>
          </cell>
        </row>
        <row r="549">
          <cell r="N549">
            <v>0</v>
          </cell>
          <cell r="P549">
            <v>0</v>
          </cell>
          <cell r="R549" t="str">
            <v>SN4</v>
          </cell>
        </row>
        <row r="550">
          <cell r="N550">
            <v>0</v>
          </cell>
          <cell r="P550">
            <v>0</v>
          </cell>
        </row>
        <row r="551">
          <cell r="N551">
            <v>0</v>
          </cell>
          <cell r="P551">
            <v>0</v>
          </cell>
        </row>
        <row r="552">
          <cell r="N552">
            <v>0</v>
          </cell>
          <cell r="P552">
            <v>0</v>
          </cell>
        </row>
        <row r="553">
          <cell r="N553">
            <v>0</v>
          </cell>
          <cell r="P553">
            <v>0</v>
          </cell>
        </row>
        <row r="554">
          <cell r="N554">
            <v>0</v>
          </cell>
          <cell r="P554">
            <v>0</v>
          </cell>
        </row>
        <row r="555">
          <cell r="N555">
            <v>25147037</v>
          </cell>
          <cell r="P555">
            <v>0</v>
          </cell>
          <cell r="R555" t="str">
            <v>SN4</v>
          </cell>
        </row>
        <row r="556">
          <cell r="N556">
            <v>0</v>
          </cell>
          <cell r="P556">
            <v>0</v>
          </cell>
        </row>
        <row r="557">
          <cell r="N557">
            <v>0</v>
          </cell>
          <cell r="P557">
            <v>0</v>
          </cell>
        </row>
        <row r="558">
          <cell r="N558">
            <v>0</v>
          </cell>
          <cell r="P558">
            <v>0</v>
          </cell>
        </row>
        <row r="559">
          <cell r="N559">
            <v>0</v>
          </cell>
          <cell r="P559">
            <v>0</v>
          </cell>
        </row>
        <row r="560">
          <cell r="N560">
            <v>0</v>
          </cell>
          <cell r="P560">
            <v>0</v>
          </cell>
        </row>
        <row r="561">
          <cell r="N561">
            <v>0</v>
          </cell>
          <cell r="P561">
            <v>0</v>
          </cell>
          <cell r="R561" t="str">
            <v>SN7</v>
          </cell>
        </row>
        <row r="562">
          <cell r="N562">
            <v>0</v>
          </cell>
          <cell r="P562">
            <v>0</v>
          </cell>
        </row>
        <row r="563">
          <cell r="N563">
            <v>0</v>
          </cell>
          <cell r="P563">
            <v>0</v>
          </cell>
        </row>
        <row r="564">
          <cell r="N564">
            <v>0</v>
          </cell>
          <cell r="P564">
            <v>0</v>
          </cell>
        </row>
        <row r="565">
          <cell r="N565">
            <v>0</v>
          </cell>
          <cell r="P565">
            <v>0</v>
          </cell>
        </row>
        <row r="566">
          <cell r="N566">
            <v>0</v>
          </cell>
          <cell r="P566">
            <v>0</v>
          </cell>
        </row>
        <row r="567">
          <cell r="N567">
            <v>0</v>
          </cell>
          <cell r="P567">
            <v>0</v>
          </cell>
          <cell r="R567" t="str">
            <v>SN7</v>
          </cell>
        </row>
        <row r="568">
          <cell r="N568">
            <v>0</v>
          </cell>
          <cell r="P568">
            <v>0</v>
          </cell>
        </row>
        <row r="569">
          <cell r="N569">
            <v>0</v>
          </cell>
          <cell r="P569">
            <v>0</v>
          </cell>
        </row>
        <row r="570">
          <cell r="N570">
            <v>0</v>
          </cell>
          <cell r="P570">
            <v>0</v>
          </cell>
        </row>
        <row r="571">
          <cell r="N571">
            <v>0</v>
          </cell>
          <cell r="P571">
            <v>0</v>
          </cell>
        </row>
        <row r="572">
          <cell r="N572">
            <v>0</v>
          </cell>
          <cell r="P572">
            <v>0</v>
          </cell>
        </row>
        <row r="573">
          <cell r="N573">
            <v>0</v>
          </cell>
          <cell r="P573">
            <v>0</v>
          </cell>
        </row>
        <row r="574">
          <cell r="N574">
            <v>0</v>
          </cell>
          <cell r="P574">
            <v>0</v>
          </cell>
        </row>
        <row r="575">
          <cell r="N575">
            <v>180000</v>
          </cell>
          <cell r="P575">
            <v>0</v>
          </cell>
          <cell r="R575" t="str">
            <v>SN7</v>
          </cell>
        </row>
        <row r="576">
          <cell r="N576">
            <v>0</v>
          </cell>
          <cell r="P576">
            <v>0</v>
          </cell>
        </row>
        <row r="577">
          <cell r="N577">
            <v>0</v>
          </cell>
          <cell r="P577">
            <v>0</v>
          </cell>
        </row>
        <row r="578">
          <cell r="N578">
            <v>0</v>
          </cell>
          <cell r="P578">
            <v>0</v>
          </cell>
        </row>
        <row r="579">
          <cell r="N579">
            <v>0</v>
          </cell>
          <cell r="P579">
            <v>0</v>
          </cell>
          <cell r="R579" t="str">
            <v>SN7</v>
          </cell>
        </row>
        <row r="580">
          <cell r="N580">
            <v>0</v>
          </cell>
          <cell r="P580">
            <v>0</v>
          </cell>
        </row>
        <row r="581">
          <cell r="N581">
            <v>0</v>
          </cell>
          <cell r="P581">
            <v>0</v>
          </cell>
        </row>
        <row r="582">
          <cell r="N582">
            <v>0</v>
          </cell>
          <cell r="P582">
            <v>0</v>
          </cell>
        </row>
        <row r="583">
          <cell r="N583">
            <v>0</v>
          </cell>
          <cell r="P583">
            <v>0</v>
          </cell>
        </row>
        <row r="584">
          <cell r="N584">
            <v>0</v>
          </cell>
          <cell r="P584">
            <v>0</v>
          </cell>
        </row>
        <row r="585">
          <cell r="N585">
            <v>43417</v>
          </cell>
          <cell r="P585">
            <v>0</v>
          </cell>
          <cell r="R585" t="str">
            <v>SN7</v>
          </cell>
        </row>
        <row r="586">
          <cell r="N586">
            <v>0</v>
          </cell>
          <cell r="P586">
            <v>0</v>
          </cell>
        </row>
        <row r="587">
          <cell r="N587">
            <v>0</v>
          </cell>
          <cell r="P587">
            <v>0</v>
          </cell>
        </row>
        <row r="588">
          <cell r="N588">
            <v>0</v>
          </cell>
          <cell r="P588">
            <v>0</v>
          </cell>
        </row>
        <row r="589">
          <cell r="N589">
            <v>0</v>
          </cell>
          <cell r="P589">
            <v>0</v>
          </cell>
        </row>
        <row r="590">
          <cell r="N590">
            <v>0</v>
          </cell>
          <cell r="P590">
            <v>0</v>
          </cell>
          <cell r="R590" t="str">
            <v>SN7</v>
          </cell>
        </row>
        <row r="591">
          <cell r="N591">
            <v>0</v>
          </cell>
          <cell r="P591">
            <v>0</v>
          </cell>
        </row>
        <row r="592">
          <cell r="N592">
            <v>0</v>
          </cell>
          <cell r="P592">
            <v>0</v>
          </cell>
        </row>
        <row r="593">
          <cell r="N593">
            <v>0</v>
          </cell>
          <cell r="P593">
            <v>0</v>
          </cell>
        </row>
        <row r="594">
          <cell r="N594">
            <v>0</v>
          </cell>
          <cell r="P594">
            <v>0</v>
          </cell>
          <cell r="R594" t="str">
            <v>SN7</v>
          </cell>
        </row>
        <row r="595">
          <cell r="N595">
            <v>0</v>
          </cell>
          <cell r="P595">
            <v>0</v>
          </cell>
        </row>
        <row r="596">
          <cell r="N596">
            <v>0</v>
          </cell>
          <cell r="P596">
            <v>0</v>
          </cell>
        </row>
        <row r="597">
          <cell r="N597">
            <v>0</v>
          </cell>
          <cell r="P597">
            <v>0</v>
          </cell>
        </row>
        <row r="598">
          <cell r="N598">
            <v>0</v>
          </cell>
          <cell r="P598">
            <v>0</v>
          </cell>
        </row>
        <row r="599">
          <cell r="N599">
            <v>0</v>
          </cell>
          <cell r="P599">
            <v>0</v>
          </cell>
        </row>
        <row r="600">
          <cell r="N600">
            <v>0</v>
          </cell>
          <cell r="P600">
            <v>0</v>
          </cell>
        </row>
        <row r="601">
          <cell r="N601">
            <v>0</v>
          </cell>
          <cell r="P601">
            <v>0</v>
          </cell>
        </row>
        <row r="602">
          <cell r="N602">
            <v>0</v>
          </cell>
          <cell r="P602">
            <v>0</v>
          </cell>
          <cell r="R602" t="str">
            <v>SN7</v>
          </cell>
        </row>
        <row r="603">
          <cell r="N603">
            <v>0</v>
          </cell>
          <cell r="P603">
            <v>0</v>
          </cell>
        </row>
        <row r="604">
          <cell r="N604">
            <v>0</v>
          </cell>
          <cell r="P604">
            <v>0</v>
          </cell>
          <cell r="R604" t="str">
            <v>SN7</v>
          </cell>
        </row>
        <row r="605">
          <cell r="N605">
            <v>0</v>
          </cell>
          <cell r="P605">
            <v>0</v>
          </cell>
        </row>
        <row r="606">
          <cell r="N606">
            <v>0</v>
          </cell>
          <cell r="P606">
            <v>0</v>
          </cell>
          <cell r="R606" t="str">
            <v>SN7</v>
          </cell>
        </row>
        <row r="607">
          <cell r="N607">
            <v>0</v>
          </cell>
          <cell r="P607">
            <v>0</v>
          </cell>
        </row>
        <row r="608">
          <cell r="N608">
            <v>0</v>
          </cell>
          <cell r="P608">
            <v>0</v>
          </cell>
          <cell r="R608" t="str">
            <v>SN7</v>
          </cell>
        </row>
        <row r="609">
          <cell r="N609">
            <v>0</v>
          </cell>
          <cell r="P609">
            <v>0</v>
          </cell>
        </row>
        <row r="610">
          <cell r="N610">
            <v>0</v>
          </cell>
          <cell r="P610">
            <v>0</v>
          </cell>
          <cell r="R610" t="str">
            <v>SN7</v>
          </cell>
        </row>
        <row r="611">
          <cell r="N611">
            <v>0</v>
          </cell>
          <cell r="P611">
            <v>0</v>
          </cell>
        </row>
        <row r="612">
          <cell r="N612">
            <v>454791</v>
          </cell>
          <cell r="P612">
            <v>0</v>
          </cell>
          <cell r="R612" t="str">
            <v>SN7</v>
          </cell>
        </row>
        <row r="613">
          <cell r="N613">
            <v>0</v>
          </cell>
          <cell r="P613">
            <v>0</v>
          </cell>
        </row>
        <row r="614">
          <cell r="N614">
            <v>0</v>
          </cell>
          <cell r="P614">
            <v>0</v>
          </cell>
          <cell r="R614" t="str">
            <v>SN7</v>
          </cell>
        </row>
        <row r="615">
          <cell r="N615">
            <v>0</v>
          </cell>
          <cell r="P615">
            <v>0</v>
          </cell>
        </row>
        <row r="616">
          <cell r="N616">
            <v>0</v>
          </cell>
          <cell r="P616">
            <v>0</v>
          </cell>
        </row>
        <row r="617">
          <cell r="N617">
            <v>0</v>
          </cell>
          <cell r="P617">
            <v>0</v>
          </cell>
        </row>
        <row r="618">
          <cell r="N618">
            <v>15451</v>
          </cell>
          <cell r="P618">
            <v>0</v>
          </cell>
          <cell r="R618" t="str">
            <v>SN7</v>
          </cell>
        </row>
        <row r="619">
          <cell r="N619">
            <v>0</v>
          </cell>
          <cell r="P619">
            <v>0</v>
          </cell>
        </row>
        <row r="620">
          <cell r="N620">
            <v>0</v>
          </cell>
          <cell r="P620">
            <v>0</v>
          </cell>
        </row>
        <row r="621">
          <cell r="N621">
            <v>0</v>
          </cell>
          <cell r="P621">
            <v>0</v>
          </cell>
          <cell r="R621" t="str">
            <v>SN7</v>
          </cell>
        </row>
        <row r="622">
          <cell r="N622">
            <v>0</v>
          </cell>
          <cell r="P622">
            <v>0</v>
          </cell>
        </row>
        <row r="623">
          <cell r="N623">
            <v>0</v>
          </cell>
          <cell r="P623">
            <v>0</v>
          </cell>
          <cell r="R623" t="str">
            <v>SN7</v>
          </cell>
        </row>
        <row r="624">
          <cell r="N624">
            <v>0</v>
          </cell>
          <cell r="P624">
            <v>0</v>
          </cell>
        </row>
        <row r="625">
          <cell r="N625">
            <v>0</v>
          </cell>
          <cell r="P625">
            <v>0</v>
          </cell>
          <cell r="R625" t="str">
            <v>SN7</v>
          </cell>
        </row>
        <row r="626">
          <cell r="N626">
            <v>0</v>
          </cell>
          <cell r="P626">
            <v>0</v>
          </cell>
        </row>
        <row r="627">
          <cell r="N627">
            <v>137050</v>
          </cell>
          <cell r="P627">
            <v>0</v>
          </cell>
          <cell r="R627" t="str">
            <v>SN7</v>
          </cell>
        </row>
        <row r="628">
          <cell r="N628">
            <v>0</v>
          </cell>
          <cell r="P628">
            <v>0</v>
          </cell>
        </row>
        <row r="629">
          <cell r="N629">
            <v>0</v>
          </cell>
          <cell r="P629">
            <v>0</v>
          </cell>
        </row>
        <row r="630">
          <cell r="N630">
            <v>0</v>
          </cell>
          <cell r="P630">
            <v>0</v>
          </cell>
        </row>
        <row r="631">
          <cell r="N631">
            <v>0</v>
          </cell>
          <cell r="P631">
            <v>0</v>
          </cell>
        </row>
        <row r="632">
          <cell r="N632">
            <v>0</v>
          </cell>
          <cell r="P632">
            <v>0</v>
          </cell>
        </row>
        <row r="633">
          <cell r="N633">
            <v>0</v>
          </cell>
          <cell r="P633">
            <v>0</v>
          </cell>
        </row>
        <row r="634">
          <cell r="N634">
            <v>2511000</v>
          </cell>
          <cell r="P634">
            <v>0</v>
          </cell>
          <cell r="R634" t="str">
            <v>SN5-1</v>
          </cell>
        </row>
        <row r="635">
          <cell r="N635">
            <v>0</v>
          </cell>
          <cell r="P635">
            <v>0</v>
          </cell>
        </row>
        <row r="636">
          <cell r="N636">
            <v>0</v>
          </cell>
          <cell r="P636">
            <v>0</v>
          </cell>
        </row>
        <row r="637">
          <cell r="N637">
            <v>0</v>
          </cell>
          <cell r="P637">
            <v>0</v>
          </cell>
        </row>
        <row r="638">
          <cell r="N638">
            <v>0</v>
          </cell>
          <cell r="P638">
            <v>0</v>
          </cell>
        </row>
        <row r="639">
          <cell r="N639">
            <v>419337</v>
          </cell>
          <cell r="P639">
            <v>0</v>
          </cell>
          <cell r="R639" t="str">
            <v>SN5-2</v>
          </cell>
        </row>
        <row r="640">
          <cell r="N640">
            <v>0</v>
          </cell>
          <cell r="P640">
            <v>0</v>
          </cell>
        </row>
        <row r="641">
          <cell r="N641">
            <v>0</v>
          </cell>
          <cell r="P641">
            <v>0</v>
          </cell>
        </row>
        <row r="642">
          <cell r="N642">
            <v>0</v>
          </cell>
          <cell r="P642">
            <v>0</v>
          </cell>
        </row>
        <row r="643">
          <cell r="N643">
            <v>0</v>
          </cell>
          <cell r="P643">
            <v>0</v>
          </cell>
        </row>
        <row r="644">
          <cell r="N644">
            <v>0</v>
          </cell>
          <cell r="P644">
            <v>0</v>
          </cell>
          <cell r="R644" t="str">
            <v>SN5-2</v>
          </cell>
        </row>
        <row r="645">
          <cell r="N645">
            <v>0</v>
          </cell>
          <cell r="P645">
            <v>0</v>
          </cell>
        </row>
        <row r="646">
          <cell r="N646">
            <v>0</v>
          </cell>
          <cell r="P646">
            <v>0</v>
          </cell>
        </row>
        <row r="647">
          <cell r="N647">
            <v>0</v>
          </cell>
          <cell r="P647">
            <v>0</v>
          </cell>
        </row>
        <row r="648">
          <cell r="N648">
            <v>0</v>
          </cell>
          <cell r="P648">
            <v>0</v>
          </cell>
        </row>
        <row r="649">
          <cell r="N649">
            <v>0</v>
          </cell>
          <cell r="P649">
            <v>0</v>
          </cell>
          <cell r="R649" t="str">
            <v>SN5-1</v>
          </cell>
        </row>
        <row r="650">
          <cell r="N650">
            <v>0</v>
          </cell>
          <cell r="P650">
            <v>0</v>
          </cell>
        </row>
        <row r="651">
          <cell r="N651">
            <v>0</v>
          </cell>
          <cell r="P651">
            <v>0</v>
          </cell>
        </row>
        <row r="652">
          <cell r="N652">
            <v>0</v>
          </cell>
          <cell r="P652">
            <v>0</v>
          </cell>
        </row>
        <row r="653">
          <cell r="N653">
            <v>0</v>
          </cell>
          <cell r="P653">
            <v>0</v>
          </cell>
        </row>
        <row r="654">
          <cell r="N654">
            <v>0</v>
          </cell>
          <cell r="P654">
            <v>0</v>
          </cell>
          <cell r="R654" t="str">
            <v>SN7</v>
          </cell>
        </row>
        <row r="655">
          <cell r="N655">
            <v>0</v>
          </cell>
          <cell r="P655">
            <v>0</v>
          </cell>
        </row>
        <row r="656">
          <cell r="N656">
            <v>0</v>
          </cell>
          <cell r="P656">
            <v>0</v>
          </cell>
        </row>
        <row r="657">
          <cell r="N657">
            <v>0</v>
          </cell>
          <cell r="P657">
            <v>0</v>
          </cell>
        </row>
        <row r="658">
          <cell r="N658">
            <v>0</v>
          </cell>
          <cell r="P658">
            <v>0</v>
          </cell>
        </row>
        <row r="659">
          <cell r="N659">
            <v>0</v>
          </cell>
          <cell r="P659">
            <v>0</v>
          </cell>
          <cell r="R659" t="str">
            <v>SN7</v>
          </cell>
        </row>
        <row r="660">
          <cell r="N660">
            <v>0</v>
          </cell>
          <cell r="P660">
            <v>0</v>
          </cell>
        </row>
        <row r="661">
          <cell r="N661">
            <v>0</v>
          </cell>
          <cell r="P661">
            <v>0</v>
          </cell>
        </row>
        <row r="662">
          <cell r="N662">
            <v>0</v>
          </cell>
          <cell r="P662">
            <v>0</v>
          </cell>
          <cell r="R662" t="str">
            <v>SN7</v>
          </cell>
        </row>
        <row r="663">
          <cell r="N663">
            <v>0</v>
          </cell>
          <cell r="P663">
            <v>0</v>
          </cell>
        </row>
        <row r="664">
          <cell r="N664">
            <v>0</v>
          </cell>
          <cell r="P664">
            <v>0</v>
          </cell>
        </row>
        <row r="665">
          <cell r="N665">
            <v>20000</v>
          </cell>
          <cell r="P665">
            <v>0</v>
          </cell>
          <cell r="R665" t="str">
            <v>SN7</v>
          </cell>
        </row>
        <row r="666">
          <cell r="N666">
            <v>0</v>
          </cell>
          <cell r="P666">
            <v>0</v>
          </cell>
        </row>
        <row r="667">
          <cell r="N667">
            <v>0</v>
          </cell>
          <cell r="P667">
            <v>0</v>
          </cell>
        </row>
        <row r="668">
          <cell r="N668">
            <v>0</v>
          </cell>
          <cell r="P668">
            <v>0</v>
          </cell>
        </row>
        <row r="669">
          <cell r="N669">
            <v>0</v>
          </cell>
          <cell r="P669">
            <v>0</v>
          </cell>
        </row>
        <row r="670">
          <cell r="N670">
            <v>0</v>
          </cell>
          <cell r="P670">
            <v>0</v>
          </cell>
          <cell r="R670" t="str">
            <v>SN7</v>
          </cell>
        </row>
        <row r="671">
          <cell r="N671">
            <v>0</v>
          </cell>
          <cell r="P671">
            <v>0</v>
          </cell>
        </row>
        <row r="672">
          <cell r="N672">
            <v>0</v>
          </cell>
          <cell r="P672">
            <v>0</v>
          </cell>
        </row>
        <row r="673">
          <cell r="N673">
            <v>0</v>
          </cell>
          <cell r="P673">
            <v>0</v>
          </cell>
          <cell r="R673" t="str">
            <v>SN7</v>
          </cell>
        </row>
        <row r="674">
          <cell r="N674">
            <v>0</v>
          </cell>
          <cell r="P674">
            <v>0</v>
          </cell>
        </row>
        <row r="675">
          <cell r="N675">
            <v>0</v>
          </cell>
          <cell r="P675">
            <v>0</v>
          </cell>
        </row>
        <row r="676">
          <cell r="N676">
            <v>0</v>
          </cell>
          <cell r="P676">
            <v>0</v>
          </cell>
        </row>
        <row r="677">
          <cell r="N677">
            <v>0</v>
          </cell>
          <cell r="P677">
            <v>0</v>
          </cell>
        </row>
        <row r="678">
          <cell r="N678">
            <v>0</v>
          </cell>
          <cell r="P678">
            <v>0</v>
          </cell>
          <cell r="R678" t="str">
            <v>SN12-2</v>
          </cell>
        </row>
        <row r="679">
          <cell r="N679">
            <v>0</v>
          </cell>
          <cell r="P679">
            <v>0</v>
          </cell>
        </row>
        <row r="680">
          <cell r="N680">
            <v>0</v>
          </cell>
          <cell r="P680">
            <v>0</v>
          </cell>
        </row>
        <row r="681">
          <cell r="N681">
            <v>1400</v>
          </cell>
          <cell r="P681">
            <v>0</v>
          </cell>
          <cell r="R681" t="str">
            <v>SN7</v>
          </cell>
        </row>
        <row r="682">
          <cell r="N682">
            <v>0</v>
          </cell>
          <cell r="P682">
            <v>0</v>
          </cell>
        </row>
        <row r="683">
          <cell r="N683">
            <v>0</v>
          </cell>
          <cell r="P683">
            <v>0</v>
          </cell>
        </row>
        <row r="684">
          <cell r="N684">
            <v>0</v>
          </cell>
          <cell r="P684">
            <v>0</v>
          </cell>
          <cell r="R684" t="str">
            <v>SN6</v>
          </cell>
        </row>
        <row r="685">
          <cell r="N685">
            <v>0</v>
          </cell>
          <cell r="P685">
            <v>0</v>
          </cell>
        </row>
        <row r="686">
          <cell r="N686">
            <v>0</v>
          </cell>
          <cell r="P686">
            <v>0</v>
          </cell>
        </row>
        <row r="687">
          <cell r="N687">
            <v>338929</v>
          </cell>
          <cell r="P687">
            <v>0</v>
          </cell>
          <cell r="R687" t="str">
            <v>SN6</v>
          </cell>
        </row>
        <row r="688">
          <cell r="N688">
            <v>0</v>
          </cell>
          <cell r="P688">
            <v>0</v>
          </cell>
        </row>
        <row r="689">
          <cell r="N689">
            <v>0</v>
          </cell>
          <cell r="P689">
            <v>0</v>
          </cell>
        </row>
        <row r="690">
          <cell r="N690">
            <v>0</v>
          </cell>
          <cell r="P690">
            <v>0</v>
          </cell>
        </row>
        <row r="691">
          <cell r="N691">
            <v>0</v>
          </cell>
          <cell r="P691">
            <v>0</v>
          </cell>
        </row>
        <row r="692">
          <cell r="N692">
            <v>0</v>
          </cell>
          <cell r="P692">
            <v>0</v>
          </cell>
        </row>
        <row r="693">
          <cell r="N693">
            <v>0</v>
          </cell>
          <cell r="P693">
            <v>0</v>
          </cell>
        </row>
        <row r="694">
          <cell r="N694">
            <v>0</v>
          </cell>
          <cell r="P694">
            <v>0</v>
          </cell>
        </row>
        <row r="695">
          <cell r="N695">
            <v>663155</v>
          </cell>
          <cell r="P695">
            <v>0</v>
          </cell>
          <cell r="R695" t="str">
            <v>SN15</v>
          </cell>
        </row>
        <row r="696">
          <cell r="N696">
            <v>0</v>
          </cell>
          <cell r="P696">
            <v>0</v>
          </cell>
        </row>
        <row r="697">
          <cell r="N697">
            <v>0</v>
          </cell>
          <cell r="P697">
            <v>0</v>
          </cell>
          <cell r="R697" t="str">
            <v>AN1</v>
          </cell>
        </row>
        <row r="698">
          <cell r="N698">
            <v>0</v>
          </cell>
          <cell r="P698">
            <v>0</v>
          </cell>
        </row>
        <row r="699">
          <cell r="N699">
            <v>0</v>
          </cell>
          <cell r="P699">
            <v>0</v>
          </cell>
        </row>
        <row r="700">
          <cell r="N700">
            <v>0</v>
          </cell>
          <cell r="P700">
            <v>0</v>
          </cell>
        </row>
        <row r="701">
          <cell r="N701">
            <v>0</v>
          </cell>
          <cell r="P701">
            <v>0</v>
          </cell>
        </row>
        <row r="702">
          <cell r="N702">
            <v>0</v>
          </cell>
          <cell r="P702">
            <v>0</v>
          </cell>
          <cell r="R702" t="str">
            <v>AN1</v>
          </cell>
        </row>
        <row r="703">
          <cell r="N703">
            <v>0</v>
          </cell>
          <cell r="P703">
            <v>0</v>
          </cell>
        </row>
        <row r="704">
          <cell r="N704">
            <v>0</v>
          </cell>
          <cell r="P704">
            <v>0</v>
          </cell>
        </row>
        <row r="705">
          <cell r="N705">
            <v>0</v>
          </cell>
          <cell r="P705">
            <v>0</v>
          </cell>
        </row>
        <row r="706">
          <cell r="N706">
            <v>0</v>
          </cell>
          <cell r="P706">
            <v>0</v>
          </cell>
        </row>
        <row r="707">
          <cell r="N707">
            <v>0</v>
          </cell>
          <cell r="P707">
            <v>0</v>
          </cell>
          <cell r="R707" t="str">
            <v>AN1</v>
          </cell>
        </row>
        <row r="708">
          <cell r="N708">
            <v>0</v>
          </cell>
          <cell r="P708">
            <v>0</v>
          </cell>
        </row>
        <row r="709">
          <cell r="N709">
            <v>0</v>
          </cell>
          <cell r="P709">
            <v>0</v>
          </cell>
        </row>
        <row r="710">
          <cell r="N710">
            <v>0</v>
          </cell>
          <cell r="P710">
            <v>0</v>
          </cell>
        </row>
        <row r="711">
          <cell r="N711">
            <v>0</v>
          </cell>
          <cell r="P711">
            <v>10182013</v>
          </cell>
          <cell r="R711" t="str">
            <v>AN1</v>
          </cell>
        </row>
        <row r="712">
          <cell r="N712">
            <v>0</v>
          </cell>
          <cell r="P712">
            <v>0</v>
          </cell>
        </row>
        <row r="713">
          <cell r="N713">
            <v>0</v>
          </cell>
          <cell r="P713">
            <v>0</v>
          </cell>
        </row>
        <row r="714">
          <cell r="N714">
            <v>0</v>
          </cell>
          <cell r="P714">
            <v>0</v>
          </cell>
        </row>
        <row r="715">
          <cell r="N715">
            <v>0</v>
          </cell>
          <cell r="P715">
            <v>0</v>
          </cell>
        </row>
        <row r="716">
          <cell r="N716">
            <v>0</v>
          </cell>
          <cell r="P716">
            <v>0</v>
          </cell>
        </row>
        <row r="717">
          <cell r="N717">
            <v>0</v>
          </cell>
          <cell r="P717">
            <v>0</v>
          </cell>
        </row>
        <row r="718">
          <cell r="N718">
            <v>0</v>
          </cell>
          <cell r="P718">
            <v>0</v>
          </cell>
        </row>
        <row r="719">
          <cell r="N719">
            <v>0</v>
          </cell>
          <cell r="P719">
            <v>0</v>
          </cell>
        </row>
        <row r="720">
          <cell r="N720">
            <v>0</v>
          </cell>
          <cell r="P720">
            <v>0</v>
          </cell>
        </row>
        <row r="721">
          <cell r="N721">
            <v>0</v>
          </cell>
          <cell r="P721">
            <v>26183489</v>
          </cell>
          <cell r="R721" t="str">
            <v>AN1</v>
          </cell>
        </row>
        <row r="722">
          <cell r="N722">
            <v>0</v>
          </cell>
          <cell r="P722">
            <v>0</v>
          </cell>
        </row>
        <row r="723">
          <cell r="N723">
            <v>0</v>
          </cell>
          <cell r="P723">
            <v>0</v>
          </cell>
        </row>
        <row r="724">
          <cell r="N724">
            <v>0</v>
          </cell>
          <cell r="P724">
            <v>0</v>
          </cell>
        </row>
        <row r="725">
          <cell r="N725">
            <v>0</v>
          </cell>
          <cell r="P725">
            <v>0</v>
          </cell>
        </row>
        <row r="726">
          <cell r="N726">
            <v>0</v>
          </cell>
          <cell r="P726">
            <v>0</v>
          </cell>
        </row>
        <row r="727">
          <cell r="N727">
            <v>0</v>
          </cell>
          <cell r="P727">
            <v>0</v>
          </cell>
          <cell r="R727" t="str">
            <v>AN2</v>
          </cell>
        </row>
        <row r="728">
          <cell r="N728">
            <v>0</v>
          </cell>
          <cell r="P728">
            <v>0</v>
          </cell>
        </row>
        <row r="729">
          <cell r="N729">
            <v>0</v>
          </cell>
          <cell r="P729">
            <v>0</v>
          </cell>
        </row>
        <row r="730">
          <cell r="N730">
            <v>0</v>
          </cell>
          <cell r="P730">
            <v>0</v>
          </cell>
        </row>
        <row r="731">
          <cell r="N731">
            <v>0</v>
          </cell>
          <cell r="P731">
            <v>0</v>
          </cell>
        </row>
        <row r="732">
          <cell r="N732">
            <v>0</v>
          </cell>
          <cell r="P732">
            <v>0</v>
          </cell>
        </row>
        <row r="733">
          <cell r="N733">
            <v>0</v>
          </cell>
          <cell r="P733">
            <v>0</v>
          </cell>
          <cell r="R733" t="str">
            <v>AN3</v>
          </cell>
        </row>
        <row r="734">
          <cell r="N734">
            <v>0</v>
          </cell>
          <cell r="P734">
            <v>0</v>
          </cell>
        </row>
        <row r="735">
          <cell r="N735">
            <v>0</v>
          </cell>
          <cell r="P735">
            <v>0</v>
          </cell>
        </row>
        <row r="736">
          <cell r="N736">
            <v>0</v>
          </cell>
          <cell r="P736">
            <v>0</v>
          </cell>
        </row>
        <row r="737">
          <cell r="N737">
            <v>0</v>
          </cell>
          <cell r="P737">
            <v>0</v>
          </cell>
        </row>
        <row r="738">
          <cell r="N738">
            <v>0</v>
          </cell>
          <cell r="P738">
            <v>0</v>
          </cell>
        </row>
        <row r="739">
          <cell r="N739">
            <v>0</v>
          </cell>
          <cell r="P739">
            <v>0</v>
          </cell>
          <cell r="R739" t="str">
            <v>AN3</v>
          </cell>
        </row>
        <row r="740">
          <cell r="N740">
            <v>0</v>
          </cell>
          <cell r="P740">
            <v>0</v>
          </cell>
        </row>
        <row r="741">
          <cell r="N741">
            <v>0</v>
          </cell>
          <cell r="P741">
            <v>0</v>
          </cell>
        </row>
        <row r="742">
          <cell r="N742">
            <v>0</v>
          </cell>
          <cell r="P742">
            <v>0</v>
          </cell>
        </row>
        <row r="743">
          <cell r="N743">
            <v>0</v>
          </cell>
          <cell r="P743">
            <v>0</v>
          </cell>
        </row>
        <row r="744">
          <cell r="N744">
            <v>0</v>
          </cell>
          <cell r="P744">
            <v>0</v>
          </cell>
        </row>
        <row r="745">
          <cell r="N745">
            <v>0</v>
          </cell>
          <cell r="P745">
            <v>0</v>
          </cell>
          <cell r="R745" t="str">
            <v>AN2</v>
          </cell>
        </row>
        <row r="746">
          <cell r="N746">
            <v>0</v>
          </cell>
          <cell r="P746">
            <v>0</v>
          </cell>
        </row>
        <row r="747">
          <cell r="N747">
            <v>0</v>
          </cell>
          <cell r="P747">
            <v>0</v>
          </cell>
          <cell r="R747" t="str">
            <v>AN2</v>
          </cell>
        </row>
        <row r="748">
          <cell r="N748">
            <v>0</v>
          </cell>
          <cell r="P748">
            <v>0</v>
          </cell>
        </row>
        <row r="749">
          <cell r="N749">
            <v>0</v>
          </cell>
          <cell r="P749">
            <v>0</v>
          </cell>
        </row>
        <row r="750">
          <cell r="N750">
            <v>0</v>
          </cell>
          <cell r="P750">
            <v>0</v>
          </cell>
        </row>
        <row r="751">
          <cell r="N751">
            <v>0</v>
          </cell>
          <cell r="P751">
            <v>0</v>
          </cell>
        </row>
        <row r="752">
          <cell r="N752">
            <v>0</v>
          </cell>
          <cell r="P752">
            <v>0</v>
          </cell>
          <cell r="R752" t="str">
            <v>AN2</v>
          </cell>
        </row>
        <row r="753">
          <cell r="N753">
            <v>0</v>
          </cell>
          <cell r="P753">
            <v>0</v>
          </cell>
        </row>
        <row r="754">
          <cell r="N754">
            <v>0</v>
          </cell>
          <cell r="P754">
            <v>0</v>
          </cell>
          <cell r="R754" t="str">
            <v>AN2</v>
          </cell>
        </row>
        <row r="755">
          <cell r="N755">
            <v>0</v>
          </cell>
          <cell r="P755">
            <v>0</v>
          </cell>
        </row>
        <row r="756">
          <cell r="N756">
            <v>0</v>
          </cell>
          <cell r="P756">
            <v>0</v>
          </cell>
          <cell r="R756" t="str">
            <v>AN2</v>
          </cell>
        </row>
        <row r="757">
          <cell r="N757">
            <v>0</v>
          </cell>
          <cell r="P757">
            <v>0</v>
          </cell>
        </row>
        <row r="758">
          <cell r="N758">
            <v>0</v>
          </cell>
          <cell r="P758">
            <v>0</v>
          </cell>
          <cell r="R758" t="str">
            <v>AN2</v>
          </cell>
        </row>
        <row r="759">
          <cell r="N759">
            <v>0</v>
          </cell>
          <cell r="P759">
            <v>0</v>
          </cell>
        </row>
        <row r="760">
          <cell r="N760">
            <v>0</v>
          </cell>
          <cell r="P760">
            <v>0</v>
          </cell>
        </row>
        <row r="761">
          <cell r="N761">
            <v>0</v>
          </cell>
          <cell r="P761">
            <v>0</v>
          </cell>
        </row>
        <row r="762">
          <cell r="N762">
            <v>0</v>
          </cell>
          <cell r="P762">
            <v>0</v>
          </cell>
        </row>
        <row r="763">
          <cell r="N763">
            <v>0</v>
          </cell>
          <cell r="P763">
            <v>0</v>
          </cell>
        </row>
        <row r="764">
          <cell r="N764">
            <v>0</v>
          </cell>
          <cell r="P764">
            <v>0</v>
          </cell>
        </row>
        <row r="765">
          <cell r="N765">
            <v>0</v>
          </cell>
          <cell r="P765">
            <v>17145</v>
          </cell>
          <cell r="R765" t="str">
            <v>SN12-3</v>
          </cell>
        </row>
        <row r="766">
          <cell r="N766">
            <v>0</v>
          </cell>
          <cell r="P766">
            <v>0</v>
          </cell>
        </row>
        <row r="767">
          <cell r="N767">
            <v>0</v>
          </cell>
          <cell r="P767">
            <v>314</v>
          </cell>
          <cell r="R767" t="str">
            <v>SN12-2</v>
          </cell>
        </row>
        <row r="768">
          <cell r="N768">
            <v>0</v>
          </cell>
          <cell r="P768">
            <v>0</v>
          </cell>
        </row>
        <row r="769">
          <cell r="N769">
            <v>0</v>
          </cell>
          <cell r="P769">
            <v>0</v>
          </cell>
          <cell r="R769" t="str">
            <v>SN12-4</v>
          </cell>
        </row>
        <row r="770">
          <cell r="N770">
            <v>0</v>
          </cell>
          <cell r="P770">
            <v>0</v>
          </cell>
        </row>
        <row r="771">
          <cell r="N771">
            <v>0</v>
          </cell>
          <cell r="P771">
            <v>0</v>
          </cell>
          <cell r="R771" t="str">
            <v>AN2</v>
          </cell>
        </row>
        <row r="772">
          <cell r="N772">
            <v>0</v>
          </cell>
          <cell r="P772">
            <v>0</v>
          </cell>
        </row>
        <row r="773">
          <cell r="N773">
            <v>0</v>
          </cell>
          <cell r="P773">
            <v>0</v>
          </cell>
        </row>
        <row r="774">
          <cell r="N774">
            <v>0</v>
          </cell>
          <cell r="P774">
            <v>0</v>
          </cell>
        </row>
        <row r="775">
          <cell r="N775">
            <v>0</v>
          </cell>
          <cell r="P775">
            <v>0</v>
          </cell>
        </row>
        <row r="776">
          <cell r="N776">
            <v>0</v>
          </cell>
          <cell r="P776">
            <v>0</v>
          </cell>
        </row>
        <row r="777">
          <cell r="N777">
            <v>30434567</v>
          </cell>
          <cell r="P777">
            <v>36382961</v>
          </cell>
        </row>
        <row r="778">
          <cell r="N778">
            <v>16544875</v>
          </cell>
          <cell r="P778">
            <v>16544875</v>
          </cell>
        </row>
        <row r="779">
          <cell r="N779">
            <v>0</v>
          </cell>
        </row>
      </sheetData>
      <sheetData sheetId="20">
        <row r="83">
          <cell r="D83">
            <v>8953915</v>
          </cell>
        </row>
        <row r="85">
          <cell r="D85">
            <v>5948394</v>
          </cell>
          <cell r="E85">
            <v>3326230.16</v>
          </cell>
        </row>
      </sheetData>
      <sheetData sheetId="21">
        <row r="23">
          <cell r="C23">
            <v>6611549</v>
          </cell>
        </row>
        <row r="25">
          <cell r="C25">
            <v>5948394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A1:A35"/>
  <sheetViews>
    <sheetView workbookViewId="0" topLeftCell="A25">
      <selection activeCell="A29" sqref="A29"/>
    </sheetView>
  </sheetViews>
  <sheetFormatPr defaultColWidth="9.140625" defaultRowHeight="12.75"/>
  <cols>
    <col min="1" max="1" width="91.421875" style="15" customWidth="1"/>
    <col min="2" max="16384" width="9.140625" style="12" customWidth="1"/>
  </cols>
  <sheetData>
    <row r="1" ht="18.75">
      <c r="A1" s="122" t="s">
        <v>230</v>
      </c>
    </row>
    <row r="2" ht="18.75">
      <c r="A2" s="123" t="s">
        <v>225</v>
      </c>
    </row>
    <row r="3" ht="18.75">
      <c r="A3" s="123" t="s">
        <v>226</v>
      </c>
    </row>
    <row r="4" ht="18.75">
      <c r="A4" s="123"/>
    </row>
    <row r="5" ht="18.75">
      <c r="A5" s="124"/>
    </row>
    <row r="6" ht="18.75">
      <c r="A6" s="123" t="s">
        <v>228</v>
      </c>
    </row>
    <row r="7" ht="18.75">
      <c r="A7" s="123" t="s">
        <v>229</v>
      </c>
    </row>
    <row r="8" ht="18.75">
      <c r="A8" s="123"/>
    </row>
    <row r="9" ht="18.75">
      <c r="A9" s="123" t="s">
        <v>227</v>
      </c>
    </row>
    <row r="10" ht="18.75">
      <c r="A10" s="123"/>
    </row>
    <row r="11" ht="18.75">
      <c r="A11" s="123"/>
    </row>
    <row r="12" ht="18.75">
      <c r="A12" s="123"/>
    </row>
    <row r="13" ht="18.75">
      <c r="A13" s="123"/>
    </row>
    <row r="14" ht="25.5">
      <c r="A14" s="128" t="s">
        <v>20</v>
      </c>
    </row>
    <row r="15" ht="39" customHeight="1">
      <c r="A15" s="125" t="s">
        <v>238</v>
      </c>
    </row>
    <row r="16" ht="21" customHeight="1">
      <c r="A16" s="126"/>
    </row>
    <row r="17" ht="18.75">
      <c r="A17" s="123"/>
    </row>
    <row r="18" ht="25.5">
      <c r="A18" s="128" t="s">
        <v>343</v>
      </c>
    </row>
    <row r="19" ht="18.75">
      <c r="A19" s="123"/>
    </row>
    <row r="20" ht="18.75">
      <c r="A20" s="123"/>
    </row>
    <row r="21" ht="18.75">
      <c r="A21" s="123"/>
    </row>
    <row r="22" ht="18.75">
      <c r="A22" s="123"/>
    </row>
    <row r="23" ht="18.75">
      <c r="A23" s="123"/>
    </row>
    <row r="24" ht="18.75">
      <c r="A24" s="123" t="s">
        <v>239</v>
      </c>
    </row>
    <row r="25" ht="18.75">
      <c r="A25" s="123" t="s">
        <v>21</v>
      </c>
    </row>
    <row r="26" ht="18.75">
      <c r="A26" s="123" t="s">
        <v>240</v>
      </c>
    </row>
    <row r="27" ht="18.75">
      <c r="A27" s="123" t="s">
        <v>241</v>
      </c>
    </row>
    <row r="28" ht="18.75">
      <c r="A28" s="123"/>
    </row>
    <row r="29" ht="18.75">
      <c r="A29" s="123"/>
    </row>
    <row r="30" ht="18.75">
      <c r="A30" s="123" t="s">
        <v>344</v>
      </c>
    </row>
    <row r="31" ht="15.75">
      <c r="A31" s="129" t="s">
        <v>345</v>
      </c>
    </row>
    <row r="32" ht="18.75">
      <c r="A32" s="123"/>
    </row>
    <row r="33" ht="18.75">
      <c r="A33" s="123" t="s">
        <v>346</v>
      </c>
    </row>
    <row r="34" ht="18.75">
      <c r="A34" s="123"/>
    </row>
    <row r="35" ht="19.5" thickBot="1">
      <c r="A35" s="127"/>
    </row>
  </sheetData>
  <printOptions/>
  <pageMargins left="0.97" right="0.74" top="0.74" bottom="0.82"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D59"/>
  <sheetViews>
    <sheetView workbookViewId="0" topLeftCell="A28">
      <selection activeCell="I53" sqref="I53"/>
    </sheetView>
  </sheetViews>
  <sheetFormatPr defaultColWidth="9.140625" defaultRowHeight="12.75"/>
  <cols>
    <col min="1" max="1" width="4.7109375" style="0" customWidth="1"/>
    <col min="2" max="2" width="12.57421875" style="0" customWidth="1"/>
    <col min="3" max="3" width="34.28125" style="0" customWidth="1"/>
    <col min="4" max="4" width="25.7109375" style="0" customWidth="1"/>
  </cols>
  <sheetData>
    <row r="1" ht="12.75">
      <c r="B1" s="136" t="s">
        <v>497</v>
      </c>
    </row>
    <row r="2" ht="12.75">
      <c r="B2" s="136" t="s">
        <v>498</v>
      </c>
    </row>
    <row r="3" spans="2:4" ht="12.75">
      <c r="B3" s="136"/>
      <c r="D3" s="160" t="s">
        <v>499</v>
      </c>
    </row>
    <row r="5" spans="1:4" ht="12.75">
      <c r="A5" s="144"/>
      <c r="B5" s="144"/>
      <c r="C5" s="261" t="s">
        <v>500</v>
      </c>
      <c r="D5" s="261" t="s">
        <v>501</v>
      </c>
    </row>
    <row r="6" spans="1:4" ht="12.75">
      <c r="A6" s="144">
        <v>1</v>
      </c>
      <c r="B6" s="261" t="s">
        <v>502</v>
      </c>
      <c r="C6" s="143" t="s">
        <v>503</v>
      </c>
      <c r="D6" s="262">
        <v>0</v>
      </c>
    </row>
    <row r="7" spans="1:4" ht="12.75">
      <c r="A7" s="144">
        <v>2</v>
      </c>
      <c r="B7" s="261" t="s">
        <v>502</v>
      </c>
      <c r="C7" s="263" t="s">
        <v>504</v>
      </c>
      <c r="D7" s="264">
        <v>0</v>
      </c>
    </row>
    <row r="8" spans="1:4" ht="12.75">
      <c r="A8" s="144">
        <v>3</v>
      </c>
      <c r="B8" s="261" t="s">
        <v>502</v>
      </c>
      <c r="C8" s="263" t="s">
        <v>505</v>
      </c>
      <c r="D8" s="264">
        <v>26183489</v>
      </c>
    </row>
    <row r="9" spans="1:4" ht="12.75">
      <c r="A9" s="144">
        <v>4</v>
      </c>
      <c r="B9" s="261" t="s">
        <v>502</v>
      </c>
      <c r="C9" s="143" t="s">
        <v>506</v>
      </c>
      <c r="D9" s="264">
        <v>0</v>
      </c>
    </row>
    <row r="10" spans="1:4" ht="12.75">
      <c r="A10" s="144">
        <v>5</v>
      </c>
      <c r="B10" s="261" t="s">
        <v>502</v>
      </c>
      <c r="C10" s="263" t="s">
        <v>507</v>
      </c>
      <c r="D10" s="264">
        <v>0</v>
      </c>
    </row>
    <row r="11" spans="1:4" ht="12.75">
      <c r="A11" s="144">
        <v>6</v>
      </c>
      <c r="B11" s="261" t="s">
        <v>502</v>
      </c>
      <c r="C11" s="143" t="s">
        <v>508</v>
      </c>
      <c r="D11" s="264">
        <v>0</v>
      </c>
    </row>
    <row r="12" spans="1:4" ht="12.75">
      <c r="A12" s="144">
        <v>7</v>
      </c>
      <c r="B12" s="261" t="s">
        <v>502</v>
      </c>
      <c r="C12" s="143" t="s">
        <v>509</v>
      </c>
      <c r="D12" s="264">
        <v>0</v>
      </c>
    </row>
    <row r="13" spans="1:4" ht="12.75">
      <c r="A13" s="144">
        <v>8</v>
      </c>
      <c r="B13" s="261" t="s">
        <v>502</v>
      </c>
      <c r="C13" s="143" t="s">
        <v>510</v>
      </c>
      <c r="D13" s="264">
        <v>0</v>
      </c>
    </row>
    <row r="14" spans="1:4" ht="12.75">
      <c r="A14" s="261" t="s">
        <v>244</v>
      </c>
      <c r="B14" s="261"/>
      <c r="C14" s="261" t="s">
        <v>511</v>
      </c>
      <c r="D14" s="265">
        <f>SUM(D6:D13)</f>
        <v>26183489</v>
      </c>
    </row>
    <row r="15" spans="1:4" ht="12.75">
      <c r="A15" s="144">
        <v>9</v>
      </c>
      <c r="B15" s="261" t="s">
        <v>512</v>
      </c>
      <c r="C15" s="143" t="s">
        <v>513</v>
      </c>
      <c r="D15" s="144">
        <v>0</v>
      </c>
    </row>
    <row r="16" spans="1:4" ht="12.75">
      <c r="A16" s="144">
        <v>10</v>
      </c>
      <c r="B16" s="261" t="s">
        <v>512</v>
      </c>
      <c r="C16" s="143" t="s">
        <v>514</v>
      </c>
      <c r="D16" s="143">
        <v>0</v>
      </c>
    </row>
    <row r="17" spans="1:4" ht="12.75">
      <c r="A17" s="144">
        <v>11</v>
      </c>
      <c r="B17" s="261" t="s">
        <v>512</v>
      </c>
      <c r="C17" s="143" t="s">
        <v>515</v>
      </c>
      <c r="D17" s="144">
        <v>0</v>
      </c>
    </row>
    <row r="18" spans="1:4" ht="12.75">
      <c r="A18" s="261" t="s">
        <v>245</v>
      </c>
      <c r="B18" s="261"/>
      <c r="C18" s="261" t="s">
        <v>516</v>
      </c>
      <c r="D18" s="261">
        <f>SUM(D15:D17)</f>
        <v>0</v>
      </c>
    </row>
    <row r="19" spans="1:4" ht="12.75">
      <c r="A19" s="144">
        <v>12</v>
      </c>
      <c r="B19" s="261" t="s">
        <v>517</v>
      </c>
      <c r="C19" s="143" t="s">
        <v>518</v>
      </c>
      <c r="D19" s="144">
        <v>0</v>
      </c>
    </row>
    <row r="20" spans="1:4" ht="12.75">
      <c r="A20" s="144">
        <v>13</v>
      </c>
      <c r="B20" s="261" t="s">
        <v>517</v>
      </c>
      <c r="C20" s="261" t="s">
        <v>519</v>
      </c>
      <c r="D20" s="144">
        <v>0</v>
      </c>
    </row>
    <row r="21" spans="1:4" ht="12.75">
      <c r="A21" s="144">
        <v>14</v>
      </c>
      <c r="B21" s="261" t="s">
        <v>517</v>
      </c>
      <c r="C21" s="143" t="s">
        <v>520</v>
      </c>
      <c r="D21" s="144">
        <v>0</v>
      </c>
    </row>
    <row r="22" spans="1:4" ht="12.75">
      <c r="A22" s="144">
        <v>15</v>
      </c>
      <c r="B22" s="261" t="s">
        <v>517</v>
      </c>
      <c r="C22" s="263" t="s">
        <v>521</v>
      </c>
      <c r="D22" s="144">
        <v>0</v>
      </c>
    </row>
    <row r="23" spans="1:4" ht="12.75">
      <c r="A23" s="144">
        <v>16</v>
      </c>
      <c r="B23" s="261" t="s">
        <v>517</v>
      </c>
      <c r="C23" s="143" t="s">
        <v>522</v>
      </c>
      <c r="D23" s="144">
        <v>0</v>
      </c>
    </row>
    <row r="24" spans="1:4" ht="12.75">
      <c r="A24" s="144">
        <v>17</v>
      </c>
      <c r="B24" s="261" t="s">
        <v>517</v>
      </c>
      <c r="C24" s="143" t="s">
        <v>523</v>
      </c>
      <c r="D24" s="144">
        <v>0</v>
      </c>
    </row>
    <row r="25" spans="1:4" ht="12.75">
      <c r="A25" s="144">
        <v>18</v>
      </c>
      <c r="B25" s="261" t="s">
        <v>517</v>
      </c>
      <c r="C25" s="263" t="s">
        <v>524</v>
      </c>
      <c r="D25" s="144">
        <v>0</v>
      </c>
    </row>
    <row r="26" spans="1:4" ht="12.75">
      <c r="A26" s="144">
        <v>19</v>
      </c>
      <c r="B26" s="261" t="s">
        <v>517</v>
      </c>
      <c r="C26" s="143" t="s">
        <v>525</v>
      </c>
      <c r="D26" s="144">
        <v>0</v>
      </c>
    </row>
    <row r="27" spans="1:4" ht="12.75">
      <c r="A27" s="261" t="s">
        <v>246</v>
      </c>
      <c r="B27" s="261"/>
      <c r="C27" s="261" t="s">
        <v>526</v>
      </c>
      <c r="D27" s="261">
        <f>SUM(D19:D26)</f>
        <v>0</v>
      </c>
    </row>
    <row r="28" spans="1:4" ht="12.75">
      <c r="A28" s="144">
        <v>20</v>
      </c>
      <c r="B28" s="261" t="s">
        <v>527</v>
      </c>
      <c r="C28" s="143" t="s">
        <v>528</v>
      </c>
      <c r="D28" s="144">
        <v>0</v>
      </c>
    </row>
    <row r="29" spans="1:4" ht="12.75">
      <c r="A29" s="144">
        <v>21</v>
      </c>
      <c r="B29" s="261" t="s">
        <v>527</v>
      </c>
      <c r="C29" s="143" t="s">
        <v>529</v>
      </c>
      <c r="D29" s="143">
        <v>0</v>
      </c>
    </row>
    <row r="30" spans="1:4" ht="12.75">
      <c r="A30" s="144">
        <v>22</v>
      </c>
      <c r="B30" s="261" t="s">
        <v>527</v>
      </c>
      <c r="C30" s="143" t="s">
        <v>530</v>
      </c>
      <c r="D30" s="143">
        <v>0</v>
      </c>
    </row>
    <row r="31" spans="1:4" ht="12.75">
      <c r="A31" s="144">
        <v>23</v>
      </c>
      <c r="B31" s="261" t="s">
        <v>527</v>
      </c>
      <c r="C31" s="143" t="s">
        <v>531</v>
      </c>
      <c r="D31" s="144">
        <v>0</v>
      </c>
    </row>
    <row r="32" spans="1:4" ht="12.75">
      <c r="A32" s="261" t="s">
        <v>532</v>
      </c>
      <c r="B32" s="261"/>
      <c r="C32" s="261" t="s">
        <v>533</v>
      </c>
      <c r="D32" s="261">
        <f>SUM(D28:D31)</f>
        <v>0</v>
      </c>
    </row>
    <row r="33" spans="1:4" ht="12.75">
      <c r="A33" s="144">
        <v>24</v>
      </c>
      <c r="B33" s="261" t="s">
        <v>534</v>
      </c>
      <c r="C33" s="263" t="s">
        <v>535</v>
      </c>
      <c r="D33" s="264">
        <v>17459</v>
      </c>
    </row>
    <row r="34" spans="1:4" ht="12.75">
      <c r="A34" s="144">
        <v>25</v>
      </c>
      <c r="B34" s="261" t="s">
        <v>534</v>
      </c>
      <c r="C34" s="263" t="s">
        <v>536</v>
      </c>
      <c r="D34" s="264">
        <v>0</v>
      </c>
    </row>
    <row r="35" spans="1:4" ht="12.75">
      <c r="A35" s="144">
        <v>26</v>
      </c>
      <c r="B35" s="261" t="s">
        <v>534</v>
      </c>
      <c r="C35" s="143" t="s">
        <v>537</v>
      </c>
      <c r="D35" s="264">
        <v>0</v>
      </c>
    </row>
    <row r="36" spans="1:4" ht="12.75">
      <c r="A36" s="144">
        <v>27</v>
      </c>
      <c r="B36" s="261" t="s">
        <v>534</v>
      </c>
      <c r="C36" s="143" t="s">
        <v>538</v>
      </c>
      <c r="D36" s="264">
        <v>0</v>
      </c>
    </row>
    <row r="37" spans="1:4" ht="12.75">
      <c r="A37" s="144">
        <v>28</v>
      </c>
      <c r="B37" s="261" t="s">
        <v>534</v>
      </c>
      <c r="C37" s="143" t="s">
        <v>539</v>
      </c>
      <c r="D37" s="262">
        <v>0</v>
      </c>
    </row>
    <row r="38" spans="1:4" ht="12.75">
      <c r="A38" s="144">
        <v>29</v>
      </c>
      <c r="B38" s="261" t="s">
        <v>534</v>
      </c>
      <c r="C38" s="266" t="s">
        <v>540</v>
      </c>
      <c r="D38" s="264">
        <v>0</v>
      </c>
    </row>
    <row r="39" spans="1:4" ht="12.75">
      <c r="A39" s="144">
        <v>30</v>
      </c>
      <c r="B39" s="261" t="s">
        <v>534</v>
      </c>
      <c r="C39" s="263" t="s">
        <v>541</v>
      </c>
      <c r="D39" s="264">
        <v>0</v>
      </c>
    </row>
    <row r="40" spans="1:4" ht="12.75">
      <c r="A40" s="144">
        <v>31</v>
      </c>
      <c r="B40" s="261" t="s">
        <v>534</v>
      </c>
      <c r="C40" s="143" t="s">
        <v>542</v>
      </c>
      <c r="D40" s="264">
        <v>0</v>
      </c>
    </row>
    <row r="41" spans="1:4" ht="12.75">
      <c r="A41" s="144">
        <v>32</v>
      </c>
      <c r="B41" s="261" t="s">
        <v>534</v>
      </c>
      <c r="C41" s="263" t="s">
        <v>543</v>
      </c>
      <c r="D41" s="264">
        <v>0</v>
      </c>
    </row>
    <row r="42" spans="1:4" ht="12.75">
      <c r="A42" s="144">
        <v>33</v>
      </c>
      <c r="B42" s="261" t="s">
        <v>534</v>
      </c>
      <c r="C42" s="263" t="s">
        <v>544</v>
      </c>
      <c r="D42" s="264">
        <v>0</v>
      </c>
    </row>
    <row r="43" spans="1:4" ht="12.75">
      <c r="A43" s="267">
        <v>34</v>
      </c>
      <c r="B43" s="261" t="s">
        <v>534</v>
      </c>
      <c r="C43" s="143" t="s">
        <v>545</v>
      </c>
      <c r="D43" s="264">
        <v>10182013</v>
      </c>
    </row>
    <row r="44" spans="1:4" ht="12.75">
      <c r="A44" s="261" t="s">
        <v>546</v>
      </c>
      <c r="B44" s="144"/>
      <c r="C44" s="261" t="s">
        <v>547</v>
      </c>
      <c r="D44" s="265">
        <f>SUM(D33:D43)</f>
        <v>10199472</v>
      </c>
    </row>
    <row r="45" spans="1:4" ht="12.75">
      <c r="A45" s="144"/>
      <c r="B45" s="144"/>
      <c r="C45" s="261" t="s">
        <v>548</v>
      </c>
      <c r="D45" s="268">
        <f>D14+D18+D27+D32+D44</f>
        <v>36382961</v>
      </c>
    </row>
    <row r="48" spans="2:4" ht="12.75">
      <c r="B48" s="269" t="s">
        <v>549</v>
      </c>
      <c r="C48" s="146"/>
      <c r="D48" s="261" t="s">
        <v>550</v>
      </c>
    </row>
    <row r="49" spans="2:4" ht="12.75">
      <c r="B49" s="270"/>
      <c r="C49" s="271"/>
      <c r="D49" s="271"/>
    </row>
    <row r="50" spans="2:4" ht="12.75">
      <c r="B50" s="272" t="s">
        <v>551</v>
      </c>
      <c r="C50" s="272"/>
      <c r="D50" s="144">
        <v>5</v>
      </c>
    </row>
    <row r="51" spans="2:4" ht="12.75">
      <c r="B51" s="144" t="s">
        <v>552</v>
      </c>
      <c r="C51" s="144"/>
      <c r="D51" s="144">
        <v>3</v>
      </c>
    </row>
    <row r="52" spans="2:4" ht="12.75">
      <c r="B52" s="144" t="s">
        <v>553</v>
      </c>
      <c r="C52" s="144"/>
      <c r="D52" s="144">
        <v>1</v>
      </c>
    </row>
    <row r="53" spans="2:4" ht="12.75">
      <c r="B53" s="144" t="s">
        <v>554</v>
      </c>
      <c r="C53" s="144"/>
      <c r="D53" s="144">
        <v>0</v>
      </c>
    </row>
    <row r="54" spans="2:4" ht="12.75">
      <c r="B54" s="273" t="s">
        <v>555</v>
      </c>
      <c r="C54" s="146"/>
      <c r="D54" s="144">
        <v>0</v>
      </c>
    </row>
    <row r="55" spans="2:4" ht="12.75">
      <c r="B55" s="274"/>
      <c r="C55" s="275" t="s">
        <v>242</v>
      </c>
      <c r="D55" s="275">
        <v>9</v>
      </c>
    </row>
    <row r="57" ht="12.75">
      <c r="D57" s="160" t="s">
        <v>398</v>
      </c>
    </row>
    <row r="58" ht="12.75">
      <c r="D58" s="160" t="s">
        <v>399</v>
      </c>
    </row>
    <row r="59" ht="12.75">
      <c r="B59" s="160" t="s">
        <v>556</v>
      </c>
    </row>
  </sheetData>
  <printOptions/>
  <pageMargins left="0.75" right="0.75" top="0.3" bottom="0.33" header="0.18" footer="0.25"/>
  <pageSetup orientation="portrait" r:id="rId1"/>
</worksheet>
</file>

<file path=xl/worksheets/sheet11.xml><?xml version="1.0" encoding="utf-8"?>
<worksheet xmlns="http://schemas.openxmlformats.org/spreadsheetml/2006/main" xmlns:r="http://schemas.openxmlformats.org/officeDocument/2006/relationships">
  <dimension ref="B2:H23"/>
  <sheetViews>
    <sheetView workbookViewId="0" topLeftCell="A1">
      <selection activeCell="J22" sqref="J22"/>
    </sheetView>
  </sheetViews>
  <sheetFormatPr defaultColWidth="9.140625" defaultRowHeight="12.75"/>
  <cols>
    <col min="3" max="3" width="18.7109375" style="0" customWidth="1"/>
    <col min="5" max="5" width="12.7109375" style="0" customWidth="1"/>
    <col min="7" max="7" width="12.57421875" style="0" customWidth="1"/>
  </cols>
  <sheetData>
    <row r="2" spans="2:7" ht="15.75">
      <c r="B2" s="308" t="s">
        <v>557</v>
      </c>
      <c r="C2" s="308"/>
      <c r="D2" s="308"/>
      <c r="E2" s="308"/>
      <c r="F2" s="308"/>
      <c r="G2" s="308"/>
    </row>
    <row r="3" spans="2:7" ht="15.75">
      <c r="B3" s="158"/>
      <c r="C3" s="158"/>
      <c r="D3" s="137"/>
      <c r="E3" s="137" t="s">
        <v>558</v>
      </c>
      <c r="F3" s="137"/>
      <c r="G3" s="158"/>
    </row>
    <row r="4" spans="2:7" ht="15.75">
      <c r="B4" s="158"/>
      <c r="C4" s="158"/>
      <c r="D4" s="158"/>
      <c r="E4" s="158"/>
      <c r="F4" s="158"/>
      <c r="G4" s="158"/>
    </row>
    <row r="6" spans="2:6" ht="15.75">
      <c r="B6" s="276" t="s">
        <v>559</v>
      </c>
      <c r="C6" s="276"/>
      <c r="D6" s="276" t="s">
        <v>399</v>
      </c>
      <c r="E6" s="276"/>
      <c r="F6" s="160"/>
    </row>
    <row r="7" spans="2:6" ht="15.75">
      <c r="B7" s="276" t="s">
        <v>560</v>
      </c>
      <c r="C7" s="276"/>
      <c r="D7" s="276" t="s">
        <v>561</v>
      </c>
      <c r="E7" s="276"/>
      <c r="F7" s="160"/>
    </row>
    <row r="8" spans="2:6" ht="15.75">
      <c r="B8" s="276" t="s">
        <v>562</v>
      </c>
      <c r="C8" s="276"/>
      <c r="D8" s="276" t="s">
        <v>563</v>
      </c>
      <c r="E8" s="276"/>
      <c r="F8" s="160"/>
    </row>
    <row r="9" spans="2:6" ht="15.75">
      <c r="B9" s="276" t="s">
        <v>564</v>
      </c>
      <c r="C9" s="276"/>
      <c r="D9" s="276">
        <v>692054921</v>
      </c>
      <c r="E9" s="276"/>
      <c r="F9" s="160"/>
    </row>
    <row r="10" spans="2:3" ht="15">
      <c r="B10" s="277"/>
      <c r="C10" s="277"/>
    </row>
    <row r="11" spans="2:3" ht="15">
      <c r="B11" s="277"/>
      <c r="C11" s="277"/>
    </row>
    <row r="13" spans="2:7" ht="15.75">
      <c r="B13" s="278" t="s">
        <v>243</v>
      </c>
      <c r="C13" s="278" t="s">
        <v>565</v>
      </c>
      <c r="D13" s="278" t="s">
        <v>566</v>
      </c>
      <c r="E13" s="278" t="s">
        <v>384</v>
      </c>
      <c r="F13" s="278" t="s">
        <v>567</v>
      </c>
      <c r="G13" s="278" t="s">
        <v>568</v>
      </c>
    </row>
    <row r="14" spans="2:7" ht="15">
      <c r="B14" s="279">
        <v>1</v>
      </c>
      <c r="C14" s="279" t="s">
        <v>569</v>
      </c>
      <c r="D14" s="279" t="s">
        <v>570</v>
      </c>
      <c r="E14" s="280">
        <v>35308</v>
      </c>
      <c r="F14" s="281">
        <v>60.16471</v>
      </c>
      <c r="G14" s="280">
        <f>E14*F14</f>
        <v>2124295.58068</v>
      </c>
    </row>
    <row r="15" spans="2:7" ht="15">
      <c r="B15" s="279">
        <v>2</v>
      </c>
      <c r="C15" s="279" t="s">
        <v>571</v>
      </c>
      <c r="D15" s="279" t="s">
        <v>572</v>
      </c>
      <c r="E15" s="280">
        <v>239</v>
      </c>
      <c r="F15" s="281">
        <v>747.465</v>
      </c>
      <c r="G15" s="280">
        <f>E15*F15</f>
        <v>178644.135</v>
      </c>
    </row>
    <row r="16" spans="2:7" ht="15">
      <c r="B16" s="279">
        <v>3</v>
      </c>
      <c r="C16" s="279" t="s">
        <v>573</v>
      </c>
      <c r="D16" s="279" t="s">
        <v>570</v>
      </c>
      <c r="E16" s="280">
        <v>580</v>
      </c>
      <c r="F16" s="281">
        <v>61.25</v>
      </c>
      <c r="G16" s="280">
        <f>E16*F16</f>
        <v>35525</v>
      </c>
    </row>
    <row r="17" spans="2:7" ht="15">
      <c r="B17" s="279">
        <v>4</v>
      </c>
      <c r="C17" s="279" t="s">
        <v>574</v>
      </c>
      <c r="D17" s="279" t="s">
        <v>570</v>
      </c>
      <c r="E17" s="282">
        <v>396.1</v>
      </c>
      <c r="F17" s="281">
        <v>57.529</v>
      </c>
      <c r="G17" s="280">
        <f>E17*F17</f>
        <v>22787.236900000004</v>
      </c>
    </row>
    <row r="18" spans="2:7" ht="15.75">
      <c r="B18" s="279"/>
      <c r="C18" s="285" t="s">
        <v>247</v>
      </c>
      <c r="D18" s="285"/>
      <c r="E18" s="285"/>
      <c r="F18" s="286"/>
      <c r="G18" s="287">
        <f>SUM(G14:G17)</f>
        <v>2361251.9525800003</v>
      </c>
    </row>
    <row r="21" spans="6:8" ht="15.75">
      <c r="F21" s="308" t="s">
        <v>575</v>
      </c>
      <c r="G21" s="308"/>
      <c r="H21" s="308"/>
    </row>
    <row r="22" spans="6:7" ht="15.75">
      <c r="F22" s="276"/>
      <c r="G22" s="276"/>
    </row>
    <row r="23" spans="6:8" ht="15.75">
      <c r="F23" s="308" t="s">
        <v>399</v>
      </c>
      <c r="G23" s="308"/>
      <c r="H23" s="308"/>
    </row>
  </sheetData>
  <mergeCells count="3">
    <mergeCell ref="B2:G2"/>
    <mergeCell ref="F21:H21"/>
    <mergeCell ref="F23:H23"/>
  </mergeCells>
  <printOptions/>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dimension ref="B3:F19"/>
  <sheetViews>
    <sheetView workbookViewId="0" topLeftCell="A1">
      <selection activeCell="I25" sqref="I25"/>
    </sheetView>
  </sheetViews>
  <sheetFormatPr defaultColWidth="9.140625" defaultRowHeight="12.75"/>
  <cols>
    <col min="1" max="1" width="3.57421875" style="0" customWidth="1"/>
    <col min="2" max="2" width="10.8515625" style="0" customWidth="1"/>
    <col min="3" max="3" width="20.8515625" style="0" customWidth="1"/>
    <col min="4" max="4" width="18.57421875" style="0" customWidth="1"/>
    <col min="5" max="5" width="17.7109375" style="0" customWidth="1"/>
    <col min="6" max="6" width="14.57421875" style="0" customWidth="1"/>
  </cols>
  <sheetData>
    <row r="3" spans="2:5" ht="15.75">
      <c r="B3" s="276" t="s">
        <v>576</v>
      </c>
      <c r="C3" s="276" t="s">
        <v>399</v>
      </c>
      <c r="D3" s="276"/>
      <c r="E3" s="277"/>
    </row>
    <row r="4" spans="2:5" ht="15.75">
      <c r="B4" s="276" t="s">
        <v>577</v>
      </c>
      <c r="C4" s="276" t="s">
        <v>561</v>
      </c>
      <c r="D4" s="276"/>
      <c r="E4" s="277"/>
    </row>
    <row r="5" spans="2:5" ht="15">
      <c r="B5" s="277"/>
      <c r="C5" s="277"/>
      <c r="D5" s="277"/>
      <c r="E5" s="277"/>
    </row>
    <row r="6" spans="2:5" ht="15">
      <c r="B6" s="277"/>
      <c r="C6" s="277"/>
      <c r="D6" s="277"/>
      <c r="E6" s="277"/>
    </row>
    <row r="7" spans="2:6" ht="15.75">
      <c r="B7" s="277"/>
      <c r="C7" s="276" t="s">
        <v>578</v>
      </c>
      <c r="D7" s="276"/>
      <c r="E7" s="276"/>
      <c r="F7" s="160"/>
    </row>
    <row r="8" spans="2:5" ht="15">
      <c r="B8" s="277"/>
      <c r="C8" s="277"/>
      <c r="D8" s="277"/>
      <c r="E8" s="277"/>
    </row>
    <row r="10" spans="2:6" ht="15.75">
      <c r="B10" s="278" t="s">
        <v>243</v>
      </c>
      <c r="C10" s="278" t="s">
        <v>579</v>
      </c>
      <c r="D10" s="278" t="s">
        <v>580</v>
      </c>
      <c r="E10" s="278" t="s">
        <v>581</v>
      </c>
      <c r="F10" s="278" t="s">
        <v>568</v>
      </c>
    </row>
    <row r="11" spans="2:6" ht="15">
      <c r="B11" s="279">
        <v>1</v>
      </c>
      <c r="C11" s="279" t="s">
        <v>582</v>
      </c>
      <c r="D11" s="279" t="s">
        <v>583</v>
      </c>
      <c r="E11" s="279" t="s">
        <v>584</v>
      </c>
      <c r="F11" s="280">
        <v>250000</v>
      </c>
    </row>
    <row r="12" spans="2:6" ht="15">
      <c r="B12" s="279">
        <v>2</v>
      </c>
      <c r="C12" s="279" t="s">
        <v>585</v>
      </c>
      <c r="D12" s="279" t="s">
        <v>586</v>
      </c>
      <c r="E12" s="279" t="s">
        <v>587</v>
      </c>
      <c r="F12" s="280">
        <v>1000000</v>
      </c>
    </row>
    <row r="13" spans="2:6" ht="15">
      <c r="B13" s="279">
        <v>3</v>
      </c>
      <c r="C13" s="288" t="s">
        <v>588</v>
      </c>
      <c r="D13" s="279" t="s">
        <v>589</v>
      </c>
      <c r="E13" s="279"/>
      <c r="F13" s="280">
        <v>350000</v>
      </c>
    </row>
    <row r="14" spans="2:6" ht="15.75">
      <c r="B14" s="288"/>
      <c r="C14" s="289" t="s">
        <v>247</v>
      </c>
      <c r="D14" s="285"/>
      <c r="E14" s="285"/>
      <c r="F14" s="290">
        <f>SUM(F11:F13)</f>
        <v>1600000</v>
      </c>
    </row>
    <row r="17" spans="5:6" ht="15.75">
      <c r="E17" s="308" t="s">
        <v>590</v>
      </c>
      <c r="F17" s="308"/>
    </row>
    <row r="19" spans="5:6" ht="15.75">
      <c r="E19" s="308" t="s">
        <v>399</v>
      </c>
      <c r="F19" s="308"/>
    </row>
  </sheetData>
  <mergeCells count="2">
    <mergeCell ref="E17:F17"/>
    <mergeCell ref="E19:F19"/>
  </mergeCells>
  <printOptions/>
  <pageMargins left="0.75" right="0.75" top="1" bottom="1" header="0.5" footer="0.5"/>
  <pageSetup orientation="portrait" r:id="rId1"/>
</worksheet>
</file>

<file path=xl/worksheets/sheet13.xml><?xml version="1.0" encoding="utf-8"?>
<worksheet xmlns="http://schemas.openxmlformats.org/spreadsheetml/2006/main" xmlns:r="http://schemas.openxmlformats.org/officeDocument/2006/relationships">
  <dimension ref="A2:I27"/>
  <sheetViews>
    <sheetView tabSelected="1" workbookViewId="0" topLeftCell="A1">
      <selection activeCell="L10" sqref="L9:L10"/>
    </sheetView>
  </sheetViews>
  <sheetFormatPr defaultColWidth="9.140625" defaultRowHeight="12.75"/>
  <sheetData>
    <row r="2" spans="1:4" ht="17.25" customHeight="1">
      <c r="A2" t="s">
        <v>605</v>
      </c>
      <c r="B2" s="276"/>
      <c r="C2" s="276"/>
      <c r="D2" s="276"/>
    </row>
    <row r="3" spans="1:4" ht="17.25" customHeight="1">
      <c r="A3" t="s">
        <v>602</v>
      </c>
      <c r="B3" s="276"/>
      <c r="C3" s="276"/>
      <c r="D3" s="276"/>
    </row>
    <row r="4" spans="1:4" ht="17.25" customHeight="1">
      <c r="A4" t="s">
        <v>603</v>
      </c>
      <c r="B4" s="308" t="s">
        <v>604</v>
      </c>
      <c r="C4" s="308"/>
      <c r="D4" s="308"/>
    </row>
    <row r="5" spans="2:4" ht="17.25" customHeight="1">
      <c r="B5" s="276"/>
      <c r="C5" s="276" t="s">
        <v>591</v>
      </c>
      <c r="D5" s="276"/>
    </row>
    <row r="7" spans="4:5" ht="12.75">
      <c r="D7" s="309" t="s">
        <v>592</v>
      </c>
      <c r="E7" s="309"/>
    </row>
    <row r="8" spans="4:5" ht="12.75">
      <c r="D8" s="334"/>
      <c r="E8" s="334"/>
    </row>
    <row r="9" spans="4:5" ht="12.75">
      <c r="D9" s="309" t="s">
        <v>593</v>
      </c>
      <c r="E9" s="309"/>
    </row>
    <row r="11" spans="1:8" ht="20.25" customHeight="1">
      <c r="A11" s="335" t="s">
        <v>609</v>
      </c>
      <c r="B11" s="335"/>
      <c r="C11" s="335"/>
      <c r="D11" s="335"/>
      <c r="E11" s="335"/>
      <c r="F11" s="335"/>
      <c r="G11" s="335"/>
      <c r="H11" s="335"/>
    </row>
    <row r="12" spans="1:8" ht="20.25" customHeight="1">
      <c r="A12" s="335" t="s">
        <v>608</v>
      </c>
      <c r="B12" s="335"/>
      <c r="C12" s="335"/>
      <c r="D12" s="335"/>
      <c r="E12" s="335"/>
      <c r="F12" s="335"/>
      <c r="G12" s="335"/>
      <c r="H12" s="335"/>
    </row>
    <row r="13" spans="1:9" ht="20.25" customHeight="1">
      <c r="A13" s="335" t="s">
        <v>606</v>
      </c>
      <c r="B13" s="335"/>
      <c r="C13" s="335"/>
      <c r="D13" s="335"/>
      <c r="E13" s="335"/>
      <c r="F13" s="335"/>
      <c r="G13" s="335"/>
      <c r="H13" s="335"/>
      <c r="I13" s="335"/>
    </row>
    <row r="14" ht="20.25" customHeight="1">
      <c r="B14" t="s">
        <v>607</v>
      </c>
    </row>
    <row r="15" spans="4:5" ht="20.25" customHeight="1">
      <c r="D15" s="309" t="s">
        <v>592</v>
      </c>
      <c r="E15" s="309"/>
    </row>
    <row r="16" spans="1:8" ht="20.25" customHeight="1">
      <c r="A16" s="335" t="s">
        <v>594</v>
      </c>
      <c r="B16" s="335"/>
      <c r="C16" s="335"/>
      <c r="D16" s="335"/>
      <c r="E16" s="335"/>
      <c r="F16" s="335"/>
      <c r="G16" s="335"/>
      <c r="H16" s="335"/>
    </row>
    <row r="17" ht="20.25" customHeight="1">
      <c r="B17" t="s">
        <v>595</v>
      </c>
    </row>
    <row r="18" ht="20.25" customHeight="1">
      <c r="B18" t="s">
        <v>596</v>
      </c>
    </row>
    <row r="19" ht="20.25" customHeight="1">
      <c r="B19" t="s">
        <v>597</v>
      </c>
    </row>
    <row r="20" ht="20.25" customHeight="1">
      <c r="B20" t="s">
        <v>598</v>
      </c>
    </row>
    <row r="21" ht="20.25" customHeight="1">
      <c r="B21" t="s">
        <v>599</v>
      </c>
    </row>
    <row r="22" ht="20.25" customHeight="1"/>
    <row r="23" ht="20.25" customHeight="1"/>
    <row r="24" ht="20.25" customHeight="1"/>
    <row r="25" spans="7:8" ht="20.25" customHeight="1">
      <c r="G25" s="160" t="s">
        <v>600</v>
      </c>
      <c r="H25" s="160"/>
    </row>
    <row r="26" spans="7:8" ht="20.25" customHeight="1">
      <c r="G26" s="160" t="s">
        <v>601</v>
      </c>
      <c r="H26" s="160"/>
    </row>
    <row r="27" spans="7:8" ht="12.75">
      <c r="G27" s="160"/>
      <c r="H27" s="160"/>
    </row>
  </sheetData>
  <mergeCells count="8">
    <mergeCell ref="D15:E15"/>
    <mergeCell ref="A16:H16"/>
    <mergeCell ref="B4:D4"/>
    <mergeCell ref="D7:E7"/>
    <mergeCell ref="D9:E9"/>
    <mergeCell ref="A11:H11"/>
    <mergeCell ref="A12:H12"/>
    <mergeCell ref="A13:I13"/>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tabColor indexed="48"/>
  </sheetPr>
  <dimension ref="A1:I565"/>
  <sheetViews>
    <sheetView workbookViewId="0" topLeftCell="A1">
      <pane xSplit="2" ySplit="2" topLeftCell="C3" activePane="bottomRight" state="frozen"/>
      <selection pane="topLeft" activeCell="M36" sqref="M36"/>
      <selection pane="topRight" activeCell="M36" sqref="M36"/>
      <selection pane="bottomLeft" activeCell="M36" sqref="M36"/>
      <selection pane="bottomRight" activeCell="G94" sqref="G94"/>
    </sheetView>
  </sheetViews>
  <sheetFormatPr defaultColWidth="9.140625" defaultRowHeight="12.75"/>
  <cols>
    <col min="1" max="1" width="3.57421875" style="13" customWidth="1"/>
    <col min="2" max="2" width="44.8515625" style="1" customWidth="1"/>
    <col min="3" max="3" width="12.140625" style="1" customWidth="1"/>
    <col min="4" max="4" width="16.140625" style="7" customWidth="1"/>
    <col min="5" max="5" width="15.57421875" style="7" customWidth="1"/>
    <col min="6" max="6" width="6.57421875" style="68" customWidth="1"/>
    <col min="7" max="7" width="9.57421875" style="1" bestFit="1" customWidth="1"/>
    <col min="8" max="8" width="12.00390625" style="1" bestFit="1" customWidth="1"/>
    <col min="9" max="16384" width="9.140625" style="1" customWidth="1"/>
  </cols>
  <sheetData>
    <row r="1" spans="1:6" s="15" customFormat="1" ht="24" customHeight="1">
      <c r="A1" s="291" t="s">
        <v>347</v>
      </c>
      <c r="B1" s="291"/>
      <c r="C1" s="291"/>
      <c r="D1" s="291"/>
      <c r="E1" s="291"/>
      <c r="F1" s="292" t="s">
        <v>201</v>
      </c>
    </row>
    <row r="2" spans="1:6" s="4" customFormat="1" ht="23.25" customHeight="1">
      <c r="A2" s="116" t="s">
        <v>243</v>
      </c>
      <c r="B2" s="117" t="s">
        <v>2</v>
      </c>
      <c r="C2" s="117" t="s">
        <v>248</v>
      </c>
      <c r="D2" s="117" t="s">
        <v>22</v>
      </c>
      <c r="E2" s="117" t="s">
        <v>254</v>
      </c>
      <c r="F2" s="293"/>
    </row>
    <row r="3" spans="1:6" s="3" customFormat="1" ht="14.25" customHeight="1">
      <c r="A3" s="46" t="s">
        <v>244</v>
      </c>
      <c r="B3" s="24" t="s">
        <v>99</v>
      </c>
      <c r="C3" s="24"/>
      <c r="D3" s="35">
        <f>D4+D7+D8+D15+D16+D23+D24+D25</f>
        <v>14596625</v>
      </c>
      <c r="E3" s="35">
        <v>10611619.159999998</v>
      </c>
      <c r="F3" s="73" t="s">
        <v>151</v>
      </c>
    </row>
    <row r="4" spans="1:6" s="3" customFormat="1" ht="14.25" customHeight="1">
      <c r="A4" s="49"/>
      <c r="B4" s="24" t="s">
        <v>24</v>
      </c>
      <c r="C4" s="24"/>
      <c r="D4" s="35">
        <f>SUM(D5:D6)</f>
        <v>5375974</v>
      </c>
      <c r="E4" s="35">
        <v>4095094.1</v>
      </c>
      <c r="F4" s="73" t="s">
        <v>15</v>
      </c>
    </row>
    <row r="5" spans="1:9" ht="14.25" customHeight="1">
      <c r="A5" s="49"/>
      <c r="B5" s="18" t="s">
        <v>25</v>
      </c>
      <c r="C5" s="70"/>
      <c r="D5" s="34">
        <f>SUMIF('[2]Centralizator'!$R$5:$R$5189,$F5,'[2]Centralizator'!$N$5:$N$5189)-SUMIF('[2]Centralizator'!$R$5:$R$5189,$F5,'[2]Centralizator'!$P$5:$P$5189)</f>
        <v>213898</v>
      </c>
      <c r="E5" s="34">
        <v>109773.0999999994</v>
      </c>
      <c r="F5" s="14" t="s">
        <v>128</v>
      </c>
      <c r="G5" s="84"/>
      <c r="H5" s="84"/>
      <c r="I5" s="84"/>
    </row>
    <row r="6" spans="1:6" ht="14.25" customHeight="1">
      <c r="A6" s="49"/>
      <c r="B6" s="18" t="s">
        <v>26</v>
      </c>
      <c r="C6" s="22"/>
      <c r="D6" s="34">
        <f>SUMIF('[2]Centralizator'!$R$5:$R$5189,$F6,'[2]Centralizator'!$N$5:$N$5189)-SUMIF('[2]Centralizator'!$R$5:$R$5189,$F6,'[2]Centralizator'!$P$5:$P$5189)</f>
        <v>5162076</v>
      </c>
      <c r="E6" s="34">
        <v>3985321</v>
      </c>
      <c r="F6" s="14" t="s">
        <v>129</v>
      </c>
    </row>
    <row r="7" spans="1:6" s="3" customFormat="1" ht="14.25" customHeight="1">
      <c r="A7" s="49"/>
      <c r="B7" s="24" t="s">
        <v>27</v>
      </c>
      <c r="C7" s="24"/>
      <c r="D7" s="35">
        <f>SUMIF('[2]Centralizator'!$R$5:$R$5189,$F7,'[2]Centralizator'!$N$5:$N$5189)-SUMIF('[2]Centralizator'!$R$5:$R$5189,$F7,'[2]Centralizator'!$P$5:$P$5189)</f>
        <v>0</v>
      </c>
      <c r="E7" s="35">
        <v>0</v>
      </c>
      <c r="F7" s="73" t="s">
        <v>130</v>
      </c>
    </row>
    <row r="8" spans="1:6" s="3" customFormat="1" ht="14.25" customHeight="1">
      <c r="A8" s="49"/>
      <c r="B8" s="24" t="s">
        <v>28</v>
      </c>
      <c r="C8" s="24"/>
      <c r="D8" s="35">
        <f>SUM(D9:D15)</f>
        <v>6859399</v>
      </c>
      <c r="E8" s="35">
        <v>3897975</v>
      </c>
      <c r="F8" s="73" t="s">
        <v>131</v>
      </c>
    </row>
    <row r="9" spans="1:6" ht="14.25" customHeight="1">
      <c r="A9" s="50"/>
      <c r="B9" s="18" t="s">
        <v>29</v>
      </c>
      <c r="C9" s="22"/>
      <c r="D9" s="34">
        <f>SUMIF('[2]Centralizator'!$R$5:$R$5189,$F9,'[2]Centralizator'!$N$5:$N$5189)-SUMIF('[2]Centralizator'!$R$5:$R$5189,$F9,'[2]Centralizator'!$P$5:$P$5189)</f>
        <v>5900134</v>
      </c>
      <c r="E9" s="34">
        <v>3849500</v>
      </c>
      <c r="F9" s="14" t="s">
        <v>132</v>
      </c>
    </row>
    <row r="10" spans="1:6" ht="14.25" customHeight="1">
      <c r="A10" s="50"/>
      <c r="B10" s="18" t="s">
        <v>30</v>
      </c>
      <c r="C10" s="22"/>
      <c r="D10" s="34">
        <f>SUMIF('[2]Centralizator'!$R$5:$R$5189,$F10,'[2]Centralizator'!$N$5:$N$5189)-SUMIF('[2]Centralizator'!$R$5:$R$5189,$F10,'[2]Centralizator'!$P$5:$P$5189)</f>
        <v>0</v>
      </c>
      <c r="E10" s="34">
        <v>0</v>
      </c>
      <c r="F10" s="14" t="s">
        <v>133</v>
      </c>
    </row>
    <row r="11" spans="1:6" ht="14.25" customHeight="1">
      <c r="A11" s="50"/>
      <c r="B11" s="18" t="s">
        <v>31</v>
      </c>
      <c r="C11" s="22"/>
      <c r="D11" s="34">
        <f>SUMIF('[2]Centralizator'!$R$5:$R$5189,$F11,'[2]Centralizator'!$N$5:$N$5189)-SUMIF('[2]Centralizator'!$R$5:$R$5189,$F11,'[2]Centralizator'!$P$5:$P$5189)</f>
        <v>0</v>
      </c>
      <c r="E11" s="34">
        <v>48475</v>
      </c>
      <c r="F11" s="14" t="s">
        <v>134</v>
      </c>
    </row>
    <row r="12" spans="1:7" ht="14.25" customHeight="1">
      <c r="A12" s="50"/>
      <c r="B12" s="18" t="s">
        <v>32</v>
      </c>
      <c r="C12" s="22"/>
      <c r="D12" s="34">
        <f>SUMIF('[2]Centralizator'!$R$5:$R$5189,$F12,'[2]Centralizator'!$N$5:$N$5189)-SUMIF('[2]Centralizator'!$R$5:$R$5189,$F12,'[2]Centralizator'!$P$5:$P$5189)</f>
        <v>0</v>
      </c>
      <c r="E12" s="34">
        <v>0</v>
      </c>
      <c r="F12" s="14" t="s">
        <v>135</v>
      </c>
      <c r="G12" s="82"/>
    </row>
    <row r="13" spans="1:6" ht="14.25" customHeight="1">
      <c r="A13" s="50"/>
      <c r="B13" s="18" t="s">
        <v>33</v>
      </c>
      <c r="C13" s="22"/>
      <c r="D13" s="34">
        <f>SUMIF('[2]Centralizator'!$R$5:$R$5189,$F13,'[2]Centralizator'!$N$5:$N$5189)-SUMIF('[2]Centralizator'!$R$5:$R$5189,$F13,'[2]Centralizator'!$P$5:$P$5189)</f>
        <v>0</v>
      </c>
      <c r="E13" s="34">
        <v>0</v>
      </c>
      <c r="F13" s="14" t="s">
        <v>136</v>
      </c>
    </row>
    <row r="14" spans="1:6" ht="14.25" customHeight="1">
      <c r="A14" s="50"/>
      <c r="B14" s="18" t="s">
        <v>231</v>
      </c>
      <c r="C14" s="22"/>
      <c r="D14" s="34">
        <f>SUMIF('[2]Centralizator'!$R$5:$R$5189,$F14,'[2]Centralizator'!$N$5:$N$5189)-SUMIF('[2]Centralizator'!$R$5:$R$5189,$F14,'[2]Centralizator'!$P$5:$P$5189)</f>
        <v>959265</v>
      </c>
      <c r="E14" s="34">
        <v>0</v>
      </c>
      <c r="F14" s="14" t="s">
        <v>137</v>
      </c>
    </row>
    <row r="15" spans="1:6" ht="14.25" customHeight="1">
      <c r="A15" s="50"/>
      <c r="B15" s="18" t="s">
        <v>34</v>
      </c>
      <c r="C15" s="22"/>
      <c r="D15" s="34">
        <f>SUMIF('[2]Centralizator'!$R$5:$R$5189,$F15,'[2]Centralizator'!$N$5:$N$5189)-SUMIF('[2]Centralizator'!$R$5:$R$5189,$F15,'[2]Centralizator'!$P$5:$P$5189)</f>
        <v>0</v>
      </c>
      <c r="E15" s="34">
        <v>0</v>
      </c>
      <c r="F15" s="14" t="s">
        <v>138</v>
      </c>
    </row>
    <row r="16" spans="1:6" s="3" customFormat="1" ht="14.25" customHeight="1">
      <c r="A16" s="49"/>
      <c r="B16" s="24" t="s">
        <v>35</v>
      </c>
      <c r="C16" s="24"/>
      <c r="D16" s="35">
        <f>SUM(D17:D22)</f>
        <v>2361252</v>
      </c>
      <c r="E16" s="35">
        <v>2618550.06</v>
      </c>
      <c r="F16" s="73" t="s">
        <v>139</v>
      </c>
    </row>
    <row r="17" spans="1:6" ht="14.25" customHeight="1">
      <c r="A17" s="50"/>
      <c r="B17" s="22" t="s">
        <v>36</v>
      </c>
      <c r="C17" s="22"/>
      <c r="D17" s="34">
        <f>SUMIF('[2]Centralizator'!$R$5:$R$5189,$F17,'[2]Centralizator'!$N$5:$N$5189)-SUMIF('[2]Centralizator'!$R$5:$R$5189,$F17,'[2]Centralizator'!$P$5:$P$5189)</f>
        <v>0</v>
      </c>
      <c r="E17" s="34">
        <v>0</v>
      </c>
      <c r="F17" s="14" t="s">
        <v>140</v>
      </c>
    </row>
    <row r="18" spans="1:6" ht="14.25" customHeight="1">
      <c r="A18" s="50"/>
      <c r="B18" s="22" t="s">
        <v>37</v>
      </c>
      <c r="C18" s="22"/>
      <c r="D18" s="34">
        <f>SUMIF('[2]Centralizator'!$R$5:$R$5189,$F18,'[2]Centralizator'!$N$5:$N$5189)-SUMIF('[2]Centralizator'!$R$5:$R$5189,$F18,'[2]Centralizator'!$P$5:$P$5189)</f>
        <v>0</v>
      </c>
      <c r="E18" s="34">
        <v>0</v>
      </c>
      <c r="F18" s="14" t="s">
        <v>141</v>
      </c>
    </row>
    <row r="19" spans="1:6" ht="14.25" customHeight="1">
      <c r="A19" s="50"/>
      <c r="B19" s="22" t="s">
        <v>38</v>
      </c>
      <c r="C19" s="22"/>
      <c r="D19" s="34">
        <f>SUMIF('[2]Centralizator'!$R$5:$R$5189,$F19,'[2]Centralizator'!$N$5:$N$5189)-SUMIF('[2]Centralizator'!$R$5:$R$5189,$F19,'[2]Centralizator'!$P$5:$P$5189)</f>
        <v>0</v>
      </c>
      <c r="E19" s="34">
        <v>0</v>
      </c>
      <c r="F19" s="14" t="s">
        <v>142</v>
      </c>
    </row>
    <row r="20" spans="1:6" ht="14.25" customHeight="1">
      <c r="A20" s="50"/>
      <c r="B20" s="22" t="s">
        <v>39</v>
      </c>
      <c r="C20" s="22"/>
      <c r="D20" s="34">
        <f>SUMIF('[2]Centralizator'!$R$5:$R$5189,$F20,'[2]Centralizator'!$N$5:$N$5189)-SUMIF('[2]Centralizator'!$R$5:$R$5189,$F20,'[2]Centralizator'!$P$5:$P$5189)</f>
        <v>0</v>
      </c>
      <c r="E20" s="34">
        <v>0</v>
      </c>
      <c r="F20" s="14" t="s">
        <v>143</v>
      </c>
    </row>
    <row r="21" spans="1:6" ht="14.25" customHeight="1">
      <c r="A21" s="50"/>
      <c r="B21" s="22" t="s">
        <v>40</v>
      </c>
      <c r="C21" s="22"/>
      <c r="D21" s="34">
        <f>SUMIF('[2]Centralizator'!$R$5:$R$5189,$F21,'[2]Centralizator'!$N$5:$N$5189)-SUMIF('[2]Centralizator'!$R$5:$R$5189,$F21,'[2]Centralizator'!$P$5:$P$5189)</f>
        <v>2361252</v>
      </c>
      <c r="E21" s="34">
        <v>2618550.06</v>
      </c>
      <c r="F21" s="14" t="s">
        <v>144</v>
      </c>
    </row>
    <row r="22" spans="1:6" ht="14.25" customHeight="1">
      <c r="A22" s="50"/>
      <c r="B22" s="22" t="s">
        <v>41</v>
      </c>
      <c r="C22" s="22"/>
      <c r="D22" s="34">
        <f>SUMIF('[2]Centralizator'!$R$5:$R$5189,$F22,'[2]Centralizator'!$N$5:$N$5189)-SUMIF('[2]Centralizator'!$R$5:$R$5189,$F22,'[2]Centralizator'!$P$5:$P$5189)</f>
        <v>0</v>
      </c>
      <c r="E22" s="34">
        <v>0</v>
      </c>
      <c r="F22" s="14" t="s">
        <v>145</v>
      </c>
    </row>
    <row r="23" spans="1:6" s="3" customFormat="1" ht="14.25" customHeight="1">
      <c r="A23" s="49"/>
      <c r="B23" s="24" t="s">
        <v>42</v>
      </c>
      <c r="C23" s="24"/>
      <c r="D23" s="34">
        <f>SUMIF('[2]Centralizator'!$R$5:$R$5189,$F23,'[2]Centralizator'!$N$5:$N$5189)-SUMIF('[2]Centralizator'!$R$5:$R$5189,$F23,'[2]Centralizator'!$P$5:$P$5189)</f>
        <v>0</v>
      </c>
      <c r="E23" s="34">
        <v>0</v>
      </c>
      <c r="F23" s="73" t="s">
        <v>16</v>
      </c>
    </row>
    <row r="24" spans="1:6" s="3" customFormat="1" ht="14.25" customHeight="1">
      <c r="A24" s="49"/>
      <c r="B24" s="24" t="s">
        <v>43</v>
      </c>
      <c r="C24" s="24"/>
      <c r="D24" s="34">
        <f>SUMIF('[2]Centralizator'!$R$5:$R$5189,$F24,'[2]Centralizator'!$N$5:$N$5189)-SUMIF('[2]Centralizator'!$R$5:$R$5189,$F24,'[2]Centralizator'!$P$5:$P$5189)</f>
        <v>0</v>
      </c>
      <c r="E24" s="34">
        <v>0</v>
      </c>
      <c r="F24" s="73" t="s">
        <v>146</v>
      </c>
    </row>
    <row r="25" spans="1:6" s="3" customFormat="1" ht="14.25" customHeight="1">
      <c r="A25" s="49"/>
      <c r="B25" s="24" t="s">
        <v>44</v>
      </c>
      <c r="C25" s="24"/>
      <c r="D25" s="26">
        <f>SUM(D26:D27)</f>
        <v>0</v>
      </c>
      <c r="E25" s="34">
        <v>0</v>
      </c>
      <c r="F25" s="73" t="s">
        <v>147</v>
      </c>
    </row>
    <row r="26" spans="1:6" s="3" customFormat="1" ht="14.25" customHeight="1">
      <c r="A26" s="49"/>
      <c r="B26" s="22" t="s">
        <v>45</v>
      </c>
      <c r="C26" s="24"/>
      <c r="D26" s="34">
        <f>SUMIF('[2]Centralizator'!$R$5:$R$5189,$F26,'[2]Centralizator'!$N$5:$N$5189)-SUMIF('[2]Centralizator'!$R$5:$R$5189,$F26,'[2]Centralizator'!$P$5:$P$5189)</f>
        <v>0</v>
      </c>
      <c r="E26" s="34">
        <v>0</v>
      </c>
      <c r="F26" s="14" t="s">
        <v>148</v>
      </c>
    </row>
    <row r="27" spans="1:6" ht="14.25" customHeight="1">
      <c r="A27" s="49"/>
      <c r="B27" s="22" t="s">
        <v>46</v>
      </c>
      <c r="C27" s="22"/>
      <c r="D27" s="34">
        <f>SUMIF('[2]Centralizator'!$R$5:$R$5189,$F27,'[2]Centralizator'!$N$5:$N$5189)-SUMIF('[2]Centralizator'!$R$5:$R$5189,$F27,'[2]Centralizator'!$P$5:$P$5189)</f>
        <v>0</v>
      </c>
      <c r="E27" s="34">
        <v>0</v>
      </c>
      <c r="F27" s="14" t="s">
        <v>149</v>
      </c>
    </row>
    <row r="28" spans="1:6" ht="14.25" customHeight="1">
      <c r="A28" s="49" t="s">
        <v>245</v>
      </c>
      <c r="B28" s="24" t="s">
        <v>100</v>
      </c>
      <c r="C28" s="24"/>
      <c r="D28" s="35">
        <f>D29+D34+D39+D40+D44+D45</f>
        <v>1426987</v>
      </c>
      <c r="E28" s="35">
        <v>765916</v>
      </c>
      <c r="F28" s="73" t="s">
        <v>150</v>
      </c>
    </row>
    <row r="29" spans="1:6" s="3" customFormat="1" ht="14.25" customHeight="1">
      <c r="A29" s="49"/>
      <c r="B29" s="25" t="s">
        <v>47</v>
      </c>
      <c r="C29" s="25"/>
      <c r="D29" s="23">
        <f>SUM(D30:D33)</f>
        <v>0</v>
      </c>
      <c r="E29" s="23">
        <v>0</v>
      </c>
      <c r="F29" s="73" t="s">
        <v>152</v>
      </c>
    </row>
    <row r="30" spans="1:6" ht="14.25" customHeight="1">
      <c r="A30" s="50"/>
      <c r="B30" s="22" t="s">
        <v>115</v>
      </c>
      <c r="C30" s="22"/>
      <c r="D30" s="34">
        <f>SUMIF('[2]Centralizator'!$R$5:$R$5189,$F30,'[2]Centralizator'!$N$5:$N$5189)-SUMIF('[2]Centralizator'!$R$5:$R$5189,$F30,'[2]Centralizator'!$P$5:$P$5189)</f>
        <v>0</v>
      </c>
      <c r="E30" s="34">
        <v>0</v>
      </c>
      <c r="F30" s="14" t="s">
        <v>153</v>
      </c>
    </row>
    <row r="31" spans="1:6" ht="14.25" customHeight="1">
      <c r="A31" s="50"/>
      <c r="B31" s="22" t="s">
        <v>48</v>
      </c>
      <c r="C31" s="22"/>
      <c r="D31" s="34">
        <f>SUMIF('[2]Centralizator'!$R$5:$R$5189,$F31,'[2]Centralizator'!$N$5:$N$5189)-SUMIF('[2]Centralizator'!$R$5:$R$5189,$F31,'[2]Centralizator'!$P$5:$P$5189)</f>
        <v>0</v>
      </c>
      <c r="E31" s="34">
        <v>0</v>
      </c>
      <c r="F31" s="14" t="s">
        <v>154</v>
      </c>
    </row>
    <row r="32" spans="1:6" ht="14.25" customHeight="1">
      <c r="A32" s="50"/>
      <c r="B32" s="22" t="s">
        <v>49</v>
      </c>
      <c r="C32" s="22"/>
      <c r="D32" s="34">
        <f>SUMIF('[2]Centralizator'!$R$5:$R$5189,$F32,'[2]Centralizator'!$N$5:$N$5189)-SUMIF('[2]Centralizator'!$R$5:$R$5189,$F32,'[2]Centralizator'!$P$5:$P$5189)</f>
        <v>0</v>
      </c>
      <c r="E32" s="34">
        <v>0</v>
      </c>
      <c r="F32" s="14" t="s">
        <v>155</v>
      </c>
    </row>
    <row r="33" spans="1:6" ht="14.25" customHeight="1">
      <c r="A33" s="50"/>
      <c r="B33" s="22" t="s">
        <v>50</v>
      </c>
      <c r="C33" s="22"/>
      <c r="D33" s="34">
        <f>SUMIF('[2]Centralizator'!$R$5:$R$5189,$F33,'[2]Centralizator'!$N$5:$N$5189)-SUMIF('[2]Centralizator'!$R$5:$R$5189,$F33,'[2]Centralizator'!$P$5:$P$5189)</f>
        <v>0</v>
      </c>
      <c r="E33" s="34">
        <v>0</v>
      </c>
      <c r="F33" s="14" t="s">
        <v>156</v>
      </c>
    </row>
    <row r="34" spans="1:6" s="3" customFormat="1" ht="14.25" customHeight="1">
      <c r="A34" s="49"/>
      <c r="B34" s="24" t="s">
        <v>55</v>
      </c>
      <c r="C34" s="24"/>
      <c r="D34" s="35">
        <f>SUM(D35:D38)</f>
        <v>1426987</v>
      </c>
      <c r="E34" s="35">
        <v>765916</v>
      </c>
      <c r="F34" s="73" t="s">
        <v>157</v>
      </c>
    </row>
    <row r="35" spans="1:6" ht="14.25" customHeight="1">
      <c r="A35" s="50"/>
      <c r="B35" s="22" t="s">
        <v>51</v>
      </c>
      <c r="C35" s="22"/>
      <c r="D35" s="34">
        <f>SUMIF('[2]Centralizator'!$R$5:$R$5189,$F35,'[2]Centralizator'!$N$5:$N$5189)-SUMIF('[2]Centralizator'!$R$5:$R$5189,$F35,'[2]Centralizator'!$P$5:$P$5189)</f>
        <v>0</v>
      </c>
      <c r="E35" s="34">
        <v>0</v>
      </c>
      <c r="F35" s="14" t="s">
        <v>158</v>
      </c>
    </row>
    <row r="36" spans="1:6" ht="14.25" customHeight="1">
      <c r="A36" s="50"/>
      <c r="B36" s="22" t="s">
        <v>52</v>
      </c>
      <c r="C36" s="22"/>
      <c r="D36" s="34">
        <f>SUMIF('[2]Centralizator'!$R$5:$R$5189,$F36,'[2]Centralizator'!$N$5:$N$5189)-SUMIF('[2]Centralizator'!$R$5:$R$5189,$F36,'[2]Centralizator'!$P$5:$P$5189)</f>
        <v>0</v>
      </c>
      <c r="E36" s="34">
        <v>0</v>
      </c>
      <c r="F36" s="14" t="s">
        <v>159</v>
      </c>
    </row>
    <row r="37" spans="1:6" ht="14.25" customHeight="1">
      <c r="A37" s="50"/>
      <c r="B37" s="22" t="s">
        <v>53</v>
      </c>
      <c r="C37" s="22"/>
      <c r="D37" s="34">
        <f>SUMIF('[2]Centralizator'!$R$5:$R$5189,$F37,'[2]Centralizator'!$N$5:$N$5189)-SUMIF('[2]Centralizator'!$R$5:$R$5189,$F37,'[2]Centralizator'!$P$5:$P$5189)</f>
        <v>428737</v>
      </c>
      <c r="E37" s="34">
        <v>551000</v>
      </c>
      <c r="F37" s="14" t="s">
        <v>160</v>
      </c>
    </row>
    <row r="38" spans="1:6" ht="14.25" customHeight="1">
      <c r="A38" s="50"/>
      <c r="B38" s="22" t="s">
        <v>54</v>
      </c>
      <c r="C38" s="22"/>
      <c r="D38" s="34">
        <f>SUMIF('[2]Centralizator'!$R$5:$R$5189,$F38,'[2]Centralizator'!$N$5:$N$5189)-SUMIF('[2]Centralizator'!$R$5:$R$5189,$F38,'[2]Centralizator'!$P$5:$P$5189)</f>
        <v>998250</v>
      </c>
      <c r="E38" s="34">
        <v>214916</v>
      </c>
      <c r="F38" s="14" t="s">
        <v>161</v>
      </c>
    </row>
    <row r="39" spans="1:6" s="3" customFormat="1" ht="14.25" customHeight="1">
      <c r="A39" s="49"/>
      <c r="B39" s="24" t="s">
        <v>56</v>
      </c>
      <c r="C39" s="24"/>
      <c r="D39" s="34">
        <f>SUMIF('[2]Centralizator'!$R$5:$R$5189,$F39,'[2]Centralizator'!$N$5:$N$5189)-SUMIF('[2]Centralizator'!$R$5:$R$5189,$F39,'[2]Centralizator'!$P$5:$P$5189)</f>
        <v>0</v>
      </c>
      <c r="E39" s="34">
        <v>0</v>
      </c>
      <c r="F39" s="73" t="s">
        <v>17</v>
      </c>
    </row>
    <row r="40" spans="1:6" s="3" customFormat="1" ht="14.25" customHeight="1">
      <c r="A40" s="49"/>
      <c r="B40" s="25" t="s">
        <v>57</v>
      </c>
      <c r="C40" s="25"/>
      <c r="D40" s="26">
        <f>SUM(D41:D43)</f>
        <v>0</v>
      </c>
      <c r="E40" s="26">
        <v>0</v>
      </c>
      <c r="F40" s="73" t="s">
        <v>162</v>
      </c>
    </row>
    <row r="41" spans="1:6" ht="14.25" customHeight="1">
      <c r="A41" s="49"/>
      <c r="B41" s="22" t="s">
        <v>58</v>
      </c>
      <c r="C41" s="22"/>
      <c r="D41" s="34">
        <f>SUMIF('[2]Centralizator'!$R$5:$R$5189,$F41,'[2]Centralizator'!$N$5:$N$5189)-SUMIF('[2]Centralizator'!$R$5:$R$5189,$F41,'[2]Centralizator'!$P$5:$P$5189)</f>
        <v>0</v>
      </c>
      <c r="E41" s="34">
        <v>0</v>
      </c>
      <c r="F41" s="14" t="s">
        <v>163</v>
      </c>
    </row>
    <row r="42" spans="1:6" ht="14.25" customHeight="1">
      <c r="A42" s="49"/>
      <c r="B42" s="22" t="s">
        <v>59</v>
      </c>
      <c r="C42" s="22"/>
      <c r="D42" s="34">
        <f>SUMIF('[2]Centralizator'!$R$5:$R$5189,$F42,'[2]Centralizator'!$N$5:$N$5189)-SUMIF('[2]Centralizator'!$R$5:$R$5189,$F42,'[2]Centralizator'!$P$5:$P$5189)</f>
        <v>0</v>
      </c>
      <c r="E42" s="34">
        <v>0</v>
      </c>
      <c r="F42" s="14" t="s">
        <v>164</v>
      </c>
    </row>
    <row r="43" spans="1:6" ht="14.25" customHeight="1">
      <c r="A43" s="49"/>
      <c r="B43" s="22" t="s">
        <v>60</v>
      </c>
      <c r="C43" s="22"/>
      <c r="D43" s="34">
        <f>SUMIF('[2]Centralizator'!$R$5:$R$5189,$F43,'[2]Centralizator'!$N$5:$N$5189)-SUMIF('[2]Centralizator'!$R$5:$R$5189,$F43,'[2]Centralizator'!$P$5:$P$5189)</f>
        <v>0</v>
      </c>
      <c r="E43" s="34">
        <v>0</v>
      </c>
      <c r="F43" s="14" t="s">
        <v>165</v>
      </c>
    </row>
    <row r="44" spans="1:6" s="3" customFormat="1" ht="14.25" customHeight="1">
      <c r="A44" s="49"/>
      <c r="B44" s="24" t="s">
        <v>61</v>
      </c>
      <c r="C44" s="24"/>
      <c r="D44" s="34">
        <f>SUMIF('[2]Centralizator'!$R$5:$R$5189,$F44,'[2]Centralizator'!$N$5:$N$5189)-SUMIF('[2]Centralizator'!$R$5:$R$5189,$F44,'[2]Centralizator'!$P$5:$P$5189)</f>
        <v>0</v>
      </c>
      <c r="E44" s="34">
        <v>0</v>
      </c>
      <c r="F44" s="73" t="s">
        <v>166</v>
      </c>
    </row>
    <row r="45" spans="1:6" s="3" customFormat="1" ht="14.25" customHeight="1">
      <c r="A45" s="49"/>
      <c r="B45" s="24" t="s">
        <v>62</v>
      </c>
      <c r="C45" s="24"/>
      <c r="D45" s="35">
        <f>SUMIF('[2]Centralizator'!$R$5:$R$5189,$F45,'[2]Centralizator'!$N$5:$N$5189)-SUMIF('[2]Centralizator'!$R$5:$R$5189,$F45,'[2]Centralizator'!$P$5:$P$5189)</f>
        <v>0</v>
      </c>
      <c r="E45" s="35">
        <v>0</v>
      </c>
      <c r="F45" s="73" t="s">
        <v>18</v>
      </c>
    </row>
    <row r="46" spans="1:6" s="106" customFormat="1" ht="14.25" customHeight="1">
      <c r="A46" s="55"/>
      <c r="B46" s="30" t="s">
        <v>3</v>
      </c>
      <c r="C46" s="30"/>
      <c r="D46" s="83">
        <f>D3+D28</f>
        <v>16023612</v>
      </c>
      <c r="E46" s="83">
        <v>11377535.159999998</v>
      </c>
      <c r="F46" s="73" t="s">
        <v>167</v>
      </c>
    </row>
    <row r="47" spans="1:6" ht="15.75" customHeight="1">
      <c r="A47" s="291" t="s">
        <v>347</v>
      </c>
      <c r="B47" s="291"/>
      <c r="C47" s="291"/>
      <c r="D47" s="291"/>
      <c r="E47" s="291"/>
      <c r="F47" s="14"/>
    </row>
    <row r="48" spans="1:6" ht="15.75" customHeight="1">
      <c r="A48" s="71" t="s">
        <v>243</v>
      </c>
      <c r="B48" s="72" t="s">
        <v>63</v>
      </c>
      <c r="C48" s="72" t="s">
        <v>248</v>
      </c>
      <c r="D48" s="72" t="s">
        <v>22</v>
      </c>
      <c r="E48" s="72" t="s">
        <v>254</v>
      </c>
      <c r="F48" s="73"/>
    </row>
    <row r="49" spans="1:6" ht="15.75" customHeight="1">
      <c r="A49" s="47" t="s">
        <v>244</v>
      </c>
      <c r="B49" s="48" t="s">
        <v>86</v>
      </c>
      <c r="C49" s="48"/>
      <c r="D49" s="130">
        <f>D50+D51+D54+D65+D66</f>
        <v>871303</v>
      </c>
      <c r="E49" s="130">
        <v>2173619.6</v>
      </c>
      <c r="F49" s="73" t="s">
        <v>168</v>
      </c>
    </row>
    <row r="50" spans="1:6" s="3" customFormat="1" ht="18.75" customHeight="1">
      <c r="A50" s="49"/>
      <c r="B50" s="24" t="s">
        <v>64</v>
      </c>
      <c r="C50" s="24"/>
      <c r="D50" s="131">
        <f>SUMIF('[2]Centralizator'!$R$5:$R$5189,$F50,'[2]Centralizator'!$P$5:$P$5189)-SUMIF('[2]Centralizator'!$R$5:$R$5189,$F50,'[2]Centralizator'!$N$5:$N$5189)</f>
        <v>0</v>
      </c>
      <c r="E50" s="34">
        <v>0</v>
      </c>
      <c r="F50" s="73" t="s">
        <v>169</v>
      </c>
    </row>
    <row r="51" spans="1:6" s="3" customFormat="1" ht="15.75" customHeight="1">
      <c r="A51" s="49"/>
      <c r="B51" s="24" t="s">
        <v>65</v>
      </c>
      <c r="C51" s="24"/>
      <c r="D51" s="132">
        <f>SUM(D52:D53)</f>
        <v>0</v>
      </c>
      <c r="E51" s="26">
        <v>0</v>
      </c>
      <c r="F51" s="73" t="s">
        <v>170</v>
      </c>
    </row>
    <row r="52" spans="1:6" s="3" customFormat="1" ht="15.75" customHeight="1">
      <c r="A52" s="50"/>
      <c r="B52" s="22" t="s">
        <v>66</v>
      </c>
      <c r="C52" s="22"/>
      <c r="D52" s="131">
        <f>SUMIF('[2]Centralizator'!$R$5:$R$5189,$F52,'[2]Centralizator'!$P$5:$P$5189)-SUMIF('[2]Centralizator'!$R$5:$R$5189,$F52,'[2]Centralizator'!$N$5:$N$5189)</f>
        <v>0</v>
      </c>
      <c r="E52" s="34">
        <v>0</v>
      </c>
      <c r="F52" s="14" t="s">
        <v>171</v>
      </c>
    </row>
    <row r="53" spans="1:6" s="3" customFormat="1" ht="15.75" customHeight="1">
      <c r="A53" s="50"/>
      <c r="B53" s="22" t="s">
        <v>67</v>
      </c>
      <c r="C53" s="22"/>
      <c r="D53" s="131">
        <f>SUMIF('[2]Centralizator'!$R$5:$R$5189,$F53,'[2]Centralizator'!$P$5:$P$5189)-SUMIF('[2]Centralizator'!$R$5:$R$5189,$F53,'[2]Centralizator'!$N$5:$N$5189)</f>
        <v>0</v>
      </c>
      <c r="E53" s="34">
        <v>0</v>
      </c>
      <c r="F53" s="14" t="s">
        <v>172</v>
      </c>
    </row>
    <row r="54" spans="1:6" ht="15.75" customHeight="1">
      <c r="A54" s="49"/>
      <c r="B54" s="24" t="s">
        <v>71</v>
      </c>
      <c r="C54" s="24"/>
      <c r="D54" s="51">
        <f>SUM(D55:D64)</f>
        <v>871303</v>
      </c>
      <c r="E54" s="51">
        <v>2173619.6</v>
      </c>
      <c r="F54" s="73" t="s">
        <v>173</v>
      </c>
    </row>
    <row r="55" spans="1:6" ht="15.75" customHeight="1">
      <c r="A55" s="50"/>
      <c r="B55" s="22" t="s">
        <v>68</v>
      </c>
      <c r="C55" s="22"/>
      <c r="D55" s="34">
        <f>SUMIF('[2]Centralizator'!$R$5:$R$5189,$F55,'[2]Centralizator'!$P$5:$P$5189)-SUMIF('[2]Centralizator'!$R$5:$R$5189,$F55,'[2]Centralizator'!$N$5:$N$5189)</f>
        <v>177960</v>
      </c>
      <c r="E55" s="34">
        <v>1800000</v>
      </c>
      <c r="F55" s="14" t="s">
        <v>174</v>
      </c>
    </row>
    <row r="56" spans="1:6" s="3" customFormat="1" ht="15.75" customHeight="1">
      <c r="A56" s="50"/>
      <c r="B56" s="18" t="s">
        <v>69</v>
      </c>
      <c r="C56" s="18"/>
      <c r="D56" s="34">
        <f>SUMIF('[2]Centralizator'!$R$5:$R$5189,$F56,'[2]Centralizator'!$P$5:$P$5189)-SUMIF('[2]Centralizator'!$R$5:$R$5189,$F56,'[2]Centralizator'!$N$5:$N$5189)</f>
        <v>163024</v>
      </c>
      <c r="E56" s="34">
        <v>170328</v>
      </c>
      <c r="F56" s="14" t="s">
        <v>175</v>
      </c>
    </row>
    <row r="57" spans="1:6" ht="15.75" customHeight="1">
      <c r="A57" s="50"/>
      <c r="B57" s="18" t="s">
        <v>113</v>
      </c>
      <c r="C57" s="18"/>
      <c r="D57" s="34">
        <f>SUMIF('[2]Centralizator'!$R$5:$R$5189,$F57,'[2]Centralizator'!$P$5:$P$5189)-SUMIF('[2]Centralizator'!$R$5:$R$5189,$F57,'[2]Centralizator'!$N$5:$N$5189)</f>
        <v>55242</v>
      </c>
      <c r="E57" s="34">
        <v>57474</v>
      </c>
      <c r="F57" s="14" t="s">
        <v>176</v>
      </c>
    </row>
    <row r="58" spans="1:6" ht="15.75" customHeight="1">
      <c r="A58" s="50"/>
      <c r="B58" s="18" t="s">
        <v>73</v>
      </c>
      <c r="C58" s="18"/>
      <c r="D58" s="34">
        <f>SUMIF('[2]Centralizator'!$R$5:$R$5189,$F58,'[2]Centralizator'!$P$5:$P$5189)-SUMIF('[2]Centralizator'!$R$5:$R$5189,$F58,'[2]Centralizator'!$N$5:$N$5189)</f>
        <v>12800</v>
      </c>
      <c r="E58" s="34">
        <v>12600</v>
      </c>
      <c r="F58" s="14" t="s">
        <v>177</v>
      </c>
    </row>
    <row r="59" spans="1:6" ht="15.75" customHeight="1">
      <c r="A59" s="50"/>
      <c r="B59" s="18" t="s">
        <v>72</v>
      </c>
      <c r="C59" s="18"/>
      <c r="D59" s="34">
        <f>SUMIF('[2]Centralizator'!$R$5:$R$5189,$F59,'[2]Centralizator'!$P$5:$P$5189)-SUMIF('[2]Centralizator'!$R$5:$R$5189,$F59,'[2]Centralizator'!$N$5:$N$5189)</f>
        <v>136492</v>
      </c>
      <c r="E59" s="34">
        <v>0</v>
      </c>
      <c r="F59" s="14" t="s">
        <v>178</v>
      </c>
    </row>
    <row r="60" spans="1:6" ht="15.75" customHeight="1">
      <c r="A60" s="50"/>
      <c r="B60" s="18" t="s">
        <v>74</v>
      </c>
      <c r="C60" s="18"/>
      <c r="D60" s="34">
        <f>SUMIF('[2]Centralizator'!$R$5:$R$5189,$F60,'[2]Centralizator'!$P$5:$P$5189)-SUMIF('[2]Centralizator'!$R$5:$R$5189,$F60,'[2]Centralizator'!$N$5:$N$5189)</f>
        <v>325785</v>
      </c>
      <c r="E60" s="34">
        <v>133217.6</v>
      </c>
      <c r="F60" s="14" t="s">
        <v>179</v>
      </c>
    </row>
    <row r="61" spans="1:6" ht="15.75" customHeight="1">
      <c r="A61" s="50"/>
      <c r="B61" s="18" t="s">
        <v>75</v>
      </c>
      <c r="C61" s="18"/>
      <c r="D61" s="34">
        <f>SUMIF('[2]Centralizator'!$R$5:$R$5189,$F61,'[2]Centralizator'!$P$5:$P$5189)-SUMIF('[2]Centralizator'!$R$5:$R$5189,$F61,'[2]Centralizator'!$N$5:$N$5189)</f>
        <v>0</v>
      </c>
      <c r="E61" s="34">
        <v>0</v>
      </c>
      <c r="F61" s="14" t="s">
        <v>180</v>
      </c>
    </row>
    <row r="62" spans="1:6" ht="15.75" customHeight="1">
      <c r="A62" s="50"/>
      <c r="B62" s="18" t="s">
        <v>76</v>
      </c>
      <c r="C62" s="18"/>
      <c r="D62" s="34">
        <f>SUMIF('[2]Centralizator'!$R$5:$R$5189,$F62,'[2]Centralizator'!$P$5:$P$5189)-SUMIF('[2]Centralizator'!$R$5:$R$5189,$F62,'[2]Centralizator'!$N$5:$N$5189)</f>
        <v>0</v>
      </c>
      <c r="E62" s="34">
        <v>0</v>
      </c>
      <c r="F62" s="14" t="s">
        <v>181</v>
      </c>
    </row>
    <row r="63" spans="1:6" ht="15.75" customHeight="1">
      <c r="A63" s="50"/>
      <c r="B63" s="22" t="s">
        <v>77</v>
      </c>
      <c r="C63" s="22"/>
      <c r="D63" s="34">
        <f>SUMIF('[2]Centralizator'!$R$5:$R$5189,$F63,'[2]Centralizator'!$P$5:$P$5189)-SUMIF('[2]Centralizator'!$R$5:$R$5189,$F63,'[2]Centralizator'!$N$5:$N$5189)</f>
        <v>0</v>
      </c>
      <c r="E63" s="34">
        <v>0</v>
      </c>
      <c r="F63" s="14" t="s">
        <v>182</v>
      </c>
    </row>
    <row r="64" spans="1:6" ht="15.75" customHeight="1">
      <c r="A64" s="50"/>
      <c r="B64" s="22" t="s">
        <v>78</v>
      </c>
      <c r="C64" s="22"/>
      <c r="D64" s="34">
        <f>SUMIF('[2]Centralizator'!$R$5:$R$5189,$F64,'[2]Centralizator'!$P$5:$P$5189)-SUMIF('[2]Centralizator'!$R$5:$R$5189,$F64,'[2]Centralizator'!$N$5:$N$5189)</f>
        <v>0</v>
      </c>
      <c r="E64" s="34">
        <v>0</v>
      </c>
      <c r="F64" s="14" t="s">
        <v>183</v>
      </c>
    </row>
    <row r="65" spans="1:6" ht="15.75" customHeight="1">
      <c r="A65" s="49"/>
      <c r="B65" s="24" t="s">
        <v>80</v>
      </c>
      <c r="C65" s="24"/>
      <c r="D65" s="34">
        <f>SUMIF('[2]Centralizator'!$R$5:$R$5189,$F65,'[2]Centralizator'!$P$5:$P$5189)-SUMIF('[2]Centralizator'!$R$5:$R$5189,$F65,'[2]Centralizator'!$N$5:$N$5189)</f>
        <v>0</v>
      </c>
      <c r="E65" s="34">
        <v>0</v>
      </c>
      <c r="F65" s="73" t="s">
        <v>184</v>
      </c>
    </row>
    <row r="66" spans="1:6" ht="15.75" customHeight="1">
      <c r="A66" s="49"/>
      <c r="B66" s="24" t="s">
        <v>79</v>
      </c>
      <c r="C66" s="24"/>
      <c r="D66" s="35">
        <f>SUMIF('[2]Centralizator'!$R$5:$R$5189,$F66,'[2]Centralizator'!$P$5:$P$5189)-SUMIF('[2]Centralizator'!$R$5:$R$5189,$F66,'[2]Centralizator'!$N$5:$N$5189)</f>
        <v>0</v>
      </c>
      <c r="E66" s="35">
        <v>0</v>
      </c>
      <c r="F66" s="73" t="s">
        <v>12</v>
      </c>
    </row>
    <row r="67" spans="1:6" s="3" customFormat="1" ht="15.75" customHeight="1">
      <c r="A67" s="49"/>
      <c r="B67" s="24" t="s">
        <v>70</v>
      </c>
      <c r="C67" s="24"/>
      <c r="D67" s="35">
        <f>D68+D71+D72+D73</f>
        <v>0</v>
      </c>
      <c r="E67" s="35">
        <v>0</v>
      </c>
      <c r="F67" s="73" t="s">
        <v>185</v>
      </c>
    </row>
    <row r="68" spans="1:6" s="3" customFormat="1" ht="15.75" customHeight="1">
      <c r="A68" s="49"/>
      <c r="B68" s="25" t="s">
        <v>81</v>
      </c>
      <c r="C68" s="25"/>
      <c r="D68" s="26">
        <f>SUM(D69:D70)</f>
        <v>0</v>
      </c>
      <c r="E68" s="34">
        <v>0</v>
      </c>
      <c r="F68" s="73" t="s">
        <v>186</v>
      </c>
    </row>
    <row r="69" spans="1:6" s="3" customFormat="1" ht="15.75" customHeight="1">
      <c r="A69" s="50"/>
      <c r="B69" s="22" t="s">
        <v>114</v>
      </c>
      <c r="C69" s="22"/>
      <c r="D69" s="34">
        <f>SUMIF('[2]Centralizator'!$R$5:$R$5189,$F69,'[2]Centralizator'!$P$5:$P$5189)-SUMIF('[2]Centralizator'!$R$5:$R$5189,$F69,'[2]Centralizator'!$N$5:$N$5189)</f>
        <v>0</v>
      </c>
      <c r="E69" s="34">
        <v>0</v>
      </c>
      <c r="F69" s="14" t="s">
        <v>187</v>
      </c>
    </row>
    <row r="70" spans="1:6" s="3" customFormat="1" ht="15.75" customHeight="1">
      <c r="A70" s="50"/>
      <c r="B70" s="22" t="s">
        <v>82</v>
      </c>
      <c r="C70" s="22"/>
      <c r="D70" s="34">
        <f>SUMIF('[2]Centralizator'!$R$5:$R$5189,$F70,'[2]Centralizator'!$P$5:$P$5189)-SUMIF('[2]Centralizator'!$R$5:$R$5189,$F70,'[2]Centralizator'!$N$5:$N$5189)</f>
        <v>0</v>
      </c>
      <c r="E70" s="34">
        <v>0</v>
      </c>
      <c r="F70" s="14" t="s">
        <v>188</v>
      </c>
    </row>
    <row r="71" spans="1:6" ht="15.75" customHeight="1">
      <c r="A71" s="49"/>
      <c r="B71" s="24" t="s">
        <v>83</v>
      </c>
      <c r="C71" s="24"/>
      <c r="D71" s="34">
        <f>SUMIF('[2]Centralizator'!$R$5:$R$5189,$F71,'[2]Centralizator'!$P$5:$P$5189)-SUMIF('[2]Centralizator'!$R$5:$R$5189,$F71,'[2]Centralizator'!$N$5:$N$5189)</f>
        <v>0</v>
      </c>
      <c r="E71" s="34">
        <v>0</v>
      </c>
      <c r="F71" s="73" t="s">
        <v>13</v>
      </c>
    </row>
    <row r="72" spans="1:6" ht="15.75" customHeight="1">
      <c r="A72" s="49"/>
      <c r="B72" s="24" t="s">
        <v>84</v>
      </c>
      <c r="C72" s="24"/>
      <c r="D72" s="34">
        <f>SUMIF('[2]Centralizator'!$R$5:$R$5189,$F72,'[2]Centralizator'!$P$5:$P$5189)-SUMIF('[2]Centralizator'!$R$5:$R$5189,$F72,'[2]Centralizator'!$N$5:$N$5189)</f>
        <v>0</v>
      </c>
      <c r="E72" s="34">
        <v>0</v>
      </c>
      <c r="F72" s="73" t="s">
        <v>189</v>
      </c>
    </row>
    <row r="73" spans="1:6" s="3" customFormat="1" ht="15.75" customHeight="1">
      <c r="A73" s="49"/>
      <c r="B73" s="24" t="s">
        <v>6</v>
      </c>
      <c r="C73" s="24"/>
      <c r="D73" s="34">
        <f>SUMIF('[2]Centralizator'!$R$5:$R$5189,$F73,'[2]Centralizator'!$P$5:$P$5189)-SUMIF('[2]Centralizator'!$R$5:$R$5189,$F73,'[2]Centralizator'!$N$5:$N$5189)</f>
        <v>0</v>
      </c>
      <c r="E73" s="34">
        <v>0</v>
      </c>
      <c r="F73" s="73" t="s">
        <v>14</v>
      </c>
    </row>
    <row r="74" spans="1:6" s="3" customFormat="1" ht="15.75" customHeight="1">
      <c r="A74" s="52"/>
      <c r="B74" s="53" t="s">
        <v>87</v>
      </c>
      <c r="C74" s="29"/>
      <c r="D74" s="54">
        <f>D49+D67</f>
        <v>871303</v>
      </c>
      <c r="E74" s="54">
        <v>2173619.6</v>
      </c>
      <c r="F74" s="73"/>
    </row>
    <row r="75" spans="1:6" s="3" customFormat="1" ht="15.75" customHeight="1">
      <c r="A75" s="49"/>
      <c r="B75" s="24" t="s">
        <v>88</v>
      </c>
      <c r="C75" s="24"/>
      <c r="D75" s="35">
        <f>SUM(D76:D85)</f>
        <v>15152309</v>
      </c>
      <c r="E75" s="35">
        <v>9203915.16</v>
      </c>
      <c r="F75" s="73" t="s">
        <v>200</v>
      </c>
    </row>
    <row r="76" spans="1:6" s="3" customFormat="1" ht="15.75" customHeight="1">
      <c r="A76" s="49"/>
      <c r="B76" s="24" t="s">
        <v>89</v>
      </c>
      <c r="C76" s="24"/>
      <c r="D76" s="35">
        <f>SUMIF('[2]Centralizator'!$R$5:$R$5189,$F76,'[2]Centralizator'!$P$5:$P$5189)-SUMIF('[2]Centralizator'!$R$5:$R$5189,$F76,'[2]Centralizator'!$N$5:$N$5189)</f>
        <v>0</v>
      </c>
      <c r="E76" s="35">
        <v>0</v>
      </c>
      <c r="F76" s="73" t="s">
        <v>190</v>
      </c>
    </row>
    <row r="77" spans="1:6" s="3" customFormat="1" ht="15.75" customHeight="1">
      <c r="A77" s="49"/>
      <c r="B77" s="37" t="s">
        <v>90</v>
      </c>
      <c r="C77" s="24"/>
      <c r="D77" s="35">
        <f>SUMIF('[2]Centralizator'!$R$5:$R$5189,$F77,'[2]Centralizator'!$P$5:$P$5189)-SUMIF('[2]Centralizator'!$R$5:$R$5189,$F77,'[2]Centralizator'!$N$5:$N$5189)</f>
        <v>0</v>
      </c>
      <c r="E77" s="35">
        <v>0</v>
      </c>
      <c r="F77" s="73" t="s">
        <v>191</v>
      </c>
    </row>
    <row r="78" spans="1:6" s="3" customFormat="1" ht="15.75" customHeight="1">
      <c r="A78" s="49"/>
      <c r="B78" s="24" t="s">
        <v>91</v>
      </c>
      <c r="C78" s="24"/>
      <c r="D78" s="35">
        <f>SUMIF('[2]Centralizator'!$R$5:$R$5189,$F78,'[2]Centralizator'!$P$5:$P$5189)-SUMIF('[2]Centralizator'!$R$5:$R$5189,$F78,'[2]Centralizator'!$N$5:$N$5189)</f>
        <v>250000</v>
      </c>
      <c r="E78" s="35">
        <v>250000</v>
      </c>
      <c r="F78" s="73" t="s">
        <v>192</v>
      </c>
    </row>
    <row r="79" spans="1:6" s="3" customFormat="1" ht="21.75" customHeight="1">
      <c r="A79" s="49"/>
      <c r="B79" s="24" t="s">
        <v>92</v>
      </c>
      <c r="C79" s="24"/>
      <c r="D79" s="35">
        <f>SUMIF('[2]Centralizator'!$R$5:$R$5189,$F79,'[2]Centralizator'!$P$5:$P$5189)-SUMIF('[2]Centralizator'!$R$5:$R$5189,$F79,'[2]Centralizator'!$N$5:$N$5189)</f>
        <v>0</v>
      </c>
      <c r="E79" s="35">
        <v>0</v>
      </c>
      <c r="F79" s="73" t="s">
        <v>193</v>
      </c>
    </row>
    <row r="80" spans="1:6" s="3" customFormat="1" ht="15.75" customHeight="1">
      <c r="A80" s="49"/>
      <c r="B80" s="24" t="s">
        <v>93</v>
      </c>
      <c r="C80" s="24"/>
      <c r="D80" s="35">
        <f>SUMIF('[2]Centralizator'!$R$5:$R$5189,$F80,'[2]Centralizator'!$P$5:$P$5189)-SUMIF('[2]Centralizator'!$R$5:$R$5189,$F80,'[2]Centralizator'!$N$5:$N$5189)</f>
        <v>0</v>
      </c>
      <c r="E80" s="35">
        <v>0</v>
      </c>
      <c r="F80" s="73" t="s">
        <v>194</v>
      </c>
    </row>
    <row r="81" spans="1:6" s="3" customFormat="1" ht="15.75" customHeight="1">
      <c r="A81" s="49"/>
      <c r="B81" s="24" t="s">
        <v>94</v>
      </c>
      <c r="C81" s="24"/>
      <c r="D81" s="35">
        <f>SUMIF('[2]Centralizator'!$R$5:$R$5189,$F81,'[2]Centralizator'!$P$5:$P$5189)-SUMIF('[2]Centralizator'!$R$5:$R$5189,$F81,'[2]Centralizator'!$N$5:$N$5189)</f>
        <v>0</v>
      </c>
      <c r="E81" s="35">
        <v>0</v>
      </c>
      <c r="F81" s="73" t="s">
        <v>195</v>
      </c>
    </row>
    <row r="82" spans="1:6" s="3" customFormat="1" ht="15.75" customHeight="1">
      <c r="A82" s="49"/>
      <c r="B82" s="24" t="s">
        <v>95</v>
      </c>
      <c r="C82" s="24"/>
      <c r="D82" s="35">
        <f>SUMIF('[2]Centralizator'!$R$5:$R$5189,$F82,'[2]Centralizator'!$P$5:$P$5189)-SUMIF('[2]Centralizator'!$R$5:$R$5189,$F82,'[2]Centralizator'!$N$5:$N$5189)</f>
        <v>0</v>
      </c>
      <c r="E82" s="35">
        <v>0</v>
      </c>
      <c r="F82" s="73" t="s">
        <v>196</v>
      </c>
    </row>
    <row r="83" spans="1:6" s="3" customFormat="1" ht="15.75" customHeight="1">
      <c r="A83" s="49"/>
      <c r="B83" s="24" t="s">
        <v>96</v>
      </c>
      <c r="C83" s="24"/>
      <c r="D83" s="35">
        <f>SUMIF('[2]Centralizator'!$R$5:$R$5189,$F83,'[2]Centralizator'!$P$5:$P$5189)-SUMIF('[2]Centralizator'!$R$5:$R$5189,$F83,'[2]Centralizator'!$N$5:$N$5189)</f>
        <v>8953915</v>
      </c>
      <c r="E83" s="35">
        <v>5627685</v>
      </c>
      <c r="F83" s="73" t="s">
        <v>197</v>
      </c>
    </row>
    <row r="84" spans="1:6" s="3" customFormat="1" ht="15.75" customHeight="1">
      <c r="A84" s="49"/>
      <c r="B84" s="24" t="s">
        <v>97</v>
      </c>
      <c r="C84" s="24"/>
      <c r="D84" s="35">
        <f>SUMIF('[2]Centralizator'!$R$5:$R$5189,$F84,'[2]Centralizator'!$P$5:$P$5189)-SUMIF('[2]Centralizator'!$R$5:$R$5189,$F84,'[2]Centralizator'!$N$5:$N$5189)</f>
        <v>0</v>
      </c>
      <c r="E84" s="35">
        <v>0</v>
      </c>
      <c r="F84" s="73" t="s">
        <v>198</v>
      </c>
    </row>
    <row r="85" spans="1:6" s="3" customFormat="1" ht="15.75" customHeight="1">
      <c r="A85" s="49"/>
      <c r="B85" s="24" t="s">
        <v>98</v>
      </c>
      <c r="C85" s="24"/>
      <c r="D85" s="35">
        <f>SUMIF('[2]Centralizator'!$R$5:$R$5189,$F85,'[2]Centralizator'!$P$5:$P$5189)-SUMIF('[2]Centralizator'!$R$5:$R$5189,$F85,'[2]Centralizator'!$N$5:$N$5189)</f>
        <v>5948394</v>
      </c>
      <c r="E85" s="35">
        <v>3326230.16</v>
      </c>
      <c r="F85" s="73" t="s">
        <v>199</v>
      </c>
    </row>
    <row r="86" spans="1:6" s="3" customFormat="1" ht="15.75" customHeight="1">
      <c r="A86" s="55"/>
      <c r="B86" s="56" t="s">
        <v>85</v>
      </c>
      <c r="C86" s="30"/>
      <c r="D86" s="83">
        <f>D74+D75</f>
        <v>16023612</v>
      </c>
      <c r="E86" s="83">
        <v>11377534.76</v>
      </c>
      <c r="F86" s="73"/>
    </row>
    <row r="87" spans="1:5" ht="15.75">
      <c r="A87" s="1"/>
      <c r="D87" s="82"/>
      <c r="E87" s="1"/>
    </row>
    <row r="88" spans="1:5" ht="15.75">
      <c r="A88" s="1"/>
      <c r="D88" s="1"/>
      <c r="E88" s="1"/>
    </row>
    <row r="89" spans="1:5" ht="15.75">
      <c r="A89" s="1"/>
      <c r="D89" s="1"/>
      <c r="E89" s="1"/>
    </row>
    <row r="90" spans="1:5" ht="15.75">
      <c r="A90" s="3"/>
      <c r="B90" s="3"/>
      <c r="C90" s="3"/>
      <c r="D90" s="3"/>
      <c r="E90" s="3"/>
    </row>
    <row r="91" spans="1:5" ht="15.75">
      <c r="A91" s="3"/>
      <c r="B91" s="3"/>
      <c r="C91" s="3"/>
      <c r="D91" s="3"/>
      <c r="E91" s="3"/>
    </row>
    <row r="92" spans="1:5" ht="15.75">
      <c r="A92" s="31"/>
      <c r="B92" s="31"/>
      <c r="C92" s="31"/>
      <c r="D92" s="31"/>
      <c r="E92" s="31"/>
    </row>
    <row r="93" spans="1:5" ht="15.75">
      <c r="A93" s="1"/>
      <c r="D93" s="1"/>
      <c r="E93" s="1"/>
    </row>
    <row r="162" spans="2:5" ht="15.75">
      <c r="B162" s="2"/>
      <c r="C162" s="2"/>
      <c r="D162" s="27"/>
      <c r="E162" s="27"/>
    </row>
    <row r="175" spans="2:5" ht="15.75">
      <c r="B175" s="2"/>
      <c r="C175" s="2"/>
      <c r="D175" s="27"/>
      <c r="E175" s="27"/>
    </row>
    <row r="176" spans="2:5" ht="15.75">
      <c r="B176" s="2"/>
      <c r="C176" s="2"/>
      <c r="D176" s="27"/>
      <c r="E176" s="27"/>
    </row>
    <row r="190" spans="2:5" ht="15.75">
      <c r="B190" s="2"/>
      <c r="C190" s="2"/>
      <c r="D190" s="27"/>
      <c r="E190" s="27"/>
    </row>
    <row r="202" spans="2:5" ht="15.75">
      <c r="B202" s="2"/>
      <c r="C202" s="2"/>
      <c r="D202" s="27"/>
      <c r="E202" s="27"/>
    </row>
    <row r="203" spans="2:5" ht="15.75">
      <c r="B203" s="2"/>
      <c r="C203" s="2"/>
      <c r="D203" s="27"/>
      <c r="E203" s="27"/>
    </row>
    <row r="250" spans="2:5" ht="15.75">
      <c r="B250" s="2"/>
      <c r="C250" s="2"/>
      <c r="D250" s="27"/>
      <c r="E250" s="27"/>
    </row>
    <row r="255" spans="2:5" ht="15.75">
      <c r="B255" s="2"/>
      <c r="C255" s="2"/>
      <c r="D255" s="27"/>
      <c r="E255" s="27"/>
    </row>
    <row r="256" spans="2:5" ht="15.75">
      <c r="B256" s="2"/>
      <c r="C256" s="2"/>
      <c r="D256" s="27"/>
      <c r="E256" s="27"/>
    </row>
    <row r="265" spans="2:5" ht="15.75">
      <c r="B265" s="2"/>
      <c r="C265" s="2"/>
      <c r="D265" s="27"/>
      <c r="E265" s="27"/>
    </row>
    <row r="273" spans="2:5" ht="15.75">
      <c r="B273" s="2"/>
      <c r="C273" s="2"/>
      <c r="D273" s="27"/>
      <c r="E273" s="27"/>
    </row>
    <row r="300" spans="2:5" ht="15.75">
      <c r="B300" s="2"/>
      <c r="C300" s="2"/>
      <c r="D300" s="27"/>
      <c r="E300" s="27"/>
    </row>
    <row r="339" spans="2:5" ht="15.75">
      <c r="B339" s="2"/>
      <c r="C339" s="2"/>
      <c r="D339" s="27"/>
      <c r="E339" s="27"/>
    </row>
    <row r="352" spans="2:5" ht="15.75">
      <c r="B352" s="2"/>
      <c r="C352" s="2"/>
      <c r="D352" s="27"/>
      <c r="E352" s="27"/>
    </row>
    <row r="559" spans="2:5" ht="15.75">
      <c r="B559" s="2"/>
      <c r="C559" s="2"/>
      <c r="D559" s="27"/>
      <c r="E559" s="27"/>
    </row>
    <row r="560" spans="2:5" ht="15.75">
      <c r="B560" s="2"/>
      <c r="C560" s="2"/>
      <c r="D560" s="27"/>
      <c r="E560" s="27"/>
    </row>
    <row r="561" spans="2:5" ht="15.75">
      <c r="B561" s="2"/>
      <c r="C561" s="2"/>
      <c r="D561" s="27"/>
      <c r="E561" s="27"/>
    </row>
    <row r="562" spans="2:5" ht="15.75">
      <c r="B562" s="2"/>
      <c r="C562" s="2"/>
      <c r="D562" s="27"/>
      <c r="E562" s="27"/>
    </row>
    <row r="563" spans="2:5" ht="15.75">
      <c r="B563" s="2"/>
      <c r="C563" s="2"/>
      <c r="D563" s="27"/>
      <c r="E563" s="27"/>
    </row>
    <row r="564" spans="2:5" ht="15.75">
      <c r="B564" s="2"/>
      <c r="C564" s="2"/>
      <c r="D564" s="27"/>
      <c r="E564" s="27"/>
    </row>
    <row r="565" spans="2:5" ht="15.75">
      <c r="B565" s="2"/>
      <c r="C565" s="2"/>
      <c r="D565" s="27"/>
      <c r="E565" s="27"/>
    </row>
  </sheetData>
  <mergeCells count="3">
    <mergeCell ref="A1:E1"/>
    <mergeCell ref="F1:F2"/>
    <mergeCell ref="A47:E47"/>
  </mergeCells>
  <printOptions/>
  <pageMargins left="0.65" right="0.25" top="0.55" bottom="1" header="0.16" footer="0.5"/>
  <pageSetup horizontalDpi="600" verticalDpi="600" orientation="portrait" r:id="rId1"/>
  <headerFooter alignWithMargins="0">
    <oddHeader>&amp;LFestim Buzakaj, Fier
NIPT-i K43330407 G</oddHeader>
    <oddFooter>&amp;RAdministratori
Festim  BUZAKAJ</oddFooter>
  </headerFooter>
</worksheet>
</file>

<file path=xl/worksheets/sheet3.xml><?xml version="1.0" encoding="utf-8"?>
<worksheet xmlns="http://schemas.openxmlformats.org/spreadsheetml/2006/main" xmlns:r="http://schemas.openxmlformats.org/officeDocument/2006/relationships">
  <sheetPr>
    <tabColor indexed="48"/>
  </sheetPr>
  <dimension ref="A1:G26"/>
  <sheetViews>
    <sheetView workbookViewId="0" topLeftCell="A1">
      <pane xSplit="2" ySplit="3" topLeftCell="C22" activePane="bottomRight" state="frozen"/>
      <selection pane="topLeft" activeCell="M36" sqref="M36"/>
      <selection pane="topRight" activeCell="M36" sqref="M36"/>
      <selection pane="bottomLeft" activeCell="M36" sqref="M36"/>
      <selection pane="bottomRight" activeCell="H11" sqref="H11"/>
    </sheetView>
  </sheetViews>
  <sheetFormatPr defaultColWidth="9.140625" defaultRowHeight="12.75"/>
  <cols>
    <col min="1" max="1" width="3.7109375" style="12" customWidth="1"/>
    <col min="2" max="2" width="52.7109375" style="12" customWidth="1"/>
    <col min="3" max="3" width="16.7109375" style="12" customWidth="1"/>
    <col min="4" max="4" width="13.421875" style="12" customWidth="1"/>
    <col min="5" max="5" width="7.8515625" style="14" customWidth="1"/>
    <col min="6" max="16384" width="9.140625" style="12" customWidth="1"/>
  </cols>
  <sheetData>
    <row r="1" spans="1:5" s="15" customFormat="1" ht="20.25" customHeight="1">
      <c r="A1" s="291" t="s">
        <v>348</v>
      </c>
      <c r="B1" s="291"/>
      <c r="C1" s="291"/>
      <c r="D1" s="291"/>
      <c r="E1" s="14"/>
    </row>
    <row r="2" spans="1:5" s="32" customFormat="1" ht="18.75" customHeight="1">
      <c r="A2" s="296" t="s">
        <v>116</v>
      </c>
      <c r="B2" s="296"/>
      <c r="C2" s="296"/>
      <c r="D2" s="296"/>
      <c r="E2" s="294" t="s">
        <v>119</v>
      </c>
    </row>
    <row r="3" spans="1:5" s="80" customFormat="1" ht="34.5" customHeight="1">
      <c r="A3" s="79" t="s">
        <v>243</v>
      </c>
      <c r="B3" s="75" t="s">
        <v>101</v>
      </c>
      <c r="C3" s="75" t="s">
        <v>22</v>
      </c>
      <c r="D3" s="75" t="s">
        <v>254</v>
      </c>
      <c r="E3" s="295"/>
    </row>
    <row r="4" spans="1:5" s="2" customFormat="1" ht="21" customHeight="1">
      <c r="A4" s="42">
        <v>1</v>
      </c>
      <c r="B4" s="42" t="s">
        <v>5</v>
      </c>
      <c r="C4" s="34">
        <v>36365502</v>
      </c>
      <c r="D4" s="38">
        <v>28925610</v>
      </c>
      <c r="E4" s="14" t="s">
        <v>202</v>
      </c>
    </row>
    <row r="5" spans="1:5" s="2" customFormat="1" ht="21" customHeight="1">
      <c r="A5" s="42">
        <v>2</v>
      </c>
      <c r="B5" s="42" t="s">
        <v>7</v>
      </c>
      <c r="C5" s="34">
        <v>0</v>
      </c>
      <c r="D5" s="38" t="s">
        <v>351</v>
      </c>
      <c r="E5" s="14" t="s">
        <v>203</v>
      </c>
    </row>
    <row r="6" spans="1:5" s="2" customFormat="1" ht="26.25" customHeight="1">
      <c r="A6" s="42">
        <v>3</v>
      </c>
      <c r="B6" s="57" t="s">
        <v>102</v>
      </c>
      <c r="C6" s="34">
        <v>0</v>
      </c>
      <c r="D6" s="38" t="s">
        <v>351</v>
      </c>
      <c r="E6" s="14" t="s">
        <v>204</v>
      </c>
    </row>
    <row r="7" spans="1:5" s="2" customFormat="1" ht="21" customHeight="1">
      <c r="A7" s="42">
        <v>4</v>
      </c>
      <c r="B7" s="41" t="s">
        <v>250</v>
      </c>
      <c r="C7" s="34">
        <v>-25147037</v>
      </c>
      <c r="D7" s="38">
        <v>-21815236</v>
      </c>
      <c r="E7" s="14" t="s">
        <v>205</v>
      </c>
    </row>
    <row r="8" spans="1:5" s="2" customFormat="1" ht="21" customHeight="1">
      <c r="A8" s="42">
        <v>5</v>
      </c>
      <c r="B8" s="42" t="s">
        <v>249</v>
      </c>
      <c r="C8" s="38">
        <v>-2930337</v>
      </c>
      <c r="D8" s="38">
        <v>-2286332</v>
      </c>
      <c r="E8" s="14" t="s">
        <v>206</v>
      </c>
    </row>
    <row r="9" spans="1:5" s="27" customFormat="1" ht="21" customHeight="1">
      <c r="A9" s="58"/>
      <c r="B9" s="59" t="s">
        <v>118</v>
      </c>
      <c r="C9" s="34">
        <v>-2511000</v>
      </c>
      <c r="D9" s="38">
        <v>-1932632</v>
      </c>
      <c r="E9" s="81" t="s">
        <v>207</v>
      </c>
    </row>
    <row r="10" spans="1:5" s="5" customFormat="1" ht="21" customHeight="1">
      <c r="A10" s="58"/>
      <c r="B10" s="60" t="s">
        <v>117</v>
      </c>
      <c r="C10" s="34">
        <v>-419337</v>
      </c>
      <c r="D10" s="38">
        <v>-353700</v>
      </c>
      <c r="E10" s="81" t="s">
        <v>208</v>
      </c>
    </row>
    <row r="11" spans="1:5" s="2" customFormat="1" ht="21" customHeight="1">
      <c r="A11" s="43">
        <v>6</v>
      </c>
      <c r="B11" s="42" t="s">
        <v>103</v>
      </c>
      <c r="C11" s="34">
        <v>-338929</v>
      </c>
      <c r="D11" s="38">
        <v>-135667</v>
      </c>
      <c r="E11" s="14" t="s">
        <v>209</v>
      </c>
    </row>
    <row r="12" spans="1:5" s="2" customFormat="1" ht="21" customHeight="1">
      <c r="A12" s="42">
        <v>7</v>
      </c>
      <c r="B12" s="42" t="s">
        <v>8</v>
      </c>
      <c r="C12" s="34">
        <v>-1355109</v>
      </c>
      <c r="D12" s="38">
        <v>-1022211</v>
      </c>
      <c r="E12" s="14" t="s">
        <v>210</v>
      </c>
    </row>
    <row r="13" spans="1:5" s="4" customFormat="1" ht="25.5" customHeight="1">
      <c r="A13" s="20">
        <v>8</v>
      </c>
      <c r="B13" s="20" t="s">
        <v>104</v>
      </c>
      <c r="C13" s="21">
        <v>-29771412</v>
      </c>
      <c r="D13" s="21">
        <v>-25259446</v>
      </c>
      <c r="E13" s="14" t="s">
        <v>211</v>
      </c>
    </row>
    <row r="14" spans="1:7" s="40" customFormat="1" ht="27.75" customHeight="1">
      <c r="A14" s="36">
        <v>9</v>
      </c>
      <c r="B14" s="45" t="s">
        <v>105</v>
      </c>
      <c r="C14" s="39">
        <v>6594090</v>
      </c>
      <c r="D14" s="39">
        <v>3666164</v>
      </c>
      <c r="E14" s="14" t="s">
        <v>212</v>
      </c>
      <c r="G14" s="85"/>
    </row>
    <row r="15" spans="1:5" s="2" customFormat="1" ht="24" customHeight="1">
      <c r="A15" s="42">
        <v>10</v>
      </c>
      <c r="B15" s="57" t="s">
        <v>9</v>
      </c>
      <c r="C15" s="34">
        <v>0</v>
      </c>
      <c r="D15" s="38" t="s">
        <v>351</v>
      </c>
      <c r="E15" s="14" t="s">
        <v>213</v>
      </c>
    </row>
    <row r="16" spans="1:5" s="2" customFormat="1" ht="21" customHeight="1">
      <c r="A16" s="42">
        <v>11</v>
      </c>
      <c r="B16" s="57" t="s">
        <v>19</v>
      </c>
      <c r="C16" s="34">
        <v>0</v>
      </c>
      <c r="D16" s="38" t="s">
        <v>351</v>
      </c>
      <c r="E16" s="14" t="s">
        <v>214</v>
      </c>
    </row>
    <row r="17" spans="1:5" s="4" customFormat="1" ht="21" customHeight="1">
      <c r="A17" s="42">
        <v>12</v>
      </c>
      <c r="B17" s="42" t="s">
        <v>106</v>
      </c>
      <c r="C17" s="28">
        <v>17459</v>
      </c>
      <c r="D17" s="28">
        <v>30758</v>
      </c>
      <c r="E17" s="14" t="s">
        <v>215</v>
      </c>
    </row>
    <row r="18" spans="1:5" s="4" customFormat="1" ht="25.5" customHeight="1">
      <c r="A18" s="43"/>
      <c r="B18" s="57" t="s">
        <v>108</v>
      </c>
      <c r="C18" s="34">
        <v>0</v>
      </c>
      <c r="D18" s="38">
        <v>0</v>
      </c>
      <c r="E18" s="14" t="s">
        <v>216</v>
      </c>
    </row>
    <row r="19" spans="1:5" s="2" customFormat="1" ht="21" customHeight="1">
      <c r="A19" s="43"/>
      <c r="B19" s="42" t="s">
        <v>107</v>
      </c>
      <c r="C19" s="34">
        <v>314</v>
      </c>
      <c r="D19" s="38">
        <v>2016</v>
      </c>
      <c r="E19" s="14" t="s">
        <v>217</v>
      </c>
    </row>
    <row r="20" spans="1:5" s="2" customFormat="1" ht="21" customHeight="1">
      <c r="A20" s="43"/>
      <c r="B20" s="42" t="s">
        <v>109</v>
      </c>
      <c r="C20" s="34">
        <v>17145</v>
      </c>
      <c r="D20" s="38">
        <v>28742</v>
      </c>
      <c r="E20" s="14" t="s">
        <v>218</v>
      </c>
    </row>
    <row r="21" spans="1:5" s="2" customFormat="1" ht="21" customHeight="1">
      <c r="A21" s="43"/>
      <c r="B21" s="42" t="s">
        <v>110</v>
      </c>
      <c r="C21" s="34">
        <v>0</v>
      </c>
      <c r="D21" s="38">
        <v>0</v>
      </c>
      <c r="E21" s="14" t="s">
        <v>219</v>
      </c>
    </row>
    <row r="22" spans="1:5" s="4" customFormat="1" ht="21" customHeight="1">
      <c r="A22" s="20">
        <v>13</v>
      </c>
      <c r="B22" s="44" t="s">
        <v>10</v>
      </c>
      <c r="C22" s="28">
        <v>17459</v>
      </c>
      <c r="D22" s="28">
        <v>30758</v>
      </c>
      <c r="E22" s="73" t="s">
        <v>220</v>
      </c>
    </row>
    <row r="23" spans="1:5" s="4" customFormat="1" ht="21" customHeight="1">
      <c r="A23" s="20">
        <v>14</v>
      </c>
      <c r="B23" s="20" t="s">
        <v>111</v>
      </c>
      <c r="C23" s="21">
        <v>6611549</v>
      </c>
      <c r="D23" s="21">
        <v>3696922</v>
      </c>
      <c r="E23" s="73" t="s">
        <v>221</v>
      </c>
    </row>
    <row r="24" spans="1:5" s="2" customFormat="1" ht="21" customHeight="1">
      <c r="A24" s="42">
        <v>15</v>
      </c>
      <c r="B24" s="42" t="s">
        <v>11</v>
      </c>
      <c r="C24" s="34">
        <v>-663155</v>
      </c>
      <c r="D24" s="38">
        <v>-370692</v>
      </c>
      <c r="E24" s="73" t="s">
        <v>222</v>
      </c>
    </row>
    <row r="25" spans="1:5" s="4" customFormat="1" ht="21" customHeight="1">
      <c r="A25" s="20">
        <v>16</v>
      </c>
      <c r="B25" s="20" t="s">
        <v>112</v>
      </c>
      <c r="C25" s="35">
        <v>5948394</v>
      </c>
      <c r="D25" s="35">
        <v>3326230</v>
      </c>
      <c r="E25" s="73" t="s">
        <v>223</v>
      </c>
    </row>
    <row r="26" spans="1:5" ht="15.75">
      <c r="A26" s="12">
        <v>17</v>
      </c>
      <c r="B26" s="12" t="s">
        <v>352</v>
      </c>
      <c r="C26" s="12">
        <v>0</v>
      </c>
      <c r="E26" s="14" t="s">
        <v>353</v>
      </c>
    </row>
  </sheetData>
  <mergeCells count="3">
    <mergeCell ref="E2:E3"/>
    <mergeCell ref="A1:D1"/>
    <mergeCell ref="A2:D2"/>
  </mergeCells>
  <printOptions/>
  <pageMargins left="0.84" right="0.17" top="1.16" bottom="2.06" header="0.45" footer="0.69"/>
  <pageSetup horizontalDpi="600" verticalDpi="600" orientation="portrait" r:id="rId1"/>
  <headerFooter alignWithMargins="0">
    <oddHeader>&amp;LFestim  Buzakaj, Fier
NIPT-i  K43330407 G</oddHeader>
    <oddFooter>&amp;RAdministratori
Festim  BUZAKAJ</oddFooter>
  </headerFooter>
</worksheet>
</file>

<file path=xl/worksheets/sheet4.xml><?xml version="1.0" encoding="utf-8"?>
<worksheet xmlns="http://schemas.openxmlformats.org/spreadsheetml/2006/main" xmlns:r="http://schemas.openxmlformats.org/officeDocument/2006/relationships">
  <sheetPr>
    <tabColor indexed="48"/>
  </sheetPr>
  <dimension ref="A1:D406"/>
  <sheetViews>
    <sheetView workbookViewId="0" topLeftCell="A19">
      <selection activeCell="G13" sqref="G13"/>
    </sheetView>
  </sheetViews>
  <sheetFormatPr defaultColWidth="9.140625" defaultRowHeight="12.75"/>
  <cols>
    <col min="1" max="1" width="49.57421875" style="61" customWidth="1"/>
    <col min="2" max="2" width="16.00390625" style="10" customWidth="1"/>
    <col min="3" max="3" width="15.140625" style="10" customWidth="1"/>
    <col min="4" max="4" width="10.00390625" style="14" customWidth="1"/>
    <col min="5" max="16384" width="9.140625" style="10" customWidth="1"/>
  </cols>
  <sheetData>
    <row r="1" spans="1:4" ht="25.5" customHeight="1">
      <c r="A1" s="297" t="s">
        <v>349</v>
      </c>
      <c r="B1" s="297"/>
      <c r="C1" s="297"/>
      <c r="D1" s="292" t="s">
        <v>224</v>
      </c>
    </row>
    <row r="2" spans="1:4" s="16" customFormat="1" ht="30.75" customHeight="1">
      <c r="A2" s="74" t="s">
        <v>259</v>
      </c>
      <c r="B2" s="75" t="s">
        <v>22</v>
      </c>
      <c r="C2" s="75" t="s">
        <v>23</v>
      </c>
      <c r="D2" s="298"/>
    </row>
    <row r="3" spans="1:4" s="12" customFormat="1" ht="15.75" customHeight="1">
      <c r="A3" s="74" t="s">
        <v>251</v>
      </c>
      <c r="B3" s="107"/>
      <c r="C3" s="19"/>
      <c r="D3" s="68" t="s">
        <v>313</v>
      </c>
    </row>
    <row r="4" spans="1:4" s="12" customFormat="1" ht="15.75" customHeight="1">
      <c r="A4" s="108" t="s">
        <v>354</v>
      </c>
      <c r="B4" s="67">
        <v>41587970</v>
      </c>
      <c r="C4" s="67">
        <v>31930260</v>
      </c>
      <c r="D4" s="68" t="s">
        <v>314</v>
      </c>
    </row>
    <row r="5" spans="1:4" s="12" customFormat="1" ht="15.75" customHeight="1">
      <c r="A5" s="108" t="s">
        <v>355</v>
      </c>
      <c r="B5" s="67">
        <v>2000000</v>
      </c>
      <c r="C5" s="67">
        <v>2500000</v>
      </c>
      <c r="D5" s="68" t="s">
        <v>315</v>
      </c>
    </row>
    <row r="6" spans="1:4" s="12" customFormat="1" ht="15.75" customHeight="1">
      <c r="A6" s="109" t="s">
        <v>356</v>
      </c>
      <c r="B6" s="67">
        <v>0</v>
      </c>
      <c r="C6" s="67">
        <v>0</v>
      </c>
      <c r="D6" s="68" t="s">
        <v>316</v>
      </c>
    </row>
    <row r="7" spans="1:4" s="12" customFormat="1" ht="15.75" customHeight="1">
      <c r="A7" s="108" t="s">
        <v>357</v>
      </c>
      <c r="B7" s="67">
        <v>0</v>
      </c>
      <c r="C7" s="67">
        <v>0</v>
      </c>
      <c r="D7" s="68" t="s">
        <v>317</v>
      </c>
    </row>
    <row r="8" spans="1:4" s="12" customFormat="1" ht="15.75" customHeight="1">
      <c r="A8" s="108" t="s">
        <v>358</v>
      </c>
      <c r="B8" s="67">
        <v>272000</v>
      </c>
      <c r="C8" s="67">
        <v>0</v>
      </c>
      <c r="D8" s="68" t="s">
        <v>318</v>
      </c>
    </row>
    <row r="9" spans="1:4" s="12" customFormat="1" ht="15.75" customHeight="1">
      <c r="A9" s="108" t="s">
        <v>359</v>
      </c>
      <c r="B9" s="67">
        <v>-34549843</v>
      </c>
      <c r="C9" s="67">
        <v>-29778865</v>
      </c>
      <c r="D9" s="68" t="s">
        <v>319</v>
      </c>
    </row>
    <row r="10" spans="1:4" s="12" customFormat="1" ht="15.75" customHeight="1">
      <c r="A10" s="108" t="s">
        <v>360</v>
      </c>
      <c r="B10" s="67">
        <v>-2079972</v>
      </c>
      <c r="C10" s="67">
        <v>-1598029</v>
      </c>
      <c r="D10" s="68" t="s">
        <v>320</v>
      </c>
    </row>
    <row r="11" spans="1:4" s="12" customFormat="1" ht="15.75" customHeight="1">
      <c r="A11" s="108" t="s">
        <v>361</v>
      </c>
      <c r="B11" s="67">
        <v>-272000</v>
      </c>
      <c r="C11" s="67">
        <v>0</v>
      </c>
      <c r="D11" s="68" t="s">
        <v>321</v>
      </c>
    </row>
    <row r="12" spans="1:4" s="12" customFormat="1" ht="15.75" customHeight="1">
      <c r="A12" s="108" t="s">
        <v>362</v>
      </c>
      <c r="B12" s="67">
        <v>-2000000</v>
      </c>
      <c r="C12" s="67">
        <v>-2500000</v>
      </c>
      <c r="D12" s="68" t="s">
        <v>322</v>
      </c>
    </row>
    <row r="13" spans="1:4" s="12" customFormat="1" ht="15.75" customHeight="1">
      <c r="A13" s="108" t="s">
        <v>309</v>
      </c>
      <c r="B13" s="67">
        <v>-702801</v>
      </c>
      <c r="C13" s="67">
        <v>-570585</v>
      </c>
      <c r="D13" s="68" t="s">
        <v>323</v>
      </c>
    </row>
    <row r="14" spans="1:4" s="12" customFormat="1" ht="15.75" customHeight="1">
      <c r="A14" s="108" t="s">
        <v>363</v>
      </c>
      <c r="B14" s="67">
        <v>-478188</v>
      </c>
      <c r="C14" s="67">
        <v>-896688</v>
      </c>
      <c r="D14" s="68" t="s">
        <v>324</v>
      </c>
    </row>
    <row r="15" spans="1:4" s="12" customFormat="1" ht="15.75" customHeight="1">
      <c r="A15" s="108" t="s">
        <v>364</v>
      </c>
      <c r="B15" s="67">
        <v>-2002944</v>
      </c>
      <c r="C15" s="67">
        <v>-1059659</v>
      </c>
      <c r="D15" s="68" t="s">
        <v>325</v>
      </c>
    </row>
    <row r="16" spans="1:4" s="12" customFormat="1" ht="15.75" customHeight="1">
      <c r="A16" s="108" t="s">
        <v>365</v>
      </c>
      <c r="B16" s="67">
        <v>-156900</v>
      </c>
      <c r="C16" s="67">
        <v>-120300</v>
      </c>
      <c r="D16" s="68" t="s">
        <v>326</v>
      </c>
    </row>
    <row r="17" spans="1:4" s="12" customFormat="1" ht="15.75" customHeight="1">
      <c r="A17" s="108" t="s">
        <v>310</v>
      </c>
      <c r="B17" s="67">
        <v>-156450</v>
      </c>
      <c r="C17" s="67">
        <v>-103450</v>
      </c>
      <c r="D17" s="68" t="s">
        <v>327</v>
      </c>
    </row>
    <row r="18" spans="1:4" s="12" customFormat="1" ht="15.75" customHeight="1">
      <c r="A18" s="108" t="s">
        <v>311</v>
      </c>
      <c r="B18" s="67">
        <v>-197451</v>
      </c>
      <c r="C18" s="67">
        <v>-161426</v>
      </c>
      <c r="D18" s="68" t="s">
        <v>328</v>
      </c>
    </row>
    <row r="19" spans="1:4" s="16" customFormat="1" ht="15.75" customHeight="1">
      <c r="A19" s="74" t="s">
        <v>260</v>
      </c>
      <c r="B19" s="110">
        <v>1263421</v>
      </c>
      <c r="C19" s="110">
        <v>-2358742</v>
      </c>
      <c r="D19" s="17"/>
    </row>
    <row r="20" spans="1:4" s="16" customFormat="1" ht="15.75" customHeight="1">
      <c r="A20" s="112" t="s">
        <v>261</v>
      </c>
      <c r="B20" s="111"/>
      <c r="C20" s="111"/>
      <c r="D20" s="17" t="s">
        <v>329</v>
      </c>
    </row>
    <row r="21" spans="1:4" s="12" customFormat="1" ht="15.75" customHeight="1">
      <c r="A21" s="108" t="s">
        <v>262</v>
      </c>
      <c r="B21" s="67">
        <v>0</v>
      </c>
      <c r="C21" s="67"/>
      <c r="D21" s="68" t="s">
        <v>330</v>
      </c>
    </row>
    <row r="22" spans="1:4" s="12" customFormat="1" ht="15.75" customHeight="1">
      <c r="A22" s="109" t="s">
        <v>263</v>
      </c>
      <c r="B22" s="67">
        <v>0</v>
      </c>
      <c r="C22" s="67"/>
      <c r="D22" s="68" t="s">
        <v>331</v>
      </c>
    </row>
    <row r="23" spans="1:4" s="12" customFormat="1" ht="15.75" customHeight="1">
      <c r="A23" s="108" t="s">
        <v>1</v>
      </c>
      <c r="B23" s="67">
        <v>0</v>
      </c>
      <c r="C23" s="67"/>
      <c r="D23" s="68" t="s">
        <v>332</v>
      </c>
    </row>
    <row r="24" spans="1:4" s="12" customFormat="1" ht="15.75" customHeight="1">
      <c r="A24" s="108" t="s">
        <v>366</v>
      </c>
      <c r="B24" s="67">
        <v>0</v>
      </c>
      <c r="C24" s="67"/>
      <c r="D24" s="68" t="s">
        <v>333</v>
      </c>
    </row>
    <row r="25" spans="1:4" s="12" customFormat="1" ht="15.75" customHeight="1">
      <c r="A25" s="108" t="s">
        <v>264</v>
      </c>
      <c r="B25" s="67">
        <v>0</v>
      </c>
      <c r="C25" s="67"/>
      <c r="D25" s="68" t="s">
        <v>334</v>
      </c>
    </row>
    <row r="26" spans="1:4" s="16" customFormat="1" ht="15.75" customHeight="1">
      <c r="A26" s="74" t="s">
        <v>265</v>
      </c>
      <c r="B26" s="110">
        <v>0</v>
      </c>
      <c r="C26" s="110"/>
      <c r="D26" s="17"/>
    </row>
    <row r="27" spans="1:4" s="12" customFormat="1" ht="15.75" customHeight="1">
      <c r="A27" s="74" t="s">
        <v>301</v>
      </c>
      <c r="B27" s="19"/>
      <c r="C27" s="19"/>
      <c r="D27" s="17" t="s">
        <v>335</v>
      </c>
    </row>
    <row r="28" spans="1:4" s="12" customFormat="1" ht="15.75" customHeight="1">
      <c r="A28" s="108" t="s">
        <v>302</v>
      </c>
      <c r="B28" s="67">
        <v>0</v>
      </c>
      <c r="C28" s="67"/>
      <c r="D28" s="68" t="s">
        <v>336</v>
      </c>
    </row>
    <row r="29" spans="1:4" s="12" customFormat="1" ht="15.75" customHeight="1">
      <c r="A29" s="108" t="s">
        <v>303</v>
      </c>
      <c r="B29" s="67">
        <v>0</v>
      </c>
      <c r="C29" s="67"/>
      <c r="D29" s="68" t="s">
        <v>337</v>
      </c>
    </row>
    <row r="30" spans="1:4" s="12" customFormat="1" ht="15.75" customHeight="1">
      <c r="A30" s="108" t="s">
        <v>304</v>
      </c>
      <c r="B30" s="67">
        <v>0</v>
      </c>
      <c r="C30" s="67"/>
      <c r="D30" s="68" t="s">
        <v>338</v>
      </c>
    </row>
    <row r="31" spans="1:4" s="12" customFormat="1" ht="15.75" customHeight="1">
      <c r="A31" s="108" t="s">
        <v>312</v>
      </c>
      <c r="B31" s="67">
        <v>314</v>
      </c>
      <c r="C31" s="67">
        <v>2016</v>
      </c>
      <c r="D31" s="68" t="s">
        <v>339</v>
      </c>
    </row>
    <row r="32" spans="1:4" s="12" customFormat="1" ht="15.75" customHeight="1">
      <c r="A32" s="108" t="s">
        <v>367</v>
      </c>
      <c r="B32" s="67">
        <v>17145</v>
      </c>
      <c r="C32" s="67">
        <v>28741.964</v>
      </c>
      <c r="D32" s="68" t="s">
        <v>340</v>
      </c>
    </row>
    <row r="33" spans="1:4" s="12" customFormat="1" ht="15.75" customHeight="1">
      <c r="A33" s="108" t="s">
        <v>305</v>
      </c>
      <c r="B33" s="67">
        <v>0</v>
      </c>
      <c r="C33" s="67"/>
      <c r="D33" s="68" t="s">
        <v>341</v>
      </c>
    </row>
    <row r="34" spans="1:4" s="16" customFormat="1" ht="15.75" customHeight="1">
      <c r="A34" s="74" t="s">
        <v>306</v>
      </c>
      <c r="B34" s="110">
        <v>17459</v>
      </c>
      <c r="C34" s="111">
        <v>30757.964</v>
      </c>
      <c r="D34" s="17"/>
    </row>
    <row r="35" spans="1:4" s="16" customFormat="1" ht="15.75" customHeight="1">
      <c r="A35" s="74" t="s">
        <v>307</v>
      </c>
      <c r="B35" s="110">
        <v>1280880</v>
      </c>
      <c r="C35" s="110">
        <v>-2327984.036</v>
      </c>
      <c r="D35" s="17"/>
    </row>
    <row r="36" spans="1:4" s="16" customFormat="1" ht="15.75" customHeight="1">
      <c r="A36" s="74" t="s">
        <v>308</v>
      </c>
      <c r="B36" s="110">
        <v>4095094</v>
      </c>
      <c r="C36" s="110">
        <v>6423078</v>
      </c>
      <c r="D36" s="17"/>
    </row>
    <row r="37" spans="1:4" s="16" customFormat="1" ht="15.75" customHeight="1">
      <c r="A37" s="74" t="s">
        <v>0</v>
      </c>
      <c r="B37" s="113">
        <v>5375974</v>
      </c>
      <c r="C37" s="110">
        <v>4095093.964</v>
      </c>
      <c r="D37" s="17">
        <v>0</v>
      </c>
    </row>
    <row r="38" spans="1:4" s="12" customFormat="1" ht="15.75">
      <c r="A38" s="87"/>
      <c r="B38" s="114"/>
      <c r="D38" s="68"/>
    </row>
    <row r="39" s="12" customFormat="1" ht="15.75"/>
    <row r="40" s="12" customFormat="1" ht="15.75"/>
    <row r="41" s="12" customFormat="1" ht="15.75"/>
    <row r="42" s="12" customFormat="1" ht="15.75"/>
    <row r="43" s="12" customFormat="1" ht="15.75"/>
    <row r="44" s="12" customFormat="1" ht="15.75"/>
    <row r="45" s="12" customFormat="1" ht="15.75"/>
    <row r="46" s="12" customFormat="1" ht="15.75"/>
    <row r="47" s="12" customFormat="1" ht="15.75"/>
    <row r="48" s="12" customFormat="1" ht="15.75"/>
    <row r="49" s="12" customFormat="1" ht="15.75"/>
    <row r="50" s="12" customFormat="1" ht="15.75"/>
    <row r="51" s="12" customFormat="1" ht="15.75"/>
    <row r="52" s="12" customFormat="1" ht="15.75"/>
    <row r="53" s="12" customFormat="1" ht="15.75"/>
    <row r="54" s="12" customFormat="1" ht="15.75"/>
    <row r="55" s="12" customFormat="1" ht="15.75"/>
    <row r="56" s="12" customFormat="1" ht="15.75"/>
    <row r="57" s="12" customFormat="1" ht="15.75"/>
    <row r="58" s="12" customFormat="1" ht="15.75"/>
    <row r="59" s="12" customFormat="1" ht="15.75"/>
    <row r="60" s="12" customFormat="1" ht="15.75"/>
    <row r="61" s="12" customFormat="1" ht="15.75"/>
    <row r="62" s="12" customFormat="1" ht="15.75"/>
    <row r="63" s="12" customFormat="1" ht="15.75"/>
    <row r="64" s="12" customFormat="1" ht="15.75"/>
    <row r="65" s="12" customFormat="1" ht="15.75"/>
    <row r="66" s="12" customFormat="1" ht="15.75"/>
    <row r="67" s="12" customFormat="1" ht="15.75"/>
    <row r="68" s="16" customFormat="1" ht="15.75"/>
    <row r="69" s="16" customFormat="1" ht="15.75"/>
    <row r="70" s="16" customFormat="1" ht="15.75"/>
    <row r="71" spans="1:4" s="12" customFormat="1" ht="15.75">
      <c r="A71" s="87"/>
      <c r="D71" s="68"/>
    </row>
    <row r="72" spans="1:4" s="12" customFormat="1" ht="15.75">
      <c r="A72" s="87"/>
      <c r="D72" s="68"/>
    </row>
    <row r="73" spans="1:4" s="12" customFormat="1" ht="15.75">
      <c r="A73" s="87"/>
      <c r="D73" s="68"/>
    </row>
    <row r="74" spans="1:4" s="12" customFormat="1" ht="15.75">
      <c r="A74" s="87"/>
      <c r="D74" s="68"/>
    </row>
    <row r="75" spans="1:4" s="12" customFormat="1" ht="15.75">
      <c r="A75" s="87"/>
      <c r="D75" s="68"/>
    </row>
    <row r="76" spans="1:4" s="12" customFormat="1" ht="15.75">
      <c r="A76" s="87"/>
      <c r="D76" s="68"/>
    </row>
    <row r="77" spans="1:4" s="12" customFormat="1" ht="15.75">
      <c r="A77" s="87"/>
      <c r="D77" s="68"/>
    </row>
    <row r="78" spans="1:4" s="12" customFormat="1" ht="15.75">
      <c r="A78" s="87"/>
      <c r="D78" s="68"/>
    </row>
    <row r="79" spans="1:4" s="12" customFormat="1" ht="15.75">
      <c r="A79" s="87"/>
      <c r="D79" s="68"/>
    </row>
    <row r="80" spans="1:4" s="12" customFormat="1" ht="15.75">
      <c r="A80" s="87"/>
      <c r="D80" s="68"/>
    </row>
    <row r="81" spans="1:4" s="12" customFormat="1" ht="15.75">
      <c r="A81" s="87"/>
      <c r="D81" s="68"/>
    </row>
    <row r="82" spans="1:4" s="12" customFormat="1" ht="15.75">
      <c r="A82" s="87"/>
      <c r="D82" s="68"/>
    </row>
    <row r="83" spans="1:4" s="12" customFormat="1" ht="15.75">
      <c r="A83" s="87"/>
      <c r="D83" s="68"/>
    </row>
    <row r="84" spans="1:4" s="12" customFormat="1" ht="15.75">
      <c r="A84" s="87"/>
      <c r="D84" s="68"/>
    </row>
    <row r="85" spans="1:4" s="12" customFormat="1" ht="15.75">
      <c r="A85" s="87"/>
      <c r="D85" s="68"/>
    </row>
    <row r="86" spans="1:4" s="12" customFormat="1" ht="15.75">
      <c r="A86" s="87"/>
      <c r="D86" s="68"/>
    </row>
    <row r="87" spans="1:4" s="12" customFormat="1" ht="15.75">
      <c r="A87" s="87"/>
      <c r="D87" s="68"/>
    </row>
    <row r="88" spans="1:4" s="12" customFormat="1" ht="15.75">
      <c r="A88" s="87"/>
      <c r="D88" s="68"/>
    </row>
    <row r="89" spans="1:4" s="12" customFormat="1" ht="15.75">
      <c r="A89" s="87"/>
      <c r="D89" s="68"/>
    </row>
    <row r="90" spans="1:4" s="12" customFormat="1" ht="15.75">
      <c r="A90" s="87"/>
      <c r="D90" s="68"/>
    </row>
    <row r="91" spans="1:4" s="12" customFormat="1" ht="15.75">
      <c r="A91" s="87"/>
      <c r="D91" s="68"/>
    </row>
    <row r="92" spans="1:4" s="12" customFormat="1" ht="15.75">
      <c r="A92" s="87"/>
      <c r="D92" s="68"/>
    </row>
    <row r="93" spans="1:4" s="12" customFormat="1" ht="15.75">
      <c r="A93" s="87"/>
      <c r="D93" s="68"/>
    </row>
    <row r="94" spans="1:4" s="12" customFormat="1" ht="15.75">
      <c r="A94" s="87"/>
      <c r="D94" s="68"/>
    </row>
    <row r="95" spans="1:4" s="12" customFormat="1" ht="15.75">
      <c r="A95" s="87"/>
      <c r="D95" s="68"/>
    </row>
    <row r="96" spans="1:4" s="12" customFormat="1" ht="15.75">
      <c r="A96" s="87"/>
      <c r="D96" s="68"/>
    </row>
    <row r="97" spans="1:4" s="12" customFormat="1" ht="15.75">
      <c r="A97" s="87"/>
      <c r="D97" s="68"/>
    </row>
    <row r="98" spans="1:4" s="12" customFormat="1" ht="15.75">
      <c r="A98" s="87"/>
      <c r="D98" s="68"/>
    </row>
    <row r="99" spans="1:4" s="12" customFormat="1" ht="15.75">
      <c r="A99" s="87"/>
      <c r="D99" s="68"/>
    </row>
    <row r="100" spans="1:4" s="12" customFormat="1" ht="15.75">
      <c r="A100" s="87"/>
      <c r="D100" s="68"/>
    </row>
    <row r="101" spans="1:4" s="12" customFormat="1" ht="15.75">
      <c r="A101" s="87"/>
      <c r="D101" s="68"/>
    </row>
    <row r="102" spans="1:4" s="12" customFormat="1" ht="15.75">
      <c r="A102" s="87"/>
      <c r="D102" s="68"/>
    </row>
    <row r="103" spans="1:4" s="12" customFormat="1" ht="15.75">
      <c r="A103" s="87"/>
      <c r="D103" s="68"/>
    </row>
    <row r="104" spans="1:4" s="12" customFormat="1" ht="15.75">
      <c r="A104" s="87"/>
      <c r="D104" s="68"/>
    </row>
    <row r="105" spans="1:4" s="12" customFormat="1" ht="15.75">
      <c r="A105" s="87"/>
      <c r="D105" s="68"/>
    </row>
    <row r="106" spans="1:4" s="12" customFormat="1" ht="15.75">
      <c r="A106" s="87"/>
      <c r="D106" s="68"/>
    </row>
    <row r="107" spans="1:4" s="12" customFormat="1" ht="15.75">
      <c r="A107" s="87"/>
      <c r="D107" s="68"/>
    </row>
    <row r="108" spans="1:4" s="12" customFormat="1" ht="15.75">
      <c r="A108" s="87"/>
      <c r="D108" s="68"/>
    </row>
    <row r="109" spans="1:4" s="12" customFormat="1" ht="15.75">
      <c r="A109" s="87"/>
      <c r="D109" s="68"/>
    </row>
    <row r="110" spans="1:4" s="12" customFormat="1" ht="15.75">
      <c r="A110" s="87"/>
      <c r="D110" s="68"/>
    </row>
    <row r="111" spans="1:4" s="12" customFormat="1" ht="15.75">
      <c r="A111" s="87"/>
      <c r="D111" s="68"/>
    </row>
    <row r="112" spans="1:4" s="12" customFormat="1" ht="15.75">
      <c r="A112" s="87"/>
      <c r="D112" s="68"/>
    </row>
    <row r="113" spans="1:4" s="12" customFormat="1" ht="15.75">
      <c r="A113" s="87"/>
      <c r="D113" s="68"/>
    </row>
    <row r="114" spans="1:4" s="12" customFormat="1" ht="15.75">
      <c r="A114" s="87"/>
      <c r="D114" s="68"/>
    </row>
    <row r="115" spans="1:4" s="12" customFormat="1" ht="15.75">
      <c r="A115" s="87"/>
      <c r="D115" s="68"/>
    </row>
    <row r="116" spans="1:4" s="12" customFormat="1" ht="15.75">
      <c r="A116" s="87"/>
      <c r="D116" s="68"/>
    </row>
    <row r="117" spans="1:4" s="12" customFormat="1" ht="15.75">
      <c r="A117" s="87"/>
      <c r="D117" s="68"/>
    </row>
    <row r="118" spans="1:4" s="12" customFormat="1" ht="15.75">
      <c r="A118" s="87"/>
      <c r="D118" s="68"/>
    </row>
    <row r="119" spans="1:4" s="12" customFormat="1" ht="15.75">
      <c r="A119" s="87"/>
      <c r="D119" s="68"/>
    </row>
    <row r="120" spans="1:4" s="12" customFormat="1" ht="15.75">
      <c r="A120" s="87"/>
      <c r="D120" s="68"/>
    </row>
    <row r="121" spans="1:4" s="12" customFormat="1" ht="15.75">
      <c r="A121" s="87"/>
      <c r="D121" s="68"/>
    </row>
    <row r="122" spans="1:4" s="12" customFormat="1" ht="15.75">
      <c r="A122" s="87"/>
      <c r="D122" s="68"/>
    </row>
    <row r="123" spans="1:4" s="12" customFormat="1" ht="15.75">
      <c r="A123" s="87"/>
      <c r="D123" s="68"/>
    </row>
    <row r="124" spans="1:4" s="12" customFormat="1" ht="15.75">
      <c r="A124" s="87"/>
      <c r="D124" s="68"/>
    </row>
    <row r="125" spans="1:4" s="12" customFormat="1" ht="15.75">
      <c r="A125" s="87"/>
      <c r="D125" s="68"/>
    </row>
    <row r="126" spans="1:4" s="12" customFormat="1" ht="15.75">
      <c r="A126" s="87"/>
      <c r="D126" s="68"/>
    </row>
    <row r="127" spans="1:4" s="12" customFormat="1" ht="15.75">
      <c r="A127" s="87"/>
      <c r="D127" s="68"/>
    </row>
    <row r="128" spans="1:4" s="12" customFormat="1" ht="15.75">
      <c r="A128" s="87"/>
      <c r="D128" s="68"/>
    </row>
    <row r="129" spans="1:4" s="12" customFormat="1" ht="15.75">
      <c r="A129" s="87"/>
      <c r="D129" s="68"/>
    </row>
    <row r="130" spans="1:4" s="12" customFormat="1" ht="15.75">
      <c r="A130" s="87"/>
      <c r="D130" s="68"/>
    </row>
    <row r="131" spans="1:4" s="12" customFormat="1" ht="15.75">
      <c r="A131" s="87"/>
      <c r="D131" s="68"/>
    </row>
    <row r="132" spans="1:4" s="12" customFormat="1" ht="15.75">
      <c r="A132" s="87"/>
      <c r="D132" s="68"/>
    </row>
    <row r="133" spans="1:4" s="12" customFormat="1" ht="15.75">
      <c r="A133" s="87"/>
      <c r="D133" s="68"/>
    </row>
    <row r="134" spans="1:4" s="12" customFormat="1" ht="15.75">
      <c r="A134" s="87"/>
      <c r="D134" s="68"/>
    </row>
    <row r="135" spans="1:4" s="12" customFormat="1" ht="15.75">
      <c r="A135" s="87"/>
      <c r="D135" s="68"/>
    </row>
    <row r="136" spans="1:4" s="12" customFormat="1" ht="15.75">
      <c r="A136" s="87"/>
      <c r="D136" s="68"/>
    </row>
    <row r="137" spans="1:4" s="12" customFormat="1" ht="15.75">
      <c r="A137" s="87"/>
      <c r="D137" s="68"/>
    </row>
    <row r="138" spans="1:4" s="12" customFormat="1" ht="15.75">
      <c r="A138" s="87"/>
      <c r="D138" s="68"/>
    </row>
    <row r="139" spans="1:4" s="12" customFormat="1" ht="15.75">
      <c r="A139" s="87"/>
      <c r="D139" s="68"/>
    </row>
    <row r="140" spans="1:4" s="12" customFormat="1" ht="15.75">
      <c r="A140" s="87"/>
      <c r="D140" s="68"/>
    </row>
    <row r="141" spans="1:4" s="12" customFormat="1" ht="15.75">
      <c r="A141" s="87"/>
      <c r="D141" s="68"/>
    </row>
    <row r="142" spans="1:4" s="12" customFormat="1" ht="15.75">
      <c r="A142" s="87"/>
      <c r="D142" s="68"/>
    </row>
    <row r="143" spans="1:4" s="12" customFormat="1" ht="15.75">
      <c r="A143" s="87"/>
      <c r="D143" s="68"/>
    </row>
    <row r="144" spans="1:4" s="12" customFormat="1" ht="15.75">
      <c r="A144" s="87"/>
      <c r="D144" s="68"/>
    </row>
    <row r="145" spans="1:4" s="12" customFormat="1" ht="15.75">
      <c r="A145" s="87"/>
      <c r="D145" s="68"/>
    </row>
    <row r="146" spans="1:4" s="12" customFormat="1" ht="15.75">
      <c r="A146" s="87"/>
      <c r="D146" s="68"/>
    </row>
    <row r="147" spans="1:4" s="12" customFormat="1" ht="15.75">
      <c r="A147" s="87"/>
      <c r="D147" s="68"/>
    </row>
    <row r="148" spans="1:4" s="12" customFormat="1" ht="15.75">
      <c r="A148" s="87"/>
      <c r="D148" s="68"/>
    </row>
    <row r="149" spans="1:4" s="12" customFormat="1" ht="15.75">
      <c r="A149" s="87"/>
      <c r="D149" s="68"/>
    </row>
    <row r="150" spans="1:4" s="12" customFormat="1" ht="15.75">
      <c r="A150" s="87"/>
      <c r="D150" s="68"/>
    </row>
    <row r="151" spans="1:4" s="12" customFormat="1" ht="15.75">
      <c r="A151" s="87"/>
      <c r="D151" s="68"/>
    </row>
    <row r="152" spans="1:4" s="12" customFormat="1" ht="15.75">
      <c r="A152" s="87"/>
      <c r="D152" s="68"/>
    </row>
    <row r="153" spans="1:4" s="12" customFormat="1" ht="15.75">
      <c r="A153" s="87"/>
      <c r="D153" s="68"/>
    </row>
    <row r="154" spans="1:4" s="12" customFormat="1" ht="15.75">
      <c r="A154" s="87"/>
      <c r="D154" s="68"/>
    </row>
    <row r="155" spans="1:4" s="12" customFormat="1" ht="15.75">
      <c r="A155" s="87"/>
      <c r="D155" s="68"/>
    </row>
    <row r="156" spans="1:4" s="12" customFormat="1" ht="15.75">
      <c r="A156" s="87"/>
      <c r="D156" s="68"/>
    </row>
    <row r="157" spans="1:4" s="12" customFormat="1" ht="15.75">
      <c r="A157" s="87"/>
      <c r="D157" s="68"/>
    </row>
    <row r="158" spans="1:4" s="12" customFormat="1" ht="15.75">
      <c r="A158" s="87"/>
      <c r="D158" s="68"/>
    </row>
    <row r="159" spans="1:4" s="12" customFormat="1" ht="15.75">
      <c r="A159" s="87"/>
      <c r="D159" s="68"/>
    </row>
    <row r="160" spans="1:4" s="12" customFormat="1" ht="15.75">
      <c r="A160" s="87"/>
      <c r="D160" s="68"/>
    </row>
    <row r="161" spans="1:4" s="12" customFormat="1" ht="15.75">
      <c r="A161" s="87"/>
      <c r="D161" s="68"/>
    </row>
    <row r="162" spans="1:4" s="12" customFormat="1" ht="15.75">
      <c r="A162" s="87"/>
      <c r="D162" s="68"/>
    </row>
    <row r="163" spans="1:4" s="12" customFormat="1" ht="15.75">
      <c r="A163" s="87"/>
      <c r="D163" s="68"/>
    </row>
    <row r="164" spans="1:4" s="12" customFormat="1" ht="15.75">
      <c r="A164" s="87"/>
      <c r="D164" s="68"/>
    </row>
    <row r="165" spans="1:4" s="12" customFormat="1" ht="15.75">
      <c r="A165" s="87"/>
      <c r="D165" s="68"/>
    </row>
    <row r="166" spans="1:4" s="12" customFormat="1" ht="15.75">
      <c r="A166" s="87"/>
      <c r="D166" s="68"/>
    </row>
    <row r="167" spans="1:4" s="12" customFormat="1" ht="15.75">
      <c r="A167" s="87"/>
      <c r="D167" s="68"/>
    </row>
    <row r="168" spans="1:4" s="12" customFormat="1" ht="15.75">
      <c r="A168" s="87"/>
      <c r="D168" s="68"/>
    </row>
    <row r="169" spans="1:4" s="12" customFormat="1" ht="15.75">
      <c r="A169" s="87"/>
      <c r="D169" s="68"/>
    </row>
    <row r="170" spans="1:4" s="12" customFormat="1" ht="15.75">
      <c r="A170" s="87"/>
      <c r="D170" s="68"/>
    </row>
    <row r="171" spans="1:4" s="12" customFormat="1" ht="15.75">
      <c r="A171" s="87"/>
      <c r="D171" s="68"/>
    </row>
    <row r="172" spans="1:4" s="12" customFormat="1" ht="15.75">
      <c r="A172" s="87"/>
      <c r="D172" s="68"/>
    </row>
    <row r="173" spans="1:4" s="12" customFormat="1" ht="15.75">
      <c r="A173" s="87"/>
      <c r="D173" s="68"/>
    </row>
    <row r="174" spans="1:4" s="12" customFormat="1" ht="15.75">
      <c r="A174" s="87"/>
      <c r="D174" s="68"/>
    </row>
    <row r="175" spans="1:4" s="12" customFormat="1" ht="15.75">
      <c r="A175" s="87"/>
      <c r="D175" s="68"/>
    </row>
    <row r="176" spans="1:4" s="12" customFormat="1" ht="15.75">
      <c r="A176" s="87"/>
      <c r="D176" s="68"/>
    </row>
    <row r="177" spans="1:4" s="12" customFormat="1" ht="15.75">
      <c r="A177" s="87"/>
      <c r="D177" s="68"/>
    </row>
    <row r="178" spans="1:4" s="12" customFormat="1" ht="15.75">
      <c r="A178" s="87"/>
      <c r="D178" s="68"/>
    </row>
    <row r="179" spans="1:4" s="12" customFormat="1" ht="15.75">
      <c r="A179" s="87"/>
      <c r="D179" s="68"/>
    </row>
    <row r="180" spans="1:4" s="12" customFormat="1" ht="15.75">
      <c r="A180" s="87"/>
      <c r="D180" s="68"/>
    </row>
    <row r="181" spans="1:4" s="12" customFormat="1" ht="15.75">
      <c r="A181" s="87"/>
      <c r="D181" s="68"/>
    </row>
    <row r="182" spans="1:4" s="12" customFormat="1" ht="15.75">
      <c r="A182" s="87"/>
      <c r="D182" s="68"/>
    </row>
    <row r="183" spans="1:4" s="12" customFormat="1" ht="15.75">
      <c r="A183" s="87"/>
      <c r="D183" s="68"/>
    </row>
    <row r="184" spans="1:4" s="12" customFormat="1" ht="15.75">
      <c r="A184" s="87"/>
      <c r="D184" s="68"/>
    </row>
    <row r="185" spans="1:4" s="12" customFormat="1" ht="15.75">
      <c r="A185" s="87"/>
      <c r="D185" s="68"/>
    </row>
    <row r="186" spans="1:4" s="12" customFormat="1" ht="15.75">
      <c r="A186" s="87"/>
      <c r="D186" s="68"/>
    </row>
    <row r="187" spans="1:4" s="12" customFormat="1" ht="15.75">
      <c r="A187" s="87"/>
      <c r="D187" s="68"/>
    </row>
    <row r="188" spans="1:4" s="12" customFormat="1" ht="15.75">
      <c r="A188" s="87"/>
      <c r="D188" s="68"/>
    </row>
    <row r="189" spans="1:4" s="12" customFormat="1" ht="15.75">
      <c r="A189" s="87"/>
      <c r="D189" s="68"/>
    </row>
    <row r="190" spans="1:4" s="12" customFormat="1" ht="15.75">
      <c r="A190" s="87"/>
      <c r="D190" s="68"/>
    </row>
    <row r="191" spans="1:4" s="12" customFormat="1" ht="15.75">
      <c r="A191" s="87"/>
      <c r="D191" s="68"/>
    </row>
    <row r="192" spans="1:4" s="12" customFormat="1" ht="15.75">
      <c r="A192" s="87"/>
      <c r="D192" s="68"/>
    </row>
    <row r="193" spans="1:4" s="12" customFormat="1" ht="15.75">
      <c r="A193" s="87"/>
      <c r="D193" s="68"/>
    </row>
    <row r="194" spans="1:4" s="12" customFormat="1" ht="15.75">
      <c r="A194" s="87"/>
      <c r="D194" s="68"/>
    </row>
    <row r="195" spans="1:4" s="12" customFormat="1" ht="15.75">
      <c r="A195" s="87"/>
      <c r="D195" s="68"/>
    </row>
    <row r="196" spans="1:4" s="12" customFormat="1" ht="15.75">
      <c r="A196" s="87"/>
      <c r="D196" s="68"/>
    </row>
    <row r="197" spans="1:4" s="12" customFormat="1" ht="15.75">
      <c r="A197" s="87"/>
      <c r="D197" s="68"/>
    </row>
    <row r="198" spans="1:4" s="12" customFormat="1" ht="15.75">
      <c r="A198" s="87"/>
      <c r="D198" s="68"/>
    </row>
    <row r="199" spans="1:4" s="12" customFormat="1" ht="15.75">
      <c r="A199" s="87"/>
      <c r="D199" s="68"/>
    </row>
    <row r="200" spans="1:4" s="12" customFormat="1" ht="15.75">
      <c r="A200" s="87"/>
      <c r="D200" s="68"/>
    </row>
    <row r="201" spans="1:4" s="12" customFormat="1" ht="15.75">
      <c r="A201" s="87"/>
      <c r="D201" s="68"/>
    </row>
    <row r="202" spans="1:4" s="12" customFormat="1" ht="15.75">
      <c r="A202" s="87"/>
      <c r="D202" s="68"/>
    </row>
    <row r="203" spans="1:4" s="12" customFormat="1" ht="15.75">
      <c r="A203" s="87"/>
      <c r="D203" s="68"/>
    </row>
    <row r="204" spans="1:4" s="12" customFormat="1" ht="15.75">
      <c r="A204" s="87"/>
      <c r="D204" s="68"/>
    </row>
    <row r="205" spans="1:4" s="12" customFormat="1" ht="15.75">
      <c r="A205" s="87"/>
      <c r="D205" s="68"/>
    </row>
    <row r="206" spans="1:4" s="12" customFormat="1" ht="15.75">
      <c r="A206" s="87"/>
      <c r="D206" s="68"/>
    </row>
    <row r="207" spans="1:4" s="12" customFormat="1" ht="15.75">
      <c r="A207" s="87"/>
      <c r="D207" s="68"/>
    </row>
    <row r="208" spans="1:4" s="12" customFormat="1" ht="15.75">
      <c r="A208" s="87"/>
      <c r="D208" s="68"/>
    </row>
    <row r="209" spans="1:4" s="12" customFormat="1" ht="15.75">
      <c r="A209" s="87"/>
      <c r="D209" s="68"/>
    </row>
    <row r="210" spans="1:4" s="12" customFormat="1" ht="15.75">
      <c r="A210" s="87"/>
      <c r="D210" s="68"/>
    </row>
    <row r="211" spans="1:4" s="12" customFormat="1" ht="15.75">
      <c r="A211" s="87"/>
      <c r="D211" s="68"/>
    </row>
    <row r="212" spans="1:4" s="12" customFormat="1" ht="15.75">
      <c r="A212" s="87"/>
      <c r="D212" s="68"/>
    </row>
    <row r="213" spans="1:4" s="12" customFormat="1" ht="15.75">
      <c r="A213" s="87"/>
      <c r="D213" s="68"/>
    </row>
    <row r="214" spans="1:4" s="12" customFormat="1" ht="15.75">
      <c r="A214" s="87"/>
      <c r="D214" s="68"/>
    </row>
    <row r="215" spans="1:4" s="12" customFormat="1" ht="15.75">
      <c r="A215" s="87"/>
      <c r="D215" s="68"/>
    </row>
    <row r="216" spans="1:4" s="12" customFormat="1" ht="15.75">
      <c r="A216" s="87"/>
      <c r="D216" s="68"/>
    </row>
    <row r="217" spans="1:4" s="12" customFormat="1" ht="15.75">
      <c r="A217" s="87"/>
      <c r="D217" s="68"/>
    </row>
    <row r="218" spans="1:4" s="12" customFormat="1" ht="15.75">
      <c r="A218" s="87"/>
      <c r="D218" s="68"/>
    </row>
    <row r="219" spans="1:4" s="12" customFormat="1" ht="15.75">
      <c r="A219" s="87"/>
      <c r="D219" s="68"/>
    </row>
    <row r="220" spans="1:4" s="12" customFormat="1" ht="15.75">
      <c r="A220" s="87"/>
      <c r="D220" s="68"/>
    </row>
    <row r="221" spans="1:4" s="12" customFormat="1" ht="15.75">
      <c r="A221" s="87"/>
      <c r="D221" s="68"/>
    </row>
    <row r="222" spans="1:4" s="12" customFormat="1" ht="15.75">
      <c r="A222" s="87"/>
      <c r="D222" s="68"/>
    </row>
    <row r="223" spans="1:4" s="12" customFormat="1" ht="15.75">
      <c r="A223" s="87"/>
      <c r="D223" s="68"/>
    </row>
    <row r="224" spans="1:4" s="12" customFormat="1" ht="15.75">
      <c r="A224" s="87"/>
      <c r="D224" s="68"/>
    </row>
    <row r="225" spans="1:4" s="12" customFormat="1" ht="15.75">
      <c r="A225" s="87"/>
      <c r="D225" s="68"/>
    </row>
    <row r="226" spans="1:4" s="12" customFormat="1" ht="15.75">
      <c r="A226" s="87"/>
      <c r="D226" s="68"/>
    </row>
    <row r="227" spans="1:4" s="12" customFormat="1" ht="15.75">
      <c r="A227" s="87"/>
      <c r="D227" s="68"/>
    </row>
    <row r="228" spans="1:4" s="12" customFormat="1" ht="15.75">
      <c r="A228" s="87"/>
      <c r="D228" s="68"/>
    </row>
    <row r="229" spans="1:4" s="12" customFormat="1" ht="15.75">
      <c r="A229" s="87"/>
      <c r="D229" s="68"/>
    </row>
    <row r="230" spans="1:4" s="12" customFormat="1" ht="15.75">
      <c r="A230" s="87"/>
      <c r="D230" s="68"/>
    </row>
    <row r="231" spans="1:4" s="12" customFormat="1" ht="15.75">
      <c r="A231" s="87"/>
      <c r="D231" s="68"/>
    </row>
    <row r="232" spans="1:4" s="12" customFormat="1" ht="15.75">
      <c r="A232" s="87"/>
      <c r="D232" s="68"/>
    </row>
    <row r="233" spans="1:4" s="12" customFormat="1" ht="15.75">
      <c r="A233" s="87"/>
      <c r="D233" s="68"/>
    </row>
    <row r="234" spans="1:4" s="12" customFormat="1" ht="15.75">
      <c r="A234" s="87"/>
      <c r="D234" s="68"/>
    </row>
    <row r="235" spans="1:4" s="12" customFormat="1" ht="15.75">
      <c r="A235" s="87"/>
      <c r="D235" s="68"/>
    </row>
    <row r="236" spans="1:4" s="12" customFormat="1" ht="15.75">
      <c r="A236" s="87"/>
      <c r="D236" s="68"/>
    </row>
    <row r="237" spans="1:4" s="12" customFormat="1" ht="15.75">
      <c r="A237" s="87"/>
      <c r="D237" s="68"/>
    </row>
    <row r="238" spans="1:4" s="12" customFormat="1" ht="15.75">
      <c r="A238" s="87"/>
      <c r="D238" s="68"/>
    </row>
    <row r="239" spans="1:4" s="12" customFormat="1" ht="15.75">
      <c r="A239" s="87"/>
      <c r="D239" s="68"/>
    </row>
    <row r="240" spans="1:4" s="12" customFormat="1" ht="15.75">
      <c r="A240" s="87"/>
      <c r="D240" s="68"/>
    </row>
    <row r="241" spans="1:4" s="12" customFormat="1" ht="15.75">
      <c r="A241" s="87"/>
      <c r="D241" s="68"/>
    </row>
    <row r="242" spans="1:4" s="12" customFormat="1" ht="15.75">
      <c r="A242" s="87"/>
      <c r="D242" s="68"/>
    </row>
    <row r="243" spans="1:4" s="12" customFormat="1" ht="15.75">
      <c r="A243" s="87"/>
      <c r="D243" s="68"/>
    </row>
    <row r="244" spans="1:4" s="12" customFormat="1" ht="15.75">
      <c r="A244" s="87"/>
      <c r="D244" s="68"/>
    </row>
    <row r="245" spans="1:4" s="12" customFormat="1" ht="15.75">
      <c r="A245" s="87"/>
      <c r="D245" s="68"/>
    </row>
    <row r="246" spans="1:4" s="12" customFormat="1" ht="15.75">
      <c r="A246" s="87"/>
      <c r="D246" s="68"/>
    </row>
    <row r="247" spans="1:4" s="12" customFormat="1" ht="15.75">
      <c r="A247" s="87"/>
      <c r="D247" s="68"/>
    </row>
    <row r="248" spans="1:4" s="12" customFormat="1" ht="15.75">
      <c r="A248" s="87"/>
      <c r="D248" s="68"/>
    </row>
    <row r="249" spans="1:4" s="12" customFormat="1" ht="15.75">
      <c r="A249" s="87"/>
      <c r="D249" s="68"/>
    </row>
    <row r="250" spans="1:4" s="12" customFormat="1" ht="15.75">
      <c r="A250" s="87"/>
      <c r="D250" s="68"/>
    </row>
    <row r="251" spans="1:4" s="12" customFormat="1" ht="15.75">
      <c r="A251" s="87"/>
      <c r="D251" s="68"/>
    </row>
    <row r="252" spans="1:4" s="12" customFormat="1" ht="15.75">
      <c r="A252" s="87"/>
      <c r="D252" s="68"/>
    </row>
    <row r="253" spans="1:4" s="12" customFormat="1" ht="15.75">
      <c r="A253" s="87"/>
      <c r="D253" s="68"/>
    </row>
    <row r="254" spans="1:4" s="12" customFormat="1" ht="15.75">
      <c r="A254" s="87"/>
      <c r="D254" s="68"/>
    </row>
    <row r="255" spans="1:4" s="12" customFormat="1" ht="15.75">
      <c r="A255" s="87"/>
      <c r="D255" s="68"/>
    </row>
    <row r="256" spans="1:4" s="12" customFormat="1" ht="15.75">
      <c r="A256" s="87"/>
      <c r="D256" s="68"/>
    </row>
    <row r="257" spans="1:4" s="12" customFormat="1" ht="15.75">
      <c r="A257" s="87"/>
      <c r="D257" s="68"/>
    </row>
    <row r="258" spans="1:4" s="12" customFormat="1" ht="15.75">
      <c r="A258" s="87"/>
      <c r="D258" s="68"/>
    </row>
    <row r="259" spans="1:4" s="12" customFormat="1" ht="15.75">
      <c r="A259" s="87"/>
      <c r="D259" s="68"/>
    </row>
    <row r="260" spans="1:4" s="12" customFormat="1" ht="15.75">
      <c r="A260" s="87"/>
      <c r="D260" s="68"/>
    </row>
    <row r="261" spans="1:4" s="12" customFormat="1" ht="15.75">
      <c r="A261" s="87"/>
      <c r="D261" s="68"/>
    </row>
    <row r="262" spans="1:4" s="12" customFormat="1" ht="15.75">
      <c r="A262" s="87"/>
      <c r="D262" s="68"/>
    </row>
    <row r="263" spans="1:4" s="12" customFormat="1" ht="15.75">
      <c r="A263" s="87"/>
      <c r="D263" s="68"/>
    </row>
    <row r="264" spans="1:4" s="12" customFormat="1" ht="15.75">
      <c r="A264" s="87"/>
      <c r="D264" s="68"/>
    </row>
    <row r="265" spans="1:4" s="12" customFormat="1" ht="15.75">
      <c r="A265" s="87"/>
      <c r="D265" s="68"/>
    </row>
    <row r="266" spans="1:4" s="12" customFormat="1" ht="15.75">
      <c r="A266" s="87"/>
      <c r="D266" s="68"/>
    </row>
    <row r="267" spans="1:4" s="12" customFormat="1" ht="15.75">
      <c r="A267" s="87"/>
      <c r="D267" s="68"/>
    </row>
    <row r="268" spans="1:4" s="12" customFormat="1" ht="15.75">
      <c r="A268" s="87"/>
      <c r="D268" s="68"/>
    </row>
    <row r="269" spans="1:4" s="12" customFormat="1" ht="15.75">
      <c r="A269" s="87"/>
      <c r="D269" s="68"/>
    </row>
    <row r="270" spans="1:4" s="12" customFormat="1" ht="15.75">
      <c r="A270" s="87"/>
      <c r="D270" s="68"/>
    </row>
    <row r="271" spans="1:4" s="12" customFormat="1" ht="15.75">
      <c r="A271" s="87"/>
      <c r="D271" s="68"/>
    </row>
    <row r="272" spans="1:4" s="12" customFormat="1" ht="15.75">
      <c r="A272" s="87"/>
      <c r="D272" s="68"/>
    </row>
    <row r="273" spans="1:4" s="12" customFormat="1" ht="15.75">
      <c r="A273" s="87"/>
      <c r="D273" s="68"/>
    </row>
    <row r="274" spans="1:4" s="12" customFormat="1" ht="15.75">
      <c r="A274" s="87"/>
      <c r="D274" s="68"/>
    </row>
    <row r="275" spans="1:4" s="12" customFormat="1" ht="15.75">
      <c r="A275" s="87"/>
      <c r="D275" s="68"/>
    </row>
    <row r="276" spans="1:4" s="12" customFormat="1" ht="15.75">
      <c r="A276" s="87"/>
      <c r="D276" s="68"/>
    </row>
    <row r="277" spans="1:4" s="12" customFormat="1" ht="15.75">
      <c r="A277" s="87"/>
      <c r="D277" s="68"/>
    </row>
    <row r="278" spans="1:4" s="12" customFormat="1" ht="15.75">
      <c r="A278" s="87"/>
      <c r="D278" s="68"/>
    </row>
    <row r="279" spans="1:4" s="12" customFormat="1" ht="15.75">
      <c r="A279" s="87"/>
      <c r="D279" s="68"/>
    </row>
    <row r="280" spans="1:4" s="12" customFormat="1" ht="15.75">
      <c r="A280" s="87"/>
      <c r="D280" s="68"/>
    </row>
    <row r="281" spans="1:4" s="12" customFormat="1" ht="15.75">
      <c r="A281" s="87"/>
      <c r="D281" s="68"/>
    </row>
    <row r="282" spans="1:4" s="12" customFormat="1" ht="15.75">
      <c r="A282" s="87"/>
      <c r="D282" s="68"/>
    </row>
    <row r="283" spans="1:4" s="12" customFormat="1" ht="15.75">
      <c r="A283" s="87"/>
      <c r="D283" s="68"/>
    </row>
    <row r="284" spans="1:4" s="12" customFormat="1" ht="15.75">
      <c r="A284" s="87"/>
      <c r="D284" s="68"/>
    </row>
    <row r="285" spans="1:4" s="12" customFormat="1" ht="15.75">
      <c r="A285" s="87"/>
      <c r="D285" s="68"/>
    </row>
    <row r="286" spans="1:4" s="12" customFormat="1" ht="15.75">
      <c r="A286" s="87"/>
      <c r="D286" s="68"/>
    </row>
    <row r="287" spans="1:4" s="12" customFormat="1" ht="15.75">
      <c r="A287" s="87"/>
      <c r="D287" s="68"/>
    </row>
    <row r="288" spans="1:4" s="12" customFormat="1" ht="15.75">
      <c r="A288" s="87"/>
      <c r="D288" s="68"/>
    </row>
    <row r="289" spans="1:4" s="12" customFormat="1" ht="15.75">
      <c r="A289" s="87"/>
      <c r="D289" s="68"/>
    </row>
    <row r="290" spans="1:4" s="12" customFormat="1" ht="15.75">
      <c r="A290" s="87"/>
      <c r="D290" s="68"/>
    </row>
    <row r="291" spans="1:4" s="12" customFormat="1" ht="15.75">
      <c r="A291" s="87"/>
      <c r="D291" s="68"/>
    </row>
    <row r="292" spans="1:4" s="12" customFormat="1" ht="15.75">
      <c r="A292" s="87"/>
      <c r="D292" s="68"/>
    </row>
    <row r="293" spans="1:4" s="12" customFormat="1" ht="15.75">
      <c r="A293" s="87"/>
      <c r="D293" s="68"/>
    </row>
    <row r="294" spans="1:4" s="12" customFormat="1" ht="15.75">
      <c r="A294" s="87"/>
      <c r="D294" s="68"/>
    </row>
    <row r="295" spans="1:4" s="12" customFormat="1" ht="15.75">
      <c r="A295" s="87"/>
      <c r="D295" s="68"/>
    </row>
    <row r="296" spans="1:4" s="12" customFormat="1" ht="15.75">
      <c r="A296" s="87"/>
      <c r="D296" s="68"/>
    </row>
    <row r="297" spans="1:4" s="12" customFormat="1" ht="15.75">
      <c r="A297" s="87"/>
      <c r="D297" s="68"/>
    </row>
    <row r="298" spans="1:4" s="12" customFormat="1" ht="15.75">
      <c r="A298" s="87"/>
      <c r="D298" s="68"/>
    </row>
    <row r="299" spans="1:4" s="12" customFormat="1" ht="15.75">
      <c r="A299" s="87"/>
      <c r="D299" s="68"/>
    </row>
    <row r="300" spans="1:4" s="12" customFormat="1" ht="15.75">
      <c r="A300" s="87"/>
      <c r="D300" s="68"/>
    </row>
    <row r="301" spans="1:4" s="12" customFormat="1" ht="15.75">
      <c r="A301" s="87"/>
      <c r="D301" s="68"/>
    </row>
    <row r="302" spans="1:4" s="12" customFormat="1" ht="15.75">
      <c r="A302" s="87"/>
      <c r="D302" s="68"/>
    </row>
    <row r="303" spans="1:4" s="12" customFormat="1" ht="15.75">
      <c r="A303" s="87"/>
      <c r="D303" s="68"/>
    </row>
    <row r="304" spans="1:4" s="12" customFormat="1" ht="15.75">
      <c r="A304" s="87"/>
      <c r="D304" s="68"/>
    </row>
    <row r="305" spans="1:4" s="12" customFormat="1" ht="15.75">
      <c r="A305" s="87"/>
      <c r="D305" s="68"/>
    </row>
    <row r="306" spans="1:4" s="12" customFormat="1" ht="15.75">
      <c r="A306" s="87"/>
      <c r="D306" s="68"/>
    </row>
    <row r="307" spans="1:4" s="12" customFormat="1" ht="15.75">
      <c r="A307" s="87"/>
      <c r="D307" s="68"/>
    </row>
    <row r="308" spans="1:4" s="12" customFormat="1" ht="15.75">
      <c r="A308" s="87"/>
      <c r="D308" s="68"/>
    </row>
    <row r="309" spans="1:4" s="12" customFormat="1" ht="15.75">
      <c r="A309" s="87"/>
      <c r="D309" s="68"/>
    </row>
    <row r="310" spans="1:4" s="12" customFormat="1" ht="15.75">
      <c r="A310" s="87"/>
      <c r="D310" s="68"/>
    </row>
    <row r="311" spans="1:4" s="12" customFormat="1" ht="15.75">
      <c r="A311" s="87"/>
      <c r="D311" s="68"/>
    </row>
    <row r="312" spans="1:4" s="12" customFormat="1" ht="15.75">
      <c r="A312" s="87"/>
      <c r="D312" s="68"/>
    </row>
    <row r="313" spans="1:4" s="12" customFormat="1" ht="15.75">
      <c r="A313" s="87"/>
      <c r="D313" s="68"/>
    </row>
    <row r="314" spans="1:4" s="12" customFormat="1" ht="15.75">
      <c r="A314" s="87"/>
      <c r="D314" s="68"/>
    </row>
    <row r="315" spans="1:4" s="12" customFormat="1" ht="15.75">
      <c r="A315" s="87"/>
      <c r="D315" s="68"/>
    </row>
    <row r="316" spans="1:4" s="12" customFormat="1" ht="15.75">
      <c r="A316" s="87"/>
      <c r="D316" s="68"/>
    </row>
    <row r="317" spans="1:4" s="12" customFormat="1" ht="15.75">
      <c r="A317" s="87"/>
      <c r="D317" s="68"/>
    </row>
    <row r="318" spans="1:4" s="12" customFormat="1" ht="15.75">
      <c r="A318" s="87"/>
      <c r="D318" s="68"/>
    </row>
    <row r="319" spans="1:4" s="12" customFormat="1" ht="15.75">
      <c r="A319" s="87"/>
      <c r="D319" s="68"/>
    </row>
    <row r="320" spans="1:4" s="12" customFormat="1" ht="15.75">
      <c r="A320" s="87"/>
      <c r="D320" s="68"/>
    </row>
    <row r="321" spans="1:4" s="12" customFormat="1" ht="15.75">
      <c r="A321" s="87"/>
      <c r="D321" s="68"/>
    </row>
    <row r="322" spans="1:4" s="12" customFormat="1" ht="15.75">
      <c r="A322" s="87"/>
      <c r="D322" s="68"/>
    </row>
    <row r="323" spans="1:4" s="12" customFormat="1" ht="15.75">
      <c r="A323" s="87"/>
      <c r="D323" s="68"/>
    </row>
    <row r="324" spans="1:4" s="12" customFormat="1" ht="15.75">
      <c r="A324" s="87"/>
      <c r="D324" s="68"/>
    </row>
    <row r="325" spans="1:4" s="12" customFormat="1" ht="15.75">
      <c r="A325" s="87"/>
      <c r="D325" s="68"/>
    </row>
    <row r="326" spans="1:4" s="12" customFormat="1" ht="15.75">
      <c r="A326" s="87"/>
      <c r="D326" s="68"/>
    </row>
    <row r="327" spans="1:4" s="12" customFormat="1" ht="15.75">
      <c r="A327" s="87"/>
      <c r="D327" s="68"/>
    </row>
    <row r="328" spans="1:4" s="12" customFormat="1" ht="15.75">
      <c r="A328" s="87"/>
      <c r="D328" s="68"/>
    </row>
    <row r="329" spans="1:4" s="12" customFormat="1" ht="15.75">
      <c r="A329" s="87"/>
      <c r="D329" s="68"/>
    </row>
    <row r="330" spans="1:4" s="12" customFormat="1" ht="15.75">
      <c r="A330" s="87"/>
      <c r="D330" s="68"/>
    </row>
    <row r="331" spans="1:4" s="12" customFormat="1" ht="15.75">
      <c r="A331" s="87"/>
      <c r="D331" s="68"/>
    </row>
    <row r="332" spans="1:4" s="12" customFormat="1" ht="15.75">
      <c r="A332" s="87"/>
      <c r="D332" s="68"/>
    </row>
    <row r="333" spans="1:4" s="12" customFormat="1" ht="15.75">
      <c r="A333" s="87"/>
      <c r="D333" s="68"/>
    </row>
    <row r="334" spans="1:4" s="12" customFormat="1" ht="15.75">
      <c r="A334" s="87"/>
      <c r="D334" s="68"/>
    </row>
    <row r="335" spans="1:4" s="12" customFormat="1" ht="15.75">
      <c r="A335" s="87"/>
      <c r="D335" s="68"/>
    </row>
    <row r="336" spans="1:4" s="12" customFormat="1" ht="15.75">
      <c r="A336" s="87"/>
      <c r="D336" s="68"/>
    </row>
    <row r="337" spans="1:4" s="12" customFormat="1" ht="15.75">
      <c r="A337" s="87"/>
      <c r="D337" s="68"/>
    </row>
    <row r="338" spans="1:4" s="12" customFormat="1" ht="15.75">
      <c r="A338" s="87"/>
      <c r="D338" s="68"/>
    </row>
    <row r="339" spans="1:4" s="12" customFormat="1" ht="15.75">
      <c r="A339" s="87"/>
      <c r="D339" s="68"/>
    </row>
    <row r="340" spans="1:4" s="12" customFormat="1" ht="15.75">
      <c r="A340" s="87"/>
      <c r="D340" s="68"/>
    </row>
    <row r="341" spans="1:4" s="12" customFormat="1" ht="15.75">
      <c r="A341" s="87"/>
      <c r="D341" s="68"/>
    </row>
    <row r="342" spans="1:4" s="12" customFormat="1" ht="15.75">
      <c r="A342" s="87"/>
      <c r="D342" s="68"/>
    </row>
    <row r="343" spans="1:4" s="12" customFormat="1" ht="15.75">
      <c r="A343" s="87"/>
      <c r="D343" s="68"/>
    </row>
    <row r="344" spans="1:4" s="12" customFormat="1" ht="15.75">
      <c r="A344" s="87"/>
      <c r="D344" s="68"/>
    </row>
    <row r="345" spans="1:4" s="12" customFormat="1" ht="15.75">
      <c r="A345" s="87"/>
      <c r="D345" s="68"/>
    </row>
    <row r="346" spans="1:4" s="12" customFormat="1" ht="15.75">
      <c r="A346" s="87"/>
      <c r="D346" s="68"/>
    </row>
    <row r="347" spans="1:4" s="12" customFormat="1" ht="15.75">
      <c r="A347" s="87"/>
      <c r="D347" s="68"/>
    </row>
    <row r="348" spans="1:4" s="12" customFormat="1" ht="15.75">
      <c r="A348" s="87"/>
      <c r="D348" s="68"/>
    </row>
    <row r="349" spans="1:4" s="12" customFormat="1" ht="15.75">
      <c r="A349" s="87"/>
      <c r="D349" s="68"/>
    </row>
    <row r="350" spans="1:4" s="12" customFormat="1" ht="15.75">
      <c r="A350" s="87"/>
      <c r="D350" s="68"/>
    </row>
    <row r="351" spans="1:4" s="12" customFormat="1" ht="15.75">
      <c r="A351" s="87"/>
      <c r="D351" s="68"/>
    </row>
    <row r="352" spans="1:4" s="12" customFormat="1" ht="15.75">
      <c r="A352" s="87"/>
      <c r="D352" s="68"/>
    </row>
    <row r="353" spans="1:4" s="12" customFormat="1" ht="15.75">
      <c r="A353" s="87"/>
      <c r="D353" s="68"/>
    </row>
    <row r="354" spans="1:4" s="12" customFormat="1" ht="15.75">
      <c r="A354" s="87"/>
      <c r="D354" s="68"/>
    </row>
    <row r="355" spans="1:4" s="12" customFormat="1" ht="15.75">
      <c r="A355" s="87"/>
      <c r="D355" s="68"/>
    </row>
    <row r="356" spans="1:4" s="12" customFormat="1" ht="15.75">
      <c r="A356" s="87"/>
      <c r="D356" s="68"/>
    </row>
    <row r="357" spans="1:4" s="12" customFormat="1" ht="15.75">
      <c r="A357" s="87"/>
      <c r="D357" s="68"/>
    </row>
    <row r="358" spans="1:4" s="12" customFormat="1" ht="15.75">
      <c r="A358" s="87"/>
      <c r="D358" s="68"/>
    </row>
    <row r="359" spans="1:4" s="12" customFormat="1" ht="15.75">
      <c r="A359" s="87"/>
      <c r="D359" s="68"/>
    </row>
    <row r="360" spans="1:4" s="12" customFormat="1" ht="15.75">
      <c r="A360" s="87"/>
      <c r="D360" s="68"/>
    </row>
    <row r="361" spans="1:4" s="12" customFormat="1" ht="15.75">
      <c r="A361" s="87"/>
      <c r="D361" s="68"/>
    </row>
    <row r="362" spans="1:4" s="12" customFormat="1" ht="15.75">
      <c r="A362" s="87"/>
      <c r="D362" s="68"/>
    </row>
    <row r="363" spans="1:4" s="12" customFormat="1" ht="15.75">
      <c r="A363" s="87"/>
      <c r="D363" s="68"/>
    </row>
    <row r="364" spans="1:4" s="12" customFormat="1" ht="15.75">
      <c r="A364" s="87"/>
      <c r="D364" s="68"/>
    </row>
    <row r="365" spans="1:4" s="12" customFormat="1" ht="15.75">
      <c r="A365" s="87"/>
      <c r="D365" s="68"/>
    </row>
    <row r="366" spans="1:4" s="12" customFormat="1" ht="15.75">
      <c r="A366" s="87"/>
      <c r="D366" s="68"/>
    </row>
    <row r="367" spans="1:4" s="12" customFormat="1" ht="15.75">
      <c r="A367" s="87"/>
      <c r="D367" s="68"/>
    </row>
    <row r="368" spans="1:4" s="12" customFormat="1" ht="15.75">
      <c r="A368" s="87"/>
      <c r="D368" s="68"/>
    </row>
    <row r="369" spans="1:4" s="12" customFormat="1" ht="15.75">
      <c r="A369" s="87"/>
      <c r="D369" s="68"/>
    </row>
    <row r="370" spans="1:4" s="12" customFormat="1" ht="15.75">
      <c r="A370" s="87"/>
      <c r="D370" s="68"/>
    </row>
    <row r="371" spans="1:4" s="12" customFormat="1" ht="15.75">
      <c r="A371" s="87"/>
      <c r="D371" s="68"/>
    </row>
    <row r="372" spans="1:4" s="12" customFormat="1" ht="15.75">
      <c r="A372" s="87"/>
      <c r="D372" s="68"/>
    </row>
    <row r="373" spans="1:4" s="12" customFormat="1" ht="15.75">
      <c r="A373" s="87"/>
      <c r="D373" s="68"/>
    </row>
    <row r="374" spans="1:4" s="12" customFormat="1" ht="15.75">
      <c r="A374" s="87"/>
      <c r="D374" s="68"/>
    </row>
    <row r="375" spans="1:4" s="12" customFormat="1" ht="15.75">
      <c r="A375" s="87"/>
      <c r="D375" s="68"/>
    </row>
    <row r="376" spans="1:4" s="12" customFormat="1" ht="15.75">
      <c r="A376" s="87"/>
      <c r="D376" s="68"/>
    </row>
    <row r="377" spans="1:4" s="12" customFormat="1" ht="15.75">
      <c r="A377" s="87"/>
      <c r="D377" s="68"/>
    </row>
    <row r="378" spans="1:4" s="12" customFormat="1" ht="15.75">
      <c r="A378" s="87"/>
      <c r="D378" s="68"/>
    </row>
    <row r="379" spans="1:4" s="12" customFormat="1" ht="15.75">
      <c r="A379" s="87"/>
      <c r="D379" s="68"/>
    </row>
    <row r="380" spans="1:4" s="12" customFormat="1" ht="15.75">
      <c r="A380" s="87"/>
      <c r="D380" s="68"/>
    </row>
    <row r="381" spans="1:4" s="12" customFormat="1" ht="15.75">
      <c r="A381" s="87"/>
      <c r="D381" s="68"/>
    </row>
    <row r="382" spans="1:4" s="12" customFormat="1" ht="15.75">
      <c r="A382" s="87"/>
      <c r="D382" s="68"/>
    </row>
    <row r="383" spans="1:4" s="12" customFormat="1" ht="15.75">
      <c r="A383" s="87"/>
      <c r="D383" s="68"/>
    </row>
    <row r="384" spans="1:4" s="12" customFormat="1" ht="15.75">
      <c r="A384" s="87"/>
      <c r="D384" s="68"/>
    </row>
    <row r="385" spans="1:4" s="12" customFormat="1" ht="15.75">
      <c r="A385" s="87"/>
      <c r="D385" s="68"/>
    </row>
    <row r="386" spans="1:4" s="12" customFormat="1" ht="15.75">
      <c r="A386" s="87"/>
      <c r="D386" s="68"/>
    </row>
    <row r="387" spans="1:4" s="12" customFormat="1" ht="15.75">
      <c r="A387" s="87"/>
      <c r="D387" s="68"/>
    </row>
    <row r="388" spans="1:4" s="12" customFormat="1" ht="15.75">
      <c r="A388" s="87"/>
      <c r="D388" s="68"/>
    </row>
    <row r="389" spans="1:4" s="12" customFormat="1" ht="15.75">
      <c r="A389" s="87"/>
      <c r="D389" s="68"/>
    </row>
    <row r="390" spans="1:4" s="12" customFormat="1" ht="15.75">
      <c r="A390" s="87"/>
      <c r="D390" s="68"/>
    </row>
    <row r="391" spans="1:4" s="12" customFormat="1" ht="15.75">
      <c r="A391" s="87"/>
      <c r="D391" s="68"/>
    </row>
    <row r="392" spans="1:4" s="12" customFormat="1" ht="15.75">
      <c r="A392" s="87"/>
      <c r="D392" s="68"/>
    </row>
    <row r="393" spans="1:4" s="12" customFormat="1" ht="15.75">
      <c r="A393" s="87"/>
      <c r="D393" s="68"/>
    </row>
    <row r="394" spans="1:4" s="12" customFormat="1" ht="15.75">
      <c r="A394" s="87"/>
      <c r="D394" s="68"/>
    </row>
    <row r="395" spans="1:4" s="12" customFormat="1" ht="15.75">
      <c r="A395" s="87"/>
      <c r="D395" s="68"/>
    </row>
    <row r="396" spans="1:4" s="12" customFormat="1" ht="15.75">
      <c r="A396" s="87"/>
      <c r="D396" s="68"/>
    </row>
    <row r="397" spans="1:4" s="12" customFormat="1" ht="15.75">
      <c r="A397" s="87"/>
      <c r="D397" s="68"/>
    </row>
    <row r="398" spans="1:4" s="12" customFormat="1" ht="15.75">
      <c r="A398" s="87"/>
      <c r="D398" s="68"/>
    </row>
    <row r="399" spans="1:4" s="12" customFormat="1" ht="15.75">
      <c r="A399" s="87"/>
      <c r="D399" s="68"/>
    </row>
    <row r="400" spans="1:4" s="12" customFormat="1" ht="15.75">
      <c r="A400" s="87"/>
      <c r="D400" s="68"/>
    </row>
    <row r="401" spans="1:4" s="12" customFormat="1" ht="15.75">
      <c r="A401" s="87"/>
      <c r="D401" s="68"/>
    </row>
    <row r="402" spans="1:4" s="12" customFormat="1" ht="15.75">
      <c r="A402" s="87"/>
      <c r="D402" s="68"/>
    </row>
    <row r="403" spans="1:4" s="12" customFormat="1" ht="15.75">
      <c r="A403" s="87"/>
      <c r="D403" s="68"/>
    </row>
    <row r="404" spans="1:4" s="12" customFormat="1" ht="15.75">
      <c r="A404" s="87"/>
      <c r="D404" s="68"/>
    </row>
    <row r="405" spans="1:4" s="12" customFormat="1" ht="15.75">
      <c r="A405" s="87"/>
      <c r="D405" s="68"/>
    </row>
    <row r="406" spans="1:4" s="12" customFormat="1" ht="15.75">
      <c r="A406" s="87"/>
      <c r="D406" s="68"/>
    </row>
  </sheetData>
  <mergeCells count="2">
    <mergeCell ref="A1:C1"/>
    <mergeCell ref="D1:D2"/>
  </mergeCells>
  <printOptions/>
  <pageMargins left="0.65" right="0.16" top="1.02" bottom="1.46" header="0.47" footer="0.89"/>
  <pageSetup horizontalDpi="600" verticalDpi="600" orientation="portrait" r:id="rId1"/>
  <headerFooter alignWithMargins="0">
    <oddHeader>&amp;LFestim Buzakaj, Fier
NIPT-i  K43330407 G</oddHeader>
    <oddFooter>&amp;RAdministratori
Festim  BUZAKAJ</oddFooter>
  </headerFooter>
</worksheet>
</file>

<file path=xl/worksheets/sheet5.xml><?xml version="1.0" encoding="utf-8"?>
<worksheet xmlns="http://schemas.openxmlformats.org/spreadsheetml/2006/main" xmlns:r="http://schemas.openxmlformats.org/officeDocument/2006/relationships">
  <sheetPr>
    <tabColor indexed="48"/>
  </sheetPr>
  <dimension ref="A1:G575"/>
  <sheetViews>
    <sheetView workbookViewId="0" topLeftCell="A13">
      <selection activeCell="I18" sqref="I18"/>
    </sheetView>
  </sheetViews>
  <sheetFormatPr defaultColWidth="9.140625" defaultRowHeight="12.75"/>
  <cols>
    <col min="1" max="1" width="4.421875" style="6" customWidth="1"/>
    <col min="2" max="2" width="30.57421875" style="6" customWidth="1"/>
    <col min="3" max="3" width="13.421875" style="6" customWidth="1"/>
    <col min="4" max="4" width="3.421875" style="86" customWidth="1"/>
    <col min="5" max="5" width="28.7109375" style="6" customWidth="1"/>
    <col min="6" max="6" width="10.140625" style="6" customWidth="1"/>
    <col min="7" max="7" width="9.28125" style="6" customWidth="1"/>
    <col min="8" max="16384" width="9.140625" style="6" customWidth="1"/>
  </cols>
  <sheetData>
    <row r="1" spans="1:7" ht="33" customHeight="1">
      <c r="A1" s="299" t="s">
        <v>266</v>
      </c>
      <c r="B1" s="299"/>
      <c r="C1" s="299"/>
      <c r="D1" s="300" t="s">
        <v>267</v>
      </c>
      <c r="E1" s="301"/>
      <c r="F1" s="301"/>
      <c r="G1" s="301"/>
    </row>
    <row r="2" spans="1:7" ht="22.5" customHeight="1">
      <c r="A2" s="88"/>
      <c r="B2" s="88"/>
      <c r="C2" s="88" t="s">
        <v>247</v>
      </c>
      <c r="D2" s="89"/>
      <c r="E2" s="88"/>
      <c r="F2" s="88" t="s">
        <v>247</v>
      </c>
      <c r="G2" s="88" t="s">
        <v>247</v>
      </c>
    </row>
    <row r="3" spans="1:7" ht="22.5" customHeight="1">
      <c r="A3" s="90">
        <v>1</v>
      </c>
      <c r="B3" s="90" t="s">
        <v>268</v>
      </c>
      <c r="C3" s="91">
        <f>C4+C5</f>
        <v>0</v>
      </c>
      <c r="D3" s="89"/>
      <c r="E3" s="302" t="s">
        <v>269</v>
      </c>
      <c r="F3" s="304">
        <f>F5+F6</f>
        <v>14902309.16</v>
      </c>
      <c r="G3" s="304">
        <f>G5+G6</f>
        <v>8953915.16</v>
      </c>
    </row>
    <row r="4" spans="1:7" s="95" customFormat="1" ht="30.75" customHeight="1">
      <c r="A4" s="92"/>
      <c r="B4" s="92" t="s">
        <v>270</v>
      </c>
      <c r="C4" s="93"/>
      <c r="D4" s="94"/>
      <c r="E4" s="303"/>
      <c r="F4" s="305"/>
      <c r="G4" s="305"/>
    </row>
    <row r="5" spans="1:7" ht="30.75" customHeight="1">
      <c r="A5" s="96"/>
      <c r="B5" s="96" t="s">
        <v>271</v>
      </c>
      <c r="C5" s="97">
        <f>-'[1]Pasivi'!D13</f>
        <v>0</v>
      </c>
      <c r="D5" s="89">
        <v>1</v>
      </c>
      <c r="E5" s="90" t="s">
        <v>272</v>
      </c>
      <c r="F5" s="91">
        <f>G21</f>
        <v>8953915.16</v>
      </c>
      <c r="G5" s="91">
        <v>5627685</v>
      </c>
    </row>
    <row r="6" spans="1:7" ht="30.75" customHeight="1">
      <c r="A6" s="90">
        <v>2</v>
      </c>
      <c r="B6" s="90" t="s">
        <v>273</v>
      </c>
      <c r="C6" s="91">
        <f>'[2]Shp-Ardh'!C23</f>
        <v>6611549</v>
      </c>
      <c r="D6" s="89">
        <v>2</v>
      </c>
      <c r="E6" s="90" t="s">
        <v>274</v>
      </c>
      <c r="F6" s="91">
        <f>'[2]Ak-Pas'!D85</f>
        <v>5948394</v>
      </c>
      <c r="G6" s="91">
        <f>'[2]Ak-Pas'!E85</f>
        <v>3326230.16</v>
      </c>
    </row>
    <row r="7" spans="1:7" ht="30.75" customHeight="1">
      <c r="A7" s="90">
        <v>3</v>
      </c>
      <c r="B7" s="90" t="s">
        <v>275</v>
      </c>
      <c r="C7" s="91">
        <f>SUM(C8:C13)</f>
        <v>20000</v>
      </c>
      <c r="D7" s="89">
        <v>3</v>
      </c>
      <c r="E7" s="90" t="s">
        <v>276</v>
      </c>
      <c r="F7" s="91">
        <f>SUM(F8:F11)</f>
        <v>0</v>
      </c>
      <c r="G7" s="91">
        <f>SUM(G8:G11)</f>
        <v>0</v>
      </c>
    </row>
    <row r="8" spans="1:7" ht="30.75" customHeight="1">
      <c r="A8" s="96"/>
      <c r="B8" s="96" t="s">
        <v>277</v>
      </c>
      <c r="C8" s="97"/>
      <c r="D8" s="98"/>
      <c r="E8" s="96" t="s">
        <v>278</v>
      </c>
      <c r="F8" s="96"/>
      <c r="G8" s="96"/>
    </row>
    <row r="9" spans="1:7" ht="30.75" customHeight="1">
      <c r="A9" s="96"/>
      <c r="B9" s="118" t="s">
        <v>279</v>
      </c>
      <c r="C9" s="97"/>
      <c r="D9" s="98"/>
      <c r="E9" s="96" t="s">
        <v>280</v>
      </c>
      <c r="F9" s="96"/>
      <c r="G9" s="96"/>
    </row>
    <row r="10" spans="1:7" ht="30.75" customHeight="1">
      <c r="A10" s="96"/>
      <c r="B10" s="96" t="s">
        <v>281</v>
      </c>
      <c r="C10" s="97">
        <v>20000</v>
      </c>
      <c r="D10" s="98"/>
      <c r="E10" s="96" t="s">
        <v>282</v>
      </c>
      <c r="F10" s="96"/>
      <c r="G10" s="96"/>
    </row>
    <row r="11" spans="1:7" ht="30.75" customHeight="1">
      <c r="A11" s="96"/>
      <c r="B11" s="96" t="s">
        <v>283</v>
      </c>
      <c r="C11" s="97"/>
      <c r="D11" s="98"/>
      <c r="E11" s="96" t="s">
        <v>284</v>
      </c>
      <c r="F11" s="96"/>
      <c r="G11" s="96"/>
    </row>
    <row r="12" spans="1:7" ht="30.75" customHeight="1">
      <c r="A12" s="96"/>
      <c r="B12" s="96" t="s">
        <v>285</v>
      </c>
      <c r="C12" s="97"/>
      <c r="D12" s="89"/>
      <c r="E12" s="88" t="s">
        <v>286</v>
      </c>
      <c r="F12" s="99">
        <f>F3</f>
        <v>14902309.16</v>
      </c>
      <c r="G12" s="100">
        <f>G3</f>
        <v>8953915.16</v>
      </c>
    </row>
    <row r="13" spans="1:7" ht="30.75" customHeight="1">
      <c r="A13" s="96"/>
      <c r="B13" s="96"/>
      <c r="C13" s="97"/>
      <c r="D13" s="89">
        <v>4</v>
      </c>
      <c r="E13" s="88" t="s">
        <v>287</v>
      </c>
      <c r="F13" s="101">
        <f>SUM(F14:F19)</f>
        <v>8953915</v>
      </c>
      <c r="G13" s="99">
        <f>SUM(G14:G19)</f>
        <v>0</v>
      </c>
    </row>
    <row r="14" spans="1:7" ht="30.75" customHeight="1">
      <c r="A14" s="90">
        <v>4</v>
      </c>
      <c r="B14" s="90" t="s">
        <v>288</v>
      </c>
      <c r="C14" s="91">
        <f>C6+C7</f>
        <v>6631549</v>
      </c>
      <c r="D14" s="98"/>
      <c r="E14" s="96" t="s">
        <v>289</v>
      </c>
      <c r="F14" s="97"/>
      <c r="G14" s="97"/>
    </row>
    <row r="15" spans="1:7" ht="30.75" customHeight="1">
      <c r="A15" s="90">
        <v>5</v>
      </c>
      <c r="B15" s="90" t="s">
        <v>290</v>
      </c>
      <c r="C15" s="91">
        <f>C3</f>
        <v>0</v>
      </c>
      <c r="D15" s="98"/>
      <c r="E15" s="96" t="s">
        <v>291</v>
      </c>
      <c r="F15" s="97"/>
      <c r="G15" s="97"/>
    </row>
    <row r="16" spans="1:7" ht="30.75" customHeight="1">
      <c r="A16" s="90">
        <v>6</v>
      </c>
      <c r="B16" s="90" t="s">
        <v>292</v>
      </c>
      <c r="C16" s="91">
        <f>C14-C15</f>
        <v>6631549</v>
      </c>
      <c r="D16" s="98"/>
      <c r="E16" s="96" t="s">
        <v>293</v>
      </c>
      <c r="F16" s="97">
        <f>'[2]Ak-Pas'!D83</f>
        <v>8953915</v>
      </c>
      <c r="G16" s="97"/>
    </row>
    <row r="17" spans="1:7" ht="30.75" customHeight="1">
      <c r="A17" s="96"/>
      <c r="B17" s="96"/>
      <c r="C17" s="97"/>
      <c r="D17" s="98"/>
      <c r="E17" s="96" t="s">
        <v>294</v>
      </c>
      <c r="F17" s="97"/>
      <c r="G17" s="97"/>
    </row>
    <row r="18" spans="1:7" ht="30.75" customHeight="1">
      <c r="A18" s="102"/>
      <c r="B18" s="102" t="s">
        <v>295</v>
      </c>
      <c r="C18" s="103">
        <v>10</v>
      </c>
      <c r="D18" s="98"/>
      <c r="E18" s="96" t="s">
        <v>296</v>
      </c>
      <c r="F18" s="97"/>
      <c r="G18" s="97"/>
    </row>
    <row r="19" spans="1:7" ht="30.75" customHeight="1">
      <c r="A19" s="96"/>
      <c r="B19" s="96"/>
      <c r="C19" s="97"/>
      <c r="D19" s="98"/>
      <c r="E19" s="96" t="s">
        <v>368</v>
      </c>
      <c r="F19" s="97"/>
      <c r="G19" s="97"/>
    </row>
    <row r="20" spans="1:7" ht="30.75" customHeight="1">
      <c r="A20" s="90"/>
      <c r="B20" s="90"/>
      <c r="C20" s="91"/>
      <c r="D20" s="89"/>
      <c r="E20" s="90" t="s">
        <v>297</v>
      </c>
      <c r="F20" s="91"/>
      <c r="G20" s="91"/>
    </row>
    <row r="21" spans="1:7" ht="30.75" customHeight="1">
      <c r="A21" s="90">
        <v>7</v>
      </c>
      <c r="B21" s="90" t="s">
        <v>298</v>
      </c>
      <c r="C21" s="91">
        <f>IF(C16&gt;0,ROUND(C16*C18/100,0),0)</f>
        <v>663155</v>
      </c>
      <c r="D21" s="89"/>
      <c r="E21" s="90" t="s">
        <v>299</v>
      </c>
      <c r="F21" s="91">
        <f>F5+F6-F13-F20</f>
        <v>5948394.16</v>
      </c>
      <c r="G21" s="91">
        <f>G5+G6-G13-G20</f>
        <v>8953915.16</v>
      </c>
    </row>
    <row r="22" spans="6:7" ht="11.25">
      <c r="F22" s="11"/>
      <c r="G22" s="11"/>
    </row>
    <row r="23" ht="11.25">
      <c r="C23" s="69"/>
    </row>
    <row r="24" ht="11.25">
      <c r="G24" s="69"/>
    </row>
    <row r="172" s="104" customFormat="1" ht="11.25">
      <c r="D172" s="105"/>
    </row>
    <row r="185" s="104" customFormat="1" ht="11.25">
      <c r="D185" s="105"/>
    </row>
    <row r="186" s="104" customFormat="1" ht="11.25">
      <c r="D186" s="105"/>
    </row>
    <row r="200" s="104" customFormat="1" ht="11.25">
      <c r="D200" s="105"/>
    </row>
    <row r="212" s="104" customFormat="1" ht="11.25">
      <c r="D212" s="105"/>
    </row>
    <row r="213" s="104" customFormat="1" ht="11.25">
      <c r="D213" s="105"/>
    </row>
    <row r="260" s="104" customFormat="1" ht="11.25">
      <c r="D260" s="105"/>
    </row>
    <row r="265" s="104" customFormat="1" ht="11.25">
      <c r="D265" s="105"/>
    </row>
    <row r="266" s="104" customFormat="1" ht="11.25">
      <c r="D266" s="105"/>
    </row>
    <row r="275" s="104" customFormat="1" ht="11.25">
      <c r="D275" s="105"/>
    </row>
    <row r="283" s="104" customFormat="1" ht="11.25">
      <c r="D283" s="105"/>
    </row>
    <row r="310" s="104" customFormat="1" ht="11.25">
      <c r="D310" s="105"/>
    </row>
    <row r="349" s="104" customFormat="1" ht="11.25">
      <c r="D349" s="105"/>
    </row>
    <row r="362" s="104" customFormat="1" ht="11.25">
      <c r="D362" s="105"/>
    </row>
    <row r="569" s="104" customFormat="1" ht="11.25">
      <c r="D569" s="105"/>
    </row>
    <row r="570" s="104" customFormat="1" ht="11.25">
      <c r="D570" s="105"/>
    </row>
    <row r="571" s="104" customFormat="1" ht="11.25">
      <c r="D571" s="105"/>
    </row>
    <row r="572" s="104" customFormat="1" ht="11.25">
      <c r="D572" s="105"/>
    </row>
    <row r="573" s="104" customFormat="1" ht="11.25">
      <c r="D573" s="105"/>
    </row>
    <row r="574" s="104" customFormat="1" ht="11.25">
      <c r="D574" s="105"/>
    </row>
    <row r="575" s="104" customFormat="1" ht="11.25">
      <c r="D575" s="105"/>
    </row>
  </sheetData>
  <mergeCells count="5">
    <mergeCell ref="A1:C1"/>
    <mergeCell ref="D1:G1"/>
    <mergeCell ref="E3:E4"/>
    <mergeCell ref="F3:F4"/>
    <mergeCell ref="G3:G4"/>
  </mergeCells>
  <printOptions/>
  <pageMargins left="0.57" right="0.17" top="1" bottom="1" header="0.5" footer="0.5"/>
  <pageSetup horizontalDpi="600" verticalDpi="600" orientation="portrait" r:id="rId1"/>
  <headerFooter alignWithMargins="0">
    <oddHeader>&amp;LFestim  Buzakaj , Fier
NIPT-i  K43330407 G
</oddHeader>
    <oddFooter>&amp;RAdministrator
Festim  BUZAKAJ 
</oddFooter>
  </headerFooter>
</worksheet>
</file>

<file path=xl/worksheets/sheet6.xml><?xml version="1.0" encoding="utf-8"?>
<worksheet xmlns="http://schemas.openxmlformats.org/spreadsheetml/2006/main" xmlns:r="http://schemas.openxmlformats.org/officeDocument/2006/relationships">
  <sheetPr>
    <tabColor indexed="48"/>
  </sheetPr>
  <dimension ref="A1:I539"/>
  <sheetViews>
    <sheetView workbookViewId="0" topLeftCell="A1">
      <selection activeCell="J1" sqref="J1"/>
    </sheetView>
  </sheetViews>
  <sheetFormatPr defaultColWidth="9.140625" defaultRowHeight="12.75"/>
  <cols>
    <col min="1" max="1" width="4.28125" style="62" customWidth="1"/>
    <col min="2" max="2" width="32.7109375" style="1" customWidth="1"/>
    <col min="3" max="3" width="11.28125" style="1" customWidth="1"/>
    <col min="4" max="4" width="9.28125" style="1" customWidth="1"/>
    <col min="5" max="5" width="12.00390625" style="1" customWidth="1"/>
    <col min="6" max="6" width="11.57421875" style="1" customWidth="1"/>
    <col min="7" max="7" width="15.7109375" style="1" customWidth="1"/>
    <col min="8" max="8" width="13.57421875" style="1" customWidth="1"/>
    <col min="9" max="9" width="9.7109375" style="1" customWidth="1"/>
    <col min="10" max="10" width="10.421875" style="1" customWidth="1"/>
    <col min="11" max="11" width="11.57421875" style="1" customWidth="1"/>
    <col min="12" max="16384" width="9.140625" style="1" customWidth="1"/>
  </cols>
  <sheetData>
    <row r="1" spans="2:8" ht="26.25" customHeight="1">
      <c r="B1" s="307" t="s">
        <v>369</v>
      </c>
      <c r="C1" s="307"/>
      <c r="D1" s="307"/>
      <c r="E1" s="307"/>
      <c r="F1" s="307"/>
      <c r="G1" s="307"/>
      <c r="H1" s="307"/>
    </row>
    <row r="2" spans="2:8" ht="26.25" customHeight="1">
      <c r="B2" s="76" t="s">
        <v>127</v>
      </c>
      <c r="C2" s="306"/>
      <c r="D2" s="306"/>
      <c r="E2" s="306"/>
      <c r="F2" s="306"/>
      <c r="G2" s="306"/>
      <c r="H2" s="306"/>
    </row>
    <row r="3" spans="1:8" s="3" customFormat="1" ht="26.25" customHeight="1">
      <c r="A3" s="65" t="s">
        <v>243</v>
      </c>
      <c r="B3" s="77"/>
      <c r="C3" s="78" t="s">
        <v>253</v>
      </c>
      <c r="D3" s="48" t="s">
        <v>4</v>
      </c>
      <c r="E3" s="48" t="s">
        <v>120</v>
      </c>
      <c r="F3" s="48" t="s">
        <v>252</v>
      </c>
      <c r="G3" s="48" t="s">
        <v>121</v>
      </c>
      <c r="H3" s="48" t="s">
        <v>242</v>
      </c>
    </row>
    <row r="4" spans="1:9" s="3" customFormat="1" ht="26.25" customHeight="1">
      <c r="A4" s="65" t="s">
        <v>244</v>
      </c>
      <c r="B4" s="25" t="s">
        <v>258</v>
      </c>
      <c r="C4" s="33">
        <v>250000</v>
      </c>
      <c r="D4" s="33"/>
      <c r="E4" s="33"/>
      <c r="F4" s="33"/>
      <c r="G4" s="33"/>
      <c r="H4" s="33">
        <v>5627685</v>
      </c>
      <c r="I4" s="33">
        <f>SUM(C4:H4)</f>
        <v>5877685</v>
      </c>
    </row>
    <row r="5" spans="1:9" ht="26.25" customHeight="1">
      <c r="A5" s="64" t="s">
        <v>122</v>
      </c>
      <c r="B5" s="22" t="s">
        <v>255</v>
      </c>
      <c r="C5" s="34"/>
      <c r="D5" s="34"/>
      <c r="E5" s="34"/>
      <c r="F5" s="34"/>
      <c r="G5" s="34"/>
      <c r="H5" s="33"/>
      <c r="I5" s="33">
        <f aca="true" t="shared" si="0" ref="I5:I16">SUM(C5:H5)</f>
        <v>0</v>
      </c>
    </row>
    <row r="6" spans="1:9" s="3" customFormat="1" ht="26.25" customHeight="1">
      <c r="A6" s="65" t="s">
        <v>123</v>
      </c>
      <c r="B6" s="24" t="s">
        <v>256</v>
      </c>
      <c r="C6" s="35">
        <f aca="true" t="shared" si="1" ref="C6:H6">C4+C5</f>
        <v>250000</v>
      </c>
      <c r="D6" s="35">
        <f t="shared" si="1"/>
        <v>0</v>
      </c>
      <c r="E6" s="35">
        <f t="shared" si="1"/>
        <v>0</v>
      </c>
      <c r="F6" s="35">
        <f t="shared" si="1"/>
        <v>0</v>
      </c>
      <c r="G6" s="35"/>
      <c r="H6" s="35">
        <f t="shared" si="1"/>
        <v>5627685</v>
      </c>
      <c r="I6" s="33">
        <f t="shared" si="0"/>
        <v>5877685</v>
      </c>
    </row>
    <row r="7" spans="1:9" ht="26.25" customHeight="1">
      <c r="A7" s="64">
        <v>1</v>
      </c>
      <c r="B7" s="18" t="s">
        <v>257</v>
      </c>
      <c r="C7" s="34"/>
      <c r="D7" s="34"/>
      <c r="E7" s="34"/>
      <c r="F7" s="34"/>
      <c r="G7" s="34"/>
      <c r="H7" s="133">
        <v>-2301455</v>
      </c>
      <c r="I7" s="33">
        <f t="shared" si="0"/>
        <v>-2301455</v>
      </c>
    </row>
    <row r="8" spans="1:9" ht="26.25" customHeight="1">
      <c r="A8" s="64">
        <v>2</v>
      </c>
      <c r="B8" s="22" t="s">
        <v>124</v>
      </c>
      <c r="C8" s="34"/>
      <c r="D8" s="34"/>
      <c r="E8" s="34"/>
      <c r="F8" s="34"/>
      <c r="G8" s="34"/>
      <c r="H8" s="133"/>
      <c r="I8" s="33">
        <f t="shared" si="0"/>
        <v>0</v>
      </c>
    </row>
    <row r="9" spans="1:9" ht="26.25" customHeight="1">
      <c r="A9" s="64">
        <v>3</v>
      </c>
      <c r="B9" s="22" t="s">
        <v>125</v>
      </c>
      <c r="C9" s="34"/>
      <c r="D9" s="34"/>
      <c r="E9" s="34"/>
      <c r="F9" s="34">
        <v>5627685</v>
      </c>
      <c r="G9" s="34"/>
      <c r="H9" s="133"/>
      <c r="I9" s="33">
        <f t="shared" si="0"/>
        <v>5627685</v>
      </c>
    </row>
    <row r="10" spans="1:9" ht="26.25" customHeight="1">
      <c r="A10" s="64">
        <v>4</v>
      </c>
      <c r="B10" s="22" t="s">
        <v>126</v>
      </c>
      <c r="C10" s="34"/>
      <c r="D10" s="34"/>
      <c r="E10" s="34"/>
      <c r="F10" s="34"/>
      <c r="G10" s="34"/>
      <c r="H10" s="133"/>
      <c r="I10" s="33">
        <f t="shared" si="0"/>
        <v>0</v>
      </c>
    </row>
    <row r="11" spans="1:9" s="3" customFormat="1" ht="26.25" customHeight="1">
      <c r="A11" s="65" t="s">
        <v>245</v>
      </c>
      <c r="B11" s="25" t="s">
        <v>342</v>
      </c>
      <c r="C11" s="33">
        <f aca="true" t="shared" si="2" ref="C11:H11">SUM(C6:C10)</f>
        <v>250000</v>
      </c>
      <c r="D11" s="33">
        <f t="shared" si="2"/>
        <v>0</v>
      </c>
      <c r="E11" s="33">
        <f t="shared" si="2"/>
        <v>0</v>
      </c>
      <c r="F11" s="33">
        <f t="shared" si="2"/>
        <v>5627685</v>
      </c>
      <c r="G11" s="33">
        <f t="shared" si="2"/>
        <v>0</v>
      </c>
      <c r="H11" s="33">
        <f t="shared" si="2"/>
        <v>3326230</v>
      </c>
      <c r="I11" s="33">
        <f t="shared" si="0"/>
        <v>9203915</v>
      </c>
    </row>
    <row r="12" spans="1:9" ht="26.25" customHeight="1">
      <c r="A12" s="64">
        <v>1</v>
      </c>
      <c r="B12" s="18" t="s">
        <v>257</v>
      </c>
      <c r="C12" s="34"/>
      <c r="D12" s="34"/>
      <c r="E12" s="34"/>
      <c r="F12" s="34"/>
      <c r="G12" s="34"/>
      <c r="H12" s="33">
        <f>-H11+'[2]Shp-Ardh'!C25</f>
        <v>2622164</v>
      </c>
      <c r="I12" s="33">
        <f t="shared" si="0"/>
        <v>2622164</v>
      </c>
    </row>
    <row r="13" spans="1:9" ht="26.25" customHeight="1">
      <c r="A13" s="64">
        <v>2</v>
      </c>
      <c r="B13" s="22" t="s">
        <v>124</v>
      </c>
      <c r="C13" s="34"/>
      <c r="D13" s="34"/>
      <c r="E13" s="34"/>
      <c r="F13" s="34"/>
      <c r="G13" s="34"/>
      <c r="H13" s="33"/>
      <c r="I13" s="33">
        <f t="shared" si="0"/>
        <v>0</v>
      </c>
    </row>
    <row r="14" spans="1:9" ht="26.25" customHeight="1">
      <c r="A14" s="64">
        <v>3</v>
      </c>
      <c r="B14" s="22" t="s">
        <v>125</v>
      </c>
      <c r="C14" s="34"/>
      <c r="D14" s="34"/>
      <c r="E14" s="34"/>
      <c r="F14" s="34">
        <f>H11</f>
        <v>3326230</v>
      </c>
      <c r="G14" s="34"/>
      <c r="H14" s="33"/>
      <c r="I14" s="33">
        <f t="shared" si="0"/>
        <v>3326230</v>
      </c>
    </row>
    <row r="15" spans="1:9" ht="26.25" customHeight="1">
      <c r="A15" s="64">
        <v>4</v>
      </c>
      <c r="B15" s="66" t="s">
        <v>300</v>
      </c>
      <c r="C15" s="34"/>
      <c r="D15" s="34"/>
      <c r="E15" s="34"/>
      <c r="F15" s="34"/>
      <c r="G15" s="34"/>
      <c r="H15" s="33"/>
      <c r="I15" s="33">
        <f t="shared" si="0"/>
        <v>0</v>
      </c>
    </row>
    <row r="16" spans="1:9" s="3" customFormat="1" ht="26.25" customHeight="1">
      <c r="A16" s="65" t="s">
        <v>246</v>
      </c>
      <c r="B16" s="25" t="s">
        <v>350</v>
      </c>
      <c r="C16" s="33">
        <f aca="true" t="shared" si="3" ref="C16:H16">C11+C12+C13+C14+C15</f>
        <v>250000</v>
      </c>
      <c r="D16" s="33">
        <f t="shared" si="3"/>
        <v>0</v>
      </c>
      <c r="E16" s="33">
        <f t="shared" si="3"/>
        <v>0</v>
      </c>
      <c r="F16" s="33">
        <f t="shared" si="3"/>
        <v>8953915</v>
      </c>
      <c r="G16" s="33">
        <f t="shared" si="3"/>
        <v>0</v>
      </c>
      <c r="H16" s="33">
        <f t="shared" si="3"/>
        <v>5948394</v>
      </c>
      <c r="I16" s="33">
        <f t="shared" si="0"/>
        <v>15152309</v>
      </c>
    </row>
    <row r="136" spans="1:2" s="8" customFormat="1" ht="14.25">
      <c r="A136" s="63"/>
      <c r="B136" s="9"/>
    </row>
    <row r="149" spans="1:2" s="8" customFormat="1" ht="14.25">
      <c r="A149" s="63"/>
      <c r="B149" s="9"/>
    </row>
    <row r="150" spans="1:2" s="8" customFormat="1" ht="14.25">
      <c r="A150" s="63"/>
      <c r="B150" s="9"/>
    </row>
    <row r="164" spans="1:2" s="8" customFormat="1" ht="14.25">
      <c r="A164" s="63"/>
      <c r="B164" s="9"/>
    </row>
    <row r="176" spans="1:2" s="8" customFormat="1" ht="14.25">
      <c r="A176" s="63"/>
      <c r="B176" s="9"/>
    </row>
    <row r="177" spans="1:2" s="8" customFormat="1" ht="14.25">
      <c r="A177" s="63"/>
      <c r="B177" s="9"/>
    </row>
    <row r="224" spans="1:2" s="8" customFormat="1" ht="14.25">
      <c r="A224" s="63"/>
      <c r="B224" s="9"/>
    </row>
    <row r="229" spans="1:2" s="8" customFormat="1" ht="14.25">
      <c r="A229" s="63"/>
      <c r="B229" s="9"/>
    </row>
    <row r="230" spans="1:2" s="8" customFormat="1" ht="14.25">
      <c r="A230" s="63"/>
      <c r="B230" s="9"/>
    </row>
    <row r="239" spans="1:2" s="8" customFormat="1" ht="14.25">
      <c r="A239" s="63"/>
      <c r="B239" s="9"/>
    </row>
    <row r="247" spans="1:2" s="8" customFormat="1" ht="14.25">
      <c r="A247" s="63"/>
      <c r="B247" s="9"/>
    </row>
    <row r="274" spans="1:2" s="8" customFormat="1" ht="14.25">
      <c r="A274" s="63"/>
      <c r="B274" s="9"/>
    </row>
    <row r="313" spans="1:2" s="8" customFormat="1" ht="14.25">
      <c r="A313" s="63"/>
      <c r="B313" s="9"/>
    </row>
    <row r="326" spans="1:2" s="8" customFormat="1" ht="14.25">
      <c r="A326" s="63"/>
      <c r="B326" s="9"/>
    </row>
    <row r="533" spans="1:2" s="8" customFormat="1" ht="14.25">
      <c r="A533" s="63"/>
      <c r="B533" s="9"/>
    </row>
    <row r="534" spans="1:2" s="8" customFormat="1" ht="14.25">
      <c r="A534" s="63"/>
      <c r="B534" s="9"/>
    </row>
    <row r="535" spans="1:2" s="8" customFormat="1" ht="14.25">
      <c r="A535" s="63"/>
      <c r="B535" s="9"/>
    </row>
    <row r="536" spans="1:2" s="8" customFormat="1" ht="14.25">
      <c r="A536" s="63"/>
      <c r="B536" s="9"/>
    </row>
    <row r="537" spans="1:2" s="8" customFormat="1" ht="14.25">
      <c r="A537" s="63"/>
      <c r="B537" s="9"/>
    </row>
    <row r="538" spans="1:2" s="8" customFormat="1" ht="14.25">
      <c r="A538" s="63"/>
      <c r="B538" s="9"/>
    </row>
    <row r="539" spans="1:2" s="8" customFormat="1" ht="14.25">
      <c r="A539" s="63"/>
      <c r="B539" s="9"/>
    </row>
  </sheetData>
  <mergeCells count="2">
    <mergeCell ref="C2:H2"/>
    <mergeCell ref="B1:H1"/>
  </mergeCells>
  <printOptions/>
  <pageMargins left="0.7" right="0.17" top="1.24" bottom="1.31" header="0.81" footer="0.69"/>
  <pageSetup horizontalDpi="300" verticalDpi="300" orientation="landscape" r:id="rId1"/>
  <headerFooter alignWithMargins="0">
    <oddHeader>&amp;LFestim  Buzakaj , Fier
NIPT-i  K43330407 G</oddHeader>
    <oddFooter>&amp;RAdministratori
Festim  BUZAKAJ</oddFooter>
  </headerFooter>
</worksheet>
</file>

<file path=xl/worksheets/sheet7.xml><?xml version="1.0" encoding="utf-8"?>
<worksheet xmlns="http://schemas.openxmlformats.org/spreadsheetml/2006/main" xmlns:r="http://schemas.openxmlformats.org/officeDocument/2006/relationships">
  <dimension ref="A1:A19"/>
  <sheetViews>
    <sheetView workbookViewId="0" topLeftCell="A1">
      <selection activeCell="D17" sqref="D17"/>
    </sheetView>
  </sheetViews>
  <sheetFormatPr defaultColWidth="9.140625" defaultRowHeight="12.75"/>
  <cols>
    <col min="1" max="1" width="88.8515625" style="15" customWidth="1"/>
    <col min="2" max="16384" width="9.140625" style="15" customWidth="1"/>
  </cols>
  <sheetData>
    <row r="1" ht="21.75" customHeight="1">
      <c r="A1" s="115" t="s">
        <v>232</v>
      </c>
    </row>
    <row r="3" s="12" customFormat="1" ht="47.25">
      <c r="A3" s="119" t="s">
        <v>370</v>
      </c>
    </row>
    <row r="4" s="12" customFormat="1" ht="31.5">
      <c r="A4" s="134" t="s">
        <v>233</v>
      </c>
    </row>
    <row r="5" ht="22.5" customHeight="1">
      <c r="A5" s="121" t="s">
        <v>235</v>
      </c>
    </row>
    <row r="6" ht="45" customHeight="1">
      <c r="A6" s="119" t="s">
        <v>371</v>
      </c>
    </row>
    <row r="7" ht="32.25">
      <c r="A7" s="119" t="s">
        <v>372</v>
      </c>
    </row>
    <row r="8" ht="48">
      <c r="A8" s="119" t="s">
        <v>234</v>
      </c>
    </row>
    <row r="9" ht="79.5">
      <c r="A9" s="119" t="s">
        <v>373</v>
      </c>
    </row>
    <row r="10" s="12" customFormat="1" ht="31.5">
      <c r="A10" s="119" t="s">
        <v>374</v>
      </c>
    </row>
    <row r="11" ht="18.75">
      <c r="A11" s="121" t="s">
        <v>236</v>
      </c>
    </row>
    <row r="13" ht="48">
      <c r="A13" s="119" t="s">
        <v>375</v>
      </c>
    </row>
    <row r="14" s="12" customFormat="1" ht="31.5">
      <c r="A14" s="119" t="s">
        <v>376</v>
      </c>
    </row>
    <row r="15" s="12" customFormat="1" ht="31.5">
      <c r="A15" s="119" t="s">
        <v>377</v>
      </c>
    </row>
    <row r="16" s="12" customFormat="1" ht="47.25">
      <c r="A16" s="119" t="s">
        <v>378</v>
      </c>
    </row>
    <row r="17" s="12" customFormat="1" ht="31.5">
      <c r="A17" s="134" t="s">
        <v>237</v>
      </c>
    </row>
    <row r="18" ht="32.25">
      <c r="A18" s="134" t="s">
        <v>379</v>
      </c>
    </row>
    <row r="19" ht="18.75">
      <c r="A19" s="120"/>
    </row>
  </sheetData>
  <printOptions/>
  <pageMargins left="0.67" right="0.44" top="0.97" bottom="1.41" header="0.55" footer="0.99"/>
  <pageSetup horizontalDpi="600" verticalDpi="600" orientation="portrait" r:id="rId1"/>
  <headerFooter alignWithMargins="0">
    <oddHeader>&amp;LFestim Buzakaj, Fier
NIPT-i K43330407 G</oddHeader>
    <oddFooter>&amp;RAdministrator
Festim BUZAKAJ</oddFooter>
  </headerFooter>
</worksheet>
</file>

<file path=xl/worksheets/sheet8.xml><?xml version="1.0" encoding="utf-8"?>
<worksheet xmlns="http://schemas.openxmlformats.org/spreadsheetml/2006/main" xmlns:r="http://schemas.openxmlformats.org/officeDocument/2006/relationships">
  <dimension ref="A1:G50"/>
  <sheetViews>
    <sheetView workbookViewId="0" topLeftCell="A28">
      <selection activeCell="J52" sqref="J52"/>
    </sheetView>
  </sheetViews>
  <sheetFormatPr defaultColWidth="9.140625" defaultRowHeight="12.75"/>
  <cols>
    <col min="1" max="1" width="5.57421875" style="0" customWidth="1"/>
    <col min="2" max="2" width="16.8515625" style="0" customWidth="1"/>
    <col min="4" max="4" width="11.421875" style="0" customWidth="1"/>
    <col min="5" max="5" width="10.28125" style="0" customWidth="1"/>
    <col min="6" max="6" width="11.00390625" style="0" customWidth="1"/>
    <col min="7" max="7" width="12.57421875" style="0" customWidth="1"/>
  </cols>
  <sheetData>
    <row r="1" ht="15">
      <c r="B1" s="135" t="s">
        <v>380</v>
      </c>
    </row>
    <row r="2" ht="12.75">
      <c r="B2" s="136" t="s">
        <v>381</v>
      </c>
    </row>
    <row r="3" ht="12.75">
      <c r="B3" s="136"/>
    </row>
    <row r="4" spans="2:7" ht="15.75">
      <c r="B4" s="310" t="s">
        <v>382</v>
      </c>
      <c r="C4" s="310"/>
      <c r="D4" s="310"/>
      <c r="E4" s="310"/>
      <c r="F4" s="310"/>
      <c r="G4" s="310"/>
    </row>
    <row r="6" spans="1:7" ht="12.75">
      <c r="A6" s="311" t="s">
        <v>243</v>
      </c>
      <c r="B6" s="313" t="s">
        <v>383</v>
      </c>
      <c r="C6" s="311" t="s">
        <v>384</v>
      </c>
      <c r="D6" s="138" t="s">
        <v>385</v>
      </c>
      <c r="E6" s="311" t="s">
        <v>386</v>
      </c>
      <c r="F6" s="311" t="s">
        <v>387</v>
      </c>
      <c r="G6" s="138" t="s">
        <v>385</v>
      </c>
    </row>
    <row r="7" spans="1:7" ht="12.75">
      <c r="A7" s="312"/>
      <c r="B7" s="314"/>
      <c r="C7" s="312"/>
      <c r="D7" s="139">
        <v>40179</v>
      </c>
      <c r="E7" s="312"/>
      <c r="F7" s="312"/>
      <c r="G7" s="139">
        <v>40543</v>
      </c>
    </row>
    <row r="8" spans="1:7" ht="12.75">
      <c r="A8" s="140">
        <v>1</v>
      </c>
      <c r="B8" s="95" t="s">
        <v>388</v>
      </c>
      <c r="C8" s="140"/>
      <c r="D8" s="141"/>
      <c r="E8" s="141"/>
      <c r="F8" s="141"/>
      <c r="G8" s="141">
        <f aca="true" t="shared" si="0" ref="G8:G16">D8+E8-F8</f>
        <v>0</v>
      </c>
    </row>
    <row r="9" spans="1:7" ht="12.75">
      <c r="A9" s="140">
        <v>2</v>
      </c>
      <c r="B9" s="95" t="s">
        <v>389</v>
      </c>
      <c r="C9" s="140"/>
      <c r="D9" s="141"/>
      <c r="E9" s="141"/>
      <c r="F9" s="141"/>
      <c r="G9" s="141">
        <f t="shared" si="0"/>
        <v>0</v>
      </c>
    </row>
    <row r="10" spans="1:7" ht="12.75">
      <c r="A10" s="140">
        <v>3</v>
      </c>
      <c r="B10" s="142" t="s">
        <v>390</v>
      </c>
      <c r="C10" s="140">
        <v>2</v>
      </c>
      <c r="D10" s="141">
        <v>300000</v>
      </c>
      <c r="E10" s="141">
        <v>0</v>
      </c>
      <c r="F10" s="141">
        <v>0</v>
      </c>
      <c r="G10" s="141">
        <f t="shared" si="0"/>
        <v>300000</v>
      </c>
    </row>
    <row r="11" spans="1:7" ht="12.75">
      <c r="A11" s="140">
        <v>4</v>
      </c>
      <c r="B11" s="142" t="s">
        <v>391</v>
      </c>
      <c r="C11" s="140">
        <v>2</v>
      </c>
      <c r="D11" s="141">
        <v>600000</v>
      </c>
      <c r="E11" s="141">
        <v>1000000</v>
      </c>
      <c r="F11" s="141">
        <v>0</v>
      </c>
      <c r="G11" s="141">
        <f t="shared" si="0"/>
        <v>1600000</v>
      </c>
    </row>
    <row r="12" spans="1:7" ht="12.75">
      <c r="A12" s="140">
        <v>5</v>
      </c>
      <c r="B12" s="142" t="s">
        <v>392</v>
      </c>
      <c r="C12" s="140">
        <v>1</v>
      </c>
      <c r="D12" s="141">
        <v>48250</v>
      </c>
      <c r="E12" s="143">
        <v>0</v>
      </c>
      <c r="F12" s="141">
        <v>0</v>
      </c>
      <c r="G12" s="141">
        <f t="shared" si="0"/>
        <v>48250</v>
      </c>
    </row>
    <row r="13" spans="1:7" ht="12.75">
      <c r="A13" s="140">
        <v>1</v>
      </c>
      <c r="B13" s="142" t="s">
        <v>393</v>
      </c>
      <c r="C13" s="140"/>
      <c r="D13" s="141"/>
      <c r="E13" s="141"/>
      <c r="F13" s="141"/>
      <c r="G13" s="141">
        <f t="shared" si="0"/>
        <v>0</v>
      </c>
    </row>
    <row r="14" spans="1:7" ht="12.75">
      <c r="A14" s="140">
        <v>2</v>
      </c>
      <c r="B14" s="144"/>
      <c r="C14" s="140"/>
      <c r="D14" s="141"/>
      <c r="E14" s="141"/>
      <c r="F14" s="141"/>
      <c r="G14" s="141">
        <f t="shared" si="0"/>
        <v>0</v>
      </c>
    </row>
    <row r="15" spans="1:7" ht="12.75">
      <c r="A15" s="140">
        <v>3</v>
      </c>
      <c r="B15" s="144"/>
      <c r="C15" s="140"/>
      <c r="D15" s="141"/>
      <c r="E15" s="141"/>
      <c r="F15" s="141"/>
      <c r="G15" s="141">
        <f t="shared" si="0"/>
        <v>0</v>
      </c>
    </row>
    <row r="16" spans="1:7" ht="13.5" thickBot="1">
      <c r="A16" s="145">
        <v>4</v>
      </c>
      <c r="B16" s="146"/>
      <c r="C16" s="145"/>
      <c r="D16" s="147"/>
      <c r="E16" s="147"/>
      <c r="F16" s="147"/>
      <c r="G16" s="147">
        <f t="shared" si="0"/>
        <v>0</v>
      </c>
    </row>
    <row r="17" spans="1:7" ht="13.5" thickBot="1">
      <c r="A17" s="148"/>
      <c r="B17" s="149" t="s">
        <v>394</v>
      </c>
      <c r="C17" s="150"/>
      <c r="D17" s="151">
        <f>SUM(D8:D16)</f>
        <v>948250</v>
      </c>
      <c r="E17" s="151">
        <f>SUM(E8:E16)</f>
        <v>1000000</v>
      </c>
      <c r="F17" s="151">
        <f>SUM(F8:F16)</f>
        <v>0</v>
      </c>
      <c r="G17" s="152">
        <f>SUM(G8:G16)</f>
        <v>1948250</v>
      </c>
    </row>
    <row r="19" spans="2:7" ht="15.75">
      <c r="B19" s="310" t="s">
        <v>395</v>
      </c>
      <c r="C19" s="310"/>
      <c r="D19" s="310"/>
      <c r="E19" s="310"/>
      <c r="F19" s="310"/>
      <c r="G19" s="310"/>
    </row>
    <row r="21" spans="1:7" ht="12.75">
      <c r="A21" s="311" t="s">
        <v>243</v>
      </c>
      <c r="B21" s="313" t="s">
        <v>383</v>
      </c>
      <c r="C21" s="311" t="s">
        <v>384</v>
      </c>
      <c r="D21" s="138" t="s">
        <v>385</v>
      </c>
      <c r="E21" s="311" t="s">
        <v>386</v>
      </c>
      <c r="F21" s="311" t="s">
        <v>387</v>
      </c>
      <c r="G21" s="138" t="s">
        <v>385</v>
      </c>
    </row>
    <row r="22" spans="1:7" ht="12.75">
      <c r="A22" s="312"/>
      <c r="B22" s="314"/>
      <c r="C22" s="312"/>
      <c r="D22" s="139">
        <v>40179</v>
      </c>
      <c r="E22" s="312"/>
      <c r="F22" s="312"/>
      <c r="G22" s="139">
        <v>40543</v>
      </c>
    </row>
    <row r="23" spans="1:7" ht="12.75">
      <c r="A23" s="140">
        <v>1</v>
      </c>
      <c r="B23" s="95" t="s">
        <v>388</v>
      </c>
      <c r="C23" s="140"/>
      <c r="D23" s="141">
        <v>0</v>
      </c>
      <c r="E23" s="141">
        <v>0</v>
      </c>
      <c r="F23" s="141"/>
      <c r="G23" s="141">
        <f>D23+E23</f>
        <v>0</v>
      </c>
    </row>
    <row r="24" spans="1:7" ht="12.75">
      <c r="A24" s="140">
        <v>2</v>
      </c>
      <c r="B24" s="95" t="s">
        <v>389</v>
      </c>
      <c r="C24" s="140"/>
      <c r="D24" s="141"/>
      <c r="E24" s="141"/>
      <c r="F24" s="141"/>
      <c r="G24" s="141">
        <f>D24+E24</f>
        <v>0</v>
      </c>
    </row>
    <row r="25" spans="1:7" ht="12.75">
      <c r="A25" s="140">
        <v>3</v>
      </c>
      <c r="B25" s="142" t="s">
        <v>396</v>
      </c>
      <c r="C25" s="140">
        <v>2</v>
      </c>
      <c r="D25" s="141">
        <v>64000</v>
      </c>
      <c r="E25" s="153">
        <v>47200</v>
      </c>
      <c r="F25" s="141">
        <v>0</v>
      </c>
      <c r="G25" s="141">
        <f>D25+E25</f>
        <v>111200</v>
      </c>
    </row>
    <row r="26" spans="1:7" ht="12.75">
      <c r="A26" s="140">
        <v>4</v>
      </c>
      <c r="B26" s="142" t="s">
        <v>391</v>
      </c>
      <c r="C26" s="140">
        <v>2</v>
      </c>
      <c r="D26" s="141">
        <v>118334</v>
      </c>
      <c r="E26" s="141">
        <v>279666</v>
      </c>
      <c r="F26" s="141">
        <v>0</v>
      </c>
      <c r="G26" s="141">
        <f>D26+E26</f>
        <v>398000</v>
      </c>
    </row>
    <row r="27" spans="1:7" ht="12.75">
      <c r="A27" s="140">
        <v>5</v>
      </c>
      <c r="B27" s="142" t="s">
        <v>392</v>
      </c>
      <c r="C27" s="140">
        <v>1</v>
      </c>
      <c r="D27" s="141">
        <v>0</v>
      </c>
      <c r="E27" s="153">
        <v>12063</v>
      </c>
      <c r="F27" s="141">
        <v>0</v>
      </c>
      <c r="G27" s="141">
        <f>D27+E27</f>
        <v>12063</v>
      </c>
    </row>
    <row r="28" spans="1:7" ht="12.75">
      <c r="A28" s="140">
        <v>1</v>
      </c>
      <c r="B28" s="142" t="s">
        <v>393</v>
      </c>
      <c r="C28" s="140"/>
      <c r="D28" s="141"/>
      <c r="E28" s="141"/>
      <c r="F28" s="141"/>
      <c r="G28" s="141"/>
    </row>
    <row r="29" spans="1:7" ht="12.75">
      <c r="A29" s="140">
        <v>2</v>
      </c>
      <c r="B29" s="144"/>
      <c r="C29" s="140"/>
      <c r="D29" s="141"/>
      <c r="E29" s="141"/>
      <c r="F29" s="141"/>
      <c r="G29" s="141">
        <f>D29+E29-F29</f>
        <v>0</v>
      </c>
    </row>
    <row r="30" spans="1:7" ht="12.75">
      <c r="A30" s="140">
        <v>3</v>
      </c>
      <c r="B30" s="144"/>
      <c r="C30" s="140"/>
      <c r="D30" s="141"/>
      <c r="E30" s="141"/>
      <c r="F30" s="141"/>
      <c r="G30" s="141">
        <f>D30+E30-F30</f>
        <v>0</v>
      </c>
    </row>
    <row r="31" spans="1:7" ht="13.5" thickBot="1">
      <c r="A31" s="145">
        <v>4</v>
      </c>
      <c r="B31" s="146"/>
      <c r="C31" s="145"/>
      <c r="D31" s="147"/>
      <c r="E31" s="147"/>
      <c r="F31" s="147"/>
      <c r="G31" s="147">
        <f>D31+E31-F31</f>
        <v>0</v>
      </c>
    </row>
    <row r="32" spans="1:7" ht="13.5" thickBot="1">
      <c r="A32" s="148"/>
      <c r="B32" s="149" t="s">
        <v>394</v>
      </c>
      <c r="C32" s="150"/>
      <c r="D32" s="151">
        <f>SUM(D23:D31)</f>
        <v>182334</v>
      </c>
      <c r="E32" s="151">
        <f>SUM(E23:E31)</f>
        <v>338929</v>
      </c>
      <c r="F32" s="151">
        <f>SUM(F23:F31)</f>
        <v>0</v>
      </c>
      <c r="G32" s="152">
        <f>SUM(G23:G31)</f>
        <v>521263</v>
      </c>
    </row>
    <row r="33" ht="12.75">
      <c r="G33" s="154"/>
    </row>
    <row r="34" spans="2:7" ht="15.75">
      <c r="B34" s="310" t="s">
        <v>397</v>
      </c>
      <c r="C34" s="310"/>
      <c r="D34" s="310"/>
      <c r="E34" s="310"/>
      <c r="F34" s="310"/>
      <c r="G34" s="310"/>
    </row>
    <row r="36" spans="1:7" ht="12.75">
      <c r="A36" s="311" t="s">
        <v>243</v>
      </c>
      <c r="B36" s="313" t="s">
        <v>383</v>
      </c>
      <c r="C36" s="311" t="s">
        <v>384</v>
      </c>
      <c r="D36" s="138" t="s">
        <v>385</v>
      </c>
      <c r="E36" s="311" t="s">
        <v>386</v>
      </c>
      <c r="F36" s="311" t="s">
        <v>387</v>
      </c>
      <c r="G36" s="138" t="s">
        <v>385</v>
      </c>
    </row>
    <row r="37" spans="1:7" ht="12.75">
      <c r="A37" s="312"/>
      <c r="B37" s="314"/>
      <c r="C37" s="312"/>
      <c r="D37" s="139">
        <v>40179</v>
      </c>
      <c r="E37" s="312"/>
      <c r="F37" s="312"/>
      <c r="G37" s="139">
        <v>40543</v>
      </c>
    </row>
    <row r="38" spans="1:7" ht="12.75">
      <c r="A38" s="140">
        <v>1</v>
      </c>
      <c r="B38" s="95" t="s">
        <v>388</v>
      </c>
      <c r="C38" s="140"/>
      <c r="D38" s="141">
        <v>0</v>
      </c>
      <c r="E38" s="141"/>
      <c r="F38" s="141">
        <v>0</v>
      </c>
      <c r="G38" s="141">
        <f aca="true" t="shared" si="1" ref="G38:G46">D38+E38-F38</f>
        <v>0</v>
      </c>
    </row>
    <row r="39" spans="1:7" ht="12.75">
      <c r="A39" s="140">
        <v>2</v>
      </c>
      <c r="B39" s="142" t="s">
        <v>389</v>
      </c>
      <c r="C39" s="140"/>
      <c r="D39" s="141"/>
      <c r="E39" s="141"/>
      <c r="F39" s="141"/>
      <c r="G39" s="141">
        <f t="shared" si="1"/>
        <v>0</v>
      </c>
    </row>
    <row r="40" spans="1:7" ht="12.75">
      <c r="A40" s="140">
        <v>3</v>
      </c>
      <c r="B40" s="142" t="s">
        <v>396</v>
      </c>
      <c r="C40" s="140">
        <v>2</v>
      </c>
      <c r="D40" s="141">
        <v>236000</v>
      </c>
      <c r="E40" s="154">
        <v>0</v>
      </c>
      <c r="F40" s="141">
        <v>47200</v>
      </c>
      <c r="G40" s="141">
        <f t="shared" si="1"/>
        <v>188800</v>
      </c>
    </row>
    <row r="41" spans="1:7" ht="12.75">
      <c r="A41" s="140">
        <v>4</v>
      </c>
      <c r="B41" s="142" t="s">
        <v>391</v>
      </c>
      <c r="C41" s="140">
        <v>2</v>
      </c>
      <c r="D41" s="141">
        <v>481666</v>
      </c>
      <c r="E41" s="141">
        <v>1000000</v>
      </c>
      <c r="F41" s="141">
        <v>279666</v>
      </c>
      <c r="G41" s="141">
        <f t="shared" si="1"/>
        <v>1202000</v>
      </c>
    </row>
    <row r="42" spans="1:7" ht="12.75">
      <c r="A42" s="140">
        <v>5</v>
      </c>
      <c r="B42" s="142" t="s">
        <v>392</v>
      </c>
      <c r="C42" s="140">
        <v>1</v>
      </c>
      <c r="D42" s="141">
        <v>48250</v>
      </c>
      <c r="E42" s="141">
        <v>0</v>
      </c>
      <c r="F42" s="141">
        <v>12063</v>
      </c>
      <c r="G42" s="141">
        <f t="shared" si="1"/>
        <v>36187</v>
      </c>
    </row>
    <row r="43" spans="1:7" ht="12.75">
      <c r="A43" s="140">
        <v>1</v>
      </c>
      <c r="B43" s="142" t="s">
        <v>393</v>
      </c>
      <c r="C43" s="140"/>
      <c r="D43" s="141"/>
      <c r="E43" s="141"/>
      <c r="F43" s="141"/>
      <c r="G43" s="141">
        <f t="shared" si="1"/>
        <v>0</v>
      </c>
    </row>
    <row r="44" spans="1:7" ht="12.75">
      <c r="A44" s="140">
        <v>2</v>
      </c>
      <c r="B44" s="142"/>
      <c r="C44" s="140"/>
      <c r="D44" s="141"/>
      <c r="E44" s="141"/>
      <c r="F44" s="141"/>
      <c r="G44" s="141">
        <f t="shared" si="1"/>
        <v>0</v>
      </c>
    </row>
    <row r="45" spans="1:7" ht="12.75">
      <c r="A45" s="140">
        <v>3</v>
      </c>
      <c r="B45" s="144"/>
      <c r="C45" s="140"/>
      <c r="D45" s="141"/>
      <c r="E45" s="141"/>
      <c r="F45" s="141"/>
      <c r="G45" s="141">
        <f t="shared" si="1"/>
        <v>0</v>
      </c>
    </row>
    <row r="46" spans="1:7" ht="13.5" thickBot="1">
      <c r="A46" s="145">
        <v>4</v>
      </c>
      <c r="B46" s="146"/>
      <c r="C46" s="145"/>
      <c r="D46" s="147"/>
      <c r="E46" s="147"/>
      <c r="F46" s="147"/>
      <c r="G46" s="147">
        <f t="shared" si="1"/>
        <v>0</v>
      </c>
    </row>
    <row r="47" spans="1:7" ht="13.5" thickBot="1">
      <c r="A47" s="148"/>
      <c r="B47" s="149" t="s">
        <v>394</v>
      </c>
      <c r="C47" s="150"/>
      <c r="D47" s="151">
        <f>SUM(D38:D46)</f>
        <v>765916</v>
      </c>
      <c r="E47" s="151">
        <f>SUM(E38:E46)</f>
        <v>1000000</v>
      </c>
      <c r="F47" s="151">
        <f>SUM(F38:F46)</f>
        <v>338929</v>
      </c>
      <c r="G47" s="152">
        <f>SUM(G38:G46)</f>
        <v>1426987</v>
      </c>
    </row>
    <row r="48" spans="1:7" ht="12.75">
      <c r="A48" s="155"/>
      <c r="B48" s="155"/>
      <c r="C48" s="155"/>
      <c r="D48" s="155"/>
      <c r="E48" s="155"/>
      <c r="F48" s="156"/>
      <c r="G48" s="157"/>
    </row>
    <row r="49" spans="5:7" ht="15.75">
      <c r="E49" s="308" t="s">
        <v>398</v>
      </c>
      <c r="F49" s="308"/>
      <c r="G49" s="308"/>
    </row>
    <row r="50" spans="5:7" ht="12.75">
      <c r="E50" s="309" t="s">
        <v>399</v>
      </c>
      <c r="F50" s="309"/>
      <c r="G50" s="309"/>
    </row>
  </sheetData>
  <mergeCells count="20">
    <mergeCell ref="B4:G4"/>
    <mergeCell ref="A6:A7"/>
    <mergeCell ref="B6:B7"/>
    <mergeCell ref="C6:C7"/>
    <mergeCell ref="E6:E7"/>
    <mergeCell ref="F6:F7"/>
    <mergeCell ref="B19:G19"/>
    <mergeCell ref="A21:A22"/>
    <mergeCell ref="B21:B22"/>
    <mergeCell ref="C21:C22"/>
    <mergeCell ref="E21:E22"/>
    <mergeCell ref="F21:F22"/>
    <mergeCell ref="E49:G49"/>
    <mergeCell ref="E50:G50"/>
    <mergeCell ref="B34:G34"/>
    <mergeCell ref="A36:A37"/>
    <mergeCell ref="B36:B37"/>
    <mergeCell ref="C36:C37"/>
    <mergeCell ref="E36:E37"/>
    <mergeCell ref="F36:F37"/>
  </mergeCells>
  <printOption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dimension ref="A1:J97"/>
  <sheetViews>
    <sheetView workbookViewId="0" topLeftCell="A13">
      <selection activeCell="M34" sqref="M34"/>
    </sheetView>
  </sheetViews>
  <sheetFormatPr defaultColWidth="9.140625" defaultRowHeight="12.75"/>
  <cols>
    <col min="1" max="1" width="4.00390625" style="0" customWidth="1"/>
    <col min="6" max="6" width="6.421875" style="0" customWidth="1"/>
    <col min="8" max="8" width="10.140625" style="0" customWidth="1"/>
    <col min="9" max="9" width="11.140625" style="0" customWidth="1"/>
    <col min="10" max="10" width="12.00390625" style="0" customWidth="1"/>
  </cols>
  <sheetData>
    <row r="1" spans="1:10" ht="12.75">
      <c r="A1" s="8"/>
      <c r="B1" s="136" t="s">
        <v>400</v>
      </c>
      <c r="C1" s="159"/>
      <c r="D1" s="159"/>
      <c r="E1" s="8"/>
      <c r="F1" s="8"/>
      <c r="G1" s="8"/>
      <c r="H1" s="8"/>
      <c r="I1" s="8"/>
      <c r="J1" s="8"/>
    </row>
    <row r="2" spans="1:10" ht="12.75">
      <c r="A2" s="8"/>
      <c r="B2" s="136" t="s">
        <v>401</v>
      </c>
      <c r="C2" s="159"/>
      <c r="D2" s="159"/>
      <c r="E2" s="8"/>
      <c r="F2" s="8"/>
      <c r="G2" s="8"/>
      <c r="H2" s="8"/>
      <c r="I2" s="8"/>
      <c r="J2" s="8"/>
    </row>
    <row r="3" spans="1:10" ht="12.75">
      <c r="A3" s="8"/>
      <c r="B3" s="160"/>
      <c r="C3" s="8"/>
      <c r="D3" s="8"/>
      <c r="E3" s="8"/>
      <c r="F3" s="8"/>
      <c r="G3" s="8"/>
      <c r="H3" s="8"/>
      <c r="I3" s="160" t="s">
        <v>402</v>
      </c>
      <c r="J3" s="8"/>
    </row>
    <row r="4" spans="1:10" ht="12.75">
      <c r="A4" s="8"/>
      <c r="B4" s="160"/>
      <c r="C4" s="8"/>
      <c r="D4" s="8"/>
      <c r="E4" s="8"/>
      <c r="F4" s="8"/>
      <c r="G4" s="8"/>
      <c r="H4" s="8"/>
      <c r="I4" s="8"/>
      <c r="J4" s="8"/>
    </row>
    <row r="5" spans="1:10" ht="12.75">
      <c r="A5" s="161"/>
      <c r="B5" s="161"/>
      <c r="C5" s="161"/>
      <c r="D5" s="161"/>
      <c r="E5" s="161"/>
      <c r="F5" s="161"/>
      <c r="G5" s="161"/>
      <c r="H5" s="161"/>
      <c r="I5" s="162"/>
      <c r="J5" s="163" t="s">
        <v>403</v>
      </c>
    </row>
    <row r="6" spans="1:10" ht="12.75">
      <c r="A6" s="321" t="s">
        <v>404</v>
      </c>
      <c r="B6" s="322"/>
      <c r="C6" s="322"/>
      <c r="D6" s="322"/>
      <c r="E6" s="322"/>
      <c r="F6" s="322"/>
      <c r="G6" s="322"/>
      <c r="H6" s="322"/>
      <c r="I6" s="322"/>
      <c r="J6" s="323"/>
    </row>
    <row r="7" spans="1:10" ht="22.5" thickBot="1">
      <c r="A7" s="164"/>
      <c r="B7" s="330" t="s">
        <v>405</v>
      </c>
      <c r="C7" s="330"/>
      <c r="D7" s="330"/>
      <c r="E7" s="330"/>
      <c r="F7" s="331"/>
      <c r="G7" s="165" t="s">
        <v>406</v>
      </c>
      <c r="H7" s="165" t="s">
        <v>407</v>
      </c>
      <c r="I7" s="166" t="s">
        <v>408</v>
      </c>
      <c r="J7" s="166" t="s">
        <v>409</v>
      </c>
    </row>
    <row r="8" spans="1:10" ht="12.75">
      <c r="A8" s="167">
        <v>1</v>
      </c>
      <c r="B8" s="332" t="s">
        <v>410</v>
      </c>
      <c r="C8" s="333"/>
      <c r="D8" s="333"/>
      <c r="E8" s="333"/>
      <c r="F8" s="333"/>
      <c r="G8" s="168">
        <v>70</v>
      </c>
      <c r="H8" s="168">
        <v>11100</v>
      </c>
      <c r="I8" s="169">
        <f>I9+I10+I11</f>
        <v>36365502</v>
      </c>
      <c r="J8" s="169">
        <f>J9+J10+J11</f>
        <v>28925610</v>
      </c>
    </row>
    <row r="9" spans="1:10" ht="25.5">
      <c r="A9" s="170" t="s">
        <v>411</v>
      </c>
      <c r="B9" s="328" t="s">
        <v>412</v>
      </c>
      <c r="C9" s="328"/>
      <c r="D9" s="328"/>
      <c r="E9" s="328"/>
      <c r="F9" s="329"/>
      <c r="G9" s="173" t="s">
        <v>413</v>
      </c>
      <c r="H9" s="173">
        <v>11101</v>
      </c>
      <c r="I9" s="174">
        <v>0</v>
      </c>
      <c r="J9" s="175">
        <v>0</v>
      </c>
    </row>
    <row r="10" spans="1:10" ht="12.75">
      <c r="A10" s="176" t="s">
        <v>414</v>
      </c>
      <c r="B10" s="328" t="s">
        <v>415</v>
      </c>
      <c r="C10" s="328"/>
      <c r="D10" s="328"/>
      <c r="E10" s="328"/>
      <c r="F10" s="329"/>
      <c r="G10" s="173">
        <v>704</v>
      </c>
      <c r="H10" s="173">
        <v>11102</v>
      </c>
      <c r="I10" s="177">
        <v>10182013</v>
      </c>
      <c r="J10" s="178">
        <v>5021035</v>
      </c>
    </row>
    <row r="11" spans="1:10" ht="12.75">
      <c r="A11" s="176" t="s">
        <v>416</v>
      </c>
      <c r="B11" s="328" t="s">
        <v>417</v>
      </c>
      <c r="C11" s="328"/>
      <c r="D11" s="328"/>
      <c r="E11" s="328"/>
      <c r="F11" s="329"/>
      <c r="G11" s="179">
        <v>705</v>
      </c>
      <c r="H11" s="173">
        <v>11103</v>
      </c>
      <c r="I11" s="177">
        <v>26183489</v>
      </c>
      <c r="J11" s="178">
        <v>23904575</v>
      </c>
    </row>
    <row r="12" spans="1:10" ht="12.75">
      <c r="A12" s="180">
        <v>2</v>
      </c>
      <c r="B12" s="319" t="s">
        <v>418</v>
      </c>
      <c r="C12" s="319"/>
      <c r="D12" s="319"/>
      <c r="E12" s="319"/>
      <c r="F12" s="317"/>
      <c r="G12" s="181">
        <v>708</v>
      </c>
      <c r="H12" s="182">
        <v>11104</v>
      </c>
      <c r="I12" s="177">
        <f>I13+I14+I15</f>
        <v>0</v>
      </c>
      <c r="J12" s="177">
        <f>J13+J14+J15</f>
        <v>0</v>
      </c>
    </row>
    <row r="13" spans="1:10" ht="12.75">
      <c r="A13" s="183" t="s">
        <v>411</v>
      </c>
      <c r="B13" s="328" t="s">
        <v>419</v>
      </c>
      <c r="C13" s="328"/>
      <c r="D13" s="328"/>
      <c r="E13" s="328"/>
      <c r="F13" s="329"/>
      <c r="G13" s="173">
        <v>7081</v>
      </c>
      <c r="H13" s="184">
        <v>111041</v>
      </c>
      <c r="I13" s="177">
        <v>0</v>
      </c>
      <c r="J13" s="178">
        <v>0</v>
      </c>
    </row>
    <row r="14" spans="1:10" ht="12.75">
      <c r="A14" s="183" t="s">
        <v>420</v>
      </c>
      <c r="B14" s="328" t="s">
        <v>421</v>
      </c>
      <c r="C14" s="328"/>
      <c r="D14" s="328"/>
      <c r="E14" s="328"/>
      <c r="F14" s="329"/>
      <c r="G14" s="173">
        <v>7082</v>
      </c>
      <c r="H14" s="184">
        <v>111042</v>
      </c>
      <c r="I14" s="177">
        <v>0</v>
      </c>
      <c r="J14" s="178">
        <v>0</v>
      </c>
    </row>
    <row r="15" spans="1:10" ht="12.75">
      <c r="A15" s="183" t="s">
        <v>422</v>
      </c>
      <c r="B15" s="328" t="s">
        <v>423</v>
      </c>
      <c r="C15" s="328"/>
      <c r="D15" s="328"/>
      <c r="E15" s="328"/>
      <c r="F15" s="329"/>
      <c r="G15" s="173">
        <v>7083</v>
      </c>
      <c r="H15" s="184">
        <v>111043</v>
      </c>
      <c r="I15" s="177">
        <v>0</v>
      </c>
      <c r="J15" s="178">
        <v>0</v>
      </c>
    </row>
    <row r="16" spans="1:10" ht="12.75">
      <c r="A16" s="185">
        <v>3</v>
      </c>
      <c r="B16" s="319" t="s">
        <v>424</v>
      </c>
      <c r="C16" s="319"/>
      <c r="D16" s="319"/>
      <c r="E16" s="319"/>
      <c r="F16" s="317"/>
      <c r="G16" s="181">
        <v>71</v>
      </c>
      <c r="H16" s="182">
        <v>11201</v>
      </c>
      <c r="I16" s="177">
        <f>I17+I18</f>
        <v>0</v>
      </c>
      <c r="J16" s="177">
        <f>J17+J18</f>
        <v>0</v>
      </c>
    </row>
    <row r="17" spans="1:10" ht="12.75">
      <c r="A17" s="186"/>
      <c r="B17" s="324" t="s">
        <v>425</v>
      </c>
      <c r="C17" s="324"/>
      <c r="D17" s="324"/>
      <c r="E17" s="324"/>
      <c r="F17" s="325"/>
      <c r="G17" s="187"/>
      <c r="H17" s="173">
        <v>112011</v>
      </c>
      <c r="I17" s="177">
        <v>0</v>
      </c>
      <c r="J17" s="178">
        <v>0</v>
      </c>
    </row>
    <row r="18" spans="1:10" ht="12.75">
      <c r="A18" s="186"/>
      <c r="B18" s="324" t="s">
        <v>426</v>
      </c>
      <c r="C18" s="324"/>
      <c r="D18" s="324"/>
      <c r="E18" s="324"/>
      <c r="F18" s="325"/>
      <c r="G18" s="187"/>
      <c r="H18" s="173">
        <v>112012</v>
      </c>
      <c r="I18" s="177">
        <v>0</v>
      </c>
      <c r="J18" s="178">
        <v>0</v>
      </c>
    </row>
    <row r="19" spans="1:10" ht="12.75">
      <c r="A19" s="188">
        <v>4</v>
      </c>
      <c r="B19" s="319" t="s">
        <v>427</v>
      </c>
      <c r="C19" s="319"/>
      <c r="D19" s="319"/>
      <c r="E19" s="319"/>
      <c r="F19" s="317"/>
      <c r="G19" s="189">
        <v>72</v>
      </c>
      <c r="H19" s="190">
        <v>11300</v>
      </c>
      <c r="I19" s="177">
        <v>0</v>
      </c>
      <c r="J19" s="178">
        <v>0</v>
      </c>
    </row>
    <row r="20" spans="1:10" ht="12.75">
      <c r="A20" s="176"/>
      <c r="B20" s="326" t="s">
        <v>428</v>
      </c>
      <c r="C20" s="327"/>
      <c r="D20" s="327"/>
      <c r="E20" s="327"/>
      <c r="F20" s="327"/>
      <c r="G20" s="191"/>
      <c r="H20" s="192">
        <v>11301</v>
      </c>
      <c r="I20" s="177">
        <v>0</v>
      </c>
      <c r="J20" s="178">
        <v>0</v>
      </c>
    </row>
    <row r="21" spans="1:10" ht="12.75">
      <c r="A21" s="193">
        <v>5</v>
      </c>
      <c r="B21" s="317" t="s">
        <v>429</v>
      </c>
      <c r="C21" s="318"/>
      <c r="D21" s="318"/>
      <c r="E21" s="318"/>
      <c r="F21" s="318"/>
      <c r="G21" s="194">
        <v>73</v>
      </c>
      <c r="H21" s="194">
        <v>11400</v>
      </c>
      <c r="I21" s="177">
        <v>0</v>
      </c>
      <c r="J21" s="178">
        <v>0</v>
      </c>
    </row>
    <row r="22" spans="1:10" ht="12.75">
      <c r="A22" s="195">
        <v>6</v>
      </c>
      <c r="B22" s="317" t="s">
        <v>430</v>
      </c>
      <c r="C22" s="318"/>
      <c r="D22" s="318"/>
      <c r="E22" s="318"/>
      <c r="F22" s="318"/>
      <c r="G22" s="194">
        <v>75</v>
      </c>
      <c r="H22" s="201">
        <v>11500</v>
      </c>
      <c r="I22" s="177">
        <v>17459</v>
      </c>
      <c r="J22" s="178">
        <v>30758</v>
      </c>
    </row>
    <row r="23" spans="1:10" ht="12.75">
      <c r="A23" s="193">
        <v>7</v>
      </c>
      <c r="B23" s="319" t="s">
        <v>431</v>
      </c>
      <c r="C23" s="319"/>
      <c r="D23" s="319"/>
      <c r="E23" s="319"/>
      <c r="F23" s="317"/>
      <c r="G23" s="181">
        <v>77</v>
      </c>
      <c r="H23" s="181">
        <v>11600</v>
      </c>
      <c r="I23" s="177">
        <v>0</v>
      </c>
      <c r="J23" s="178">
        <v>0</v>
      </c>
    </row>
    <row r="24" spans="1:10" ht="13.5" thickBot="1">
      <c r="A24" s="202" t="s">
        <v>432</v>
      </c>
      <c r="B24" s="320" t="s">
        <v>433</v>
      </c>
      <c r="C24" s="320"/>
      <c r="D24" s="320"/>
      <c r="E24" s="320"/>
      <c r="F24" s="320"/>
      <c r="G24" s="203"/>
      <c r="H24" s="203">
        <v>11800</v>
      </c>
      <c r="I24" s="204">
        <f>I8+I12+I16+I19+I21+I22+I23</f>
        <v>36382961</v>
      </c>
      <c r="J24" s="204">
        <f>J8+J12+J16+J19+J21+J22+J23</f>
        <v>28956368</v>
      </c>
    </row>
    <row r="25" spans="1:10" ht="12.75">
      <c r="A25" s="205"/>
      <c r="B25" s="206"/>
      <c r="C25" s="206"/>
      <c r="D25" s="206"/>
      <c r="E25" s="206"/>
      <c r="F25" s="206"/>
      <c r="G25" s="206"/>
      <c r="H25" s="206"/>
      <c r="I25" s="207"/>
      <c r="J25" s="207"/>
    </row>
    <row r="26" spans="1:10" ht="12.75">
      <c r="A26" s="205"/>
      <c r="B26" s="206"/>
      <c r="C26" s="206"/>
      <c r="D26" s="206"/>
      <c r="E26" s="206"/>
      <c r="F26" s="206"/>
      <c r="G26" s="206"/>
      <c r="H26" s="206"/>
      <c r="I26" s="207"/>
      <c r="J26" s="207"/>
    </row>
    <row r="27" spans="1:10" ht="12.75">
      <c r="A27" s="205"/>
      <c r="B27" s="206"/>
      <c r="C27" s="206"/>
      <c r="D27" s="206"/>
      <c r="E27" s="206"/>
      <c r="F27" s="206"/>
      <c r="G27" s="206"/>
      <c r="H27" s="206"/>
      <c r="I27" s="207"/>
      <c r="J27" s="207"/>
    </row>
    <row r="28" spans="1:10" ht="12.75">
      <c r="A28" s="205"/>
      <c r="B28" s="206"/>
      <c r="C28" s="206"/>
      <c r="D28" s="206"/>
      <c r="E28" s="206"/>
      <c r="F28" s="206"/>
      <c r="G28" s="206"/>
      <c r="H28" s="206"/>
      <c r="I28" s="207" t="s">
        <v>398</v>
      </c>
      <c r="J28" s="207"/>
    </row>
    <row r="29" spans="1:10" ht="12.75">
      <c r="A29" s="205"/>
      <c r="B29" s="206"/>
      <c r="C29" s="206"/>
      <c r="D29" s="206"/>
      <c r="E29" s="206"/>
      <c r="F29" s="206"/>
      <c r="G29" s="206"/>
      <c r="H29" s="206"/>
      <c r="I29" s="207" t="s">
        <v>399</v>
      </c>
      <c r="J29" s="207"/>
    </row>
    <row r="30" spans="1:10" ht="12.75">
      <c r="A30" s="205"/>
      <c r="B30" s="206"/>
      <c r="C30" s="206"/>
      <c r="D30" s="206"/>
      <c r="E30" s="206"/>
      <c r="F30" s="206"/>
      <c r="G30" s="206"/>
      <c r="H30" s="206"/>
      <c r="I30" s="207"/>
      <c r="J30" s="207"/>
    </row>
    <row r="31" spans="1:10" ht="12.75">
      <c r="A31" s="205"/>
      <c r="B31" s="206"/>
      <c r="C31" s="206"/>
      <c r="D31" s="206"/>
      <c r="E31" s="206"/>
      <c r="F31" s="206"/>
      <c r="G31" s="206"/>
      <c r="H31" s="206"/>
      <c r="I31" s="207"/>
      <c r="J31" s="207"/>
    </row>
    <row r="32" spans="1:10" ht="12.75">
      <c r="A32" s="205"/>
      <c r="B32" s="206"/>
      <c r="C32" s="206"/>
      <c r="D32" s="206"/>
      <c r="E32" s="206"/>
      <c r="F32" s="206"/>
      <c r="G32" s="206"/>
      <c r="H32" s="206"/>
      <c r="I32" s="207"/>
      <c r="J32" s="207"/>
    </row>
    <row r="33" spans="1:10" ht="12.75">
      <c r="A33" s="205"/>
      <c r="B33" s="206"/>
      <c r="C33" s="206"/>
      <c r="D33" s="206"/>
      <c r="E33" s="206"/>
      <c r="F33" s="206"/>
      <c r="G33" s="206"/>
      <c r="H33" s="206"/>
      <c r="I33" s="207"/>
      <c r="J33" s="207"/>
    </row>
    <row r="34" spans="1:10" ht="12.75">
      <c r="A34" s="205"/>
      <c r="B34" s="206"/>
      <c r="C34" s="206"/>
      <c r="D34" s="206"/>
      <c r="E34" s="206"/>
      <c r="F34" s="206"/>
      <c r="G34" s="206"/>
      <c r="H34" s="206"/>
      <c r="I34" s="207"/>
      <c r="J34" s="207"/>
    </row>
    <row r="35" spans="1:10" ht="12.75">
      <c r="A35" s="205"/>
      <c r="B35" s="206"/>
      <c r="C35" s="206"/>
      <c r="D35" s="206"/>
      <c r="E35" s="206"/>
      <c r="F35" s="206"/>
      <c r="G35" s="206"/>
      <c r="H35" s="206"/>
      <c r="I35" s="207"/>
      <c r="J35" s="207"/>
    </row>
    <row r="36" spans="1:10" ht="12.75">
      <c r="A36" s="205"/>
      <c r="B36" s="206"/>
      <c r="C36" s="206"/>
      <c r="D36" s="206"/>
      <c r="E36" s="206"/>
      <c r="F36" s="206"/>
      <c r="G36" s="206"/>
      <c r="H36" s="206"/>
      <c r="I36" s="207"/>
      <c r="J36" s="207"/>
    </row>
    <row r="37" spans="1:10" ht="12.75">
      <c r="A37" s="205"/>
      <c r="B37" s="206"/>
      <c r="C37" s="206"/>
      <c r="D37" s="206"/>
      <c r="E37" s="206"/>
      <c r="F37" s="206"/>
      <c r="G37" s="206"/>
      <c r="H37" s="206"/>
      <c r="I37" s="207"/>
      <c r="J37" s="207"/>
    </row>
    <row r="38" spans="1:10" ht="12.75">
      <c r="A38" s="205"/>
      <c r="B38" s="206"/>
      <c r="C38" s="206"/>
      <c r="D38" s="206"/>
      <c r="E38" s="206"/>
      <c r="F38" s="206"/>
      <c r="G38" s="206"/>
      <c r="H38" s="206"/>
      <c r="I38" s="207"/>
      <c r="J38" s="207"/>
    </row>
    <row r="39" spans="1:10" ht="12.75">
      <c r="A39" s="205"/>
      <c r="B39" s="206"/>
      <c r="C39" s="206"/>
      <c r="D39" s="206"/>
      <c r="E39" s="206"/>
      <c r="F39" s="206"/>
      <c r="G39" s="206"/>
      <c r="H39" s="206"/>
      <c r="I39" s="207"/>
      <c r="J39" s="207"/>
    </row>
    <row r="40" spans="1:10" ht="12.75">
      <c r="A40" s="205"/>
      <c r="B40" s="206"/>
      <c r="C40" s="206"/>
      <c r="D40" s="206"/>
      <c r="E40" s="206"/>
      <c r="F40" s="206"/>
      <c r="G40" s="206"/>
      <c r="H40" s="206"/>
      <c r="I40" s="207"/>
      <c r="J40" s="207"/>
    </row>
    <row r="41" spans="1:10" ht="12.75">
      <c r="A41" s="205"/>
      <c r="B41" s="206"/>
      <c r="C41" s="206"/>
      <c r="D41" s="206"/>
      <c r="E41" s="206"/>
      <c r="F41" s="206"/>
      <c r="G41" s="206"/>
      <c r="H41" s="206"/>
      <c r="I41" s="207"/>
      <c r="J41" s="207"/>
    </row>
    <row r="42" spans="1:10" ht="12.75">
      <c r="A42" s="205"/>
      <c r="B42" s="206"/>
      <c r="C42" s="206"/>
      <c r="D42" s="206"/>
      <c r="E42" s="206"/>
      <c r="F42" s="206"/>
      <c r="G42" s="206"/>
      <c r="H42" s="206"/>
      <c r="I42" s="207"/>
      <c r="J42" s="207"/>
    </row>
    <row r="43" spans="1:10" ht="12.75">
      <c r="A43" s="205"/>
      <c r="B43" s="206"/>
      <c r="C43" s="206"/>
      <c r="D43" s="206"/>
      <c r="E43" s="206"/>
      <c r="F43" s="206"/>
      <c r="G43" s="206"/>
      <c r="H43" s="206"/>
      <c r="I43" s="207"/>
      <c r="J43" s="207"/>
    </row>
    <row r="44" spans="1:10" ht="12.75">
      <c r="A44" s="205"/>
      <c r="B44" s="206"/>
      <c r="C44" s="206"/>
      <c r="D44" s="206"/>
      <c r="E44" s="206"/>
      <c r="F44" s="206"/>
      <c r="G44" s="206"/>
      <c r="H44" s="206"/>
      <c r="I44" s="207"/>
      <c r="J44" s="207"/>
    </row>
    <row r="45" spans="1:10" ht="12.75">
      <c r="A45" s="205"/>
      <c r="B45" s="206"/>
      <c r="C45" s="206"/>
      <c r="D45" s="206"/>
      <c r="E45" s="206"/>
      <c r="F45" s="206"/>
      <c r="G45" s="206"/>
      <c r="H45" s="206"/>
      <c r="I45" s="207"/>
      <c r="J45" s="207"/>
    </row>
    <row r="46" spans="1:10" ht="12.75">
      <c r="A46" s="205"/>
      <c r="B46" s="206"/>
      <c r="C46" s="206"/>
      <c r="D46" s="206"/>
      <c r="E46" s="206"/>
      <c r="F46" s="206"/>
      <c r="G46" s="206"/>
      <c r="H46" s="206"/>
      <c r="I46" s="207"/>
      <c r="J46" s="207"/>
    </row>
    <row r="47" spans="1:10" ht="12.75">
      <c r="A47" s="205"/>
      <c r="B47" s="206"/>
      <c r="C47" s="206"/>
      <c r="D47" s="206"/>
      <c r="E47" s="206"/>
      <c r="F47" s="206"/>
      <c r="G47" s="206"/>
      <c r="H47" s="206"/>
      <c r="I47" s="207"/>
      <c r="J47" s="207"/>
    </row>
    <row r="48" spans="1:10" ht="12.75">
      <c r="A48" s="205"/>
      <c r="B48" s="206"/>
      <c r="C48" s="206"/>
      <c r="D48" s="206"/>
      <c r="E48" s="206"/>
      <c r="F48" s="206"/>
      <c r="G48" s="206"/>
      <c r="H48" s="206"/>
      <c r="I48" s="207"/>
      <c r="J48" s="207"/>
    </row>
    <row r="49" spans="1:10" ht="12.75">
      <c r="A49" s="205"/>
      <c r="B49" s="206"/>
      <c r="C49" s="206"/>
      <c r="D49" s="206"/>
      <c r="E49" s="206"/>
      <c r="F49" s="206"/>
      <c r="G49" s="206"/>
      <c r="H49" s="206"/>
      <c r="I49" s="207"/>
      <c r="J49" s="207"/>
    </row>
    <row r="50" spans="1:10" ht="12.75">
      <c r="A50" s="205"/>
      <c r="B50" s="206"/>
      <c r="C50" s="206"/>
      <c r="D50" s="206"/>
      <c r="E50" s="206"/>
      <c r="F50" s="206"/>
      <c r="G50" s="206"/>
      <c r="H50" s="206"/>
      <c r="I50" s="207"/>
      <c r="J50" s="207"/>
    </row>
    <row r="51" spans="1:10" ht="12.75">
      <c r="A51" s="8"/>
      <c r="B51" s="136" t="s">
        <v>434</v>
      </c>
      <c r="C51" s="159"/>
      <c r="D51" s="159"/>
      <c r="E51" s="8"/>
      <c r="F51" s="8"/>
      <c r="G51" s="8"/>
      <c r="H51" s="8"/>
      <c r="I51" s="8"/>
      <c r="J51" s="8"/>
    </row>
    <row r="52" spans="1:10" ht="12.75">
      <c r="A52" s="8"/>
      <c r="B52" s="136" t="s">
        <v>435</v>
      </c>
      <c r="C52" s="159"/>
      <c r="D52" s="159"/>
      <c r="E52" s="8"/>
      <c r="F52" s="8"/>
      <c r="G52" s="8"/>
      <c r="H52" s="8"/>
      <c r="I52" s="8"/>
      <c r="J52" s="8"/>
    </row>
    <row r="53" spans="1:10" ht="12.75">
      <c r="A53" s="8"/>
      <c r="B53" s="160"/>
      <c r="C53" s="8"/>
      <c r="D53" s="8"/>
      <c r="E53" s="8"/>
      <c r="F53" s="8"/>
      <c r="G53" s="8"/>
      <c r="H53" s="8"/>
      <c r="I53" s="160" t="s">
        <v>436</v>
      </c>
      <c r="J53" s="8"/>
    </row>
    <row r="54" spans="1:10" ht="12.75">
      <c r="A54" s="161"/>
      <c r="B54" s="161"/>
      <c r="C54" s="161"/>
      <c r="D54" s="161"/>
      <c r="E54" s="161"/>
      <c r="F54" s="161"/>
      <c r="G54" s="161"/>
      <c r="H54" s="161"/>
      <c r="I54" s="162"/>
      <c r="J54" s="163" t="s">
        <v>403</v>
      </c>
    </row>
    <row r="55" spans="1:10" ht="12.75">
      <c r="A55" s="321" t="s">
        <v>404</v>
      </c>
      <c r="B55" s="322"/>
      <c r="C55" s="322"/>
      <c r="D55" s="322"/>
      <c r="E55" s="322"/>
      <c r="F55" s="322"/>
      <c r="G55" s="322"/>
      <c r="H55" s="322"/>
      <c r="I55" s="322"/>
      <c r="J55" s="323"/>
    </row>
    <row r="56" spans="1:10" ht="22.5" thickBot="1">
      <c r="A56" s="208"/>
      <c r="B56" s="198" t="s">
        <v>437</v>
      </c>
      <c r="C56" s="199"/>
      <c r="D56" s="199"/>
      <c r="E56" s="199"/>
      <c r="F56" s="200"/>
      <c r="G56" s="209" t="s">
        <v>406</v>
      </c>
      <c r="H56" s="209" t="s">
        <v>407</v>
      </c>
      <c r="I56" s="210" t="s">
        <v>408</v>
      </c>
      <c r="J56" s="210" t="s">
        <v>409</v>
      </c>
    </row>
    <row r="57" spans="1:10" ht="12.75">
      <c r="A57" s="211">
        <v>1</v>
      </c>
      <c r="B57" s="171" t="s">
        <v>438</v>
      </c>
      <c r="C57" s="172"/>
      <c r="D57" s="172"/>
      <c r="E57" s="172"/>
      <c r="F57" s="172"/>
      <c r="G57" s="212">
        <v>60</v>
      </c>
      <c r="H57" s="212">
        <v>12100</v>
      </c>
      <c r="I57" s="213">
        <f>I58+I59+I60+I61+I62</f>
        <v>25650037</v>
      </c>
      <c r="J57" s="213">
        <f>J58+J59+J60+J61+J62</f>
        <v>22136236</v>
      </c>
    </row>
    <row r="58" spans="1:10" ht="12.75">
      <c r="A58" s="214" t="s">
        <v>439</v>
      </c>
      <c r="B58" s="254" t="s">
        <v>440</v>
      </c>
      <c r="C58" s="223" t="s">
        <v>441</v>
      </c>
      <c r="D58" s="223"/>
      <c r="E58" s="223"/>
      <c r="F58" s="223"/>
      <c r="G58" s="216" t="s">
        <v>442</v>
      </c>
      <c r="H58" s="216">
        <v>12101</v>
      </c>
      <c r="I58" s="217">
        <v>503000</v>
      </c>
      <c r="J58" s="218">
        <v>321000</v>
      </c>
    </row>
    <row r="59" spans="1:10" ht="12.75">
      <c r="A59" s="214" t="s">
        <v>414</v>
      </c>
      <c r="B59" s="254" t="s">
        <v>443</v>
      </c>
      <c r="C59" s="223" t="s">
        <v>441</v>
      </c>
      <c r="D59" s="223"/>
      <c r="E59" s="223"/>
      <c r="F59" s="223"/>
      <c r="G59" s="216"/>
      <c r="H59" s="219">
        <v>12102</v>
      </c>
      <c r="I59" s="217"/>
      <c r="J59" s="218"/>
    </row>
    <row r="60" spans="1:10" ht="12.75">
      <c r="A60" s="214" t="s">
        <v>416</v>
      </c>
      <c r="B60" s="254" t="s">
        <v>444</v>
      </c>
      <c r="C60" s="223" t="s">
        <v>441</v>
      </c>
      <c r="D60" s="223"/>
      <c r="E60" s="223"/>
      <c r="F60" s="223"/>
      <c r="G60" s="216" t="s">
        <v>445</v>
      </c>
      <c r="H60" s="216">
        <v>12103</v>
      </c>
      <c r="I60" s="217">
        <v>24889743</v>
      </c>
      <c r="J60" s="218">
        <v>22381084</v>
      </c>
    </row>
    <row r="61" spans="1:10" ht="12.75">
      <c r="A61" s="214" t="s">
        <v>446</v>
      </c>
      <c r="B61" s="226" t="s">
        <v>447</v>
      </c>
      <c r="C61" s="223" t="s">
        <v>441</v>
      </c>
      <c r="D61" s="223"/>
      <c r="E61" s="223"/>
      <c r="F61" s="223"/>
      <c r="G61" s="216"/>
      <c r="H61" s="220">
        <v>12104</v>
      </c>
      <c r="I61" s="217">
        <v>257294</v>
      </c>
      <c r="J61" s="218">
        <v>-565848</v>
      </c>
    </row>
    <row r="62" spans="1:10" ht="12.75">
      <c r="A62" s="214" t="s">
        <v>448</v>
      </c>
      <c r="B62" s="254" t="s">
        <v>449</v>
      </c>
      <c r="C62" s="223" t="s">
        <v>441</v>
      </c>
      <c r="D62" s="223"/>
      <c r="E62" s="223"/>
      <c r="F62" s="223"/>
      <c r="G62" s="216" t="s">
        <v>450</v>
      </c>
      <c r="H62" s="219">
        <v>12105</v>
      </c>
      <c r="I62" s="217"/>
      <c r="J62" s="218"/>
    </row>
    <row r="63" spans="1:10" ht="12.75">
      <c r="A63" s="221">
        <v>2</v>
      </c>
      <c r="B63" s="250" t="s">
        <v>451</v>
      </c>
      <c r="C63" s="251"/>
      <c r="D63" s="251"/>
      <c r="E63" s="251"/>
      <c r="F63" s="251"/>
      <c r="G63" s="222">
        <v>64</v>
      </c>
      <c r="H63" s="222">
        <v>12200</v>
      </c>
      <c r="I63" s="227">
        <f>I64+I65</f>
        <v>2930337</v>
      </c>
      <c r="J63" s="227">
        <f>J64+J65</f>
        <v>2286332</v>
      </c>
    </row>
    <row r="64" spans="1:10" ht="12.75">
      <c r="A64" s="228" t="s">
        <v>278</v>
      </c>
      <c r="B64" s="250" t="s">
        <v>452</v>
      </c>
      <c r="C64" s="196"/>
      <c r="D64" s="196"/>
      <c r="E64" s="196"/>
      <c r="F64" s="196"/>
      <c r="G64" s="219">
        <v>641</v>
      </c>
      <c r="H64" s="219">
        <v>12201</v>
      </c>
      <c r="I64" s="217">
        <v>2511000</v>
      </c>
      <c r="J64" s="218">
        <v>1932632</v>
      </c>
    </row>
    <row r="65" spans="1:10" ht="12.75">
      <c r="A65" s="228" t="s">
        <v>453</v>
      </c>
      <c r="B65" s="197" t="s">
        <v>454</v>
      </c>
      <c r="C65" s="196"/>
      <c r="D65" s="196"/>
      <c r="E65" s="196"/>
      <c r="F65" s="196"/>
      <c r="G65" s="219">
        <v>644</v>
      </c>
      <c r="H65" s="219">
        <v>12202</v>
      </c>
      <c r="I65" s="217">
        <v>419337</v>
      </c>
      <c r="J65" s="218">
        <v>353700</v>
      </c>
    </row>
    <row r="66" spans="1:10" ht="12.75">
      <c r="A66" s="221">
        <v>3</v>
      </c>
      <c r="B66" s="250" t="s">
        <v>455</v>
      </c>
      <c r="C66" s="251"/>
      <c r="D66" s="251"/>
      <c r="E66" s="251"/>
      <c r="F66" s="251"/>
      <c r="G66" s="222">
        <v>68</v>
      </c>
      <c r="H66" s="222">
        <v>12300</v>
      </c>
      <c r="I66" s="227">
        <v>338929</v>
      </c>
      <c r="J66" s="229">
        <v>135667</v>
      </c>
    </row>
    <row r="67" spans="1:10" ht="12.75">
      <c r="A67" s="221">
        <v>4</v>
      </c>
      <c r="B67" s="250" t="s">
        <v>456</v>
      </c>
      <c r="C67" s="251"/>
      <c r="D67" s="251"/>
      <c r="E67" s="251"/>
      <c r="F67" s="251"/>
      <c r="G67" s="222">
        <v>61</v>
      </c>
      <c r="H67" s="222">
        <v>12400</v>
      </c>
      <c r="I67" s="227">
        <f>I68+I69+I70+I71+I72+I73+I74+I75+I76+I77+I78+I79+I82</f>
        <v>693659</v>
      </c>
      <c r="J67" s="227">
        <f>J68+J69+J70+J71+J72+J73+J74+J75+J76+J77+J78+J79+J82</f>
        <v>592761</v>
      </c>
    </row>
    <row r="68" spans="1:10" ht="12.75">
      <c r="A68" s="228" t="s">
        <v>411</v>
      </c>
      <c r="B68" s="283" t="s">
        <v>457</v>
      </c>
      <c r="C68" s="283"/>
      <c r="D68" s="283"/>
      <c r="E68" s="283"/>
      <c r="F68" s="284"/>
      <c r="G68" s="215"/>
      <c r="H68" s="215">
        <v>12401</v>
      </c>
      <c r="I68" s="217"/>
      <c r="J68" s="229"/>
    </row>
    <row r="69" spans="1:10" ht="12.75">
      <c r="A69" s="228" t="s">
        <v>420</v>
      </c>
      <c r="B69" s="283" t="s">
        <v>458</v>
      </c>
      <c r="C69" s="283"/>
      <c r="D69" s="283"/>
      <c r="E69" s="283"/>
      <c r="F69" s="284"/>
      <c r="G69" s="231">
        <v>611</v>
      </c>
      <c r="H69" s="215">
        <v>12402</v>
      </c>
      <c r="I69" s="217"/>
      <c r="J69" s="229"/>
    </row>
    <row r="70" spans="1:10" ht="12.75">
      <c r="A70" s="228" t="s">
        <v>422</v>
      </c>
      <c r="B70" s="283" t="s">
        <v>459</v>
      </c>
      <c r="C70" s="283"/>
      <c r="D70" s="283"/>
      <c r="E70" s="283"/>
      <c r="F70" s="284"/>
      <c r="G70" s="216">
        <v>613</v>
      </c>
      <c r="H70" s="215">
        <v>12403</v>
      </c>
      <c r="I70" s="217">
        <v>180000</v>
      </c>
      <c r="J70" s="229">
        <v>0</v>
      </c>
    </row>
    <row r="71" spans="1:10" ht="12.75">
      <c r="A71" s="228" t="s">
        <v>460</v>
      </c>
      <c r="B71" s="283" t="s">
        <v>461</v>
      </c>
      <c r="C71" s="283"/>
      <c r="D71" s="283"/>
      <c r="E71" s="283"/>
      <c r="F71" s="284"/>
      <c r="G71" s="231">
        <v>615</v>
      </c>
      <c r="H71" s="215">
        <v>12404</v>
      </c>
      <c r="I71" s="232"/>
      <c r="J71" s="233"/>
    </row>
    <row r="72" spans="1:10" ht="12.75">
      <c r="A72" s="228" t="s">
        <v>462</v>
      </c>
      <c r="B72" s="283" t="s">
        <v>463</v>
      </c>
      <c r="C72" s="283"/>
      <c r="D72" s="283"/>
      <c r="E72" s="283"/>
      <c r="F72" s="284"/>
      <c r="G72" s="231">
        <v>616</v>
      </c>
      <c r="H72" s="215">
        <v>12405</v>
      </c>
      <c r="I72" s="234">
        <v>43417</v>
      </c>
      <c r="J72" s="235">
        <v>27167</v>
      </c>
    </row>
    <row r="73" spans="1:10" ht="12.75">
      <c r="A73" s="228" t="s">
        <v>464</v>
      </c>
      <c r="B73" s="283" t="s">
        <v>465</v>
      </c>
      <c r="C73" s="283"/>
      <c r="D73" s="283"/>
      <c r="E73" s="283"/>
      <c r="F73" s="284"/>
      <c r="G73" s="231">
        <v>617</v>
      </c>
      <c r="H73" s="215">
        <v>12406</v>
      </c>
      <c r="I73" s="217"/>
      <c r="J73" s="229"/>
    </row>
    <row r="74" spans="1:10" ht="12.75">
      <c r="A74" s="228" t="s">
        <v>466</v>
      </c>
      <c r="B74" s="254" t="s">
        <v>467</v>
      </c>
      <c r="C74" s="223" t="s">
        <v>441</v>
      </c>
      <c r="D74" s="223"/>
      <c r="E74" s="223"/>
      <c r="F74" s="223"/>
      <c r="G74" s="231">
        <v>618</v>
      </c>
      <c r="H74" s="215">
        <v>12407</v>
      </c>
      <c r="I74" s="217"/>
      <c r="J74" s="218">
        <v>145000</v>
      </c>
    </row>
    <row r="75" spans="1:10" ht="12.75">
      <c r="A75" s="228" t="s">
        <v>468</v>
      </c>
      <c r="B75" s="223" t="s">
        <v>469</v>
      </c>
      <c r="C75" s="223"/>
      <c r="D75" s="223"/>
      <c r="E75" s="223"/>
      <c r="F75" s="254"/>
      <c r="G75" s="231">
        <v>623</v>
      </c>
      <c r="H75" s="215">
        <v>12408</v>
      </c>
      <c r="I75" s="217"/>
      <c r="J75" s="229"/>
    </row>
    <row r="76" spans="1:10" ht="12.75">
      <c r="A76" s="228" t="s">
        <v>470</v>
      </c>
      <c r="B76" s="223" t="s">
        <v>471</v>
      </c>
      <c r="C76" s="223"/>
      <c r="D76" s="223"/>
      <c r="E76" s="223"/>
      <c r="F76" s="254"/>
      <c r="G76" s="231">
        <v>624</v>
      </c>
      <c r="H76" s="215">
        <v>12409</v>
      </c>
      <c r="I76" s="217"/>
      <c r="J76" s="229"/>
    </row>
    <row r="77" spans="1:10" ht="12.75">
      <c r="A77" s="228" t="s">
        <v>472</v>
      </c>
      <c r="B77" s="223" t="s">
        <v>473</v>
      </c>
      <c r="C77" s="223"/>
      <c r="D77" s="223"/>
      <c r="E77" s="223"/>
      <c r="F77" s="254"/>
      <c r="G77" s="231">
        <v>625</v>
      </c>
      <c r="H77" s="215">
        <v>12410</v>
      </c>
      <c r="I77" s="217"/>
      <c r="J77" s="229"/>
    </row>
    <row r="78" spans="1:10" ht="12.75">
      <c r="A78" s="228" t="s">
        <v>474</v>
      </c>
      <c r="B78" s="223" t="s">
        <v>475</v>
      </c>
      <c r="C78" s="223"/>
      <c r="D78" s="223"/>
      <c r="E78" s="223"/>
      <c r="F78" s="254"/>
      <c r="G78" s="231">
        <v>626</v>
      </c>
      <c r="H78" s="215">
        <v>12411</v>
      </c>
      <c r="I78" s="217">
        <v>454791</v>
      </c>
      <c r="J78" s="218">
        <v>409168</v>
      </c>
    </row>
    <row r="79" spans="1:10" ht="12.75">
      <c r="A79" s="236" t="s">
        <v>476</v>
      </c>
      <c r="B79" s="254" t="s">
        <v>477</v>
      </c>
      <c r="C79" s="223"/>
      <c r="D79" s="223"/>
      <c r="E79" s="223"/>
      <c r="F79" s="223"/>
      <c r="G79" s="231">
        <v>627</v>
      </c>
      <c r="H79" s="215">
        <v>12412</v>
      </c>
      <c r="I79" s="217"/>
      <c r="J79" s="218"/>
    </row>
    <row r="80" spans="1:10" ht="12.75">
      <c r="A80" s="228"/>
      <c r="B80" s="224" t="s">
        <v>478</v>
      </c>
      <c r="C80" s="225"/>
      <c r="D80" s="225"/>
      <c r="E80" s="225"/>
      <c r="F80" s="225"/>
      <c r="G80" s="231">
        <v>6271</v>
      </c>
      <c r="H80" s="231">
        <v>124121</v>
      </c>
      <c r="I80" s="217"/>
      <c r="J80" s="218"/>
    </row>
    <row r="81" spans="1:10" ht="12.75">
      <c r="A81" s="228"/>
      <c r="B81" s="224" t="s">
        <v>479</v>
      </c>
      <c r="C81" s="225"/>
      <c r="D81" s="225"/>
      <c r="E81" s="225"/>
      <c r="F81" s="225"/>
      <c r="G81" s="231">
        <v>6272</v>
      </c>
      <c r="H81" s="231">
        <v>124122</v>
      </c>
      <c r="I81" s="217"/>
      <c r="J81" s="218"/>
    </row>
    <row r="82" spans="1:10" ht="12.75">
      <c r="A82" s="228" t="s">
        <v>480</v>
      </c>
      <c r="B82" s="254" t="s">
        <v>481</v>
      </c>
      <c r="C82" s="223"/>
      <c r="D82" s="223"/>
      <c r="E82" s="223"/>
      <c r="F82" s="223"/>
      <c r="G82" s="231">
        <v>628</v>
      </c>
      <c r="H82" s="231">
        <v>12413</v>
      </c>
      <c r="I82" s="217">
        <v>15451</v>
      </c>
      <c r="J82" s="218">
        <v>11426</v>
      </c>
    </row>
    <row r="83" spans="1:10" ht="12.75">
      <c r="A83" s="221">
        <v>5</v>
      </c>
      <c r="B83" s="226" t="s">
        <v>482</v>
      </c>
      <c r="C83" s="223"/>
      <c r="D83" s="223"/>
      <c r="E83" s="223"/>
      <c r="F83" s="223"/>
      <c r="G83" s="237">
        <v>63</v>
      </c>
      <c r="H83" s="237">
        <v>12500</v>
      </c>
      <c r="I83" s="227">
        <f>I84+I85+I86+I87</f>
        <v>158450</v>
      </c>
      <c r="J83" s="227">
        <f>J84+J85+J86+J87</f>
        <v>108450</v>
      </c>
    </row>
    <row r="84" spans="1:10" ht="12.75">
      <c r="A84" s="228" t="s">
        <v>411</v>
      </c>
      <c r="B84" s="254" t="s">
        <v>483</v>
      </c>
      <c r="C84" s="223"/>
      <c r="D84" s="223"/>
      <c r="E84" s="223"/>
      <c r="F84" s="223"/>
      <c r="G84" s="231">
        <v>632</v>
      </c>
      <c r="H84" s="231">
        <v>12501</v>
      </c>
      <c r="I84" s="217"/>
      <c r="J84" s="229"/>
    </row>
    <row r="85" spans="1:10" ht="12.75">
      <c r="A85" s="228" t="s">
        <v>420</v>
      </c>
      <c r="B85" s="254" t="s">
        <v>484</v>
      </c>
      <c r="C85" s="223"/>
      <c r="D85" s="223"/>
      <c r="E85" s="223"/>
      <c r="F85" s="223"/>
      <c r="G85" s="231">
        <v>633</v>
      </c>
      <c r="H85" s="231">
        <v>12502</v>
      </c>
      <c r="I85" s="217"/>
      <c r="J85" s="229"/>
    </row>
    <row r="86" spans="1:10" ht="12.75">
      <c r="A86" s="228" t="s">
        <v>422</v>
      </c>
      <c r="B86" s="254" t="s">
        <v>485</v>
      </c>
      <c r="C86" s="223"/>
      <c r="D86" s="223"/>
      <c r="E86" s="223"/>
      <c r="F86" s="223"/>
      <c r="G86" s="231">
        <v>634</v>
      </c>
      <c r="H86" s="231">
        <v>12503</v>
      </c>
      <c r="I86" s="217">
        <v>22750</v>
      </c>
      <c r="J86" s="218">
        <v>22750</v>
      </c>
    </row>
    <row r="87" spans="1:10" ht="12.75">
      <c r="A87" s="228" t="s">
        <v>460</v>
      </c>
      <c r="B87" s="254" t="s">
        <v>486</v>
      </c>
      <c r="C87" s="223"/>
      <c r="D87" s="223"/>
      <c r="E87" s="223"/>
      <c r="F87" s="223"/>
      <c r="G87" s="231" t="s">
        <v>487</v>
      </c>
      <c r="H87" s="231">
        <v>12504</v>
      </c>
      <c r="I87" s="217">
        <v>135700</v>
      </c>
      <c r="J87" s="218">
        <v>85700</v>
      </c>
    </row>
    <row r="88" spans="1:10" ht="12.75">
      <c r="A88" s="238" t="s">
        <v>488</v>
      </c>
      <c r="B88" s="250" t="s">
        <v>489</v>
      </c>
      <c r="C88" s="251"/>
      <c r="D88" s="251"/>
      <c r="E88" s="251"/>
      <c r="F88" s="251"/>
      <c r="G88" s="231"/>
      <c r="H88" s="231">
        <v>12600</v>
      </c>
      <c r="I88" s="227">
        <f>I57+I63+I66+I67+I83</f>
        <v>29771412</v>
      </c>
      <c r="J88" s="227">
        <f>J57+J63+J66+J67+J83</f>
        <v>25259446</v>
      </c>
    </row>
    <row r="89" spans="1:10" ht="12.75">
      <c r="A89" s="239"/>
      <c r="B89" s="240" t="s">
        <v>490</v>
      </c>
      <c r="C89" s="241"/>
      <c r="D89" s="241"/>
      <c r="E89" s="241"/>
      <c r="F89" s="241"/>
      <c r="G89" s="241"/>
      <c r="H89" s="241"/>
      <c r="I89" s="242" t="s">
        <v>408</v>
      </c>
      <c r="J89" s="243" t="s">
        <v>409</v>
      </c>
    </row>
    <row r="90" spans="1:10" ht="12.75">
      <c r="A90" s="244">
        <v>1</v>
      </c>
      <c r="B90" s="252" t="s">
        <v>491</v>
      </c>
      <c r="C90" s="252"/>
      <c r="D90" s="252"/>
      <c r="E90" s="252"/>
      <c r="F90" s="253"/>
      <c r="G90" s="245"/>
      <c r="H90" s="245">
        <v>14000</v>
      </c>
      <c r="I90" s="227">
        <v>9</v>
      </c>
      <c r="J90" s="229">
        <v>7</v>
      </c>
    </row>
    <row r="91" spans="1:10" ht="12.75">
      <c r="A91" s="244">
        <v>2</v>
      </c>
      <c r="B91" s="252" t="s">
        <v>492</v>
      </c>
      <c r="C91" s="252"/>
      <c r="D91" s="252"/>
      <c r="E91" s="252"/>
      <c r="F91" s="253"/>
      <c r="G91" s="245"/>
      <c r="H91" s="245">
        <v>15000</v>
      </c>
      <c r="I91" s="227">
        <f>I92+I94</f>
        <v>1000000</v>
      </c>
      <c r="J91" s="227">
        <f>J92+J94</f>
        <v>0</v>
      </c>
    </row>
    <row r="92" spans="1:10" ht="12.75">
      <c r="A92" s="246" t="s">
        <v>411</v>
      </c>
      <c r="B92" s="283" t="s">
        <v>493</v>
      </c>
      <c r="C92" s="283"/>
      <c r="D92" s="283"/>
      <c r="E92" s="283"/>
      <c r="F92" s="284"/>
      <c r="G92" s="245"/>
      <c r="H92" s="230">
        <v>15001</v>
      </c>
      <c r="I92" s="217">
        <f>I93</f>
        <v>1000000</v>
      </c>
      <c r="J92" s="217">
        <f>J93</f>
        <v>0</v>
      </c>
    </row>
    <row r="93" spans="1:10" ht="12.75">
      <c r="A93" s="246"/>
      <c r="B93" s="315" t="s">
        <v>494</v>
      </c>
      <c r="C93" s="315"/>
      <c r="D93" s="315"/>
      <c r="E93" s="315"/>
      <c r="F93" s="316"/>
      <c r="G93" s="245"/>
      <c r="H93" s="230">
        <v>150011</v>
      </c>
      <c r="I93" s="217">
        <v>1000000</v>
      </c>
      <c r="J93" s="229">
        <v>0</v>
      </c>
    </row>
    <row r="94" spans="1:10" ht="12.75">
      <c r="A94" s="247" t="s">
        <v>420</v>
      </c>
      <c r="B94" s="283" t="s">
        <v>495</v>
      </c>
      <c r="C94" s="283"/>
      <c r="D94" s="283"/>
      <c r="E94" s="283"/>
      <c r="F94" s="284"/>
      <c r="G94" s="245"/>
      <c r="H94" s="230">
        <v>15002</v>
      </c>
      <c r="I94" s="227">
        <f>I95</f>
        <v>0</v>
      </c>
      <c r="J94" s="227">
        <f>J95</f>
        <v>0</v>
      </c>
    </row>
    <row r="95" spans="1:10" ht="13.5" thickBot="1">
      <c r="A95" s="255"/>
      <c r="B95" s="248" t="s">
        <v>496</v>
      </c>
      <c r="C95" s="248"/>
      <c r="D95" s="248"/>
      <c r="E95" s="248"/>
      <c r="F95" s="249"/>
      <c r="G95" s="256"/>
      <c r="H95" s="257">
        <v>150021</v>
      </c>
      <c r="I95" s="258">
        <v>0</v>
      </c>
      <c r="J95" s="259">
        <v>0</v>
      </c>
    </row>
    <row r="96" spans="1:10" ht="12.75">
      <c r="A96" s="95"/>
      <c r="B96" s="95"/>
      <c r="C96" s="95"/>
      <c r="D96" s="95"/>
      <c r="E96" s="95"/>
      <c r="F96" s="95"/>
      <c r="G96" s="95"/>
      <c r="H96" s="95"/>
      <c r="I96" s="260" t="s">
        <v>398</v>
      </c>
      <c r="J96" s="260"/>
    </row>
    <row r="97" spans="9:10" ht="12.75">
      <c r="I97" s="160" t="s">
        <v>399</v>
      </c>
      <c r="J97" s="160"/>
    </row>
  </sheetData>
  <mergeCells count="59">
    <mergeCell ref="A6:J6"/>
    <mergeCell ref="B7:F7"/>
    <mergeCell ref="B8:F8"/>
    <mergeCell ref="B9:F9"/>
    <mergeCell ref="B10:F10"/>
    <mergeCell ref="B11:F11"/>
    <mergeCell ref="B12:F12"/>
    <mergeCell ref="B13:F13"/>
    <mergeCell ref="B14:F14"/>
    <mergeCell ref="B15:F15"/>
    <mergeCell ref="B16:F16"/>
    <mergeCell ref="B17:F17"/>
    <mergeCell ref="B18:F18"/>
    <mergeCell ref="B19:F19"/>
    <mergeCell ref="B20:F20"/>
    <mergeCell ref="B21:F21"/>
    <mergeCell ref="B22:F22"/>
    <mergeCell ref="B23:F23"/>
    <mergeCell ref="B24:F24"/>
    <mergeCell ref="A55:J55"/>
    <mergeCell ref="B56:F56"/>
    <mergeCell ref="B57:F57"/>
    <mergeCell ref="B58:F58"/>
    <mergeCell ref="B59:F59"/>
    <mergeCell ref="B60:F60"/>
    <mergeCell ref="B61:F61"/>
    <mergeCell ref="B62:F62"/>
    <mergeCell ref="B63:F63"/>
    <mergeCell ref="B64:F64"/>
    <mergeCell ref="B65:F65"/>
    <mergeCell ref="B66:F66"/>
    <mergeCell ref="B67:F67"/>
    <mergeCell ref="B68:F68"/>
    <mergeCell ref="B69:F69"/>
    <mergeCell ref="B70:F70"/>
    <mergeCell ref="B71:F71"/>
    <mergeCell ref="B72:F72"/>
    <mergeCell ref="B73:F73"/>
    <mergeCell ref="B74:F74"/>
    <mergeCell ref="B75:F75"/>
    <mergeCell ref="B76:F76"/>
    <mergeCell ref="B77:F77"/>
    <mergeCell ref="B78:F78"/>
    <mergeCell ref="B79:F79"/>
    <mergeCell ref="B80:F80"/>
    <mergeCell ref="B81:F81"/>
    <mergeCell ref="B82:F82"/>
    <mergeCell ref="B83:F83"/>
    <mergeCell ref="B84:F84"/>
    <mergeCell ref="B85:F85"/>
    <mergeCell ref="B86:F86"/>
    <mergeCell ref="B87:F87"/>
    <mergeCell ref="B93:F93"/>
    <mergeCell ref="B94:F94"/>
    <mergeCell ref="B95:F95"/>
    <mergeCell ref="B88:F88"/>
    <mergeCell ref="B90:F90"/>
    <mergeCell ref="B91:F91"/>
    <mergeCell ref="B92:F92"/>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Admin</cp:lastModifiedBy>
  <cp:lastPrinted>2011-06-18T08:29:23Z</cp:lastPrinted>
  <dcterms:created xsi:type="dcterms:W3CDTF">2006-04-07T12:35:24Z</dcterms:created>
  <dcterms:modified xsi:type="dcterms:W3CDTF">2011-06-18T08:30:26Z</dcterms:modified>
  <cp:category/>
  <cp:version/>
  <cp:contentType/>
  <cp:contentStatus/>
</cp:coreProperties>
</file>