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0" yWindow="4448" windowWidth="15328" windowHeight="4496" tabRatio="823" activeTab="5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enime spjeguese 1" sheetId="7" r:id="rId7"/>
    <sheet name="Shenime spjeg vazhdim" sheetId="8" r:id="rId8"/>
    <sheet name="Pasq.AAM 1" sheetId="9" r:id="rId9"/>
    <sheet name="Amortzimi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<sst xmlns="http://schemas.openxmlformats.org/spreadsheetml/2006/main" count="664" uniqueCount="356">
  <si>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</si>
  <si>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</si>
  <si>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</si>
  <si>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</si>
  <si>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</si>
  <si>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</si>
  <si>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</si>
  <si>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</si>
  <si>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</si>
  <si>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</si>
  <si>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</si>
  <si>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</si>
  <si>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</si>
  <si>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</si>
  <si>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</si>
  <si>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</si>
  <si>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</si>
  <si>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</si>
  <si>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</si>
  <si>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</si>
  <si>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</si>
  <si>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</si>
  <si>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</si>
  <si>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</si>
  <si>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</si>
  <si>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</si>
  <si>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</si>
  <si>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</si>
  <si>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</si>
  <si>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</si>
  <si>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</si>
  <si>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</si>
  <si>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</si>
  <si>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</si>
  <si>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</si>
  <si>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</si>
  <si>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</si>
  <si>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</si>
  <si>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</si>
  <si>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</si>
  <si>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</si>
  <si>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</si>
  <si>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</si>
  <si>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</si>
  <si>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</si>
  <si>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</si>
  <si>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</si>
  <si>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</si>
  <si>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</si>
  <si>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</si>
  <si>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</si>
  <si>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</si>
  <si>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</si>
  <si>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</si>
  <si>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</si>
  <si>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</si>
  <si>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</si>
  <si>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</si>
  <si>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</si>
  <si>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</si>
  <si>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</si>
  <si>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</si>
  <si>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</si>
  <si>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</si>
  <si>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</si>
  <si>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</si>
  <si>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</si>
  <si>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</si>
  <si>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</si>
  <si>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</si>
  <si>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</si>
  <si>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</si>
  <si>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</si>
  <si>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</si>
  <si>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</si>
  <si>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</si>
  <si>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</si>
  <si>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</si>
  <si>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</si>
  <si>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</si>
  <si>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</si>
  <si>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</si>
  <si>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</si>
  <si>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</si>
  <si>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</si>
  <si>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</si>
  <si>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</si>
  <si>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</si>
  <si>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</si>
  <si>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</si>
  <si>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</si>
  <si>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</si>
  <si>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</si>
  <si>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</si>
  <si>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</si>
  <si>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</si>
  <si>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</si>
  <si>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</si>
  <si>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</si>
  <si>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</si>
  <si>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</si>
  <si>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</si>
  <si>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</si>
  <si>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</si>
  <si>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</si>
  <si>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</si>
  <si>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</si>
  <si>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</si>
  <si>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</si>
  <si>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</si>
  <si>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</si>
  <si>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</si>
  <si>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</si>
  <si>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</si>
  <si>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</si>
  <si>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</si>
  <si>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</si>
  <si>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</si>
  <si>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</si>
  <si>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</si>
  <si>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</si>
  <si>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</si>
  <si>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</si>
  <si>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</si>
  <si>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</si>
  <si>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</si>
  <si>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</si>
  <si>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</si>
  <si>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</si>
  <si>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</si>
  <si>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</si>
  <si>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</si>
  <si>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</si>
  <si>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</si>
  <si>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</si>
  <si>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</si>
  <si>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</si>
  <si>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</si>
  <si>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</si>
  <si>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</si>
  <si>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</si>
  <si>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</si>
  <si>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</si>
  <si>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</si>
  <si>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</si>
  <si>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</si>
  <si>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</si>
  <si>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</si>
  <si>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</si>
  <si>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</si>
  <si>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</si>
  <si>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</si>
  <si>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</si>
  <si>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</si>
  <si>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</si>
  <si>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</si>
  <si>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</si>
  <si>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</si>
  <si>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</si>
  <si>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</si>
  <si>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</si>
  <si>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</si>
  <si>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</si>
  <si>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</si>
  <si>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</si>
  <si>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</si>
  <si>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</si>
  <si>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</si>
  <si>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</si>
  <si>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</si>
  <si>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</si>
  <si>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</si>
  <si>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</si>
  <si>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</si>
  <si>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</si>
  <si>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</si>
  <si>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>transaksionet ekonomike te veta.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</si>
  <si>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</si>
  <si>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</si>
  <si>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</si>
  <si>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</si>
  <si>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</si>
  <si>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</si>
  <si>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</si>
  <si>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</si>
  <si>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</si>
  <si>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</si>
  <si>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</si>
  <si>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</si>
  <si>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</si>
  <si>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</si>
  <si>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</si>
  <si>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</si>
  <si>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</si>
  <si>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</si>
  <si>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</si>
  <si>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</si>
  <si>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</si>
  <si>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</si>
  <si>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</si>
  <si>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</si>
  <si>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</si>
  <si>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</si>
  <si>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</si>
  <si>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</si>
  <si>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</si>
  <si>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</si>
  <si>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</si>
  <si>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</si>
  <si>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</si>
  <si>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</si>
  <si>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</si>
  <si>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</si>
  <si>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</si>
  <si>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</si>
  <si>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</si>
  <si>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</si>
  <si>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</si>
  <si>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</si>
  <si>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</si>
  <si>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</si>
  <si>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</si>
  <si>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</si>
  <si>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</si>
  <si>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</si>
  <si>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</si>
  <si>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</si>
  <si>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</si>
  <si>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</si>
  <si>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</si>
  <si>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</si>
  <si>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</si>
  <si>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</si>
  <si>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</si>
  <si>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</si>
  <si>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</si>
  <si>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</si>
  <si>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</si>
  <si>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</si>
  <si>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</si>
  <si>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</si>
  <si>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</si>
  <si>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</si>
  <si>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</si>
  <si>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</si>
  <si>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</si>
  <si>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</si>
  <si>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</si>
  <si>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</si>
  <si>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</si>
  <si>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</si>
  <si>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</si>
  <si>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</si>
  <si>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</si>
  <si>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</si>
  <si>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</si>
  <si>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</si>
  <si>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</si>
  <si>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</si>
  <si>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</si>
  <si>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</si>
  <si>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</si>
  <si>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</si>
  <si>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</si>
  <si>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</si>
  <si>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</si>
  <si>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</si>
  <si>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</si>
  <si>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</si>
  <si>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</si>
  <si>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</si>
  <si>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</si>
  <si>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</si>
  <si>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</si>
  <si>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</si>
  <si>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</si>
  <si>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</si>
  <si>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</si>
  <si>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</si>
  <si>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 xml:space="preserve"> I</t>
  </si>
  <si>
    <t>Shuma mak.paisje</t>
  </si>
  <si>
    <t xml:space="preserve"> II</t>
  </si>
  <si>
    <t xml:space="preserve">        a) NJESIA EKONOMIKE RAPORTUESE ka mbajtur ne llogarite e saj aktivet,pasivet dhe</t>
  </si>
  <si>
    <t xml:space="preserve">        b) VIJEMESIA e veprimtarise ekonomike te njesise sone raportuse eshte e siguruar duke</t>
  </si>
  <si>
    <t xml:space="preserve">        d) KUPTUESHMERIA e Pasqyrave Financiare eshte realizuar ne masen e plote per te </t>
  </si>
  <si>
    <t xml:space="preserve">         f) BESUESHMERIA per hartimin e Pasqyrave Financiare eshte e siguruar pasi nuk ka</t>
  </si>
  <si>
    <t>LEK</t>
  </si>
  <si>
    <t>RAIFFEISEN BANK</t>
  </si>
  <si>
    <t>PROCREDIT BANK</t>
  </si>
  <si>
    <t>Pozicioni me 31 dhjetor 2008</t>
  </si>
  <si>
    <t xml:space="preserve">Shuma Pajisje informatike </t>
  </si>
  <si>
    <t>Pozicioni me 31 dhjetor 2009</t>
  </si>
  <si>
    <t>Pozicioni me 31 dhjetor 2007</t>
  </si>
  <si>
    <t>Graphic Line 01</t>
  </si>
  <si>
    <t>K31722069H</t>
  </si>
  <si>
    <t>23.09.2001</t>
  </si>
  <si>
    <t>PO</t>
  </si>
  <si>
    <t>JO</t>
  </si>
  <si>
    <t>LEKE</t>
  </si>
  <si>
    <t>Studio grafike , shtypshkrime, shperndarje, botime e</t>
  </si>
  <si>
    <t xml:space="preserve">dhe tregtim libri  etj </t>
  </si>
  <si>
    <t>Pasqyrat    Financiare    te    Vitit   2010</t>
  </si>
  <si>
    <t>Viti   2010</t>
  </si>
  <si>
    <t>paisje informatike</t>
  </si>
  <si>
    <t>Rezervat statutore   inves</t>
  </si>
  <si>
    <t>tatimi 228052</t>
  </si>
  <si>
    <t>Pasqyra   e   te   Ardhurave   dhe   Shpenzimeve     2010</t>
  </si>
  <si>
    <t>Pasqyra   e   Fluksit   Monetar  -  Metoda  Direkte   2010</t>
  </si>
  <si>
    <t>Pasqyra  e  Ndryshimeve  ne  Kapital  2010</t>
  </si>
  <si>
    <t>01.01.2010</t>
  </si>
  <si>
    <t>totali</t>
  </si>
  <si>
    <t>Pozicioni me 31.dhjetor 2010</t>
  </si>
  <si>
    <t>IV</t>
  </si>
  <si>
    <t>tatim derdhur 333472</t>
  </si>
  <si>
    <t>per rimb 105420</t>
  </si>
  <si>
    <t>VENETO BANK</t>
  </si>
  <si>
    <t>INTESA SAN PAULO</t>
  </si>
  <si>
    <t xml:space="preserve">Toka </t>
  </si>
  <si>
    <t>Mobilje e orendi</t>
  </si>
  <si>
    <t>Paisje informatike</t>
  </si>
  <si>
    <t>31.12.2010</t>
  </si>
  <si>
    <t xml:space="preserve">PASQYRA E GJENDJES DHE NDRYSHIMEVE TE AKTIVEVE DHE PASQYRA E AMORTIZIMEVE </t>
  </si>
  <si>
    <t>Per vitin 2010</t>
  </si>
  <si>
    <t>Klasa</t>
  </si>
  <si>
    <t>Llogaria</t>
  </si>
  <si>
    <t>Gjendje 01-01-2010</t>
  </si>
  <si>
    <t>Blere dhe krijuar</t>
  </si>
  <si>
    <t>Dalje jashte perdorimi</t>
  </si>
  <si>
    <t>Gjendja me 31.12.2010</t>
  </si>
  <si>
    <t>Amortizimi 01-01-10</t>
  </si>
  <si>
    <t>Amortizimi 2010</t>
  </si>
  <si>
    <t>Gjithsej</t>
  </si>
  <si>
    <t>Nxjerrje jashte perdorimit</t>
  </si>
  <si>
    <t>Shuma e akumuluar</t>
  </si>
  <si>
    <t>Vlefta e mbetur 31-12-10</t>
  </si>
  <si>
    <t>Mobilje e Orendi</t>
  </si>
  <si>
    <t>Mobilje e Orendi dt.15.12.2010</t>
  </si>
  <si>
    <t>Pajisje Informatike</t>
  </si>
  <si>
    <t>Makieri e pajisje  bl.dt 15.07.2010</t>
  </si>
  <si>
    <t>Instrumente dhe vegla dt.15.07.2010</t>
  </si>
  <si>
    <t>Te Trupezuara</t>
  </si>
  <si>
    <t xml:space="preserve">Makieri e pajisje  </t>
  </si>
  <si>
    <t>Makineri e pajisje</t>
  </si>
  <si>
    <t>vitit 2010</t>
  </si>
  <si>
    <t>Pajisje informatike</t>
  </si>
  <si>
    <t>Instrumenta dhe vegla</t>
  </si>
  <si>
    <t>Shuma Mobilje e orendi</t>
  </si>
  <si>
    <t>Shuma instrumenta e vegla</t>
  </si>
  <si>
    <t>Inventari i Aktiveve Afatgjata Materiale  2010</t>
  </si>
  <si>
    <t>Rr Maliq Muca, Nj. Nr 9, pall. Kirchberger</t>
  </si>
  <si>
    <t>GJERGJ KOTE</t>
  </si>
  <si>
    <t>(  GJERGJ KOTE )</t>
  </si>
  <si>
    <t>TVSH e paguar</t>
  </si>
  <si>
    <t>Mjete monetare te tjera</t>
  </si>
  <si>
    <t>Per Drejtimin e Njesise  Ekonomike</t>
  </si>
  <si>
    <t>GRAPHIC LINE-01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</si>
</sst>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  <numFmt numFmtId="173" formatCode="_-* #,##0_L_e_k_-;\-* #,##0_L_e_k_-;_-* &quot;-&quot;??_L_e_k_-;_-@_-"/>
    <numFmt numFmtId="174" formatCode="_(* #,##0_);_(* \(#,##0\);_(* &quot;-&quot;??_);_(@_)"/>
    <numFmt numFmtId="175" formatCode="0.00;[Red]0.00"/>
    <numFmt numFmtId="176" formatCode="0.0;[Red]0.0"/>
    <numFmt numFmtId="177" formatCode="0;[Red]0"/>
    <numFmt numFmtId="178" formatCode="_(* #,##0.0_);_(* \(#,##0.0\);_(* &quot;-&quot;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3"/>
      <name val="Book Antiqua"/>
      <family val="1"/>
    </font>
    <font>
      <b/>
      <sz val="12"/>
      <color indexed="63"/>
      <name val="Book Antiqua"/>
      <family val="1"/>
    </font>
    <font>
      <b/>
      <sz val="10"/>
      <color indexed="63"/>
      <name val="Book Antiqua"/>
      <family val="1"/>
    </font>
    <font>
      <sz val="10"/>
      <name val="Book Antiqu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/>
      <top style="thin"/>
      <bottom style="medium"/>
    </border>
    <border>
      <left style="double"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27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4" xfId="0" applyFont="1" applyFill="1" applyBorder="1" applyAlignment="1">
      <alignment horizontal="center"/>
    </xf>
    <xf numFmtId="39" fontId="4" fillId="0" borderId="22" xfId="42" applyNumberFormat="1" applyFont="1" applyBorder="1" applyAlignment="1">
      <alignment/>
    </xf>
    <xf numFmtId="39" fontId="4" fillId="0" borderId="22" xfId="42" applyNumberFormat="1" applyFont="1" applyBorder="1" applyAlignment="1">
      <alignment/>
    </xf>
    <xf numFmtId="39" fontId="4" fillId="0" borderId="22" xfId="0" applyNumberFormat="1" applyFont="1" applyBorder="1" applyAlignment="1">
      <alignment/>
    </xf>
    <xf numFmtId="39" fontId="4" fillId="0" borderId="22" xfId="0" applyNumberFormat="1" applyFont="1" applyBorder="1" applyAlignment="1">
      <alignment/>
    </xf>
    <xf numFmtId="173" fontId="0" fillId="0" borderId="0" xfId="42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12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6" fillId="0" borderId="31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3" fontId="26" fillId="0" borderId="0" xfId="0" applyNumberFormat="1" applyFont="1" applyAlignment="1">
      <alignment vertical="center"/>
    </xf>
    <xf numFmtId="173" fontId="0" fillId="0" borderId="0" xfId="42" applyNumberFormat="1" applyFont="1" applyAlignment="1">
      <alignment vertical="center"/>
    </xf>
    <xf numFmtId="173" fontId="0" fillId="0" borderId="0" xfId="42" applyNumberFormat="1" applyFont="1" applyAlignment="1">
      <alignment/>
    </xf>
    <xf numFmtId="173" fontId="14" fillId="0" borderId="12" xfId="42" applyNumberFormat="1" applyFont="1" applyBorder="1" applyAlignment="1">
      <alignment horizontal="center" vertical="center"/>
    </xf>
    <xf numFmtId="173" fontId="14" fillId="0" borderId="23" xfId="42" applyNumberFormat="1" applyFont="1" applyBorder="1" applyAlignment="1">
      <alignment horizontal="center" vertical="center"/>
    </xf>
    <xf numFmtId="173" fontId="0" fillId="0" borderId="31" xfId="42" applyNumberFormat="1" applyFont="1" applyBorder="1" applyAlignment="1">
      <alignment vertical="center"/>
    </xf>
    <xf numFmtId="173" fontId="0" fillId="0" borderId="31" xfId="42" applyNumberFormat="1" applyFont="1" applyBorder="1" applyAlignment="1">
      <alignment vertical="center"/>
    </xf>
    <xf numFmtId="173" fontId="0" fillId="0" borderId="0" xfId="42" applyNumberFormat="1" applyFont="1" applyBorder="1" applyAlignment="1">
      <alignment vertical="center"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Font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173" fontId="14" fillId="33" borderId="31" xfId="42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vertical="center"/>
    </xf>
    <xf numFmtId="3" fontId="14" fillId="33" borderId="22" xfId="0" applyNumberFormat="1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vertical="center"/>
    </xf>
    <xf numFmtId="3" fontId="20" fillId="33" borderId="22" xfId="0" applyNumberFormat="1" applyFont="1" applyFill="1" applyBorder="1" applyAlignment="1">
      <alignment vertical="center"/>
    </xf>
    <xf numFmtId="3" fontId="26" fillId="33" borderId="22" xfId="0" applyNumberFormat="1" applyFont="1" applyFill="1" applyBorder="1" applyAlignment="1">
      <alignment vertical="center"/>
    </xf>
    <xf numFmtId="0" fontId="26" fillId="33" borderId="22" xfId="0" applyFont="1" applyFill="1" applyBorder="1" applyAlignment="1">
      <alignment horizontal="center" vertical="center"/>
    </xf>
    <xf numFmtId="173" fontId="0" fillId="0" borderId="0" xfId="42" applyNumberFormat="1" applyFont="1" applyAlignment="1">
      <alignment/>
    </xf>
    <xf numFmtId="173" fontId="5" fillId="0" borderId="0" xfId="42" applyNumberFormat="1" applyFont="1" applyAlignment="1">
      <alignment horizontal="center"/>
    </xf>
    <xf numFmtId="173" fontId="0" fillId="0" borderId="32" xfId="42" applyNumberFormat="1" applyFont="1" applyBorder="1" applyAlignment="1">
      <alignment horizontal="center" vertical="center"/>
    </xf>
    <xf numFmtId="173" fontId="0" fillId="0" borderId="32" xfId="42" applyNumberFormat="1" applyFont="1" applyBorder="1" applyAlignment="1">
      <alignment vertical="center"/>
    </xf>
    <xf numFmtId="173" fontId="0" fillId="0" borderId="33" xfId="42" applyNumberFormat="1" applyFont="1" applyBorder="1" applyAlignment="1">
      <alignment horizontal="center" vertical="center"/>
    </xf>
    <xf numFmtId="173" fontId="5" fillId="0" borderId="22" xfId="42" applyNumberFormat="1" applyFont="1" applyBorder="1" applyAlignment="1">
      <alignment vertical="center"/>
    </xf>
    <xf numFmtId="173" fontId="5" fillId="0" borderId="34" xfId="42" applyNumberFormat="1" applyFont="1" applyBorder="1" applyAlignment="1">
      <alignment vertical="center"/>
    </xf>
    <xf numFmtId="173" fontId="5" fillId="0" borderId="24" xfId="42" applyNumberFormat="1" applyFont="1" applyBorder="1" applyAlignment="1">
      <alignment vertical="center"/>
    </xf>
    <xf numFmtId="173" fontId="5" fillId="0" borderId="35" xfId="42" applyNumberFormat="1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173" fontId="9" fillId="33" borderId="22" xfId="42" applyNumberFormat="1" applyFont="1" applyFill="1" applyBorder="1" applyAlignment="1">
      <alignment vertical="center"/>
    </xf>
    <xf numFmtId="173" fontId="9" fillId="33" borderId="34" xfId="42" applyNumberFormat="1" applyFont="1" applyFill="1" applyBorder="1" applyAlignment="1">
      <alignment vertical="center"/>
    </xf>
    <xf numFmtId="173" fontId="9" fillId="33" borderId="24" xfId="42" applyNumberFormat="1" applyFont="1" applyFill="1" applyBorder="1" applyAlignment="1">
      <alignment vertical="center"/>
    </xf>
    <xf numFmtId="174" fontId="34" fillId="33" borderId="22" xfId="42" applyNumberFormat="1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32" fillId="0" borderId="12" xfId="0" applyNumberFormat="1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41" fontId="29" fillId="0" borderId="22" xfId="42" applyNumberFormat="1" applyFont="1" applyBorder="1" applyAlignment="1">
      <alignment/>
    </xf>
    <xf numFmtId="41" fontId="29" fillId="0" borderId="22" xfId="0" applyNumberFormat="1" applyFont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41" fontId="35" fillId="0" borderId="22" xfId="42" applyNumberFormat="1" applyFont="1" applyBorder="1" applyAlignment="1">
      <alignment/>
    </xf>
    <xf numFmtId="43" fontId="29" fillId="0" borderId="0" xfId="0" applyNumberFormat="1" applyFont="1" applyAlignment="1">
      <alignment vertical="center"/>
    </xf>
    <xf numFmtId="172" fontId="29" fillId="0" borderId="22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0" borderId="21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22" xfId="44" applyNumberFormat="1" applyFont="1" applyBorder="1" applyAlignment="1">
      <alignment/>
    </xf>
    <xf numFmtId="37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44" applyNumberFormat="1" applyFont="1" applyBorder="1" applyAlignment="1">
      <alignment vertical="center"/>
    </xf>
    <xf numFmtId="0" fontId="9" fillId="0" borderId="21" xfId="0" applyFont="1" applyBorder="1" applyAlignment="1">
      <alignment/>
    </xf>
    <xf numFmtId="3" fontId="36" fillId="0" borderId="0" xfId="0" applyNumberFormat="1" applyFont="1" applyBorder="1" applyAlignment="1">
      <alignment vertical="center"/>
    </xf>
    <xf numFmtId="41" fontId="32" fillId="0" borderId="22" xfId="0" applyNumberFormat="1" applyFont="1" applyBorder="1" applyAlignment="1">
      <alignment vertical="center"/>
    </xf>
    <xf numFmtId="174" fontId="29" fillId="0" borderId="0" xfId="0" applyNumberFormat="1" applyFont="1" applyAlignment="1">
      <alignment horizontal="center" vertical="center"/>
    </xf>
    <xf numFmtId="41" fontId="2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7" fontId="22" fillId="0" borderId="22" xfId="0" applyNumberFormat="1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3" fontId="0" fillId="0" borderId="22" xfId="42" applyNumberFormat="1" applyFont="1" applyBorder="1" applyAlignment="1">
      <alignment/>
    </xf>
    <xf numFmtId="0" fontId="14" fillId="0" borderId="22" xfId="0" applyFont="1" applyBorder="1" applyAlignment="1">
      <alignment/>
    </xf>
    <xf numFmtId="173" fontId="14" fillId="0" borderId="22" xfId="42" applyNumberFormat="1" applyFont="1" applyBorder="1" applyAlignment="1">
      <alignment/>
    </xf>
    <xf numFmtId="0" fontId="0" fillId="0" borderId="22" xfId="0" applyBorder="1" applyAlignment="1">
      <alignment horizontal="center"/>
    </xf>
    <xf numFmtId="173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26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34" borderId="0" xfId="0" applyNumberFormat="1" applyFont="1" applyFill="1" applyBorder="1" applyAlignment="1">
      <alignment vertical="center"/>
    </xf>
    <xf numFmtId="3" fontId="26" fillId="34" borderId="0" xfId="0" applyNumberFormat="1" applyFont="1" applyFill="1" applyBorder="1" applyAlignment="1">
      <alignment vertical="center"/>
    </xf>
    <xf numFmtId="3" fontId="26" fillId="0" borderId="19" xfId="0" applyNumberFormat="1" applyFont="1" applyBorder="1" applyAlignment="1">
      <alignment vertical="center"/>
    </xf>
    <xf numFmtId="3" fontId="20" fillId="33" borderId="19" xfId="0" applyNumberFormat="1" applyFont="1" applyFill="1" applyBorder="1" applyAlignment="1">
      <alignment vertical="center"/>
    </xf>
    <xf numFmtId="3" fontId="20" fillId="34" borderId="22" xfId="0" applyNumberFormat="1" applyFont="1" applyFill="1" applyBorder="1" applyAlignment="1">
      <alignment vertical="center"/>
    </xf>
    <xf numFmtId="41" fontId="29" fillId="0" borderId="0" xfId="0" applyNumberFormat="1" applyFont="1" applyAlignment="1">
      <alignment horizontal="center" vertical="center"/>
    </xf>
    <xf numFmtId="174" fontId="29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39" fontId="78" fillId="0" borderId="22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4" fillId="0" borderId="0" xfId="42" applyNumberFormat="1" applyFont="1" applyBorder="1" applyAlignment="1">
      <alignment/>
    </xf>
    <xf numFmtId="0" fontId="0" fillId="0" borderId="0" xfId="0" applyFont="1" applyAlignment="1">
      <alignment vertical="center"/>
    </xf>
    <xf numFmtId="3" fontId="26" fillId="34" borderId="22" xfId="0" applyNumberFormat="1" applyFont="1" applyFill="1" applyBorder="1" applyAlignment="1">
      <alignment vertical="center"/>
    </xf>
    <xf numFmtId="0" fontId="37" fillId="35" borderId="0" xfId="0" applyFont="1" applyFill="1" applyAlignment="1">
      <alignment/>
    </xf>
    <xf numFmtId="41" fontId="37" fillId="35" borderId="0" xfId="0" applyNumberFormat="1" applyFont="1" applyFill="1" applyAlignment="1">
      <alignment/>
    </xf>
    <xf numFmtId="41" fontId="38" fillId="35" borderId="0" xfId="0" applyNumberFormat="1" applyFont="1" applyFill="1" applyAlignment="1">
      <alignment/>
    </xf>
    <xf numFmtId="0" fontId="38" fillId="35" borderId="0" xfId="0" applyFont="1" applyFill="1" applyAlignment="1">
      <alignment/>
    </xf>
    <xf numFmtId="0" fontId="37" fillId="35" borderId="36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41" fontId="37" fillId="35" borderId="0" xfId="0" applyNumberFormat="1" applyFont="1" applyFill="1" applyBorder="1" applyAlignment="1">
      <alignment horizontal="center"/>
    </xf>
    <xf numFmtId="41" fontId="37" fillId="35" borderId="0" xfId="0" applyNumberFormat="1" applyFont="1" applyFill="1" applyBorder="1" applyAlignment="1">
      <alignment horizontal="center" wrapText="1"/>
    </xf>
    <xf numFmtId="41" fontId="37" fillId="35" borderId="37" xfId="0" applyNumberFormat="1" applyFont="1" applyFill="1" applyBorder="1" applyAlignment="1">
      <alignment horizontal="center"/>
    </xf>
    <xf numFmtId="41" fontId="37" fillId="35" borderId="38" xfId="0" applyNumberFormat="1" applyFont="1" applyFill="1" applyBorder="1" applyAlignment="1">
      <alignment horizontal="center"/>
    </xf>
    <xf numFmtId="0" fontId="37" fillId="35" borderId="39" xfId="0" applyFont="1" applyFill="1" applyBorder="1" applyAlignment="1">
      <alignment/>
    </xf>
    <xf numFmtId="0" fontId="37" fillId="35" borderId="40" xfId="0" applyFont="1" applyFill="1" applyBorder="1" applyAlignment="1">
      <alignment/>
    </xf>
    <xf numFmtId="0" fontId="37" fillId="35" borderId="41" xfId="0" applyFont="1" applyFill="1" applyBorder="1" applyAlignment="1">
      <alignment/>
    </xf>
    <xf numFmtId="41" fontId="37" fillId="35" borderId="22" xfId="0" applyNumberFormat="1" applyFont="1" applyFill="1" applyBorder="1" applyAlignment="1">
      <alignment/>
    </xf>
    <xf numFmtId="41" fontId="40" fillId="35" borderId="22" xfId="0" applyNumberFormat="1" applyFont="1" applyFill="1" applyBorder="1" applyAlignment="1">
      <alignment/>
    </xf>
    <xf numFmtId="0" fontId="37" fillId="35" borderId="22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9" fillId="6" borderId="42" xfId="0" applyFont="1" applyFill="1" applyBorder="1" applyAlignment="1">
      <alignment/>
    </xf>
    <xf numFmtId="0" fontId="39" fillId="6" borderId="43" xfId="0" applyFont="1" applyFill="1" applyBorder="1" applyAlignment="1">
      <alignment/>
    </xf>
    <xf numFmtId="0" fontId="39" fillId="6" borderId="44" xfId="0" applyFont="1" applyFill="1" applyBorder="1" applyAlignment="1">
      <alignment/>
    </xf>
    <xf numFmtId="41" fontId="39" fillId="6" borderId="22" xfId="0" applyNumberFormat="1" applyFont="1" applyFill="1" applyBorder="1" applyAlignment="1">
      <alignment/>
    </xf>
    <xf numFmtId="46" fontId="0" fillId="0" borderId="23" xfId="0" applyNumberFormat="1" applyFont="1" applyBorder="1" applyAlignment="1">
      <alignment horizontal="center"/>
    </xf>
    <xf numFmtId="2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39" fontId="22" fillId="0" borderId="22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71" fontId="26" fillId="34" borderId="0" xfId="42" applyFont="1" applyFill="1" applyAlignment="1">
      <alignment vertical="center"/>
    </xf>
    <xf numFmtId="171" fontId="26" fillId="34" borderId="0" xfId="42" applyNumberFormat="1" applyFont="1" applyFill="1" applyAlignment="1">
      <alignment vertical="center"/>
    </xf>
    <xf numFmtId="3" fontId="14" fillId="0" borderId="22" xfId="0" applyNumberFormat="1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3" fontId="79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78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2" fillId="0" borderId="22" xfId="0" applyNumberFormat="1" applyFont="1" applyBorder="1" applyAlignment="1">
      <alignment vertical="center"/>
    </xf>
    <xf numFmtId="173" fontId="4" fillId="0" borderId="22" xfId="0" applyNumberFormat="1" applyFont="1" applyBorder="1" applyAlignment="1">
      <alignment/>
    </xf>
    <xf numFmtId="173" fontId="22" fillId="0" borderId="22" xfId="0" applyNumberFormat="1" applyFont="1" applyBorder="1" applyAlignment="1">
      <alignment vertical="center"/>
    </xf>
    <xf numFmtId="37" fontId="4" fillId="0" borderId="22" xfId="42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0" fontId="22" fillId="0" borderId="22" xfId="0" applyFont="1" applyBorder="1" applyAlignment="1">
      <alignment/>
    </xf>
    <xf numFmtId="37" fontId="22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0" fontId="32" fillId="33" borderId="22" xfId="0" applyFont="1" applyFill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177" fontId="4" fillId="0" borderId="3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8" fillId="0" borderId="19" xfId="0" applyFont="1" applyFill="1" applyBorder="1" applyAlignment="1">
      <alignment horizontal="center"/>
    </xf>
    <xf numFmtId="0" fontId="78" fillId="0" borderId="31" xfId="0" applyFont="1" applyFill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37" fillId="6" borderId="11" xfId="0" applyNumberFormat="1" applyFont="1" applyFill="1" applyBorder="1" applyAlignment="1">
      <alignment horizontal="center" wrapText="1"/>
    </xf>
    <xf numFmtId="41" fontId="37" fillId="6" borderId="46" xfId="0" applyNumberFormat="1" applyFont="1" applyFill="1" applyBorder="1" applyAlignment="1">
      <alignment horizontal="center" wrapText="1"/>
    </xf>
    <xf numFmtId="41" fontId="37" fillId="6" borderId="12" xfId="0" applyNumberFormat="1" applyFont="1" applyFill="1" applyBorder="1" applyAlignment="1">
      <alignment horizontal="center" wrapText="1"/>
    </xf>
    <xf numFmtId="41" fontId="37" fillId="6" borderId="47" xfId="0" applyNumberFormat="1" applyFont="1" applyFill="1" applyBorder="1" applyAlignment="1">
      <alignment horizontal="center" wrapText="1"/>
    </xf>
    <xf numFmtId="41" fontId="38" fillId="35" borderId="0" xfId="0" applyNumberFormat="1" applyFont="1" applyFill="1" applyAlignment="1">
      <alignment horizontal="center"/>
    </xf>
    <xf numFmtId="0" fontId="37" fillId="35" borderId="0" xfId="0" applyFont="1" applyFill="1" applyAlignment="1">
      <alignment horizontal="left"/>
    </xf>
    <xf numFmtId="0" fontId="37" fillId="6" borderId="11" xfId="0" applyFont="1" applyFill="1" applyBorder="1" applyAlignment="1">
      <alignment horizontal="center"/>
    </xf>
    <xf numFmtId="0" fontId="37" fillId="6" borderId="46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39" fillId="6" borderId="4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876300</xdr:colOff>
      <xdr:row>10</xdr:row>
      <xdr:rowOff>152400</xdr:rowOff>
    </xdr:from>
    <xdr:ext cx="1333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419975" y="29146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ILANC%202010%20GRAFIK\Documents%20and%20Settings\Administrator\Desktop\Graphic%20Line%20Celj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QT 31.12.2009"/>
    </sheetNames>
    <sheetDataSet>
      <sheetData sheetId="0">
        <row r="11">
          <cell r="G11">
            <v>2526634</v>
          </cell>
          <cell r="I11">
            <v>505326.80000000005</v>
          </cell>
        </row>
        <row r="12">
          <cell r="G12">
            <v>9166</v>
          </cell>
          <cell r="I12">
            <v>1833.2</v>
          </cell>
        </row>
        <row r="13">
          <cell r="G13">
            <v>2804348</v>
          </cell>
          <cell r="I13">
            <v>701087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2" width="9.140625" style="30" customWidth="1"/>
    <col min="3" max="3" width="9.28125" style="30" customWidth="1"/>
    <col min="4" max="4" width="11.421875" style="30" customWidth="1"/>
    <col min="5" max="5" width="12.8515625" style="30" customWidth="1"/>
    <col min="6" max="6" width="5.421875" style="30" customWidth="1"/>
    <col min="7" max="8" width="9.140625" style="30" customWidth="1"/>
    <col min="9" max="9" width="3.140625" style="30" customWidth="1"/>
    <col min="10" max="10" width="9.140625" style="30" customWidth="1"/>
    <col min="11" max="11" width="1.8515625" style="30" customWidth="1"/>
    <col min="12" max="16384" width="9.140625" style="30" customWidth="1"/>
  </cols>
  <sheetData>
    <row r="1" s="26" customFormat="1" ht="6.75" customHeight="1"/>
    <row r="2" spans="1:10" s="26" customFormat="1" ht="13.5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s="27" customFormat="1" ht="14.25" customHeight="1">
      <c r="A3" s="34"/>
      <c r="B3" s="35" t="s">
        <v>162</v>
      </c>
      <c r="C3" s="35"/>
      <c r="D3" s="35"/>
      <c r="E3" s="36" t="s">
        <v>293</v>
      </c>
      <c r="F3" s="37"/>
      <c r="G3" s="38"/>
      <c r="H3" s="36"/>
      <c r="I3" s="35"/>
      <c r="J3" s="39"/>
    </row>
    <row r="4" spans="1:10" s="27" customFormat="1" ht="14.25" customHeight="1">
      <c r="A4" s="34"/>
      <c r="B4" s="35" t="s">
        <v>98</v>
      </c>
      <c r="C4" s="35"/>
      <c r="D4" s="35"/>
      <c r="E4" s="36" t="s">
        <v>294</v>
      </c>
      <c r="F4" s="40"/>
      <c r="G4" s="41"/>
      <c r="H4" s="42"/>
      <c r="I4" s="42"/>
      <c r="J4" s="39"/>
    </row>
    <row r="5" spans="1:10" s="27" customFormat="1" ht="14.25" customHeight="1">
      <c r="A5" s="34"/>
      <c r="B5" s="35" t="s">
        <v>6</v>
      </c>
      <c r="C5" s="35"/>
      <c r="D5" s="35"/>
      <c r="E5" s="43" t="s">
        <v>349</v>
      </c>
      <c r="F5" s="36"/>
      <c r="G5" s="36"/>
      <c r="H5" s="36"/>
      <c r="I5" s="36"/>
      <c r="J5" s="39"/>
    </row>
    <row r="6" spans="1:10" s="27" customFormat="1" ht="14.25" customHeight="1">
      <c r="A6" s="34"/>
      <c r="B6" s="35"/>
      <c r="C6" s="35"/>
      <c r="D6" s="35"/>
      <c r="E6" s="35"/>
      <c r="F6" s="35"/>
      <c r="G6" s="44"/>
      <c r="H6" s="44"/>
      <c r="I6" s="42"/>
      <c r="J6" s="39"/>
    </row>
    <row r="7" spans="1:10" s="27" customFormat="1" ht="14.25" customHeight="1">
      <c r="A7" s="34"/>
      <c r="B7" s="35" t="s">
        <v>0</v>
      </c>
      <c r="C7" s="35"/>
      <c r="D7" s="35"/>
      <c r="E7" s="281" t="s">
        <v>295</v>
      </c>
      <c r="F7" s="45"/>
      <c r="G7" s="35"/>
      <c r="H7" s="35"/>
      <c r="I7" s="35"/>
      <c r="J7" s="39"/>
    </row>
    <row r="8" spans="1:10" s="27" customFormat="1" ht="14.25" customHeight="1">
      <c r="A8" s="34"/>
      <c r="B8" s="35" t="s">
        <v>1</v>
      </c>
      <c r="C8" s="35"/>
      <c r="D8" s="35"/>
      <c r="E8" s="281">
        <v>9653</v>
      </c>
      <c r="F8" s="46"/>
      <c r="G8" s="35"/>
      <c r="H8" s="35"/>
      <c r="I8" s="35"/>
      <c r="J8" s="39"/>
    </row>
    <row r="9" spans="1:10" s="27" customFormat="1" ht="14.25" customHeight="1">
      <c r="A9" s="34"/>
      <c r="B9" s="35"/>
      <c r="C9" s="35"/>
      <c r="D9" s="35"/>
      <c r="E9" s="35"/>
      <c r="F9" s="35"/>
      <c r="G9" s="35"/>
      <c r="H9" s="35"/>
      <c r="I9" s="35"/>
      <c r="J9" s="39"/>
    </row>
    <row r="10" spans="1:10" s="27" customFormat="1" ht="14.25" customHeight="1">
      <c r="A10" s="34"/>
      <c r="B10" s="35" t="s">
        <v>31</v>
      </c>
      <c r="C10" s="35"/>
      <c r="D10" s="35"/>
      <c r="E10" s="36" t="s">
        <v>299</v>
      </c>
      <c r="F10" s="36"/>
      <c r="G10" s="36"/>
      <c r="H10" s="36"/>
      <c r="I10" s="36"/>
      <c r="J10" s="39"/>
    </row>
    <row r="11" spans="1:10" s="27" customFormat="1" ht="14.25" customHeight="1">
      <c r="A11" s="34"/>
      <c r="B11" s="35"/>
      <c r="C11" s="35"/>
      <c r="D11" s="35"/>
      <c r="E11" s="43" t="s">
        <v>300</v>
      </c>
      <c r="F11" s="43"/>
      <c r="G11" s="43"/>
      <c r="H11" s="43"/>
      <c r="I11" s="43"/>
      <c r="J11" s="39"/>
    </row>
    <row r="12" spans="1:10" s="27" customFormat="1" ht="14.25" customHeight="1">
      <c r="A12" s="34"/>
      <c r="B12" s="35"/>
      <c r="C12" s="35"/>
      <c r="D12" s="35"/>
      <c r="E12" s="43"/>
      <c r="F12" s="43"/>
      <c r="G12" s="43"/>
      <c r="H12" s="43"/>
      <c r="I12" s="43"/>
      <c r="J12" s="39"/>
    </row>
    <row r="13" spans="1:10" s="28" customFormat="1" ht="13.5">
      <c r="A13" s="47"/>
      <c r="B13" s="48"/>
      <c r="C13" s="48"/>
      <c r="D13" s="48"/>
      <c r="E13" s="48"/>
      <c r="F13" s="48"/>
      <c r="G13" s="48"/>
      <c r="H13" s="48"/>
      <c r="I13" s="48"/>
      <c r="J13" s="49"/>
    </row>
    <row r="14" spans="1:10" s="28" customFormat="1" ht="13.5">
      <c r="A14" s="47"/>
      <c r="B14" s="48"/>
      <c r="C14" s="48"/>
      <c r="D14" s="48"/>
      <c r="E14" s="48"/>
      <c r="F14" s="48"/>
      <c r="G14" s="48"/>
      <c r="H14" s="48"/>
      <c r="I14" s="48"/>
      <c r="J14" s="49"/>
    </row>
    <row r="15" spans="1:10" s="28" customFormat="1" ht="13.5">
      <c r="A15" s="47"/>
      <c r="B15" s="48"/>
      <c r="C15" s="48"/>
      <c r="D15" s="48"/>
      <c r="E15" s="48"/>
      <c r="F15" s="48"/>
      <c r="G15" s="48"/>
      <c r="H15" s="48"/>
      <c r="I15" s="48"/>
      <c r="J15" s="49"/>
    </row>
    <row r="16" spans="1:10" s="28" customFormat="1" ht="13.5">
      <c r="A16" s="47"/>
      <c r="B16" s="48"/>
      <c r="C16" s="48"/>
      <c r="D16" s="48"/>
      <c r="E16" s="48"/>
      <c r="F16" s="48"/>
      <c r="G16" s="48"/>
      <c r="H16" s="48"/>
      <c r="I16" s="48"/>
      <c r="J16" s="49"/>
    </row>
    <row r="17" spans="1:10" s="28" customFormat="1" ht="13.5">
      <c r="A17" s="47"/>
      <c r="B17" s="48"/>
      <c r="C17" s="48"/>
      <c r="D17" s="48"/>
      <c r="E17" s="48"/>
      <c r="F17" s="48"/>
      <c r="G17" s="48"/>
      <c r="H17" s="48"/>
      <c r="I17" s="48"/>
      <c r="J17" s="49"/>
    </row>
    <row r="18" spans="1:10" s="28" customFormat="1" ht="13.5">
      <c r="A18" s="47"/>
      <c r="B18" s="48"/>
      <c r="C18" s="48"/>
      <c r="D18" s="48"/>
      <c r="E18" s="48"/>
      <c r="F18" s="48"/>
      <c r="G18" s="48"/>
      <c r="H18" s="48"/>
      <c r="I18" s="48"/>
      <c r="J18" s="49"/>
    </row>
    <row r="19" spans="1:10" s="28" customFormat="1" ht="13.5">
      <c r="A19" s="47"/>
      <c r="B19" s="48"/>
      <c r="C19" s="48"/>
      <c r="D19" s="48"/>
      <c r="E19" s="48"/>
      <c r="F19" s="48"/>
      <c r="G19" s="48"/>
      <c r="H19" s="48"/>
      <c r="I19" s="48"/>
      <c r="J19" s="49"/>
    </row>
    <row r="20" spans="1:10" s="28" customFormat="1" ht="13.5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s="28" customFormat="1" ht="13.5">
      <c r="A21" s="47"/>
      <c r="C21" s="48"/>
      <c r="D21" s="48"/>
      <c r="E21" s="48"/>
      <c r="F21" s="48"/>
      <c r="G21" s="48"/>
      <c r="H21" s="48"/>
      <c r="I21" s="48"/>
      <c r="J21" s="49"/>
    </row>
    <row r="22" spans="1:10" s="28" customFormat="1" ht="13.5">
      <c r="A22" s="47"/>
      <c r="B22" s="48"/>
      <c r="C22" s="48"/>
      <c r="D22" s="48"/>
      <c r="E22" s="48"/>
      <c r="F22" s="48"/>
      <c r="G22" s="48"/>
      <c r="H22" s="48"/>
      <c r="I22" s="48"/>
      <c r="J22" s="49"/>
    </row>
    <row r="23" spans="1:10" s="28" customFormat="1" ht="13.5">
      <c r="A23" s="47"/>
      <c r="B23" s="48"/>
      <c r="C23" s="48"/>
      <c r="D23" s="48"/>
      <c r="E23" s="48"/>
      <c r="F23" s="48"/>
      <c r="G23" s="48"/>
      <c r="H23" s="48"/>
      <c r="I23" s="48"/>
      <c r="J23" s="49"/>
    </row>
    <row r="24" spans="1:10" s="28" customFormat="1" ht="13.5">
      <c r="A24" s="47"/>
      <c r="B24" s="48"/>
      <c r="C24" s="48"/>
      <c r="D24" s="48"/>
      <c r="E24" s="48"/>
      <c r="F24" s="48"/>
      <c r="G24" s="48"/>
      <c r="H24" s="48"/>
      <c r="I24" s="48"/>
      <c r="J24" s="49"/>
    </row>
    <row r="25" spans="1:10" s="50" customFormat="1" ht="33">
      <c r="A25" s="360" t="s">
        <v>7</v>
      </c>
      <c r="B25" s="361"/>
      <c r="C25" s="361"/>
      <c r="D25" s="361"/>
      <c r="E25" s="361"/>
      <c r="F25" s="361"/>
      <c r="G25" s="361"/>
      <c r="H25" s="361"/>
      <c r="I25" s="361"/>
      <c r="J25" s="362"/>
    </row>
    <row r="26" spans="1:10" s="28" customFormat="1" ht="13.5">
      <c r="A26" s="51"/>
      <c r="B26" s="363" t="s">
        <v>75</v>
      </c>
      <c r="C26" s="363"/>
      <c r="D26" s="363"/>
      <c r="E26" s="363"/>
      <c r="F26" s="363"/>
      <c r="G26" s="363"/>
      <c r="H26" s="363"/>
      <c r="I26" s="363"/>
      <c r="J26" s="49"/>
    </row>
    <row r="27" spans="1:10" s="28" customFormat="1" ht="13.5">
      <c r="A27" s="47"/>
      <c r="B27" s="363" t="s">
        <v>76</v>
      </c>
      <c r="C27" s="363"/>
      <c r="D27" s="363"/>
      <c r="E27" s="363"/>
      <c r="F27" s="363"/>
      <c r="G27" s="363"/>
      <c r="H27" s="363"/>
      <c r="I27" s="363"/>
      <c r="J27" s="49"/>
    </row>
    <row r="28" spans="1:10" s="28" customFormat="1" ht="13.5">
      <c r="A28" s="47"/>
      <c r="B28" s="48"/>
      <c r="C28" s="48"/>
      <c r="D28" s="48"/>
      <c r="E28" s="48"/>
      <c r="F28" s="48"/>
      <c r="G28" s="48"/>
      <c r="H28" s="48"/>
      <c r="I28" s="48"/>
      <c r="J28" s="49"/>
    </row>
    <row r="29" spans="1:10" s="28" customFormat="1" ht="13.5">
      <c r="A29" s="47"/>
      <c r="B29" s="48"/>
      <c r="C29" s="48"/>
      <c r="D29" s="48"/>
      <c r="E29" s="48"/>
      <c r="F29" s="48"/>
      <c r="G29" s="48"/>
      <c r="H29" s="48"/>
      <c r="I29" s="48"/>
      <c r="J29" s="49"/>
    </row>
    <row r="30" spans="1:10" s="55" customFormat="1" ht="32.25">
      <c r="A30" s="47"/>
      <c r="B30" s="48"/>
      <c r="C30" s="48"/>
      <c r="D30" s="48"/>
      <c r="E30" s="52" t="s">
        <v>302</v>
      </c>
      <c r="F30" s="53"/>
      <c r="G30" s="53"/>
      <c r="H30" s="53"/>
      <c r="I30" s="53"/>
      <c r="J30" s="54"/>
    </row>
    <row r="31" spans="1:10" s="55" customFormat="1" ht="13.5">
      <c r="A31" s="56"/>
      <c r="B31" s="53"/>
      <c r="C31" s="53"/>
      <c r="D31" s="53"/>
      <c r="E31" s="53"/>
      <c r="F31" s="53"/>
      <c r="G31" s="53"/>
      <c r="H31" s="53"/>
      <c r="I31" s="53"/>
      <c r="J31" s="54"/>
    </row>
    <row r="32" spans="1:10" s="55" customFormat="1" ht="13.5">
      <c r="A32" s="56"/>
      <c r="B32" s="53"/>
      <c r="C32" s="53"/>
      <c r="D32" s="53"/>
      <c r="E32" s="53"/>
      <c r="F32" s="53"/>
      <c r="G32" s="53"/>
      <c r="H32" s="53"/>
      <c r="I32" s="53"/>
      <c r="J32" s="54"/>
    </row>
    <row r="33" spans="1:10" s="55" customFormat="1" ht="13.5">
      <c r="A33" s="56"/>
      <c r="B33" s="53"/>
      <c r="C33" s="53"/>
      <c r="D33" s="53"/>
      <c r="E33" s="53"/>
      <c r="F33" s="53"/>
      <c r="G33" s="53"/>
      <c r="H33" s="53"/>
      <c r="I33" s="53"/>
      <c r="J33" s="54"/>
    </row>
    <row r="34" spans="1:10" s="55" customFormat="1" ht="13.5">
      <c r="A34" s="56"/>
      <c r="B34" s="53"/>
      <c r="C34" s="53"/>
      <c r="D34" s="53"/>
      <c r="E34" s="53"/>
      <c r="F34" s="53"/>
      <c r="G34" s="53"/>
      <c r="H34" s="53"/>
      <c r="I34" s="53"/>
      <c r="J34" s="54"/>
    </row>
    <row r="35" spans="1:10" s="55" customFormat="1" ht="13.5">
      <c r="A35" s="56"/>
      <c r="B35" s="53"/>
      <c r="C35" s="53"/>
      <c r="D35" s="53"/>
      <c r="E35" s="53"/>
      <c r="F35" s="53"/>
      <c r="G35" s="53"/>
      <c r="H35" s="53"/>
      <c r="I35" s="53"/>
      <c r="J35" s="54"/>
    </row>
    <row r="36" spans="1:10" s="55" customFormat="1" ht="13.5">
      <c r="A36" s="56"/>
      <c r="B36" s="53"/>
      <c r="C36" s="53"/>
      <c r="D36" s="53"/>
      <c r="E36" s="53"/>
      <c r="F36" s="53"/>
      <c r="G36" s="53"/>
      <c r="H36" s="53"/>
      <c r="I36" s="53"/>
      <c r="J36" s="54"/>
    </row>
    <row r="37" spans="1:10" s="55" customFormat="1" ht="13.5">
      <c r="A37" s="56"/>
      <c r="B37" s="53"/>
      <c r="C37" s="53"/>
      <c r="D37" s="53"/>
      <c r="E37" s="53"/>
      <c r="F37" s="53"/>
      <c r="G37" s="53"/>
      <c r="H37" s="53"/>
      <c r="I37" s="53"/>
      <c r="J37" s="54"/>
    </row>
    <row r="38" spans="1:10" s="55" customFormat="1" ht="13.5">
      <c r="A38" s="56"/>
      <c r="B38" s="53"/>
      <c r="C38" s="53"/>
      <c r="D38" s="53"/>
      <c r="E38" s="53"/>
      <c r="F38" s="53"/>
      <c r="G38" s="53"/>
      <c r="H38" s="53"/>
      <c r="I38" s="53"/>
      <c r="J38" s="54"/>
    </row>
    <row r="39" spans="1:10" s="55" customFormat="1" ht="13.5">
      <c r="A39" s="56"/>
      <c r="B39" s="53"/>
      <c r="C39" s="53"/>
      <c r="D39" s="53"/>
      <c r="E39" s="53"/>
      <c r="F39" s="53"/>
      <c r="G39" s="53"/>
      <c r="H39" s="53"/>
      <c r="I39" s="53"/>
      <c r="J39" s="54"/>
    </row>
    <row r="40" spans="1:10" s="55" customFormat="1" ht="13.5">
      <c r="A40" s="56"/>
      <c r="B40" s="53"/>
      <c r="C40" s="53"/>
      <c r="D40" s="53"/>
      <c r="E40" s="53"/>
      <c r="F40" s="53"/>
      <c r="G40" s="53"/>
      <c r="H40" s="53"/>
      <c r="I40" s="53"/>
      <c r="J40" s="54"/>
    </row>
    <row r="41" spans="1:10" s="55" customFormat="1" ht="13.5">
      <c r="A41" s="56"/>
      <c r="B41" s="53"/>
      <c r="C41" s="53"/>
      <c r="D41" s="53"/>
      <c r="E41" s="53"/>
      <c r="F41" s="53"/>
      <c r="G41" s="53"/>
      <c r="H41" s="53"/>
      <c r="I41" s="53"/>
      <c r="J41" s="54"/>
    </row>
    <row r="42" spans="1:10" s="55" customFormat="1" ht="13.5">
      <c r="A42" s="56"/>
      <c r="B42" s="53"/>
      <c r="C42" s="53"/>
      <c r="D42" s="53"/>
      <c r="E42" s="53"/>
      <c r="F42" s="53"/>
      <c r="G42" s="53"/>
      <c r="H42" s="53"/>
      <c r="I42" s="53"/>
      <c r="J42" s="54"/>
    </row>
    <row r="43" spans="1:10" s="55" customFormat="1" ht="13.5">
      <c r="A43" s="56"/>
      <c r="B43" s="53"/>
      <c r="C43" s="53"/>
      <c r="D43" s="53"/>
      <c r="E43" s="53"/>
      <c r="F43" s="53"/>
      <c r="G43" s="53"/>
      <c r="H43" s="53"/>
      <c r="I43" s="53"/>
      <c r="J43" s="54"/>
    </row>
    <row r="44" spans="1:10" s="55" customFormat="1" ht="13.5">
      <c r="A44" s="56"/>
      <c r="B44" s="53"/>
      <c r="C44" s="53"/>
      <c r="D44" s="53"/>
      <c r="E44" s="53"/>
      <c r="F44" s="53"/>
      <c r="G44" s="53"/>
      <c r="H44" s="53"/>
      <c r="I44" s="53"/>
      <c r="J44" s="54"/>
    </row>
    <row r="45" spans="1:10" s="55" customFormat="1" ht="9" customHeight="1">
      <c r="A45" s="56"/>
      <c r="B45" s="53"/>
      <c r="C45" s="53"/>
      <c r="D45" s="53"/>
      <c r="E45" s="53"/>
      <c r="F45" s="53"/>
      <c r="G45" s="53"/>
      <c r="H45" s="53"/>
      <c r="I45" s="53"/>
      <c r="J45" s="54"/>
    </row>
    <row r="46" spans="1:10" s="55" customFormat="1" ht="13.5">
      <c r="A46" s="56"/>
      <c r="B46" s="53"/>
      <c r="C46" s="53"/>
      <c r="D46" s="53"/>
      <c r="E46" s="53"/>
      <c r="F46" s="53"/>
      <c r="G46" s="53"/>
      <c r="H46" s="53"/>
      <c r="I46" s="53"/>
      <c r="J46" s="54"/>
    </row>
    <row r="47" spans="1:10" s="55" customFormat="1" ht="13.5">
      <c r="A47" s="56"/>
      <c r="B47" s="53"/>
      <c r="C47" s="53"/>
      <c r="D47" s="53"/>
      <c r="E47" s="53"/>
      <c r="F47" s="53"/>
      <c r="G47" s="53"/>
      <c r="H47" s="53"/>
      <c r="I47" s="53"/>
      <c r="J47" s="54"/>
    </row>
    <row r="48" spans="1:10" s="27" customFormat="1" ht="12.75" customHeight="1">
      <c r="A48" s="34"/>
      <c r="B48" s="35" t="s">
        <v>104</v>
      </c>
      <c r="C48" s="35"/>
      <c r="D48" s="35"/>
      <c r="E48" s="35"/>
      <c r="F48" s="35"/>
      <c r="G48" s="364" t="s">
        <v>296</v>
      </c>
      <c r="H48" s="364"/>
      <c r="I48" s="35"/>
      <c r="J48" s="39"/>
    </row>
    <row r="49" spans="1:10" s="27" customFormat="1" ht="12.75" customHeight="1">
      <c r="A49" s="34"/>
      <c r="B49" s="35" t="s">
        <v>105</v>
      </c>
      <c r="C49" s="35"/>
      <c r="D49" s="35"/>
      <c r="E49" s="35"/>
      <c r="F49" s="35"/>
      <c r="G49" s="366" t="s">
        <v>297</v>
      </c>
      <c r="H49" s="366"/>
      <c r="I49" s="35"/>
      <c r="J49" s="39"/>
    </row>
    <row r="50" spans="1:10" s="27" customFormat="1" ht="12.75" customHeight="1">
      <c r="A50" s="34"/>
      <c r="B50" s="35" t="s">
        <v>99</v>
      </c>
      <c r="C50" s="35"/>
      <c r="D50" s="35"/>
      <c r="E50" s="35"/>
      <c r="F50" s="35"/>
      <c r="G50" s="366" t="s">
        <v>298</v>
      </c>
      <c r="H50" s="366"/>
      <c r="I50" s="35"/>
      <c r="J50" s="39"/>
    </row>
    <row r="51" spans="1:10" s="27" customFormat="1" ht="12.75" customHeight="1">
      <c r="A51" s="34"/>
      <c r="B51" s="35" t="s">
        <v>100</v>
      </c>
      <c r="C51" s="35"/>
      <c r="D51" s="35"/>
      <c r="E51" s="35"/>
      <c r="F51" s="35"/>
      <c r="G51" s="366" t="s">
        <v>230</v>
      </c>
      <c r="H51" s="366"/>
      <c r="I51" s="35"/>
      <c r="J51" s="39"/>
    </row>
    <row r="52" spans="1:10" s="28" customFormat="1" ht="13.5">
      <c r="A52" s="47"/>
      <c r="B52" s="48"/>
      <c r="C52" s="48"/>
      <c r="D52" s="48"/>
      <c r="E52" s="48"/>
      <c r="F52" s="48"/>
      <c r="G52" s="48"/>
      <c r="H52" s="48"/>
      <c r="I52" s="48"/>
      <c r="J52" s="49"/>
    </row>
    <row r="53" spans="1:10" s="29" customFormat="1" ht="12.75" customHeight="1">
      <c r="A53" s="57"/>
      <c r="B53" s="35" t="s">
        <v>106</v>
      </c>
      <c r="C53" s="35"/>
      <c r="D53" s="35"/>
      <c r="E53" s="35"/>
      <c r="F53" s="46" t="s">
        <v>101</v>
      </c>
      <c r="G53" s="367" t="s">
        <v>309</v>
      </c>
      <c r="H53" s="363"/>
      <c r="I53" s="58"/>
      <c r="J53" s="59"/>
    </row>
    <row r="54" spans="1:10" s="29" customFormat="1" ht="12.75" customHeight="1">
      <c r="A54" s="57"/>
      <c r="B54" s="35"/>
      <c r="C54" s="35"/>
      <c r="D54" s="35"/>
      <c r="E54" s="35"/>
      <c r="F54" s="46" t="s">
        <v>102</v>
      </c>
      <c r="G54" s="365" t="s">
        <v>320</v>
      </c>
      <c r="H54" s="363"/>
      <c r="I54" s="58"/>
      <c r="J54" s="59"/>
    </row>
    <row r="55" spans="1:10" s="29" customFormat="1" ht="7.5" customHeight="1">
      <c r="A55" s="57"/>
      <c r="B55" s="35"/>
      <c r="C55" s="35"/>
      <c r="D55" s="35"/>
      <c r="E55" s="35"/>
      <c r="F55" s="46"/>
      <c r="G55" s="46"/>
      <c r="H55" s="46"/>
      <c r="I55" s="58"/>
      <c r="J55" s="59"/>
    </row>
    <row r="56" spans="1:10" s="29" customFormat="1" ht="12.75" customHeight="1">
      <c r="A56" s="57"/>
      <c r="B56" s="35" t="s">
        <v>103</v>
      </c>
      <c r="C56" s="35"/>
      <c r="D56" s="35"/>
      <c r="E56" s="46"/>
      <c r="F56" s="35"/>
      <c r="G56" s="36"/>
      <c r="H56" s="36"/>
      <c r="I56" s="58"/>
      <c r="J56" s="59"/>
    </row>
    <row r="57" spans="1:10" ht="22.5" customHeight="1">
      <c r="A57" s="60"/>
      <c r="B57" s="61"/>
      <c r="C57" s="61"/>
      <c r="D57" s="61"/>
      <c r="E57" s="61"/>
      <c r="F57" s="61"/>
      <c r="G57" s="61"/>
      <c r="H57" s="61"/>
      <c r="I57" s="61"/>
      <c r="J57" s="62"/>
    </row>
    <row r="58" ht="6.75" customHeight="1"/>
  </sheetData>
  <sheetProtection/>
  <mergeCells count="9"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29.28125" style="0" customWidth="1"/>
    <col min="4" max="4" width="11.8515625" style="0" customWidth="1"/>
    <col min="5" max="5" width="10.28125" style="0" customWidth="1"/>
    <col min="6" max="6" width="6.7109375" style="0" customWidth="1"/>
    <col min="7" max="7" width="10.421875" style="0" customWidth="1"/>
    <col min="8" max="8" width="5.7109375" style="0" customWidth="1"/>
    <col min="9" max="9" width="10.28125" style="0" customWidth="1"/>
    <col min="10" max="10" width="10.140625" style="0" customWidth="1"/>
    <col min="11" max="11" width="7.7109375" style="0" customWidth="1"/>
    <col min="12" max="12" width="10.57421875" style="0" customWidth="1"/>
    <col min="13" max="13" width="11.421875" style="0" customWidth="1"/>
  </cols>
  <sheetData>
    <row r="1" spans="1:13" ht="14.25">
      <c r="A1" s="313"/>
      <c r="B1" s="313"/>
      <c r="C1" s="313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5.75">
      <c r="A2" s="457" t="s">
        <v>321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5.75">
      <c r="A3" s="315"/>
      <c r="B3" s="315"/>
      <c r="C3" s="313"/>
      <c r="D3" s="314"/>
      <c r="E3" s="314"/>
      <c r="F3" s="315"/>
      <c r="G3" s="315"/>
      <c r="H3" s="315"/>
      <c r="I3" s="315"/>
      <c r="J3" s="314"/>
      <c r="K3" s="314"/>
      <c r="L3" s="314"/>
      <c r="M3" s="314"/>
    </row>
    <row r="4" spans="1:13" ht="15.75">
      <c r="A4" s="458" t="s">
        <v>322</v>
      </c>
      <c r="B4" s="458"/>
      <c r="C4" s="313"/>
      <c r="D4" s="314"/>
      <c r="E4" s="315"/>
      <c r="F4" s="315"/>
      <c r="G4" s="315"/>
      <c r="H4" s="315"/>
      <c r="I4" s="315"/>
      <c r="J4" s="314"/>
      <c r="K4" s="314"/>
      <c r="L4" s="314"/>
      <c r="M4" s="314"/>
    </row>
    <row r="5" spans="1:13" ht="15.75">
      <c r="A5" s="313"/>
      <c r="B5" s="313"/>
      <c r="C5" s="313"/>
      <c r="D5" s="314"/>
      <c r="E5" s="315"/>
      <c r="F5" s="316"/>
      <c r="G5" s="314"/>
      <c r="H5" s="315"/>
      <c r="I5" s="315"/>
      <c r="J5" s="314"/>
      <c r="K5" s="314"/>
      <c r="L5" s="314"/>
      <c r="M5" s="314"/>
    </row>
    <row r="6" spans="1:13" ht="14.25">
      <c r="A6" s="313"/>
      <c r="B6" s="313"/>
      <c r="C6" s="313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13" ht="13.5">
      <c r="A7" s="459" t="s">
        <v>323</v>
      </c>
      <c r="B7" s="461" t="s">
        <v>324</v>
      </c>
      <c r="C7" s="459" t="s">
        <v>65</v>
      </c>
      <c r="D7" s="453" t="s">
        <v>325</v>
      </c>
      <c r="E7" s="453" t="s">
        <v>326</v>
      </c>
      <c r="F7" s="453" t="s">
        <v>327</v>
      </c>
      <c r="G7" s="453" t="s">
        <v>328</v>
      </c>
      <c r="H7" s="453" t="s">
        <v>329</v>
      </c>
      <c r="I7" s="453" t="s">
        <v>330</v>
      </c>
      <c r="J7" s="453" t="s">
        <v>331</v>
      </c>
      <c r="K7" s="453" t="s">
        <v>332</v>
      </c>
      <c r="L7" s="453" t="s">
        <v>333</v>
      </c>
      <c r="M7" s="455" t="s">
        <v>334</v>
      </c>
    </row>
    <row r="8" spans="1:13" ht="14.25" thickBot="1">
      <c r="A8" s="460"/>
      <c r="B8" s="462"/>
      <c r="C8" s="460"/>
      <c r="D8" s="454"/>
      <c r="E8" s="454"/>
      <c r="F8" s="454"/>
      <c r="G8" s="454"/>
      <c r="H8" s="454"/>
      <c r="I8" s="454"/>
      <c r="J8" s="454"/>
      <c r="K8" s="454"/>
      <c r="L8" s="454"/>
      <c r="M8" s="456"/>
    </row>
    <row r="9" spans="1:13" ht="15.75">
      <c r="A9" s="317"/>
      <c r="B9" s="318"/>
      <c r="C9" s="319"/>
      <c r="D9" s="320"/>
      <c r="E9" s="320"/>
      <c r="F9" s="320"/>
      <c r="G9" s="320"/>
      <c r="H9" s="320"/>
      <c r="I9" s="320"/>
      <c r="J9" s="320"/>
      <c r="K9" s="321"/>
      <c r="L9" s="322"/>
      <c r="M9" s="323"/>
    </row>
    <row r="10" spans="1:13" ht="14.25">
      <c r="A10" s="324">
        <v>1</v>
      </c>
      <c r="B10" s="325">
        <v>2134</v>
      </c>
      <c r="C10" s="326" t="s">
        <v>341</v>
      </c>
      <c r="D10" s="327">
        <v>2021307</v>
      </c>
      <c r="E10" s="327">
        <v>0</v>
      </c>
      <c r="F10" s="327"/>
      <c r="G10" s="327">
        <f>D10+E10-F10</f>
        <v>2021307</v>
      </c>
      <c r="H10" s="327"/>
      <c r="I10" s="327">
        <f>D10*20%</f>
        <v>404261.4</v>
      </c>
      <c r="J10" s="327">
        <f>SUM(H10:I10)</f>
        <v>404261.4</v>
      </c>
      <c r="K10" s="327"/>
      <c r="L10" s="327">
        <f>J10-K10</f>
        <v>404261.4</v>
      </c>
      <c r="M10" s="327">
        <f>G10-L10</f>
        <v>1617045.6</v>
      </c>
    </row>
    <row r="11" spans="1:13" ht="14.25">
      <c r="A11" s="324">
        <v>2</v>
      </c>
      <c r="B11" s="325">
        <v>2181</v>
      </c>
      <c r="C11" s="326" t="s">
        <v>335</v>
      </c>
      <c r="D11" s="328">
        <v>7333</v>
      </c>
      <c r="E11" s="327"/>
      <c r="F11" s="327"/>
      <c r="G11" s="327">
        <f>D11+E11-F11</f>
        <v>7333</v>
      </c>
      <c r="H11" s="327"/>
      <c r="I11" s="327">
        <f>G11*20%</f>
        <v>1466.6000000000001</v>
      </c>
      <c r="J11" s="327">
        <f>SUM(H11:I11)</f>
        <v>1466.6000000000001</v>
      </c>
      <c r="K11" s="327"/>
      <c r="L11" s="327">
        <f>J11-K11</f>
        <v>1466.6000000000001</v>
      </c>
      <c r="M11" s="327">
        <f>G11-L11</f>
        <v>5866.4</v>
      </c>
    </row>
    <row r="12" spans="1:13" ht="14.25">
      <c r="A12" s="324">
        <v>3</v>
      </c>
      <c r="B12" s="325">
        <v>2181</v>
      </c>
      <c r="C12" s="326" t="s">
        <v>336</v>
      </c>
      <c r="D12" s="328"/>
      <c r="E12" s="327">
        <v>25958</v>
      </c>
      <c r="F12" s="327"/>
      <c r="G12" s="327">
        <v>25958</v>
      </c>
      <c r="H12" s="327"/>
      <c r="I12" s="327">
        <f>G12*0.2/365*15</f>
        <v>213.35342465753428</v>
      </c>
      <c r="J12" s="327">
        <v>213</v>
      </c>
      <c r="K12" s="327"/>
      <c r="L12" s="327">
        <f>J12-K12</f>
        <v>213</v>
      </c>
      <c r="M12" s="327">
        <f>G12-L12</f>
        <v>25745</v>
      </c>
    </row>
    <row r="13" spans="1:13" ht="14.25">
      <c r="A13" s="324">
        <v>4</v>
      </c>
      <c r="B13" s="325">
        <v>2182</v>
      </c>
      <c r="C13" s="326" t="s">
        <v>337</v>
      </c>
      <c r="D13" s="327">
        <v>2103261</v>
      </c>
      <c r="E13" s="327"/>
      <c r="F13" s="327"/>
      <c r="G13" s="327">
        <f>D13+E13-F13</f>
        <v>2103261</v>
      </c>
      <c r="H13" s="327"/>
      <c r="I13" s="327">
        <f>G13*25%</f>
        <v>525815.25</v>
      </c>
      <c r="J13" s="327">
        <f>SUM(H13:I13)</f>
        <v>525815.25</v>
      </c>
      <c r="K13" s="327"/>
      <c r="L13" s="327">
        <f>J13-K13</f>
        <v>525815.25</v>
      </c>
      <c r="M13" s="327">
        <f>G13-L13</f>
        <v>1577445.75</v>
      </c>
    </row>
    <row r="14" spans="1:13" ht="14.25">
      <c r="A14" s="324">
        <v>5</v>
      </c>
      <c r="B14" s="329">
        <v>2134</v>
      </c>
      <c r="C14" s="330" t="s">
        <v>338</v>
      </c>
      <c r="D14" s="327"/>
      <c r="E14" s="327">
        <v>1937998.33</v>
      </c>
      <c r="F14" s="327"/>
      <c r="G14" s="327">
        <v>1937998</v>
      </c>
      <c r="H14" s="327"/>
      <c r="I14" s="327">
        <f>G14*0.2/365*137</f>
        <v>145482.5895890411</v>
      </c>
      <c r="J14" s="327">
        <f>SUM(H14:I14)</f>
        <v>145482.5895890411</v>
      </c>
      <c r="K14" s="327"/>
      <c r="L14" s="327">
        <v>145483</v>
      </c>
      <c r="M14" s="327">
        <f>E14-I14</f>
        <v>1792515.7404109589</v>
      </c>
    </row>
    <row r="15" spans="1:13" ht="14.25">
      <c r="A15" s="324">
        <v>6</v>
      </c>
      <c r="B15" s="329">
        <v>2135</v>
      </c>
      <c r="C15" s="330" t="s">
        <v>339</v>
      </c>
      <c r="D15" s="327"/>
      <c r="E15" s="327">
        <v>70833</v>
      </c>
      <c r="F15" s="327"/>
      <c r="G15" s="327">
        <f>D15+E15-F15</f>
        <v>70833</v>
      </c>
      <c r="H15" s="327"/>
      <c r="I15" s="327">
        <f>G15*0.2/365*137</f>
        <v>5317.326575342467</v>
      </c>
      <c r="J15" s="327">
        <f>SUM(H15+I15)</f>
        <v>5317.326575342467</v>
      </c>
      <c r="K15" s="327"/>
      <c r="L15" s="327">
        <f>J15-K15</f>
        <v>5317.326575342467</v>
      </c>
      <c r="M15" s="327">
        <f>G15-I15</f>
        <v>65515.673424657536</v>
      </c>
    </row>
    <row r="16" spans="1:13" ht="16.5" thickBot="1">
      <c r="A16" s="331" t="s">
        <v>3</v>
      </c>
      <c r="B16" s="332"/>
      <c r="C16" s="333" t="s">
        <v>340</v>
      </c>
      <c r="D16" s="334">
        <f aca="true" t="shared" si="0" ref="D16:K16">SUM(D10:D13)</f>
        <v>4131901</v>
      </c>
      <c r="E16" s="334">
        <f>SUM(E10:E15)</f>
        <v>2034789.33</v>
      </c>
      <c r="F16" s="334">
        <f t="shared" si="0"/>
        <v>0</v>
      </c>
      <c r="G16" s="334">
        <f>SUM(G10:G15)</f>
        <v>6166690</v>
      </c>
      <c r="H16" s="334">
        <f t="shared" si="0"/>
        <v>0</v>
      </c>
      <c r="I16" s="334">
        <f>SUM(I10:I15)</f>
        <v>1082556.5195890414</v>
      </c>
      <c r="J16" s="334">
        <f>SUM(J10:J15)</f>
        <v>1082556.1661643838</v>
      </c>
      <c r="K16" s="334">
        <f t="shared" si="0"/>
        <v>0</v>
      </c>
      <c r="L16" s="334">
        <f>SUM(L10:L15)</f>
        <v>1082556.5765753426</v>
      </c>
      <c r="M16" s="334">
        <f>SUM(M10:M15)</f>
        <v>5084134.163835617</v>
      </c>
    </row>
    <row r="17" spans="1:13" ht="14.25">
      <c r="A17" s="313"/>
      <c r="B17" s="313"/>
      <c r="C17" s="313"/>
      <c r="D17" s="314"/>
      <c r="E17" s="314"/>
      <c r="F17" s="314"/>
      <c r="G17" s="314"/>
      <c r="H17" s="314"/>
      <c r="I17" s="314"/>
      <c r="J17" s="314"/>
      <c r="K17" s="314"/>
      <c r="L17" s="314"/>
      <c r="M17" s="314"/>
    </row>
    <row r="18" spans="1:13" ht="14.25">
      <c r="A18" s="313"/>
      <c r="B18" s="313"/>
      <c r="C18" s="313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3" ht="14.25">
      <c r="A19" s="313"/>
      <c r="B19" s="313"/>
      <c r="C19" s="313"/>
      <c r="D19" s="314"/>
      <c r="E19" s="314"/>
      <c r="F19" s="314"/>
      <c r="G19" s="314"/>
      <c r="H19" s="314"/>
      <c r="I19" s="314"/>
      <c r="J19" s="314"/>
      <c r="K19" s="314"/>
      <c r="L19" s="314"/>
      <c r="M19" s="314"/>
    </row>
  </sheetData>
  <sheetProtection/>
  <mergeCells count="15">
    <mergeCell ref="M7:M8"/>
    <mergeCell ref="A2:M2"/>
    <mergeCell ref="A4:B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/>
  <pageMargins left="0.17" right="0.23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0">
      <selection activeCell="L16" sqref="L16"/>
    </sheetView>
  </sheetViews>
  <sheetFormatPr defaultColWidth="9.140625" defaultRowHeight="12.75"/>
  <cols>
    <col min="1" max="1" width="3.28125" style="173" customWidth="1"/>
    <col min="2" max="2" width="3.7109375" style="172" customWidth="1"/>
    <col min="3" max="3" width="2.7109375" style="172" customWidth="1"/>
    <col min="4" max="4" width="4.00390625" style="172" customWidth="1"/>
    <col min="5" max="5" width="40.57421875" style="173" customWidth="1"/>
    <col min="6" max="6" width="8.28125" style="173" customWidth="1"/>
    <col min="7" max="8" width="15.7109375" style="174" customWidth="1"/>
    <col min="9" max="9" width="1.421875" style="173" customWidth="1"/>
    <col min="10" max="16384" width="9.140625" style="173" customWidth="1"/>
  </cols>
  <sheetData>
    <row r="1" spans="2:8" s="170" customFormat="1" ht="9" customHeight="1">
      <c r="B1" s="167"/>
      <c r="C1" s="168"/>
      <c r="D1" s="168"/>
      <c r="E1" s="169"/>
      <c r="G1" s="171"/>
      <c r="H1" s="171"/>
    </row>
    <row r="2" spans="2:8" s="170" customFormat="1" ht="18" customHeight="1">
      <c r="B2" s="368" t="s">
        <v>301</v>
      </c>
      <c r="C2" s="368"/>
      <c r="D2" s="368"/>
      <c r="E2" s="368"/>
      <c r="F2" s="368"/>
      <c r="G2" s="368"/>
      <c r="H2" s="368"/>
    </row>
    <row r="3" ht="6.75" customHeight="1"/>
    <row r="4" spans="2:8" ht="12" customHeight="1">
      <c r="B4" s="372" t="s">
        <v>2</v>
      </c>
      <c r="C4" s="374" t="s">
        <v>8</v>
      </c>
      <c r="D4" s="375"/>
      <c r="E4" s="376"/>
      <c r="F4" s="372" t="s">
        <v>9</v>
      </c>
      <c r="G4" s="175" t="s">
        <v>139</v>
      </c>
      <c r="H4" s="175" t="s">
        <v>139</v>
      </c>
    </row>
    <row r="5" spans="2:8" ht="12" customHeight="1">
      <c r="B5" s="373"/>
      <c r="C5" s="377"/>
      <c r="D5" s="378"/>
      <c r="E5" s="379"/>
      <c r="F5" s="373"/>
      <c r="G5" s="176" t="s">
        <v>140</v>
      </c>
      <c r="H5" s="177" t="s">
        <v>160</v>
      </c>
    </row>
    <row r="6" spans="2:8" s="170" customFormat="1" ht="24.75" customHeight="1">
      <c r="B6" s="200" t="s">
        <v>3</v>
      </c>
      <c r="C6" s="369" t="s">
        <v>161</v>
      </c>
      <c r="D6" s="370"/>
      <c r="E6" s="371"/>
      <c r="F6" s="201"/>
      <c r="G6" s="202">
        <f>G7+G11+G19</f>
        <v>8110204</v>
      </c>
      <c r="H6" s="202">
        <f>H7+H11+H19</f>
        <v>7626408</v>
      </c>
    </row>
    <row r="7" spans="2:12" s="170" customFormat="1" ht="17.25" customHeight="1">
      <c r="B7" s="181"/>
      <c r="C7" s="182">
        <v>1</v>
      </c>
      <c r="D7" s="183" t="s">
        <v>10</v>
      </c>
      <c r="E7" s="184"/>
      <c r="F7" s="179"/>
      <c r="G7" s="202">
        <f>G8+G9</f>
        <v>1460866</v>
      </c>
      <c r="H7" s="202">
        <v>1157547</v>
      </c>
      <c r="K7" s="206"/>
      <c r="L7" s="206"/>
    </row>
    <row r="8" spans="2:11" s="170" customFormat="1" ht="17.25" customHeight="1">
      <c r="B8" s="181"/>
      <c r="C8" s="182"/>
      <c r="D8" s="186" t="s">
        <v>107</v>
      </c>
      <c r="E8" s="187" t="s">
        <v>28</v>
      </c>
      <c r="F8" s="179"/>
      <c r="G8" s="180">
        <v>913540</v>
      </c>
      <c r="H8" s="180">
        <v>576678</v>
      </c>
      <c r="K8" s="206"/>
    </row>
    <row r="9" spans="2:11" s="170" customFormat="1" ht="17.25" customHeight="1">
      <c r="B9" s="181"/>
      <c r="C9" s="182"/>
      <c r="D9" s="186" t="s">
        <v>107</v>
      </c>
      <c r="E9" s="187" t="s">
        <v>29</v>
      </c>
      <c r="F9" s="179"/>
      <c r="G9" s="180">
        <v>547326</v>
      </c>
      <c r="H9" s="180">
        <v>580869</v>
      </c>
      <c r="K9" s="206"/>
    </row>
    <row r="10" spans="2:12" s="170" customFormat="1" ht="17.25" customHeight="1">
      <c r="B10" s="181"/>
      <c r="C10" s="182">
        <v>2</v>
      </c>
      <c r="D10" s="183" t="s">
        <v>143</v>
      </c>
      <c r="E10" s="184"/>
      <c r="F10" s="179"/>
      <c r="G10" s="180"/>
      <c r="H10" s="180"/>
      <c r="L10" s="206"/>
    </row>
    <row r="11" spans="2:13" s="170" customFormat="1" ht="17.25" customHeight="1">
      <c r="B11" s="181"/>
      <c r="C11" s="182">
        <v>3</v>
      </c>
      <c r="D11" s="183" t="s">
        <v>144</v>
      </c>
      <c r="E11" s="184"/>
      <c r="F11" s="179"/>
      <c r="G11" s="202">
        <f>G12+G14</f>
        <v>5091628</v>
      </c>
      <c r="H11" s="202">
        <f>H12+H14</f>
        <v>4717965</v>
      </c>
      <c r="L11" s="206"/>
      <c r="M11" s="206"/>
    </row>
    <row r="12" spans="2:14" s="170" customFormat="1" ht="17.25" customHeight="1">
      <c r="B12" s="181"/>
      <c r="C12" s="185"/>
      <c r="D12" s="186" t="s">
        <v>107</v>
      </c>
      <c r="E12" s="187" t="s">
        <v>145</v>
      </c>
      <c r="F12" s="179"/>
      <c r="G12" s="180">
        <v>4795283</v>
      </c>
      <c r="H12" s="180">
        <v>4527040</v>
      </c>
      <c r="K12" s="206"/>
      <c r="N12" s="206"/>
    </row>
    <row r="13" spans="2:11" s="170" customFormat="1" ht="17.25" customHeight="1">
      <c r="B13" s="181"/>
      <c r="C13" s="185"/>
      <c r="D13" s="186" t="s">
        <v>107</v>
      </c>
      <c r="E13" s="187" t="s">
        <v>108</v>
      </c>
      <c r="F13" s="179"/>
      <c r="G13" s="180"/>
      <c r="H13" s="180"/>
      <c r="K13" s="206"/>
    </row>
    <row r="14" spans="2:13" s="170" customFormat="1" ht="17.25" customHeight="1">
      <c r="B14" s="181"/>
      <c r="C14" s="185"/>
      <c r="D14" s="186" t="s">
        <v>107</v>
      </c>
      <c r="E14" s="187" t="s">
        <v>109</v>
      </c>
      <c r="F14" s="179"/>
      <c r="G14" s="180">
        <v>296345</v>
      </c>
      <c r="H14" s="180">
        <v>190925</v>
      </c>
      <c r="J14" s="206"/>
      <c r="K14" s="206"/>
      <c r="M14" s="206"/>
    </row>
    <row r="15" spans="2:12" s="170" customFormat="1" ht="17.25" customHeight="1">
      <c r="B15" s="181"/>
      <c r="C15" s="185"/>
      <c r="D15" s="186" t="s">
        <v>107</v>
      </c>
      <c r="E15" s="187" t="s">
        <v>110</v>
      </c>
      <c r="F15" s="179"/>
      <c r="G15" s="312"/>
      <c r="H15" s="180"/>
      <c r="K15" s="206"/>
      <c r="L15" s="206"/>
    </row>
    <row r="16" spans="2:11" s="170" customFormat="1" ht="17.25" customHeight="1">
      <c r="B16" s="181"/>
      <c r="C16" s="185"/>
      <c r="D16" s="186" t="s">
        <v>107</v>
      </c>
      <c r="E16" s="187" t="s">
        <v>113</v>
      </c>
      <c r="F16" s="179"/>
      <c r="G16" s="180"/>
      <c r="H16" s="180"/>
      <c r="K16" s="206"/>
    </row>
    <row r="17" spans="2:8" s="170" customFormat="1" ht="17.25" customHeight="1">
      <c r="B17" s="181"/>
      <c r="C17" s="185"/>
      <c r="D17" s="186" t="s">
        <v>107</v>
      </c>
      <c r="E17" s="187"/>
      <c r="F17" s="179"/>
      <c r="G17" s="180"/>
      <c r="H17" s="180"/>
    </row>
    <row r="18" spans="2:8" s="170" customFormat="1" ht="17.25" customHeight="1">
      <c r="B18" s="181"/>
      <c r="C18" s="185"/>
      <c r="D18" s="186" t="s">
        <v>107</v>
      </c>
      <c r="E18" s="187"/>
      <c r="F18" s="179"/>
      <c r="G18" s="180"/>
      <c r="H18" s="180"/>
    </row>
    <row r="19" spans="2:11" s="170" customFormat="1" ht="17.25" customHeight="1">
      <c r="B19" s="181"/>
      <c r="C19" s="182">
        <v>4</v>
      </c>
      <c r="D19" s="183" t="s">
        <v>11</v>
      </c>
      <c r="E19" s="184"/>
      <c r="F19" s="179"/>
      <c r="G19" s="202">
        <v>1557710</v>
      </c>
      <c r="H19" s="202">
        <v>1750896</v>
      </c>
      <c r="K19" s="206"/>
    </row>
    <row r="20" spans="2:11" s="170" customFormat="1" ht="17.25" customHeight="1">
      <c r="B20" s="181"/>
      <c r="C20" s="185"/>
      <c r="D20" s="186" t="s">
        <v>107</v>
      </c>
      <c r="E20" s="187" t="s">
        <v>12</v>
      </c>
      <c r="F20" s="179"/>
      <c r="G20" s="180">
        <v>1557710</v>
      </c>
      <c r="H20" s="180">
        <v>1750896</v>
      </c>
      <c r="K20" s="206"/>
    </row>
    <row r="21" spans="2:11" s="170" customFormat="1" ht="17.25" customHeight="1">
      <c r="B21" s="181"/>
      <c r="C21" s="185"/>
      <c r="D21" s="186" t="s">
        <v>107</v>
      </c>
      <c r="E21" s="187" t="s">
        <v>112</v>
      </c>
      <c r="F21" s="179"/>
      <c r="G21" s="180"/>
      <c r="H21" s="180"/>
      <c r="K21" s="206"/>
    </row>
    <row r="22" spans="2:13" s="170" customFormat="1" ht="17.25" customHeight="1">
      <c r="B22" s="181"/>
      <c r="C22" s="185"/>
      <c r="D22" s="186" t="s">
        <v>107</v>
      </c>
      <c r="E22" s="187" t="s">
        <v>13</v>
      </c>
      <c r="F22" s="179"/>
      <c r="G22" s="180"/>
      <c r="H22" s="180"/>
      <c r="K22" s="206"/>
      <c r="M22" s="206"/>
    </row>
    <row r="23" spans="2:12" s="170" customFormat="1" ht="17.25" customHeight="1">
      <c r="B23" s="181"/>
      <c r="C23" s="185"/>
      <c r="D23" s="186" t="s">
        <v>107</v>
      </c>
      <c r="E23" s="187" t="s">
        <v>146</v>
      </c>
      <c r="F23" s="179"/>
      <c r="G23" s="180"/>
      <c r="H23" s="180"/>
      <c r="L23" s="206"/>
    </row>
    <row r="24" spans="2:11" s="170" customFormat="1" ht="17.25" customHeight="1">
      <c r="B24" s="181"/>
      <c r="C24" s="185"/>
      <c r="D24" s="186" t="s">
        <v>107</v>
      </c>
      <c r="E24" s="187" t="s">
        <v>14</v>
      </c>
      <c r="F24" s="179"/>
      <c r="G24" s="180"/>
      <c r="H24" s="180"/>
      <c r="K24" s="206"/>
    </row>
    <row r="25" spans="2:8" s="170" customFormat="1" ht="17.25" customHeight="1">
      <c r="B25" s="181"/>
      <c r="C25" s="185"/>
      <c r="D25" s="186" t="s">
        <v>107</v>
      </c>
      <c r="E25" s="187" t="s">
        <v>15</v>
      </c>
      <c r="F25" s="179"/>
      <c r="G25" s="180"/>
      <c r="H25" s="180"/>
    </row>
    <row r="26" spans="2:8" s="170" customFormat="1" ht="17.25" customHeight="1">
      <c r="B26" s="181"/>
      <c r="C26" s="185"/>
      <c r="D26" s="186" t="s">
        <v>107</v>
      </c>
      <c r="E26" s="187"/>
      <c r="F26" s="179"/>
      <c r="G26" s="180"/>
      <c r="H26" s="180"/>
    </row>
    <row r="27" spans="2:8" s="170" customFormat="1" ht="17.25" customHeight="1">
      <c r="B27" s="181"/>
      <c r="C27" s="182">
        <v>5</v>
      </c>
      <c r="D27" s="183" t="s">
        <v>147</v>
      </c>
      <c r="E27" s="184"/>
      <c r="F27" s="179"/>
      <c r="G27" s="180"/>
      <c r="H27" s="180"/>
    </row>
    <row r="28" spans="2:12" s="170" customFormat="1" ht="17.25" customHeight="1">
      <c r="B28" s="181"/>
      <c r="C28" s="182">
        <v>6</v>
      </c>
      <c r="D28" s="183" t="s">
        <v>148</v>
      </c>
      <c r="E28" s="184"/>
      <c r="F28" s="179"/>
      <c r="G28" s="180"/>
      <c r="H28" s="180"/>
      <c r="L28" s="206"/>
    </row>
    <row r="29" spans="2:8" s="170" customFormat="1" ht="17.25" customHeight="1">
      <c r="B29" s="181"/>
      <c r="C29" s="182">
        <v>7</v>
      </c>
      <c r="D29" s="183" t="s">
        <v>16</v>
      </c>
      <c r="E29" s="184"/>
      <c r="F29" s="179"/>
      <c r="G29" s="180">
        <f>SUM(G30:G31)</f>
        <v>0</v>
      </c>
      <c r="H29" s="180"/>
    </row>
    <row r="30" spans="2:8" s="170" customFormat="1" ht="17.25" customHeight="1">
      <c r="B30" s="181"/>
      <c r="C30" s="182"/>
      <c r="D30" s="186" t="s">
        <v>107</v>
      </c>
      <c r="E30" s="184" t="s">
        <v>149</v>
      </c>
      <c r="F30" s="179"/>
      <c r="G30" s="180"/>
      <c r="H30" s="180"/>
    </row>
    <row r="31" spans="2:8" s="170" customFormat="1" ht="17.25" customHeight="1">
      <c r="B31" s="181"/>
      <c r="C31" s="182"/>
      <c r="D31" s="186" t="s">
        <v>107</v>
      </c>
      <c r="E31" s="184"/>
      <c r="F31" s="179"/>
      <c r="G31" s="180"/>
      <c r="H31" s="180"/>
    </row>
    <row r="32" spans="2:16" s="170" customFormat="1" ht="24.75" customHeight="1">
      <c r="B32" s="178" t="s">
        <v>4</v>
      </c>
      <c r="C32" s="369" t="s">
        <v>17</v>
      </c>
      <c r="D32" s="370"/>
      <c r="E32" s="371"/>
      <c r="F32" s="179"/>
      <c r="G32" s="202">
        <v>5084134</v>
      </c>
      <c r="H32" s="202">
        <v>4131901</v>
      </c>
      <c r="N32" s="192"/>
      <c r="O32" s="192"/>
      <c r="P32" s="192"/>
    </row>
    <row r="33" spans="2:16" s="170" customFormat="1" ht="17.25" customHeight="1">
      <c r="B33" s="181"/>
      <c r="C33" s="182">
        <v>1</v>
      </c>
      <c r="D33" s="183" t="s">
        <v>18</v>
      </c>
      <c r="E33" s="184"/>
      <c r="F33" s="179"/>
      <c r="G33" s="180"/>
      <c r="H33" s="180"/>
      <c r="N33" s="310"/>
      <c r="O33" s="192"/>
      <c r="P33" s="192"/>
    </row>
    <row r="34" spans="2:16" s="170" customFormat="1" ht="17.25" customHeight="1">
      <c r="B34" s="181"/>
      <c r="C34" s="182">
        <v>2</v>
      </c>
      <c r="D34" s="183" t="s">
        <v>19</v>
      </c>
      <c r="E34" s="188"/>
      <c r="F34" s="179"/>
      <c r="G34" s="202">
        <f>G35+G36+G37+G38</f>
        <v>5084134</v>
      </c>
      <c r="H34" s="202">
        <f>H35+H36</f>
        <v>4131901</v>
      </c>
      <c r="M34" s="206"/>
      <c r="N34" s="310"/>
      <c r="O34" s="192"/>
      <c r="P34" s="192"/>
    </row>
    <row r="35" spans="2:16" s="170" customFormat="1" ht="17.25" customHeight="1">
      <c r="B35" s="181"/>
      <c r="C35" s="185"/>
      <c r="D35" s="186" t="s">
        <v>107</v>
      </c>
      <c r="E35" s="187" t="s">
        <v>111</v>
      </c>
      <c r="F35" s="179"/>
      <c r="G35" s="180">
        <v>3409561</v>
      </c>
      <c r="H35" s="180">
        <v>2028640</v>
      </c>
      <c r="N35" s="310"/>
      <c r="O35" s="192"/>
      <c r="P35" s="192"/>
    </row>
    <row r="36" spans="2:16" s="170" customFormat="1" ht="17.25" customHeight="1">
      <c r="B36" s="181"/>
      <c r="C36" s="185"/>
      <c r="D36" s="186" t="s">
        <v>107</v>
      </c>
      <c r="E36" s="187" t="s">
        <v>303</v>
      </c>
      <c r="F36" s="179"/>
      <c r="G36" s="180">
        <v>1577446</v>
      </c>
      <c r="H36" s="180">
        <v>2103261</v>
      </c>
      <c r="N36" s="310"/>
      <c r="O36" s="192"/>
      <c r="P36" s="192"/>
    </row>
    <row r="37" spans="2:16" s="170" customFormat="1" ht="17.25" customHeight="1">
      <c r="B37" s="181"/>
      <c r="C37" s="185"/>
      <c r="D37" s="186" t="s">
        <v>107</v>
      </c>
      <c r="E37" s="187" t="s">
        <v>318</v>
      </c>
      <c r="F37" s="179"/>
      <c r="G37" s="180">
        <v>31611</v>
      </c>
      <c r="H37" s="180"/>
      <c r="K37" s="206"/>
      <c r="N37" s="192"/>
      <c r="O37" s="192"/>
      <c r="P37" s="192"/>
    </row>
    <row r="38" spans="2:16" s="170" customFormat="1" ht="17.25" customHeight="1">
      <c r="B38" s="181"/>
      <c r="C38" s="185"/>
      <c r="D38" s="186" t="s">
        <v>107</v>
      </c>
      <c r="E38" s="187" t="s">
        <v>120</v>
      </c>
      <c r="F38" s="179"/>
      <c r="G38" s="180">
        <v>65516</v>
      </c>
      <c r="H38" s="180"/>
      <c r="K38" s="206"/>
      <c r="N38" s="192"/>
      <c r="O38" s="310"/>
      <c r="P38" s="192"/>
    </row>
    <row r="39" spans="2:16" s="170" customFormat="1" ht="17.25" customHeight="1">
      <c r="B39" s="181"/>
      <c r="C39" s="182">
        <v>3</v>
      </c>
      <c r="D39" s="183" t="s">
        <v>20</v>
      </c>
      <c r="E39" s="184"/>
      <c r="F39" s="179"/>
      <c r="G39" s="180"/>
      <c r="H39" s="180"/>
      <c r="N39" s="192"/>
      <c r="O39" s="310"/>
      <c r="P39" s="192"/>
    </row>
    <row r="40" spans="2:16" s="170" customFormat="1" ht="17.25" customHeight="1">
      <c r="B40" s="181"/>
      <c r="C40" s="182">
        <v>4</v>
      </c>
      <c r="D40" s="183" t="s">
        <v>21</v>
      </c>
      <c r="E40" s="184"/>
      <c r="F40" s="179"/>
      <c r="G40" s="180"/>
      <c r="H40" s="180"/>
      <c r="K40" s="206"/>
      <c r="N40" s="192"/>
      <c r="O40" s="310"/>
      <c r="P40" s="192"/>
    </row>
    <row r="41" spans="2:16" s="170" customFormat="1" ht="17.25" customHeight="1">
      <c r="B41" s="181"/>
      <c r="C41" s="182">
        <v>5</v>
      </c>
      <c r="D41" s="183" t="s">
        <v>22</v>
      </c>
      <c r="E41" s="184"/>
      <c r="F41" s="179"/>
      <c r="G41" s="180"/>
      <c r="H41" s="180"/>
      <c r="N41" s="192"/>
      <c r="O41" s="310"/>
      <c r="P41" s="192"/>
    </row>
    <row r="42" spans="2:16" s="170" customFormat="1" ht="17.25" customHeight="1">
      <c r="B42" s="181"/>
      <c r="C42" s="182">
        <v>6</v>
      </c>
      <c r="D42" s="183" t="s">
        <v>23</v>
      </c>
      <c r="E42" s="184"/>
      <c r="F42" s="179"/>
      <c r="G42" s="180"/>
      <c r="H42" s="180"/>
      <c r="N42" s="192"/>
      <c r="O42" s="192"/>
      <c r="P42" s="192"/>
    </row>
    <row r="43" spans="2:16" s="170" customFormat="1" ht="30" customHeight="1">
      <c r="B43" s="179"/>
      <c r="C43" s="369" t="s">
        <v>51</v>
      </c>
      <c r="D43" s="370"/>
      <c r="E43" s="371"/>
      <c r="F43" s="179"/>
      <c r="G43" s="202">
        <f>G32+G6</f>
        <v>13194338</v>
      </c>
      <c r="H43" s="202">
        <f>H32+H6</f>
        <v>11758309</v>
      </c>
      <c r="J43" s="206"/>
      <c r="L43" s="297"/>
      <c r="N43" s="192"/>
      <c r="O43" s="192"/>
      <c r="P43" s="192"/>
    </row>
    <row r="44" spans="2:8" s="170" customFormat="1" ht="9.75" customHeight="1">
      <c r="B44" s="190"/>
      <c r="C44" s="190"/>
      <c r="D44" s="190"/>
      <c r="E44" s="190"/>
      <c r="F44" s="192"/>
      <c r="G44" s="193"/>
      <c r="H44" s="193"/>
    </row>
    <row r="45" spans="2:8" s="170" customFormat="1" ht="15.75" customHeight="1">
      <c r="B45" s="190"/>
      <c r="C45" s="190"/>
      <c r="D45" s="190"/>
      <c r="E45" s="190"/>
      <c r="F45" s="192"/>
      <c r="G45" s="193"/>
      <c r="H45" s="193"/>
    </row>
  </sheetData>
  <sheetProtection/>
  <mergeCells count="7">
    <mergeCell ref="B2:H2"/>
    <mergeCell ref="C32:E32"/>
    <mergeCell ref="C43:E43"/>
    <mergeCell ref="F4:F5"/>
    <mergeCell ref="C4:E5"/>
    <mergeCell ref="B4:B5"/>
    <mergeCell ref="C6:E6"/>
  </mergeCells>
  <printOptions horizontalCentered="1" verticalCentered="1"/>
  <pageMargins left="0" right="0" top="0" bottom="0.4330708661417323" header="0.5118110236220472" footer="0.31496062992125984"/>
  <pageSetup horizontalDpi="300" verticalDpi="300" orientation="portrait" r:id="rId1"/>
  <headerFooter alignWithMargins="0">
    <oddHeader>&amp;LGRAPHIC LINE 01 Shpk&amp;CPasqyrat financiare per vitin e mbyllur me 31.12.2010</oddHeader>
    <oddFooter>&amp;L&amp;A&amp;C&amp;P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54"/>
  <sheetViews>
    <sheetView zoomScale="85" zoomScaleNormal="85" zoomScalePageLayoutView="0" workbookViewId="0" topLeftCell="A19">
      <selection activeCell="N38" sqref="N38"/>
    </sheetView>
  </sheetViews>
  <sheetFormatPr defaultColWidth="9.140625" defaultRowHeight="12.75"/>
  <cols>
    <col min="1" max="1" width="3.421875" style="173" customWidth="1"/>
    <col min="2" max="2" width="3.7109375" style="172" customWidth="1"/>
    <col min="3" max="3" width="2.7109375" style="172" customWidth="1"/>
    <col min="4" max="4" width="4.00390625" style="172" customWidth="1"/>
    <col min="5" max="5" width="40.57421875" style="173" customWidth="1"/>
    <col min="6" max="6" width="3.7109375" style="173" customWidth="1"/>
    <col min="7" max="9" width="15.7109375" style="174" customWidth="1"/>
    <col min="10" max="10" width="10.00390625" style="173" customWidth="1"/>
    <col min="11" max="11" width="10.28125" style="173" bestFit="1" customWidth="1"/>
    <col min="12" max="12" width="16.7109375" style="173" customWidth="1"/>
    <col min="13" max="13" width="9.8515625" style="173" bestFit="1" customWidth="1"/>
    <col min="14" max="16384" width="9.140625" style="173" customWidth="1"/>
  </cols>
  <sheetData>
    <row r="1" spans="2:9" s="170" customFormat="1" ht="6" customHeight="1">
      <c r="B1" s="167"/>
      <c r="C1" s="168"/>
      <c r="D1" s="168"/>
      <c r="E1" s="169"/>
      <c r="G1" s="171"/>
      <c r="H1" s="171"/>
      <c r="I1" s="171"/>
    </row>
    <row r="2" spans="2:9" s="170" customFormat="1" ht="18" customHeight="1">
      <c r="B2" s="383" t="s">
        <v>301</v>
      </c>
      <c r="C2" s="383"/>
      <c r="D2" s="383"/>
      <c r="E2" s="383"/>
      <c r="F2" s="383"/>
      <c r="G2" s="383"/>
      <c r="H2" s="383"/>
      <c r="I2" s="296"/>
    </row>
    <row r="3" ht="6.75" customHeight="1"/>
    <row r="4" spans="2:9" s="170" customFormat="1" ht="15.75" customHeight="1">
      <c r="B4" s="372" t="s">
        <v>2</v>
      </c>
      <c r="C4" s="374" t="s">
        <v>47</v>
      </c>
      <c r="D4" s="375"/>
      <c r="E4" s="376"/>
      <c r="F4" s="372" t="s">
        <v>9</v>
      </c>
      <c r="G4" s="175" t="s">
        <v>139</v>
      </c>
      <c r="H4" s="175" t="s">
        <v>139</v>
      </c>
      <c r="I4" s="298"/>
    </row>
    <row r="5" spans="2:9" s="170" customFormat="1" ht="15.75" customHeight="1">
      <c r="B5" s="373"/>
      <c r="C5" s="377"/>
      <c r="D5" s="378"/>
      <c r="E5" s="379"/>
      <c r="F5" s="373"/>
      <c r="G5" s="176" t="s">
        <v>140</v>
      </c>
      <c r="H5" s="177" t="s">
        <v>160</v>
      </c>
      <c r="I5" s="298"/>
    </row>
    <row r="6" spans="2:9" s="170" customFormat="1" ht="24.75" customHeight="1">
      <c r="B6" s="222" t="s">
        <v>3</v>
      </c>
      <c r="C6" s="380" t="s">
        <v>141</v>
      </c>
      <c r="D6" s="381"/>
      <c r="E6" s="382"/>
      <c r="F6" s="223"/>
      <c r="G6" s="224">
        <f>G12+G14+G15+G17</f>
        <v>4017330</v>
      </c>
      <c r="H6" s="224">
        <v>4633767</v>
      </c>
      <c r="I6" s="300"/>
    </row>
    <row r="7" spans="2:9" s="170" customFormat="1" ht="15.75" customHeight="1">
      <c r="B7" s="181"/>
      <c r="C7" s="182">
        <v>1</v>
      </c>
      <c r="D7" s="183" t="s">
        <v>24</v>
      </c>
      <c r="E7" s="184"/>
      <c r="F7" s="179"/>
      <c r="G7" s="180"/>
      <c r="H7" s="180"/>
      <c r="I7" s="193"/>
    </row>
    <row r="8" spans="2:9" s="170" customFormat="1" ht="15.75" customHeight="1">
      <c r="B8" s="181"/>
      <c r="C8" s="182">
        <v>2</v>
      </c>
      <c r="D8" s="183" t="s">
        <v>25</v>
      </c>
      <c r="E8" s="184"/>
      <c r="F8" s="179"/>
      <c r="G8" s="180">
        <f>SUM(G9:G10)</f>
        <v>0</v>
      </c>
      <c r="H8" s="180"/>
      <c r="I8" s="193"/>
    </row>
    <row r="9" spans="2:9" s="170" customFormat="1" ht="15.75" customHeight="1">
      <c r="B9" s="181"/>
      <c r="C9" s="185"/>
      <c r="D9" s="186" t="s">
        <v>107</v>
      </c>
      <c r="E9" s="187" t="s">
        <v>114</v>
      </c>
      <c r="F9" s="179"/>
      <c r="G9" s="180"/>
      <c r="H9" s="180"/>
      <c r="I9" s="193"/>
    </row>
    <row r="10" spans="2:9" s="170" customFormat="1" ht="15.75" customHeight="1">
      <c r="B10" s="181"/>
      <c r="C10" s="185"/>
      <c r="D10" s="186" t="s">
        <v>107</v>
      </c>
      <c r="E10" s="187" t="s">
        <v>142</v>
      </c>
      <c r="F10" s="179"/>
      <c r="G10" s="180"/>
      <c r="H10" s="180"/>
      <c r="I10" s="193"/>
    </row>
    <row r="11" spans="2:9" s="170" customFormat="1" ht="15.75" customHeight="1">
      <c r="B11" s="181"/>
      <c r="C11" s="182">
        <v>3</v>
      </c>
      <c r="D11" s="183" t="s">
        <v>26</v>
      </c>
      <c r="E11" s="184"/>
      <c r="F11" s="179"/>
      <c r="G11" s="202">
        <f>G12+G14+G15+G17</f>
        <v>4017330</v>
      </c>
      <c r="H11" s="202">
        <f>H12+H13+H14+H15+H17</f>
        <v>4633767</v>
      </c>
      <c r="I11" s="299"/>
    </row>
    <row r="12" spans="2:13" s="170" customFormat="1" ht="15.75" customHeight="1">
      <c r="B12" s="181"/>
      <c r="C12" s="185"/>
      <c r="D12" s="186" t="s">
        <v>107</v>
      </c>
      <c r="E12" s="187" t="s">
        <v>150</v>
      </c>
      <c r="F12" s="179"/>
      <c r="G12" s="180">
        <v>3591506</v>
      </c>
      <c r="H12" s="180">
        <v>4302310</v>
      </c>
      <c r="I12" s="193"/>
      <c r="K12" s="206"/>
      <c r="L12" s="342"/>
      <c r="M12" s="206"/>
    </row>
    <row r="13" spans="2:13" s="170" customFormat="1" ht="15.75" customHeight="1">
      <c r="B13" s="181"/>
      <c r="C13" s="185"/>
      <c r="D13" s="186" t="s">
        <v>107</v>
      </c>
      <c r="E13" s="187" t="s">
        <v>151</v>
      </c>
      <c r="F13" s="179"/>
      <c r="G13" s="180"/>
      <c r="H13" s="180">
        <v>112153</v>
      </c>
      <c r="I13" s="193"/>
      <c r="K13" s="206"/>
      <c r="L13" s="341"/>
      <c r="M13" s="206"/>
    </row>
    <row r="14" spans="2:13" s="170" customFormat="1" ht="15.75" customHeight="1">
      <c r="B14" s="181"/>
      <c r="C14" s="185"/>
      <c r="D14" s="186" t="s">
        <v>107</v>
      </c>
      <c r="E14" s="187" t="s">
        <v>115</v>
      </c>
      <c r="F14" s="179"/>
      <c r="G14" s="180">
        <v>56387</v>
      </c>
      <c r="H14" s="180">
        <v>39344</v>
      </c>
      <c r="I14" s="193"/>
      <c r="K14" s="206"/>
      <c r="L14" s="206"/>
      <c r="M14" s="206"/>
    </row>
    <row r="15" spans="2:9" s="170" customFormat="1" ht="15.75" customHeight="1">
      <c r="B15" s="181"/>
      <c r="C15" s="185"/>
      <c r="D15" s="186" t="s">
        <v>107</v>
      </c>
      <c r="E15" s="187" t="s">
        <v>116</v>
      </c>
      <c r="F15" s="179"/>
      <c r="G15" s="180">
        <v>16210</v>
      </c>
      <c r="H15" s="180">
        <v>13100</v>
      </c>
      <c r="I15" s="193"/>
    </row>
    <row r="16" spans="2:9" s="170" customFormat="1" ht="15.75" customHeight="1">
      <c r="B16" s="181"/>
      <c r="C16" s="185"/>
      <c r="D16" s="186" t="s">
        <v>107</v>
      </c>
      <c r="E16" s="187" t="s">
        <v>117</v>
      </c>
      <c r="F16" s="179"/>
      <c r="G16" s="180"/>
      <c r="H16" s="180"/>
      <c r="I16" s="193"/>
    </row>
    <row r="17" spans="2:11" s="170" customFormat="1" ht="15.75" customHeight="1">
      <c r="B17" s="181"/>
      <c r="C17" s="185"/>
      <c r="D17" s="186" t="s">
        <v>107</v>
      </c>
      <c r="E17" s="187" t="s">
        <v>118</v>
      </c>
      <c r="F17" s="179"/>
      <c r="G17" s="180">
        <v>353227</v>
      </c>
      <c r="H17" s="180">
        <v>166860</v>
      </c>
      <c r="I17" s="193"/>
      <c r="K17" s="206"/>
    </row>
    <row r="18" spans="2:9" s="170" customFormat="1" ht="15.75" customHeight="1">
      <c r="B18" s="181"/>
      <c r="C18" s="185"/>
      <c r="D18" s="186" t="s">
        <v>107</v>
      </c>
      <c r="E18" s="187" t="s">
        <v>119</v>
      </c>
      <c r="F18" s="179"/>
      <c r="G18" s="180"/>
      <c r="H18" s="180"/>
      <c r="I18" s="193"/>
    </row>
    <row r="19" spans="2:11" s="170" customFormat="1" ht="15.75" customHeight="1">
      <c r="B19" s="181"/>
      <c r="C19" s="185"/>
      <c r="D19" s="186" t="s">
        <v>107</v>
      </c>
      <c r="E19" s="187" t="s">
        <v>113</v>
      </c>
      <c r="F19" s="179"/>
      <c r="G19" s="180"/>
      <c r="H19" s="180"/>
      <c r="I19" s="193"/>
      <c r="K19" s="206"/>
    </row>
    <row r="20" spans="2:9" s="170" customFormat="1" ht="15.75" customHeight="1">
      <c r="B20" s="181"/>
      <c r="C20" s="185"/>
      <c r="D20" s="186" t="s">
        <v>107</v>
      </c>
      <c r="E20" s="187" t="s">
        <v>122</v>
      </c>
      <c r="F20" s="179"/>
      <c r="G20" s="180"/>
      <c r="H20" s="180"/>
      <c r="I20" s="193"/>
    </row>
    <row r="21" spans="2:12" s="170" customFormat="1" ht="15.75" customHeight="1">
      <c r="B21" s="181"/>
      <c r="C21" s="185"/>
      <c r="D21" s="186" t="s">
        <v>107</v>
      </c>
      <c r="E21" s="187" t="s">
        <v>121</v>
      </c>
      <c r="F21" s="179"/>
      <c r="G21" s="180"/>
      <c r="H21" s="180"/>
      <c r="I21" s="193"/>
      <c r="L21" s="206"/>
    </row>
    <row r="22" spans="2:9" s="170" customFormat="1" ht="15.75" customHeight="1">
      <c r="B22" s="181"/>
      <c r="C22" s="182">
        <v>4</v>
      </c>
      <c r="D22" s="183" t="s">
        <v>27</v>
      </c>
      <c r="E22" s="184"/>
      <c r="F22" s="179"/>
      <c r="G22" s="180"/>
      <c r="H22" s="180"/>
      <c r="I22" s="193"/>
    </row>
    <row r="23" spans="2:11" s="170" customFormat="1" ht="15.75" customHeight="1">
      <c r="B23" s="181"/>
      <c r="C23" s="182">
        <v>5</v>
      </c>
      <c r="D23" s="183" t="s">
        <v>153</v>
      </c>
      <c r="E23" s="184"/>
      <c r="F23" s="179"/>
      <c r="G23" s="180"/>
      <c r="H23" s="180"/>
      <c r="I23" s="193"/>
      <c r="K23" s="206"/>
    </row>
    <row r="24" spans="2:9" s="170" customFormat="1" ht="24.75" customHeight="1">
      <c r="B24" s="222" t="s">
        <v>4</v>
      </c>
      <c r="C24" s="380" t="s">
        <v>48</v>
      </c>
      <c r="D24" s="381"/>
      <c r="E24" s="382"/>
      <c r="F24" s="223"/>
      <c r="G24" s="225">
        <f>G25+G28+G29+G30</f>
        <v>0</v>
      </c>
      <c r="H24" s="225"/>
      <c r="I24" s="301"/>
    </row>
    <row r="25" spans="2:9" s="170" customFormat="1" ht="15.75" customHeight="1">
      <c r="B25" s="181"/>
      <c r="C25" s="182">
        <v>1</v>
      </c>
      <c r="D25" s="183" t="s">
        <v>32</v>
      </c>
      <c r="E25" s="188"/>
      <c r="F25" s="179"/>
      <c r="G25" s="180">
        <f>SUM(G26:G27)</f>
        <v>0</v>
      </c>
      <c r="H25" s="180"/>
      <c r="I25" s="301"/>
    </row>
    <row r="26" spans="2:9" s="170" customFormat="1" ht="15.75" customHeight="1">
      <c r="B26" s="181"/>
      <c r="C26" s="185"/>
      <c r="D26" s="186" t="s">
        <v>107</v>
      </c>
      <c r="E26" s="187" t="s">
        <v>33</v>
      </c>
      <c r="F26" s="179"/>
      <c r="G26" s="180"/>
      <c r="H26" s="180"/>
      <c r="I26" s="301"/>
    </row>
    <row r="27" spans="2:9" s="170" customFormat="1" ht="15.75" customHeight="1">
      <c r="B27" s="181"/>
      <c r="C27" s="185"/>
      <c r="D27" s="186" t="s">
        <v>107</v>
      </c>
      <c r="E27" s="187" t="s">
        <v>30</v>
      </c>
      <c r="F27" s="179"/>
      <c r="G27" s="180"/>
      <c r="H27" s="180"/>
      <c r="I27" s="301"/>
    </row>
    <row r="28" spans="2:9" s="170" customFormat="1" ht="15.75" customHeight="1">
      <c r="B28" s="181"/>
      <c r="C28" s="182">
        <v>2</v>
      </c>
      <c r="D28" s="183" t="s">
        <v>34</v>
      </c>
      <c r="E28" s="184"/>
      <c r="F28" s="179"/>
      <c r="G28" s="180"/>
      <c r="H28" s="180"/>
      <c r="I28" s="301"/>
    </row>
    <row r="29" spans="2:9" s="170" customFormat="1" ht="15.75" customHeight="1">
      <c r="B29" s="181"/>
      <c r="C29" s="182">
        <v>3</v>
      </c>
      <c r="D29" s="183" t="s">
        <v>27</v>
      </c>
      <c r="E29" s="184"/>
      <c r="F29" s="179"/>
      <c r="G29" s="180"/>
      <c r="H29" s="180"/>
      <c r="I29" s="301"/>
    </row>
    <row r="30" spans="2:9" s="170" customFormat="1" ht="15.75" customHeight="1">
      <c r="B30" s="181"/>
      <c r="C30" s="182">
        <v>4</v>
      </c>
      <c r="D30" s="183" t="s">
        <v>35</v>
      </c>
      <c r="E30" s="184"/>
      <c r="F30" s="179"/>
      <c r="G30" s="180"/>
      <c r="H30" s="180"/>
      <c r="I30" s="301"/>
    </row>
    <row r="31" spans="2:9" s="170" customFormat="1" ht="24.75" customHeight="1">
      <c r="B31" s="226"/>
      <c r="C31" s="380" t="s">
        <v>50</v>
      </c>
      <c r="D31" s="381"/>
      <c r="E31" s="382"/>
      <c r="F31" s="223"/>
      <c r="G31" s="224">
        <f>G6+G24</f>
        <v>4017330</v>
      </c>
      <c r="H31" s="224">
        <v>4633767</v>
      </c>
      <c r="I31" s="300"/>
    </row>
    <row r="32" spans="2:12" s="170" customFormat="1" ht="24.75" customHeight="1">
      <c r="B32" s="222" t="s">
        <v>36</v>
      </c>
      <c r="C32" s="380" t="s">
        <v>37</v>
      </c>
      <c r="D32" s="381"/>
      <c r="E32" s="382"/>
      <c r="F32" s="223"/>
      <c r="G32" s="224">
        <f>G41+G42+G35</f>
        <v>9177008</v>
      </c>
      <c r="H32" s="224">
        <f>H35+H41+H42</f>
        <v>7124542</v>
      </c>
      <c r="I32" s="300"/>
      <c r="L32" s="206"/>
    </row>
    <row r="33" spans="2:9" s="170" customFormat="1" ht="15.75" customHeight="1">
      <c r="B33" s="181"/>
      <c r="C33" s="182">
        <v>1</v>
      </c>
      <c r="D33" s="183" t="s">
        <v>38</v>
      </c>
      <c r="E33" s="184"/>
      <c r="F33" s="179"/>
      <c r="G33" s="180"/>
      <c r="H33" s="180"/>
      <c r="I33" s="193"/>
    </row>
    <row r="34" spans="2:9" s="170" customFormat="1" ht="15.75" customHeight="1">
      <c r="B34" s="181"/>
      <c r="C34" s="189">
        <v>2</v>
      </c>
      <c r="D34" s="183" t="s">
        <v>39</v>
      </c>
      <c r="E34" s="184"/>
      <c r="F34" s="179"/>
      <c r="G34" s="180"/>
      <c r="H34" s="180"/>
      <c r="I34" s="193"/>
    </row>
    <row r="35" spans="2:9" s="170" customFormat="1" ht="15.75" customHeight="1">
      <c r="B35" s="181"/>
      <c r="C35" s="182">
        <v>3</v>
      </c>
      <c r="D35" s="183" t="s">
        <v>40</v>
      </c>
      <c r="E35" s="184"/>
      <c r="F35" s="179"/>
      <c r="G35" s="180">
        <v>100000</v>
      </c>
      <c r="H35" s="180">
        <v>100000</v>
      </c>
      <c r="I35" s="193"/>
    </row>
    <row r="36" spans="2:9" s="170" customFormat="1" ht="15.75" customHeight="1">
      <c r="B36" s="181"/>
      <c r="C36" s="189">
        <v>4</v>
      </c>
      <c r="D36" s="183" t="s">
        <v>41</v>
      </c>
      <c r="E36" s="184"/>
      <c r="F36" s="179"/>
      <c r="G36" s="180"/>
      <c r="H36" s="180"/>
      <c r="I36" s="193"/>
    </row>
    <row r="37" spans="2:12" s="170" customFormat="1" ht="15.75" customHeight="1">
      <c r="B37" s="181"/>
      <c r="C37" s="182">
        <v>5</v>
      </c>
      <c r="D37" s="183" t="s">
        <v>123</v>
      </c>
      <c r="E37" s="184"/>
      <c r="F37" s="179"/>
      <c r="G37" s="180"/>
      <c r="H37" s="180"/>
      <c r="I37" s="193"/>
      <c r="L37" s="206"/>
    </row>
    <row r="38" spans="2:9" s="170" customFormat="1" ht="15.75" customHeight="1">
      <c r="B38" s="181"/>
      <c r="C38" s="189">
        <v>6</v>
      </c>
      <c r="D38" s="183" t="s">
        <v>304</v>
      </c>
      <c r="E38" s="184"/>
      <c r="F38" s="179"/>
      <c r="G38" s="180"/>
      <c r="H38" s="180"/>
      <c r="I38" s="193"/>
    </row>
    <row r="39" spans="2:9" s="170" customFormat="1" ht="15.75" customHeight="1">
      <c r="B39" s="181"/>
      <c r="C39" s="182">
        <v>7</v>
      </c>
      <c r="D39" s="183" t="s">
        <v>43</v>
      </c>
      <c r="E39" s="184"/>
      <c r="F39" s="179"/>
      <c r="G39" s="180"/>
      <c r="H39" s="180"/>
      <c r="I39" s="193"/>
    </row>
    <row r="40" spans="2:9" s="170" customFormat="1" ht="15.75" customHeight="1">
      <c r="B40" s="181"/>
      <c r="C40" s="189">
        <v>8</v>
      </c>
      <c r="D40" s="183" t="s">
        <v>44</v>
      </c>
      <c r="E40" s="184"/>
      <c r="F40" s="179"/>
      <c r="G40" s="180"/>
      <c r="H40" s="180"/>
      <c r="I40" s="193"/>
    </row>
    <row r="41" spans="2:11" s="170" customFormat="1" ht="15.75" customHeight="1">
      <c r="B41" s="181"/>
      <c r="C41" s="182">
        <v>9</v>
      </c>
      <c r="D41" s="183" t="s">
        <v>45</v>
      </c>
      <c r="E41" s="184"/>
      <c r="F41" s="179"/>
      <c r="G41" s="180">
        <f>H41+H42</f>
        <v>7024542</v>
      </c>
      <c r="H41" s="180">
        <v>4820204</v>
      </c>
      <c r="I41" s="193"/>
      <c r="K41" s="206"/>
    </row>
    <row r="42" spans="2:9" s="170" customFormat="1" ht="15.75" customHeight="1">
      <c r="B42" s="181"/>
      <c r="C42" s="189">
        <v>10</v>
      </c>
      <c r="D42" s="183" t="s">
        <v>46</v>
      </c>
      <c r="E42" s="184"/>
      <c r="F42" s="179"/>
      <c r="G42" s="180">
        <v>2052466</v>
      </c>
      <c r="H42" s="302">
        <v>2204338</v>
      </c>
      <c r="I42" s="180"/>
    </row>
    <row r="43" spans="2:10" s="170" customFormat="1" ht="24.75" customHeight="1">
      <c r="B43" s="226"/>
      <c r="C43" s="380" t="s">
        <v>49</v>
      </c>
      <c r="D43" s="381"/>
      <c r="E43" s="382"/>
      <c r="F43" s="223"/>
      <c r="G43" s="224">
        <f>G31+G32</f>
        <v>13194338</v>
      </c>
      <c r="H43" s="303">
        <f>H31+H32</f>
        <v>11758309</v>
      </c>
      <c r="I43" s="304"/>
      <c r="J43" s="206"/>
    </row>
    <row r="44" spans="2:9" s="170" customFormat="1" ht="15.75" customHeight="1">
      <c r="B44" s="190"/>
      <c r="C44" s="190"/>
      <c r="D44" s="191"/>
      <c r="E44" s="192"/>
      <c r="F44" s="192"/>
      <c r="G44" s="193">
        <f>G43-Aktivet!G43</f>
        <v>0</v>
      </c>
      <c r="H44" s="193">
        <f>H43-Aktivet!H43</f>
        <v>0</v>
      </c>
      <c r="I44" s="193"/>
    </row>
    <row r="45" spans="2:9" s="170" customFormat="1" ht="15.75" customHeight="1">
      <c r="B45" s="190"/>
      <c r="C45" s="190"/>
      <c r="D45" s="191"/>
      <c r="E45" s="192" t="s">
        <v>305</v>
      </c>
      <c r="F45" s="192"/>
      <c r="G45" s="193"/>
      <c r="H45" s="193"/>
      <c r="I45" s="193"/>
    </row>
    <row r="46" spans="2:9" s="170" customFormat="1" ht="15.75" customHeight="1">
      <c r="B46" s="190"/>
      <c r="C46" s="190"/>
      <c r="D46" s="191"/>
      <c r="E46" s="192" t="s">
        <v>313</v>
      </c>
      <c r="F46" s="192"/>
      <c r="G46" s="193"/>
      <c r="H46" s="193"/>
      <c r="I46" s="193"/>
    </row>
    <row r="47" spans="2:9" s="170" customFormat="1" ht="15.75" customHeight="1">
      <c r="B47" s="190"/>
      <c r="C47" s="190"/>
      <c r="D47" s="191"/>
      <c r="E47" s="192" t="s">
        <v>314</v>
      </c>
      <c r="F47" s="192"/>
      <c r="G47" s="193"/>
      <c r="H47" s="193"/>
      <c r="I47" s="193"/>
    </row>
    <row r="48" spans="2:9" s="170" customFormat="1" ht="15.75" customHeight="1">
      <c r="B48" s="190"/>
      <c r="C48" s="190"/>
      <c r="D48" s="191"/>
      <c r="E48" s="192"/>
      <c r="F48" s="192"/>
      <c r="G48" s="193"/>
      <c r="H48" s="193"/>
      <c r="I48" s="193"/>
    </row>
    <row r="49" spans="2:9" s="170" customFormat="1" ht="15.75" customHeight="1">
      <c r="B49" s="190"/>
      <c r="C49" s="190"/>
      <c r="D49" s="191"/>
      <c r="E49" s="192"/>
      <c r="F49" s="192"/>
      <c r="G49" s="193"/>
      <c r="H49" s="193"/>
      <c r="I49" s="193"/>
    </row>
    <row r="50" spans="2:9" s="170" customFormat="1" ht="15.75" customHeight="1">
      <c r="B50" s="190"/>
      <c r="C50" s="190"/>
      <c r="D50" s="191"/>
      <c r="E50" s="192"/>
      <c r="F50" s="192"/>
      <c r="G50" s="193"/>
      <c r="H50" s="193"/>
      <c r="I50" s="193"/>
    </row>
    <row r="51" spans="2:9" s="170" customFormat="1" ht="15.75" customHeight="1">
      <c r="B51" s="190"/>
      <c r="C51" s="190"/>
      <c r="D51" s="191"/>
      <c r="E51" s="192"/>
      <c r="F51" s="192"/>
      <c r="G51" s="193"/>
      <c r="H51" s="193"/>
      <c r="I51" s="193"/>
    </row>
    <row r="52" spans="2:9" s="170" customFormat="1" ht="15.75" customHeight="1">
      <c r="B52" s="190"/>
      <c r="C52" s="190"/>
      <c r="D52" s="191"/>
      <c r="E52" s="192"/>
      <c r="F52" s="192"/>
      <c r="G52" s="193"/>
      <c r="H52" s="193"/>
      <c r="I52" s="193"/>
    </row>
    <row r="53" spans="2:9" s="170" customFormat="1" ht="15.75" customHeight="1">
      <c r="B53" s="190"/>
      <c r="C53" s="190"/>
      <c r="D53" s="190"/>
      <c r="E53" s="190"/>
      <c r="F53" s="192"/>
      <c r="G53" s="193"/>
      <c r="H53" s="193"/>
      <c r="I53" s="193"/>
    </row>
    <row r="54" spans="2:9" ht="13.5">
      <c r="B54" s="194"/>
      <c r="C54" s="194"/>
      <c r="D54" s="195"/>
      <c r="E54" s="196"/>
      <c r="F54" s="196"/>
      <c r="G54" s="197"/>
      <c r="H54" s="197"/>
      <c r="I54" s="197"/>
    </row>
  </sheetData>
  <sheetProtection/>
  <mergeCells count="9">
    <mergeCell ref="C43:E43"/>
    <mergeCell ref="B4:B5"/>
    <mergeCell ref="C4:E5"/>
    <mergeCell ref="C24:E24"/>
    <mergeCell ref="C32:E32"/>
    <mergeCell ref="B2:H2"/>
    <mergeCell ref="C31:E31"/>
    <mergeCell ref="C6:E6"/>
    <mergeCell ref="F4:F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  <headerFooter alignWithMargins="0">
    <oddHeader>&amp;LGRAPHIC LINE 01 Shpk&amp;CPasqyrat financiare per vitin e mbyllur me 31.12.2010</oddHeader>
    <oddFooter>&amp;L&amp;A&amp;C&amp;P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zoomScalePageLayoutView="0" workbookViewId="0" topLeftCell="B1">
      <selection activeCell="J10" sqref="J10"/>
    </sheetView>
  </sheetViews>
  <sheetFormatPr defaultColWidth="9.140625" defaultRowHeight="12.75"/>
  <cols>
    <col min="1" max="1" width="4.28125" style="250" customWidth="1"/>
    <col min="2" max="2" width="3.7109375" style="249" customWidth="1"/>
    <col min="3" max="3" width="5.28125" style="249" customWidth="1"/>
    <col min="4" max="4" width="2.7109375" style="249" customWidth="1"/>
    <col min="5" max="5" width="51.7109375" style="250" customWidth="1"/>
    <col min="6" max="6" width="14.8515625" style="251" customWidth="1"/>
    <col min="7" max="7" width="14.00390625" style="251" customWidth="1"/>
    <col min="8" max="8" width="1.421875" style="250" customWidth="1"/>
    <col min="9" max="9" width="12.8515625" style="250" bestFit="1" customWidth="1"/>
    <col min="10" max="10" width="18.00390625" style="249" customWidth="1"/>
    <col min="11" max="16384" width="9.140625" style="250" customWidth="1"/>
  </cols>
  <sheetData>
    <row r="1" spans="2:10" s="245" customFormat="1" ht="7.5" customHeight="1">
      <c r="B1" s="242"/>
      <c r="C1" s="242"/>
      <c r="D1" s="243"/>
      <c r="E1" s="244"/>
      <c r="F1" s="248"/>
      <c r="G1" s="246"/>
      <c r="J1" s="247"/>
    </row>
    <row r="2" spans="2:10" s="245" customFormat="1" ht="29.25" customHeight="1">
      <c r="B2" s="389" t="s">
        <v>306</v>
      </c>
      <c r="C2" s="389"/>
      <c r="D2" s="389"/>
      <c r="E2" s="389"/>
      <c r="F2" s="389"/>
      <c r="G2" s="389"/>
      <c r="J2" s="247"/>
    </row>
    <row r="3" spans="2:10" s="245" customFormat="1" ht="18.75" customHeight="1">
      <c r="B3" s="390" t="s">
        <v>137</v>
      </c>
      <c r="C3" s="390"/>
      <c r="D3" s="390"/>
      <c r="E3" s="390"/>
      <c r="F3" s="390"/>
      <c r="G3" s="390"/>
      <c r="J3" s="247"/>
    </row>
    <row r="4" ht="7.5" customHeight="1"/>
    <row r="5" spans="2:10" s="245" customFormat="1" ht="15.75" customHeight="1">
      <c r="B5" s="397" t="s">
        <v>2</v>
      </c>
      <c r="C5" s="391" t="s">
        <v>138</v>
      </c>
      <c r="D5" s="392"/>
      <c r="E5" s="393"/>
      <c r="F5" s="252" t="s">
        <v>139</v>
      </c>
      <c r="G5" s="252" t="s">
        <v>139</v>
      </c>
      <c r="J5" s="247"/>
    </row>
    <row r="6" spans="2:10" s="245" customFormat="1" ht="15.75" customHeight="1">
      <c r="B6" s="398"/>
      <c r="C6" s="394"/>
      <c r="D6" s="395"/>
      <c r="E6" s="396"/>
      <c r="F6" s="253" t="s">
        <v>140</v>
      </c>
      <c r="G6" s="254" t="s">
        <v>160</v>
      </c>
      <c r="J6" s="247"/>
    </row>
    <row r="7" spans="2:10" s="245" customFormat="1" ht="24.75" customHeight="1">
      <c r="B7" s="255">
        <v>1</v>
      </c>
      <c r="C7" s="387" t="s">
        <v>52</v>
      </c>
      <c r="D7" s="387"/>
      <c r="E7" s="387"/>
      <c r="F7" s="241">
        <v>16202892</v>
      </c>
      <c r="G7" s="241">
        <v>13248100</v>
      </c>
      <c r="J7" s="247"/>
    </row>
    <row r="8" spans="2:10" s="245" customFormat="1" ht="24.75" customHeight="1">
      <c r="B8" s="256">
        <v>2</v>
      </c>
      <c r="C8" s="384" t="s">
        <v>53</v>
      </c>
      <c r="D8" s="384"/>
      <c r="E8" s="384"/>
      <c r="F8" s="257"/>
      <c r="G8" s="257"/>
      <c r="I8" s="306"/>
      <c r="J8" s="247"/>
    </row>
    <row r="9" spans="2:10" s="245" customFormat="1" ht="24.75" customHeight="1">
      <c r="B9" s="258">
        <v>3</v>
      </c>
      <c r="C9" s="384" t="s">
        <v>154</v>
      </c>
      <c r="D9" s="384"/>
      <c r="E9" s="384"/>
      <c r="F9" s="259"/>
      <c r="G9" s="259"/>
      <c r="J9" s="247"/>
    </row>
    <row r="10" spans="2:10" s="245" customFormat="1" ht="24.75" customHeight="1">
      <c r="B10" s="258">
        <v>4</v>
      </c>
      <c r="C10" s="384" t="s">
        <v>124</v>
      </c>
      <c r="D10" s="384"/>
      <c r="E10" s="384"/>
      <c r="F10" s="260">
        <v>9943990</v>
      </c>
      <c r="G10" s="260">
        <v>7038409</v>
      </c>
      <c r="J10" s="247"/>
    </row>
    <row r="11" spans="2:10" s="245" customFormat="1" ht="24.75" customHeight="1">
      <c r="B11" s="258">
        <v>5</v>
      </c>
      <c r="C11" s="384" t="s">
        <v>125</v>
      </c>
      <c r="D11" s="384"/>
      <c r="E11" s="384"/>
      <c r="F11" s="261">
        <v>2409081</v>
      </c>
      <c r="G11" s="261">
        <v>1986797</v>
      </c>
      <c r="J11" s="305"/>
    </row>
    <row r="12" spans="2:10" s="245" customFormat="1" ht="24.75" customHeight="1">
      <c r="B12" s="258"/>
      <c r="C12" s="262"/>
      <c r="D12" s="388" t="s">
        <v>126</v>
      </c>
      <c r="E12" s="388"/>
      <c r="F12" s="263">
        <v>2064292</v>
      </c>
      <c r="G12" s="263">
        <v>1682000</v>
      </c>
      <c r="J12" s="247"/>
    </row>
    <row r="13" spans="2:10" s="245" customFormat="1" ht="24.75" customHeight="1">
      <c r="B13" s="258"/>
      <c r="C13" s="262"/>
      <c r="D13" s="388" t="s">
        <v>127</v>
      </c>
      <c r="E13" s="388"/>
      <c r="F13" s="263">
        <v>344789</v>
      </c>
      <c r="G13" s="263">
        <v>304797</v>
      </c>
      <c r="J13" s="305"/>
    </row>
    <row r="14" spans="2:10" s="245" customFormat="1" ht="24.75" customHeight="1">
      <c r="B14" s="256">
        <v>6</v>
      </c>
      <c r="C14" s="384" t="s">
        <v>128</v>
      </c>
      <c r="D14" s="384"/>
      <c r="E14" s="384"/>
      <c r="F14" s="263">
        <v>1082557</v>
      </c>
      <c r="G14" s="263">
        <v>1208247</v>
      </c>
      <c r="J14" s="284"/>
    </row>
    <row r="15" spans="2:10" s="245" customFormat="1" ht="24.75" customHeight="1">
      <c r="B15" s="256">
        <v>7</v>
      </c>
      <c r="C15" s="384" t="s">
        <v>129</v>
      </c>
      <c r="D15" s="384"/>
      <c r="E15" s="384"/>
      <c r="F15" s="261">
        <v>486746</v>
      </c>
      <c r="G15" s="261">
        <v>565969</v>
      </c>
      <c r="J15" s="247"/>
    </row>
    <row r="16" spans="2:10" s="245" customFormat="1" ht="39.75" customHeight="1">
      <c r="B16" s="256">
        <v>8</v>
      </c>
      <c r="C16" s="385" t="s">
        <v>130</v>
      </c>
      <c r="D16" s="385"/>
      <c r="E16" s="385"/>
      <c r="F16" s="283">
        <f>F10+F11+F14+F15</f>
        <v>13922374</v>
      </c>
      <c r="G16" s="283">
        <f>G10+G11+G14+G15</f>
        <v>10799422</v>
      </c>
      <c r="J16" s="248"/>
    </row>
    <row r="17" spans="2:10" s="245" customFormat="1" ht="39.75" customHeight="1">
      <c r="B17" s="256">
        <v>9</v>
      </c>
      <c r="C17" s="386" t="s">
        <v>131</v>
      </c>
      <c r="D17" s="386"/>
      <c r="E17" s="386"/>
      <c r="F17" s="283">
        <f>F7-F10-F11-F14-F15</f>
        <v>2280518</v>
      </c>
      <c r="G17" s="283">
        <f>G7-G16</f>
        <v>2448678</v>
      </c>
      <c r="I17" s="264"/>
      <c r="J17" s="247"/>
    </row>
    <row r="18" spans="2:10" s="245" customFormat="1" ht="24.75" customHeight="1">
      <c r="B18" s="256">
        <v>10</v>
      </c>
      <c r="C18" s="384" t="s">
        <v>54</v>
      </c>
      <c r="D18" s="384"/>
      <c r="E18" s="384"/>
      <c r="F18" s="261"/>
      <c r="G18" s="261"/>
      <c r="J18" s="247"/>
    </row>
    <row r="19" spans="2:10" s="245" customFormat="1" ht="24.75" customHeight="1">
      <c r="B19" s="256">
        <v>11</v>
      </c>
      <c r="C19" s="384" t="s">
        <v>132</v>
      </c>
      <c r="D19" s="384"/>
      <c r="E19" s="384"/>
      <c r="F19" s="261"/>
      <c r="G19" s="261"/>
      <c r="J19" s="305"/>
    </row>
    <row r="20" spans="2:10" s="245" customFormat="1" ht="24.75" customHeight="1">
      <c r="B20" s="256">
        <v>12</v>
      </c>
      <c r="C20" s="384" t="s">
        <v>55</v>
      </c>
      <c r="D20" s="384"/>
      <c r="E20" s="384"/>
      <c r="F20" s="261"/>
      <c r="G20" s="261">
        <v>586</v>
      </c>
      <c r="J20" s="305"/>
    </row>
    <row r="21" spans="2:10" s="245" customFormat="1" ht="24.75" customHeight="1">
      <c r="B21" s="256"/>
      <c r="C21" s="265">
        <v>121</v>
      </c>
      <c r="D21" s="388" t="s">
        <v>56</v>
      </c>
      <c r="E21" s="388"/>
      <c r="F21" s="261"/>
      <c r="G21" s="261"/>
      <c r="J21" s="305"/>
    </row>
    <row r="22" spans="2:10" s="245" customFormat="1" ht="24.75" customHeight="1">
      <c r="B22" s="256"/>
      <c r="C22" s="262">
        <v>122</v>
      </c>
      <c r="D22" s="388" t="s">
        <v>133</v>
      </c>
      <c r="E22" s="388"/>
      <c r="F22" s="261"/>
      <c r="G22" s="261"/>
      <c r="J22" s="247"/>
    </row>
    <row r="23" spans="2:10" s="245" customFormat="1" ht="24.75" customHeight="1">
      <c r="B23" s="256"/>
      <c r="C23" s="262">
        <v>123</v>
      </c>
      <c r="D23" s="388" t="s">
        <v>57</v>
      </c>
      <c r="E23" s="388"/>
      <c r="F23" s="261"/>
      <c r="G23" s="261"/>
      <c r="J23" s="247"/>
    </row>
    <row r="24" spans="2:10" s="245" customFormat="1" ht="24.75" customHeight="1">
      <c r="B24" s="256"/>
      <c r="C24" s="262">
        <v>124</v>
      </c>
      <c r="D24" s="388" t="s">
        <v>58</v>
      </c>
      <c r="E24" s="388"/>
      <c r="F24" s="261"/>
      <c r="G24" s="261"/>
      <c r="J24" s="247"/>
    </row>
    <row r="25" spans="2:10" s="245" customFormat="1" ht="39.75" customHeight="1">
      <c r="B25" s="256">
        <v>13</v>
      </c>
      <c r="C25" s="386" t="s">
        <v>59</v>
      </c>
      <c r="D25" s="386"/>
      <c r="E25" s="386"/>
      <c r="F25" s="261"/>
      <c r="G25" s="261">
        <v>586</v>
      </c>
      <c r="J25" s="247"/>
    </row>
    <row r="26" spans="2:10" s="245" customFormat="1" ht="39.75" customHeight="1">
      <c r="B26" s="256">
        <v>14</v>
      </c>
      <c r="C26" s="386" t="s">
        <v>135</v>
      </c>
      <c r="D26" s="386"/>
      <c r="E26" s="386"/>
      <c r="F26" s="261">
        <v>2280518</v>
      </c>
      <c r="G26" s="261">
        <f>G25+G17</f>
        <v>2449264</v>
      </c>
      <c r="J26" s="247"/>
    </row>
    <row r="27" spans="2:10" s="245" customFormat="1" ht="24.75" customHeight="1">
      <c r="B27" s="256">
        <v>15</v>
      </c>
      <c r="C27" s="384" t="s">
        <v>60</v>
      </c>
      <c r="D27" s="384"/>
      <c r="E27" s="384"/>
      <c r="F27" s="261">
        <f>F26*0.1</f>
        <v>228051.80000000002</v>
      </c>
      <c r="G27" s="261">
        <f>G26*0.1</f>
        <v>244926.40000000002</v>
      </c>
      <c r="J27" s="247"/>
    </row>
    <row r="28" spans="2:10" s="245" customFormat="1" ht="39.75" customHeight="1">
      <c r="B28" s="256">
        <v>16</v>
      </c>
      <c r="C28" s="386" t="s">
        <v>136</v>
      </c>
      <c r="D28" s="386"/>
      <c r="E28" s="386"/>
      <c r="F28" s="283">
        <f>F26-F27</f>
        <v>2052466.2</v>
      </c>
      <c r="G28" s="283">
        <f>G26-G27</f>
        <v>2204337.6</v>
      </c>
      <c r="I28" s="285"/>
      <c r="J28" s="305"/>
    </row>
    <row r="29" spans="2:10" s="245" customFormat="1" ht="24.75" customHeight="1">
      <c r="B29" s="256">
        <v>17</v>
      </c>
      <c r="C29" s="384" t="s">
        <v>134</v>
      </c>
      <c r="D29" s="384"/>
      <c r="E29" s="384"/>
      <c r="F29" s="261"/>
      <c r="G29" s="261"/>
      <c r="J29" s="247"/>
    </row>
    <row r="30" spans="2:10" s="245" customFormat="1" ht="15.75" customHeight="1">
      <c r="B30" s="266"/>
      <c r="C30" s="266"/>
      <c r="D30" s="266"/>
      <c r="E30" s="267"/>
      <c r="F30" s="268"/>
      <c r="G30" s="268"/>
      <c r="J30" s="247"/>
    </row>
    <row r="31" spans="2:10" s="245" customFormat="1" ht="15.75" customHeight="1">
      <c r="B31" s="266"/>
      <c r="C31" s="266"/>
      <c r="D31" s="266"/>
      <c r="E31" s="267"/>
      <c r="F31" s="268"/>
      <c r="G31" s="268"/>
      <c r="J31" s="247"/>
    </row>
    <row r="32" spans="2:10" s="245" customFormat="1" ht="15.75" customHeight="1">
      <c r="B32" s="266"/>
      <c r="C32" s="266"/>
      <c r="D32" s="266"/>
      <c r="E32" s="267"/>
      <c r="F32" s="282"/>
      <c r="G32" s="268"/>
      <c r="J32" s="247"/>
    </row>
    <row r="33" spans="2:10" s="245" customFormat="1" ht="15.75" customHeight="1">
      <c r="B33" s="266"/>
      <c r="C33" s="266"/>
      <c r="D33" s="266"/>
      <c r="E33" s="267"/>
      <c r="F33" s="268"/>
      <c r="G33" s="268"/>
      <c r="J33" s="247"/>
    </row>
    <row r="34" spans="2:10" s="245" customFormat="1" ht="15.75" customHeight="1">
      <c r="B34" s="266"/>
      <c r="C34" s="266"/>
      <c r="D34" s="266"/>
      <c r="E34" s="267"/>
      <c r="F34" s="268"/>
      <c r="G34" s="268"/>
      <c r="J34" s="247"/>
    </row>
    <row r="35" spans="2:10" s="245" customFormat="1" ht="15.75" customHeight="1">
      <c r="B35" s="266"/>
      <c r="C35" s="266"/>
      <c r="D35" s="266"/>
      <c r="E35" s="267"/>
      <c r="F35" s="268"/>
      <c r="G35" s="268"/>
      <c r="J35" s="247"/>
    </row>
    <row r="36" spans="2:10" s="245" customFormat="1" ht="15.75" customHeight="1">
      <c r="B36" s="266"/>
      <c r="C36" s="266"/>
      <c r="D36" s="266"/>
      <c r="E36" s="267"/>
      <c r="F36" s="268"/>
      <c r="G36" s="268"/>
      <c r="J36" s="247"/>
    </row>
    <row r="37" spans="2:10" s="245" customFormat="1" ht="15.75" customHeight="1">
      <c r="B37" s="266"/>
      <c r="C37" s="266"/>
      <c r="D37" s="266"/>
      <c r="E37" s="267"/>
      <c r="F37" s="268"/>
      <c r="G37" s="268"/>
      <c r="J37" s="247"/>
    </row>
    <row r="38" spans="2:10" s="245" customFormat="1" ht="15.75" customHeight="1">
      <c r="B38" s="266"/>
      <c r="C38" s="266"/>
      <c r="D38" s="266"/>
      <c r="E38" s="267"/>
      <c r="F38" s="268"/>
      <c r="G38" s="268"/>
      <c r="J38" s="247"/>
    </row>
    <row r="39" spans="2:10" s="245" customFormat="1" ht="15.75" customHeight="1">
      <c r="B39" s="266"/>
      <c r="C39" s="266"/>
      <c r="D39" s="266"/>
      <c r="E39" s="266"/>
      <c r="F39" s="268"/>
      <c r="G39" s="268"/>
      <c r="J39" s="247"/>
    </row>
    <row r="40" spans="2:7" ht="14.25">
      <c r="B40" s="269"/>
      <c r="C40" s="269"/>
      <c r="D40" s="269"/>
      <c r="E40" s="270"/>
      <c r="F40" s="271"/>
      <c r="G40" s="271"/>
    </row>
  </sheetData>
  <sheetProtection/>
  <mergeCells count="27">
    <mergeCell ref="C27:E27"/>
    <mergeCell ref="C20:E20"/>
    <mergeCell ref="B2:G2"/>
    <mergeCell ref="B3:G3"/>
    <mergeCell ref="D23:E23"/>
    <mergeCell ref="C15:E15"/>
    <mergeCell ref="C18:E18"/>
    <mergeCell ref="C25:E25"/>
    <mergeCell ref="C5:E6"/>
    <mergeCell ref="B5:B6"/>
    <mergeCell ref="C29:E29"/>
    <mergeCell ref="C28:E28"/>
    <mergeCell ref="C11:E11"/>
    <mergeCell ref="D12:E12"/>
    <mergeCell ref="D13:E13"/>
    <mergeCell ref="C14:E14"/>
    <mergeCell ref="D24:E24"/>
    <mergeCell ref="C26:E26"/>
    <mergeCell ref="D21:E21"/>
    <mergeCell ref="D22:E22"/>
    <mergeCell ref="C19:E19"/>
    <mergeCell ref="C16:E16"/>
    <mergeCell ref="C17:E17"/>
    <mergeCell ref="C7:E7"/>
    <mergeCell ref="C8:E8"/>
    <mergeCell ref="C9:E9"/>
    <mergeCell ref="C10:E1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  <headerFooter alignWithMargins="0">
    <oddHeader>&amp;LGRAPHIC LINE 01&amp;CPasqyrat financiare per vitin e mbyllur me 31.12.2010</oddHeader>
    <oddFooter>&amp;L&amp;A&amp;C&amp;P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71" customWidth="1"/>
    <col min="2" max="2" width="3.7109375" style="72" customWidth="1"/>
    <col min="3" max="3" width="5.7109375" style="72" customWidth="1"/>
    <col min="4" max="4" width="52.7109375" style="72" customWidth="1"/>
    <col min="5" max="5" width="15.28125" style="73" customWidth="1"/>
    <col min="6" max="6" width="14.421875" style="215" bestFit="1" customWidth="1"/>
    <col min="7" max="7" width="2.8515625" style="71" customWidth="1"/>
    <col min="8" max="9" width="13.421875" style="71" bestFit="1" customWidth="1"/>
    <col min="10" max="10" width="10.140625" style="71" bestFit="1" customWidth="1"/>
    <col min="11" max="11" width="9.140625" style="71" customWidth="1"/>
    <col min="12" max="12" width="10.140625" style="71" bestFit="1" customWidth="1"/>
    <col min="13" max="16384" width="9.140625" style="71" customWidth="1"/>
  </cols>
  <sheetData>
    <row r="1" spans="2:6" s="74" customFormat="1" ht="8.25" customHeight="1">
      <c r="B1" s="63"/>
      <c r="C1" s="63"/>
      <c r="D1" s="63"/>
      <c r="E1" s="79"/>
      <c r="F1" s="207"/>
    </row>
    <row r="2" spans="2:6" s="77" customFormat="1" ht="18" customHeight="1">
      <c r="B2" s="399" t="s">
        <v>307</v>
      </c>
      <c r="C2" s="399"/>
      <c r="D2" s="399"/>
      <c r="E2" s="399"/>
      <c r="F2" s="399"/>
    </row>
    <row r="3" spans="2:6" s="82" customFormat="1" ht="15" customHeight="1">
      <c r="B3" s="80"/>
      <c r="C3" s="80"/>
      <c r="D3" s="80"/>
      <c r="E3" s="81"/>
      <c r="F3" s="208"/>
    </row>
    <row r="4" spans="2:6" s="84" customFormat="1" ht="21" customHeight="1">
      <c r="B4" s="400" t="s">
        <v>2</v>
      </c>
      <c r="C4" s="402" t="s">
        <v>81</v>
      </c>
      <c r="D4" s="403"/>
      <c r="E4" s="83" t="s">
        <v>139</v>
      </c>
      <c r="F4" s="209" t="s">
        <v>139</v>
      </c>
    </row>
    <row r="5" spans="2:6" s="84" customFormat="1" ht="21" customHeight="1">
      <c r="B5" s="401"/>
      <c r="C5" s="404"/>
      <c r="D5" s="405"/>
      <c r="E5" s="78" t="s">
        <v>140</v>
      </c>
      <c r="F5" s="210" t="s">
        <v>160</v>
      </c>
    </row>
    <row r="6" spans="2:10" s="65" customFormat="1" ht="35.25" customHeight="1">
      <c r="B6" s="217"/>
      <c r="C6" s="408" t="s">
        <v>77</v>
      </c>
      <c r="D6" s="409"/>
      <c r="E6" s="218">
        <f>SUM(E7:E12)</f>
        <v>2338108</v>
      </c>
      <c r="F6" s="218">
        <f>F7+F8+F11</f>
        <v>762991</v>
      </c>
      <c r="H6" s="216"/>
      <c r="J6" s="311"/>
    </row>
    <row r="7" spans="2:9" s="65" customFormat="1" ht="24.75" customHeight="1">
      <c r="B7" s="66"/>
      <c r="C7" s="67"/>
      <c r="D7" s="85" t="s">
        <v>96</v>
      </c>
      <c r="E7" s="64">
        <v>17759655</v>
      </c>
      <c r="F7" s="211">
        <v>13703632</v>
      </c>
      <c r="I7" s="286"/>
    </row>
    <row r="8" spans="2:9" s="65" customFormat="1" ht="24.75" customHeight="1">
      <c r="B8" s="66"/>
      <c r="C8" s="67"/>
      <c r="D8" s="85" t="s">
        <v>152</v>
      </c>
      <c r="E8" s="64">
        <v>-13806286</v>
      </c>
      <c r="F8" s="211">
        <v>-12785201</v>
      </c>
      <c r="H8" s="311"/>
      <c r="I8" s="216"/>
    </row>
    <row r="9" spans="2:9" s="65" customFormat="1" ht="24.75" customHeight="1">
      <c r="B9" s="66"/>
      <c r="C9" s="67"/>
      <c r="D9" s="85" t="s">
        <v>78</v>
      </c>
      <c r="E9" s="64"/>
      <c r="F9" s="211"/>
      <c r="I9" s="286"/>
    </row>
    <row r="10" spans="2:9" s="65" customFormat="1" ht="24.75" customHeight="1">
      <c r="B10" s="66"/>
      <c r="C10" s="67"/>
      <c r="D10" s="346" t="s">
        <v>352</v>
      </c>
      <c r="E10" s="64">
        <v>-1099732</v>
      </c>
      <c r="F10" s="211"/>
      <c r="H10" s="286"/>
      <c r="I10" s="286"/>
    </row>
    <row r="11" spans="2:8" s="65" customFormat="1" ht="24.75" customHeight="1">
      <c r="B11" s="66"/>
      <c r="C11" s="67"/>
      <c r="D11" s="85" t="s">
        <v>79</v>
      </c>
      <c r="E11" s="64">
        <v>-333472</v>
      </c>
      <c r="F11" s="211">
        <v>-155440</v>
      </c>
      <c r="H11" s="216"/>
    </row>
    <row r="12" spans="2:8" s="65" customFormat="1" ht="24.75" customHeight="1">
      <c r="B12" s="66"/>
      <c r="C12" s="67"/>
      <c r="D12" s="346" t="s">
        <v>353</v>
      </c>
      <c r="E12" s="64">
        <v>-182057</v>
      </c>
      <c r="F12" s="211"/>
      <c r="H12" s="216"/>
    </row>
    <row r="13" spans="2:10" s="68" customFormat="1" ht="24.75" customHeight="1">
      <c r="B13" s="66"/>
      <c r="C13" s="67"/>
      <c r="D13" s="344" t="s">
        <v>80</v>
      </c>
      <c r="E13" s="343">
        <f>SUM(E7:E12)</f>
        <v>2338108</v>
      </c>
      <c r="F13" s="212"/>
      <c r="J13" s="340"/>
    </row>
    <row r="14" spans="2:12" s="65" customFormat="1" ht="35.25" customHeight="1">
      <c r="B14" s="219"/>
      <c r="C14" s="408" t="s">
        <v>82</v>
      </c>
      <c r="D14" s="409"/>
      <c r="E14" s="220"/>
      <c r="F14" s="218">
        <v>-732233</v>
      </c>
      <c r="L14" s="286"/>
    </row>
    <row r="15" spans="2:6" s="65" customFormat="1" ht="24.75" customHeight="1">
      <c r="B15" s="66"/>
      <c r="C15" s="67"/>
      <c r="D15" s="85" t="s">
        <v>97</v>
      </c>
      <c r="E15" s="64"/>
      <c r="F15" s="211"/>
    </row>
    <row r="16" spans="2:6" s="65" customFormat="1" ht="24.75" customHeight="1">
      <c r="B16" s="66"/>
      <c r="C16" s="67"/>
      <c r="D16" s="85" t="s">
        <v>83</v>
      </c>
      <c r="E16" s="64">
        <v>-2034789</v>
      </c>
      <c r="F16" s="211">
        <v>-732233</v>
      </c>
    </row>
    <row r="17" spans="2:6" s="65" customFormat="1" ht="24.75" customHeight="1">
      <c r="B17" s="66"/>
      <c r="C17" s="67"/>
      <c r="D17" s="85" t="s">
        <v>84</v>
      </c>
      <c r="E17" s="64"/>
      <c r="F17" s="211"/>
    </row>
    <row r="18" spans="2:6" s="65" customFormat="1" ht="24.75" customHeight="1">
      <c r="B18" s="66"/>
      <c r="C18" s="67"/>
      <c r="D18" s="85" t="s">
        <v>85</v>
      </c>
      <c r="E18" s="64"/>
      <c r="F18" s="211"/>
    </row>
    <row r="19" spans="2:6" s="65" customFormat="1" ht="24.75" customHeight="1">
      <c r="B19" s="66"/>
      <c r="C19" s="67"/>
      <c r="D19" s="85" t="s">
        <v>86</v>
      </c>
      <c r="E19" s="64"/>
      <c r="F19" s="211"/>
    </row>
    <row r="20" spans="2:8" s="68" customFormat="1" ht="24.75" customHeight="1">
      <c r="B20" s="66"/>
      <c r="C20" s="67"/>
      <c r="D20" s="344" t="s">
        <v>87</v>
      </c>
      <c r="E20" s="343">
        <f>E16+E17+E18+E19</f>
        <v>-2034789</v>
      </c>
      <c r="F20" s="212"/>
      <c r="H20" s="307"/>
    </row>
    <row r="21" spans="2:6" s="65" customFormat="1" ht="35.25" customHeight="1">
      <c r="B21" s="219"/>
      <c r="C21" s="408" t="s">
        <v>88</v>
      </c>
      <c r="D21" s="409"/>
      <c r="E21" s="221"/>
      <c r="F21" s="218"/>
    </row>
    <row r="22" spans="2:6" s="65" customFormat="1" ht="24.75" customHeight="1">
      <c r="B22" s="66"/>
      <c r="C22" s="67"/>
      <c r="D22" s="85" t="s">
        <v>94</v>
      </c>
      <c r="E22" s="64"/>
      <c r="F22" s="211"/>
    </row>
    <row r="23" spans="2:9" s="65" customFormat="1" ht="24.75" customHeight="1">
      <c r="B23" s="66"/>
      <c r="C23" s="67"/>
      <c r="D23" s="85" t="s">
        <v>89</v>
      </c>
      <c r="E23" s="64"/>
      <c r="F23" s="211"/>
      <c r="I23" s="216"/>
    </row>
    <row r="24" spans="2:6" s="65" customFormat="1" ht="24.75" customHeight="1">
      <c r="B24" s="66"/>
      <c r="C24" s="67"/>
      <c r="D24" s="85" t="s">
        <v>155</v>
      </c>
      <c r="E24" s="64"/>
      <c r="F24" s="211"/>
    </row>
    <row r="25" spans="2:6" s="65" customFormat="1" ht="24.75" customHeight="1">
      <c r="B25" s="66"/>
      <c r="C25" s="67"/>
      <c r="D25" s="85" t="s">
        <v>90</v>
      </c>
      <c r="E25" s="64"/>
      <c r="F25" s="211"/>
    </row>
    <row r="26" spans="2:6" s="68" customFormat="1" ht="24.75" customHeight="1">
      <c r="B26" s="66"/>
      <c r="C26" s="67"/>
      <c r="D26" s="344" t="s">
        <v>156</v>
      </c>
      <c r="E26" s="343">
        <f>SUM(E22:E25)</f>
        <v>0</v>
      </c>
      <c r="F26" s="212"/>
    </row>
    <row r="27" spans="2:6" s="65" customFormat="1" ht="35.25" customHeight="1">
      <c r="B27" s="219"/>
      <c r="C27" s="408" t="s">
        <v>91</v>
      </c>
      <c r="D27" s="409"/>
      <c r="E27" s="218">
        <f>E26+E20+E13</f>
        <v>303319</v>
      </c>
      <c r="F27" s="218">
        <f>F6+F14</f>
        <v>30758</v>
      </c>
    </row>
    <row r="28" spans="2:8" s="65" customFormat="1" ht="35.25" customHeight="1">
      <c r="B28" s="66"/>
      <c r="C28" s="406" t="s">
        <v>92</v>
      </c>
      <c r="D28" s="407"/>
      <c r="E28" s="295">
        <f>Aktivet!H7</f>
        <v>1157547</v>
      </c>
      <c r="F28" s="211">
        <v>1126789</v>
      </c>
      <c r="H28" s="216"/>
    </row>
    <row r="29" spans="2:6" s="65" customFormat="1" ht="35.25" customHeight="1">
      <c r="B29" s="217"/>
      <c r="C29" s="408" t="s">
        <v>93</v>
      </c>
      <c r="D29" s="409"/>
      <c r="E29" s="218">
        <f>Aktivet!G7</f>
        <v>1460866</v>
      </c>
      <c r="F29" s="218">
        <f>F28+F27</f>
        <v>1157547</v>
      </c>
    </row>
    <row r="30" spans="2:6" s="65" customFormat="1" ht="15.75" customHeight="1">
      <c r="B30" s="69"/>
      <c r="C30" s="69"/>
      <c r="D30" s="130"/>
      <c r="E30" s="70">
        <f>E27-E31</f>
        <v>0</v>
      </c>
      <c r="F30" s="213"/>
    </row>
    <row r="31" spans="2:6" s="65" customFormat="1" ht="15.75" customHeight="1">
      <c r="B31" s="69"/>
      <c r="C31" s="69"/>
      <c r="D31" s="69"/>
      <c r="E31" s="345">
        <f>E29-E28</f>
        <v>303319</v>
      </c>
      <c r="F31" s="213"/>
    </row>
    <row r="32" spans="2:6" s="65" customFormat="1" ht="15.75" customHeight="1">
      <c r="B32" s="69"/>
      <c r="C32" s="69"/>
      <c r="D32" s="69"/>
      <c r="E32" s="70"/>
      <c r="F32" s="213"/>
    </row>
    <row r="33" spans="2:6" s="65" customFormat="1" ht="15.75" customHeight="1">
      <c r="B33" s="69"/>
      <c r="C33" s="69"/>
      <c r="D33" s="69"/>
      <c r="E33" s="70"/>
      <c r="F33" s="213"/>
    </row>
    <row r="34" spans="2:6" s="65" customFormat="1" ht="15.75" customHeight="1">
      <c r="B34" s="69"/>
      <c r="C34" s="69"/>
      <c r="D34" s="69"/>
      <c r="E34" s="70"/>
      <c r="F34" s="213"/>
    </row>
    <row r="35" spans="2:6" s="65" customFormat="1" ht="15.75" customHeight="1">
      <c r="B35" s="69"/>
      <c r="C35" s="69"/>
      <c r="D35" s="69"/>
      <c r="E35" s="70"/>
      <c r="F35" s="213"/>
    </row>
    <row r="36" spans="2:6" ht="13.5">
      <c r="B36" s="75"/>
      <c r="C36" s="75"/>
      <c r="D36" s="75"/>
      <c r="E36" s="76"/>
      <c r="F36" s="214"/>
    </row>
  </sheetData>
  <sheetProtection/>
  <mergeCells count="9">
    <mergeCell ref="B2:F2"/>
    <mergeCell ref="B4:B5"/>
    <mergeCell ref="C4:D5"/>
    <mergeCell ref="C28:D28"/>
    <mergeCell ref="C29:D29"/>
    <mergeCell ref="C6:D6"/>
    <mergeCell ref="C14:D14"/>
    <mergeCell ref="C21:D21"/>
    <mergeCell ref="C27:D27"/>
  </mergeCells>
  <printOptions horizontalCentered="1" verticalCentered="1"/>
  <pageMargins left="0" right="0" top="0" bottom="0" header="0.5118110236220472" footer="0.5118110236220472"/>
  <pageSetup horizontalDpi="300" verticalDpi="300" orientation="portrait" r:id="rId2"/>
  <headerFooter alignWithMargins="0">
    <oddHeader>&amp;LGRAPHIC LINE 01 Shpk&amp;CPasqyrat financiare per vitin e mbyllur me 31.12.2010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42"/>
  <sheetViews>
    <sheetView tabSelected="1" view="pageLayout" workbookViewId="0" topLeftCell="A1">
      <selection activeCell="A1" sqref="A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227" bestFit="1" customWidth="1"/>
    <col min="4" max="4" width="13.00390625" style="227" customWidth="1"/>
    <col min="5" max="5" width="14.00390625" style="227" bestFit="1" customWidth="1"/>
    <col min="6" max="6" width="17.140625" style="227" customWidth="1"/>
    <col min="7" max="7" width="18.140625" style="227" bestFit="1" customWidth="1"/>
    <col min="8" max="8" width="13.421875" style="227" bestFit="1" customWidth="1"/>
    <col min="9" max="9" width="2.7109375" style="0" customWidth="1"/>
  </cols>
  <sheetData>
    <row r="1" ht="3.75" customHeight="1"/>
    <row r="2" ht="15" hidden="1">
      <c r="B2" s="12"/>
    </row>
    <row r="3" ht="6.75" customHeight="1" hidden="1"/>
    <row r="4" spans="1:8" ht="25.5" customHeight="1">
      <c r="A4" s="410" t="s">
        <v>308</v>
      </c>
      <c r="B4" s="410"/>
      <c r="C4" s="410"/>
      <c r="D4" s="410"/>
      <c r="E4" s="410"/>
      <c r="F4" s="410"/>
      <c r="G4" s="410"/>
      <c r="H4" s="410"/>
    </row>
    <row r="5" ht="6.75" customHeight="1"/>
    <row r="6" spans="2:7" ht="12.75" customHeight="1">
      <c r="B6" s="19" t="s">
        <v>67</v>
      </c>
      <c r="G6" s="228"/>
    </row>
    <row r="7" ht="6.75" customHeight="1" thickBot="1"/>
    <row r="8" spans="1:8" s="13" customFormat="1" ht="24.75" customHeight="1" thickTop="1">
      <c r="A8" s="411"/>
      <c r="B8" s="412"/>
      <c r="C8" s="229" t="s">
        <v>40</v>
      </c>
      <c r="D8" s="229" t="s">
        <v>41</v>
      </c>
      <c r="E8" s="230" t="s">
        <v>69</v>
      </c>
      <c r="F8" s="230" t="s">
        <v>68</v>
      </c>
      <c r="G8" s="229" t="s">
        <v>70</v>
      </c>
      <c r="H8" s="231" t="s">
        <v>62</v>
      </c>
    </row>
    <row r="9" spans="1:8" s="16" customFormat="1" ht="30" customHeight="1">
      <c r="A9" s="236" t="s">
        <v>3</v>
      </c>
      <c r="B9" s="237" t="s">
        <v>292</v>
      </c>
      <c r="C9" s="238">
        <f>Pasivet!G35</f>
        <v>100000</v>
      </c>
      <c r="D9" s="238"/>
      <c r="E9" s="238"/>
      <c r="F9" s="238"/>
      <c r="G9" s="238"/>
      <c r="H9" s="239">
        <f>SUM(C9:G9)</f>
        <v>100000</v>
      </c>
    </row>
    <row r="10" spans="1:8" s="16" customFormat="1" ht="20.25" customHeight="1">
      <c r="A10" s="14" t="s">
        <v>157</v>
      </c>
      <c r="B10" s="15" t="s">
        <v>63</v>
      </c>
      <c r="C10" s="232"/>
      <c r="D10" s="232"/>
      <c r="E10" s="232"/>
      <c r="F10" s="232"/>
      <c r="G10" s="232"/>
      <c r="H10" s="233">
        <f>SUM(C10:G10)</f>
        <v>0</v>
      </c>
    </row>
    <row r="11" spans="1:8" s="16" customFormat="1" ht="20.25" customHeight="1">
      <c r="A11" s="25" t="s">
        <v>158</v>
      </c>
      <c r="B11" s="24" t="s">
        <v>61</v>
      </c>
      <c r="C11" s="232"/>
      <c r="D11" s="232"/>
      <c r="E11" s="232"/>
      <c r="F11" s="232"/>
      <c r="G11" s="232"/>
      <c r="H11" s="233">
        <f>SUM(C11:G11)</f>
        <v>0</v>
      </c>
    </row>
    <row r="12" spans="1:8" s="16" customFormat="1" ht="20.25" customHeight="1">
      <c r="A12" s="18">
        <v>1</v>
      </c>
      <c r="B12" s="17" t="s">
        <v>66</v>
      </c>
      <c r="C12" s="234"/>
      <c r="D12" s="234"/>
      <c r="E12" s="234"/>
      <c r="F12" s="234"/>
      <c r="G12" s="234">
        <v>4820204</v>
      </c>
      <c r="H12" s="235">
        <v>4820204</v>
      </c>
    </row>
    <row r="13" spans="1:8" s="16" customFormat="1" ht="20.25" customHeight="1">
      <c r="A13" s="18">
        <v>2</v>
      </c>
      <c r="B13" s="17" t="s">
        <v>64</v>
      </c>
      <c r="C13" s="234"/>
      <c r="D13" s="234"/>
      <c r="E13" s="234"/>
      <c r="F13" s="234"/>
      <c r="G13" s="234"/>
      <c r="H13" s="235"/>
    </row>
    <row r="14" spans="1:8" s="16" customFormat="1" ht="20.25" customHeight="1">
      <c r="A14" s="18">
        <v>3</v>
      </c>
      <c r="B14" s="17" t="s">
        <v>71</v>
      </c>
      <c r="C14" s="234"/>
      <c r="D14" s="234"/>
      <c r="E14" s="234"/>
      <c r="F14" s="234"/>
      <c r="G14" s="234"/>
      <c r="H14" s="235"/>
    </row>
    <row r="15" spans="1:8" s="16" customFormat="1" ht="20.25" customHeight="1">
      <c r="A15" s="18">
        <v>4</v>
      </c>
      <c r="B15" s="17" t="s">
        <v>72</v>
      </c>
      <c r="C15" s="234"/>
      <c r="D15" s="234"/>
      <c r="E15" s="234"/>
      <c r="F15" s="234"/>
      <c r="G15" s="234"/>
      <c r="H15" s="235"/>
    </row>
    <row r="16" spans="1:8" s="16" customFormat="1" ht="30" customHeight="1">
      <c r="A16" s="236" t="s">
        <v>4</v>
      </c>
      <c r="B16" s="237" t="s">
        <v>289</v>
      </c>
      <c r="C16" s="240">
        <f>SUM(C9:C15)</f>
        <v>100000</v>
      </c>
      <c r="D16" s="240">
        <f>SUM(D9:D15)</f>
        <v>0</v>
      </c>
      <c r="E16" s="240">
        <f>SUM(E9:E15)</f>
        <v>0</v>
      </c>
      <c r="F16" s="240">
        <f>SUM(F9:F15)</f>
        <v>0</v>
      </c>
      <c r="G16" s="240">
        <v>4820204</v>
      </c>
      <c r="H16" s="240">
        <v>4920204</v>
      </c>
    </row>
    <row r="17" spans="1:8" s="16" customFormat="1" ht="20.25" customHeight="1">
      <c r="A17" s="14">
        <v>1</v>
      </c>
      <c r="B17" s="17" t="s">
        <v>66</v>
      </c>
      <c r="C17" s="234"/>
      <c r="D17" s="234"/>
      <c r="E17" s="234"/>
      <c r="F17" s="234"/>
      <c r="G17" s="234">
        <v>2204338</v>
      </c>
      <c r="H17" s="235">
        <v>2204338</v>
      </c>
    </row>
    <row r="18" spans="1:8" s="16" customFormat="1" ht="20.25" customHeight="1">
      <c r="A18" s="14">
        <v>2</v>
      </c>
      <c r="B18" s="17" t="s">
        <v>64</v>
      </c>
      <c r="C18" s="234"/>
      <c r="D18" s="234"/>
      <c r="E18" s="234"/>
      <c r="F18" s="234"/>
      <c r="G18" s="234"/>
      <c r="H18" s="235"/>
    </row>
    <row r="19" spans="1:8" s="16" customFormat="1" ht="20.25" customHeight="1">
      <c r="A19" s="14">
        <v>3</v>
      </c>
      <c r="B19" s="17" t="s">
        <v>73</v>
      </c>
      <c r="C19" s="234"/>
      <c r="D19" s="234"/>
      <c r="E19" s="234"/>
      <c r="F19" s="234"/>
      <c r="G19" s="234"/>
      <c r="H19" s="235"/>
    </row>
    <row r="20" spans="1:8" s="16" customFormat="1" ht="20.25" customHeight="1">
      <c r="A20" s="14">
        <v>4</v>
      </c>
      <c r="B20" s="17" t="s">
        <v>159</v>
      </c>
      <c r="C20" s="234"/>
      <c r="D20" s="234"/>
      <c r="E20" s="234"/>
      <c r="F20" s="234"/>
      <c r="G20" s="234"/>
      <c r="H20" s="235"/>
    </row>
    <row r="21" spans="1:8" s="16" customFormat="1" ht="30" customHeight="1">
      <c r="A21" s="288" t="s">
        <v>36</v>
      </c>
      <c r="B21" s="289" t="s">
        <v>291</v>
      </c>
      <c r="C21" s="240">
        <f>SUM(C16:C20)</f>
        <v>100000</v>
      </c>
      <c r="D21" s="240">
        <f>SUM(D16:D20)</f>
        <v>0</v>
      </c>
      <c r="E21" s="240">
        <f>SUM(E16:E20)</f>
        <v>0</v>
      </c>
      <c r="F21" s="240">
        <f>SUM(F16:F20)</f>
        <v>0</v>
      </c>
      <c r="G21" s="240">
        <f>G16+G17</f>
        <v>7024542</v>
      </c>
      <c r="H21" s="240">
        <f>H16+H17</f>
        <v>7124542</v>
      </c>
    </row>
    <row r="22" spans="1:256" s="16" customFormat="1" ht="25.5" customHeight="1">
      <c r="A22" s="14">
        <v>1</v>
      </c>
      <c r="B22" s="17" t="s">
        <v>66</v>
      </c>
      <c r="C22" s="121"/>
      <c r="D22" s="121"/>
      <c r="E22" s="121"/>
      <c r="F22" s="121"/>
      <c r="G22" s="293">
        <v>2052466</v>
      </c>
      <c r="H22" s="293">
        <v>2052466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6" customFormat="1" ht="17.25" customHeight="1">
      <c r="A23" s="14">
        <v>2</v>
      </c>
      <c r="B23" s="17" t="s">
        <v>64</v>
      </c>
      <c r="C23" s="121"/>
      <c r="D23" s="121"/>
      <c r="E23" s="121"/>
      <c r="F23" s="121"/>
      <c r="G23" s="121"/>
      <c r="H23" s="12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ht="14.25" customHeight="1">
      <c r="A24" s="14">
        <v>3</v>
      </c>
      <c r="B24" s="17" t="s">
        <v>73</v>
      </c>
      <c r="C24" s="290"/>
      <c r="D24" s="290"/>
      <c r="E24" s="290"/>
      <c r="F24" s="290"/>
      <c r="G24" s="290"/>
      <c r="H24" s="290"/>
      <c r="K24" s="294"/>
    </row>
    <row r="25" spans="1:8" ht="14.25" customHeight="1">
      <c r="A25" s="14">
        <v>4</v>
      </c>
      <c r="B25" s="17" t="s">
        <v>71</v>
      </c>
      <c r="C25" s="290"/>
      <c r="D25" s="290"/>
      <c r="E25" s="290"/>
      <c r="F25" s="290"/>
      <c r="G25" s="290"/>
      <c r="H25" s="290"/>
    </row>
    <row r="26" spans="1:8" ht="14.25" customHeight="1">
      <c r="A26" s="14">
        <v>5</v>
      </c>
      <c r="B26" s="17" t="s">
        <v>159</v>
      </c>
      <c r="C26" s="290"/>
      <c r="D26" s="290"/>
      <c r="E26" s="290"/>
      <c r="F26" s="290"/>
      <c r="G26" s="290"/>
      <c r="H26" s="290"/>
    </row>
    <row r="27" spans="1:8" ht="30" customHeight="1">
      <c r="A27" s="291" t="s">
        <v>312</v>
      </c>
      <c r="B27" s="291" t="s">
        <v>311</v>
      </c>
      <c r="C27" s="292">
        <v>100000</v>
      </c>
      <c r="D27" s="290"/>
      <c r="E27" s="290"/>
      <c r="F27" s="290"/>
      <c r="G27" s="290">
        <f>G21+G22</f>
        <v>9077008</v>
      </c>
      <c r="H27" s="292">
        <f>H21+H22</f>
        <v>9177008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>
      <c r="H42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  <headerFooter alignWithMargins="0">
    <oddHeader>&amp;LGRAPHIC LINE 01 SHPK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1"/>
  <sheetViews>
    <sheetView zoomScalePageLayoutView="0" workbookViewId="0" topLeftCell="A1">
      <selection activeCell="P14" sqref="P14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3.5">
      <c r="B2" s="1"/>
      <c r="C2" s="2"/>
      <c r="D2" s="2"/>
      <c r="E2" s="3"/>
    </row>
    <row r="3" spans="2:5" s="11" customFormat="1" ht="33" customHeight="1">
      <c r="B3" s="413" t="s">
        <v>74</v>
      </c>
      <c r="C3" s="414"/>
      <c r="D3" s="414"/>
      <c r="E3" s="415"/>
    </row>
    <row r="4" spans="2:5" s="90" customFormat="1" ht="13.5">
      <c r="B4" s="87"/>
      <c r="C4" s="97" t="s">
        <v>163</v>
      </c>
      <c r="D4" s="88"/>
      <c r="E4" s="89"/>
    </row>
    <row r="5" spans="2:5" s="90" customFormat="1" ht="11.25">
      <c r="B5" s="87"/>
      <c r="C5" s="91"/>
      <c r="D5" s="92" t="s">
        <v>165</v>
      </c>
      <c r="E5" s="89"/>
    </row>
    <row r="6" spans="2:5" s="90" customFormat="1" ht="11.25">
      <c r="B6" s="87"/>
      <c r="C6" s="91"/>
      <c r="D6" s="92" t="s">
        <v>166</v>
      </c>
      <c r="E6" s="89"/>
    </row>
    <row r="7" spans="2:5" s="90" customFormat="1" ht="11.25">
      <c r="B7" s="87"/>
      <c r="C7" s="91" t="s">
        <v>164</v>
      </c>
      <c r="D7" s="99"/>
      <c r="E7" s="89"/>
    </row>
    <row r="8" spans="2:5" s="90" customFormat="1" ht="11.25">
      <c r="B8" s="87"/>
      <c r="C8" s="91"/>
      <c r="D8" s="92" t="s">
        <v>167</v>
      </c>
      <c r="E8" s="89"/>
    </row>
    <row r="9" spans="2:5" s="90" customFormat="1" ht="11.25">
      <c r="B9" s="87"/>
      <c r="C9" s="94"/>
      <c r="D9" s="92" t="s">
        <v>168</v>
      </c>
      <c r="E9" s="89"/>
    </row>
    <row r="10" spans="2:5" s="90" customFormat="1" ht="11.25">
      <c r="B10" s="87"/>
      <c r="C10" s="95"/>
      <c r="D10" s="96" t="s">
        <v>169</v>
      </c>
      <c r="E10" s="89"/>
    </row>
    <row r="11" spans="2:5" ht="5.25" customHeight="1">
      <c r="B11" s="4"/>
      <c r="C11" s="5"/>
      <c r="D11" s="5"/>
      <c r="E11" s="6"/>
    </row>
    <row r="12" spans="2:5" ht="15.75">
      <c r="B12" s="4"/>
      <c r="C12" s="100" t="s">
        <v>170</v>
      </c>
      <c r="D12" s="101" t="s">
        <v>171</v>
      </c>
      <c r="E12" s="6"/>
    </row>
    <row r="13" spans="2:5" ht="6" customHeight="1">
      <c r="B13" s="4"/>
      <c r="C13" s="102"/>
      <c r="E13" s="6"/>
    </row>
    <row r="14" spans="2:5" ht="13.5">
      <c r="B14" s="4"/>
      <c r="C14" s="103">
        <v>1</v>
      </c>
      <c r="D14" s="104" t="s">
        <v>172</v>
      </c>
      <c r="E14" s="6"/>
    </row>
    <row r="15" spans="2:5" ht="13.5">
      <c r="B15" s="4"/>
      <c r="C15" s="103">
        <v>2</v>
      </c>
      <c r="D15" s="26" t="s">
        <v>173</v>
      </c>
      <c r="E15" s="6"/>
    </row>
    <row r="16" spans="2:5" ht="13.5">
      <c r="B16" s="4"/>
      <c r="C16" s="105">
        <v>3</v>
      </c>
      <c r="D16" s="26" t="s">
        <v>174</v>
      </c>
      <c r="E16" s="6"/>
    </row>
    <row r="17" spans="2:5" s="26" customFormat="1" ht="13.5">
      <c r="B17" s="106"/>
      <c r="C17" s="105">
        <v>4</v>
      </c>
      <c r="D17" s="105" t="s">
        <v>175</v>
      </c>
      <c r="E17" s="107"/>
    </row>
    <row r="18" spans="2:5" s="26" customFormat="1" ht="13.5">
      <c r="B18" s="106"/>
      <c r="C18" s="105"/>
      <c r="D18" s="104" t="s">
        <v>282</v>
      </c>
      <c r="E18" s="107"/>
    </row>
    <row r="19" spans="2:5" s="26" customFormat="1" ht="13.5">
      <c r="B19" s="106"/>
      <c r="C19" s="105" t="s">
        <v>176</v>
      </c>
      <c r="D19" s="105"/>
      <c r="E19" s="107"/>
    </row>
    <row r="20" spans="2:5" s="26" customFormat="1" ht="13.5">
      <c r="B20" s="106"/>
      <c r="C20" s="105"/>
      <c r="D20" s="104" t="s">
        <v>283</v>
      </c>
      <c r="E20" s="107"/>
    </row>
    <row r="21" spans="2:5" s="26" customFormat="1" ht="13.5">
      <c r="B21" s="106"/>
      <c r="C21" s="105" t="s">
        <v>177</v>
      </c>
      <c r="D21" s="105"/>
      <c r="E21" s="107"/>
    </row>
    <row r="22" spans="2:5" s="26" customFormat="1" ht="13.5">
      <c r="B22" s="106"/>
      <c r="C22" s="105"/>
      <c r="D22" s="104" t="s">
        <v>178</v>
      </c>
      <c r="E22" s="107"/>
    </row>
    <row r="23" spans="2:5" s="26" customFormat="1" ht="13.5">
      <c r="B23" s="106"/>
      <c r="C23" s="105" t="s">
        <v>179</v>
      </c>
      <c r="D23" s="105"/>
      <c r="E23" s="107"/>
    </row>
    <row r="24" spans="2:5" s="26" customFormat="1" ht="13.5">
      <c r="B24" s="106"/>
      <c r="C24" s="105"/>
      <c r="D24" s="105" t="s">
        <v>284</v>
      </c>
      <c r="E24" s="107"/>
    </row>
    <row r="25" spans="2:5" s="26" customFormat="1" ht="13.5">
      <c r="B25" s="106"/>
      <c r="C25" s="105" t="s">
        <v>180</v>
      </c>
      <c r="D25" s="105"/>
      <c r="E25" s="107"/>
    </row>
    <row r="26" spans="2:5" s="26" customFormat="1" ht="13.5">
      <c r="B26" s="106"/>
      <c r="C26" s="104" t="s">
        <v>181</v>
      </c>
      <c r="D26" s="105"/>
      <c r="E26" s="107"/>
    </row>
    <row r="27" spans="2:5" s="26" customFormat="1" ht="13.5">
      <c r="B27" s="106"/>
      <c r="C27" s="105"/>
      <c r="D27" s="105" t="s">
        <v>182</v>
      </c>
      <c r="E27" s="107"/>
    </row>
    <row r="28" spans="2:5" s="26" customFormat="1" ht="13.5">
      <c r="B28" s="106"/>
      <c r="C28" s="104" t="s">
        <v>183</v>
      </c>
      <c r="D28" s="105"/>
      <c r="E28" s="107"/>
    </row>
    <row r="29" spans="2:5" s="26" customFormat="1" ht="13.5">
      <c r="B29" s="106"/>
      <c r="C29" s="105"/>
      <c r="D29" s="105" t="s">
        <v>285</v>
      </c>
      <c r="E29" s="107"/>
    </row>
    <row r="30" spans="2:5" s="26" customFormat="1" ht="13.5">
      <c r="B30" s="106"/>
      <c r="C30" s="104" t="s">
        <v>184</v>
      </c>
      <c r="D30" s="105"/>
      <c r="E30" s="107"/>
    </row>
    <row r="31" spans="2:5" s="26" customFormat="1" ht="13.5">
      <c r="B31" s="106"/>
      <c r="C31" s="105" t="s">
        <v>185</v>
      </c>
      <c r="D31" s="105" t="s">
        <v>186</v>
      </c>
      <c r="E31" s="107"/>
    </row>
    <row r="32" spans="2:5" s="26" customFormat="1" ht="13.5">
      <c r="B32" s="106"/>
      <c r="C32" s="105"/>
      <c r="D32" s="104" t="s">
        <v>187</v>
      </c>
      <c r="E32" s="107"/>
    </row>
    <row r="33" spans="2:5" s="26" customFormat="1" ht="13.5">
      <c r="B33" s="106"/>
      <c r="C33" s="105"/>
      <c r="D33" s="104" t="s">
        <v>188</v>
      </c>
      <c r="E33" s="107"/>
    </row>
    <row r="34" spans="2:5" s="26" customFormat="1" ht="13.5">
      <c r="B34" s="106"/>
      <c r="C34" s="105"/>
      <c r="D34" s="104" t="s">
        <v>189</v>
      </c>
      <c r="E34" s="107"/>
    </row>
    <row r="35" spans="2:5" s="26" customFormat="1" ht="13.5">
      <c r="B35" s="106"/>
      <c r="C35" s="105"/>
      <c r="D35" s="104" t="s">
        <v>190</v>
      </c>
      <c r="E35" s="107"/>
    </row>
    <row r="36" spans="2:5" s="26" customFormat="1" ht="13.5">
      <c r="B36" s="106"/>
      <c r="C36" s="105"/>
      <c r="D36" s="104" t="s">
        <v>191</v>
      </c>
      <c r="E36" s="107"/>
    </row>
    <row r="37" spans="2:5" s="26" customFormat="1" ht="13.5">
      <c r="B37" s="106"/>
      <c r="C37" s="105"/>
      <c r="D37" s="104" t="s">
        <v>192</v>
      </c>
      <c r="E37" s="107"/>
    </row>
    <row r="38" spans="2:5" s="26" customFormat="1" ht="6" customHeight="1">
      <c r="B38" s="106"/>
      <c r="C38" s="105"/>
      <c r="D38" s="105"/>
      <c r="E38" s="107"/>
    </row>
    <row r="39" spans="2:5" s="26" customFormat="1" ht="15.75">
      <c r="B39" s="106"/>
      <c r="C39" s="100" t="s">
        <v>193</v>
      </c>
      <c r="D39" s="101" t="s">
        <v>194</v>
      </c>
      <c r="E39" s="107"/>
    </row>
    <row r="40" spans="2:5" s="26" customFormat="1" ht="4.5" customHeight="1">
      <c r="B40" s="106"/>
      <c r="C40" s="105"/>
      <c r="D40" s="105"/>
      <c r="E40" s="107"/>
    </row>
    <row r="41" spans="2:5" s="26" customFormat="1" ht="13.5">
      <c r="B41" s="106"/>
      <c r="C41" s="105"/>
      <c r="D41" s="104" t="s">
        <v>195</v>
      </c>
      <c r="E41" s="107"/>
    </row>
    <row r="42" spans="2:5" s="26" customFormat="1" ht="13.5">
      <c r="B42" s="106"/>
      <c r="C42" s="105" t="s">
        <v>196</v>
      </c>
      <c r="D42" s="105"/>
      <c r="E42" s="107"/>
    </row>
    <row r="43" spans="2:5" s="26" customFormat="1" ht="13.5">
      <c r="B43" s="106"/>
      <c r="C43" s="105"/>
      <c r="D43" s="105" t="s">
        <v>197</v>
      </c>
      <c r="E43" s="107"/>
    </row>
    <row r="44" spans="2:5" s="26" customFormat="1" ht="13.5">
      <c r="B44" s="106"/>
      <c r="C44" s="105" t="s">
        <v>198</v>
      </c>
      <c r="D44" s="105"/>
      <c r="E44" s="107"/>
    </row>
    <row r="45" spans="2:5" s="26" customFormat="1" ht="13.5">
      <c r="B45" s="106"/>
      <c r="C45" s="105"/>
      <c r="D45" s="105" t="s">
        <v>199</v>
      </c>
      <c r="E45" s="107"/>
    </row>
    <row r="46" spans="2:5" s="26" customFormat="1" ht="13.5">
      <c r="B46" s="106"/>
      <c r="C46" s="105" t="s">
        <v>200</v>
      </c>
      <c r="D46" s="105"/>
      <c r="E46" s="107"/>
    </row>
    <row r="47" spans="2:5" s="26" customFormat="1" ht="13.5">
      <c r="B47" s="106"/>
      <c r="C47" s="105"/>
      <c r="D47" s="105" t="s">
        <v>201</v>
      </c>
      <c r="E47" s="107"/>
    </row>
    <row r="48" spans="2:5" s="26" customFormat="1" ht="13.5">
      <c r="B48" s="106"/>
      <c r="C48" s="105" t="s">
        <v>202</v>
      </c>
      <c r="D48" s="105"/>
      <c r="E48" s="107"/>
    </row>
    <row r="49" spans="2:5" s="26" customFormat="1" ht="13.5">
      <c r="B49" s="106"/>
      <c r="D49" s="26" t="s">
        <v>203</v>
      </c>
      <c r="E49" s="107"/>
    </row>
    <row r="50" spans="2:5" s="26" customFormat="1" ht="13.5">
      <c r="B50" s="106"/>
      <c r="C50" s="26" t="s">
        <v>204</v>
      </c>
      <c r="E50" s="107"/>
    </row>
    <row r="51" spans="2:5" s="26" customFormat="1" ht="13.5">
      <c r="B51" s="106"/>
      <c r="C51" s="26" t="s">
        <v>205</v>
      </c>
      <c r="E51" s="107"/>
    </row>
    <row r="52" spans="2:5" s="26" customFormat="1" ht="13.5">
      <c r="B52" s="106"/>
      <c r="C52" s="26" t="s">
        <v>206</v>
      </c>
      <c r="D52" s="105"/>
      <c r="E52" s="107"/>
    </row>
    <row r="53" spans="2:5" s="26" customFormat="1" ht="13.5">
      <c r="B53" s="106"/>
      <c r="C53" s="105"/>
      <c r="D53" s="26" t="s">
        <v>207</v>
      </c>
      <c r="E53" s="107"/>
    </row>
    <row r="54" spans="2:5" s="26" customFormat="1" ht="13.5">
      <c r="B54" s="106"/>
      <c r="C54" s="105"/>
      <c r="D54" s="105" t="s">
        <v>208</v>
      </c>
      <c r="E54" s="107"/>
    </row>
    <row r="55" spans="2:5" s="23" customFormat="1" ht="13.5">
      <c r="B55" s="20"/>
      <c r="C55" s="21"/>
      <c r="D55" s="21" t="s">
        <v>209</v>
      </c>
      <c r="E55" s="22"/>
    </row>
    <row r="56" spans="2:5" ht="13.5">
      <c r="B56" s="4"/>
      <c r="C56" s="26"/>
      <c r="D56" s="26" t="s">
        <v>210</v>
      </c>
      <c r="E56" s="6"/>
    </row>
    <row r="57" spans="2:5" ht="13.5">
      <c r="B57" s="4"/>
      <c r="C57" s="26" t="s">
        <v>211</v>
      </c>
      <c r="D57" s="26"/>
      <c r="E57" s="6"/>
    </row>
    <row r="58" spans="2:5" ht="13.5">
      <c r="B58" s="4"/>
      <c r="C58" s="26"/>
      <c r="D58" s="26"/>
      <c r="E58" s="6"/>
    </row>
    <row r="59" spans="2:5" ht="13.5">
      <c r="B59" s="4"/>
      <c r="C59" s="26"/>
      <c r="D59" s="26"/>
      <c r="E59" s="6"/>
    </row>
    <row r="60" spans="2:5" ht="13.5">
      <c r="B60" s="4"/>
      <c r="C60" s="26"/>
      <c r="D60" s="26"/>
      <c r="E60" s="108">
        <v>1</v>
      </c>
    </row>
    <row r="61" spans="2:5" ht="13.5">
      <c r="B61" s="7"/>
      <c r="C61" s="8"/>
      <c r="D61" s="8"/>
      <c r="E61" s="9"/>
    </row>
  </sheetData>
  <sheetProtection/>
  <mergeCells count="1">
    <mergeCell ref="B3:E3"/>
  </mergeCells>
  <printOptions/>
  <pageMargins left="0.25" right="0.25" top="1" bottom="1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16"/>
  <sheetViews>
    <sheetView zoomScalePageLayoutView="0" workbookViewId="0" topLeftCell="A1">
      <selection activeCell="Q218" sqref="Q218"/>
    </sheetView>
  </sheetViews>
  <sheetFormatPr defaultColWidth="9.140625" defaultRowHeight="12.75"/>
  <cols>
    <col min="1" max="1" width="2.28125" style="0" customWidth="1"/>
    <col min="2" max="2" width="3.421875" style="141" customWidth="1"/>
    <col min="3" max="3" width="2.00390625" style="0" customWidth="1"/>
    <col min="4" max="4" width="3.421875" style="0" customWidth="1"/>
    <col min="5" max="5" width="13.00390625" style="0" customWidth="1"/>
    <col min="6" max="6" width="10.8515625" style="0" customWidth="1"/>
    <col min="7" max="8" width="10.57421875" style="0" customWidth="1"/>
    <col min="9" max="9" width="10.7109375" style="0" customWidth="1"/>
    <col min="10" max="10" width="10.8515625" style="0" customWidth="1"/>
    <col min="11" max="11" width="11.7109375" style="0" customWidth="1"/>
    <col min="12" max="12" width="13.421875" style="0" bestFit="1" customWidth="1"/>
    <col min="13" max="13" width="18.57421875" style="0" customWidth="1"/>
    <col min="14" max="14" width="2.140625" style="0" customWidth="1"/>
  </cols>
  <sheetData>
    <row r="2" spans="2:15" ht="13.5">
      <c r="B2" s="109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5"/>
      <c r="O2" s="5"/>
    </row>
    <row r="3" spans="2:15" ht="13.5">
      <c r="B3" s="110" t="s">
        <v>212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11" customFormat="1" ht="33" customHeight="1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123"/>
      <c r="O4" s="123"/>
    </row>
    <row r="5" spans="2:15" s="11" customFormat="1" ht="12.7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23"/>
      <c r="O5" s="123"/>
    </row>
    <row r="6" spans="2:15" ht="15.75">
      <c r="B6" s="110"/>
      <c r="C6" s="422" t="s">
        <v>158</v>
      </c>
      <c r="D6" s="422"/>
      <c r="E6" s="111" t="s">
        <v>213</v>
      </c>
      <c r="F6" s="5"/>
      <c r="G6" s="5"/>
      <c r="H6" s="5"/>
      <c r="I6" s="5"/>
      <c r="J6" s="112"/>
      <c r="K6" s="112"/>
      <c r="L6" s="5"/>
      <c r="M6" s="5"/>
      <c r="N6" s="5"/>
      <c r="O6" s="5"/>
    </row>
    <row r="7" spans="2:15" ht="13.5">
      <c r="B7" s="110"/>
      <c r="C7" s="5"/>
      <c r="D7" s="5"/>
      <c r="E7" s="5"/>
      <c r="F7" s="5"/>
      <c r="G7" s="5"/>
      <c r="H7" s="5"/>
      <c r="I7" s="5"/>
      <c r="J7" s="112"/>
      <c r="K7" s="112"/>
      <c r="L7" s="5"/>
      <c r="M7" s="5"/>
      <c r="N7" s="5"/>
      <c r="O7" s="5"/>
    </row>
    <row r="8" spans="2:15" ht="13.5">
      <c r="B8" s="110"/>
      <c r="C8" s="5"/>
      <c r="D8" s="113" t="s">
        <v>3</v>
      </c>
      <c r="E8" s="114" t="s">
        <v>214</v>
      </c>
      <c r="F8" s="114"/>
      <c r="G8" s="115"/>
      <c r="H8" s="5"/>
      <c r="I8" s="5"/>
      <c r="J8" s="5"/>
      <c r="K8" s="5"/>
      <c r="L8" s="5"/>
      <c r="M8" s="5"/>
      <c r="N8" s="5"/>
      <c r="O8" s="5"/>
    </row>
    <row r="9" spans="2:15" ht="13.5">
      <c r="B9" s="110"/>
      <c r="C9" s="5"/>
      <c r="D9" s="113"/>
      <c r="E9" s="114"/>
      <c r="F9" s="114"/>
      <c r="G9" s="115"/>
      <c r="H9" s="5"/>
      <c r="I9" s="5"/>
      <c r="J9" s="5"/>
      <c r="K9" s="5"/>
      <c r="L9" s="5"/>
      <c r="M9" s="5"/>
      <c r="N9" s="5"/>
      <c r="O9" s="5"/>
    </row>
    <row r="10" spans="2:15" ht="13.5">
      <c r="B10" s="116"/>
      <c r="C10" s="105"/>
      <c r="D10" s="117">
        <v>1</v>
      </c>
      <c r="E10" s="118" t="s">
        <v>10</v>
      </c>
      <c r="F10" s="119"/>
      <c r="G10" s="5"/>
      <c r="H10" s="5"/>
      <c r="I10" s="5"/>
      <c r="J10" s="5"/>
      <c r="K10" s="5"/>
      <c r="L10" s="5"/>
      <c r="M10" s="5"/>
      <c r="N10" s="5"/>
      <c r="O10" s="5"/>
    </row>
    <row r="11" spans="2:15" ht="13.5">
      <c r="B11" s="110">
        <v>3</v>
      </c>
      <c r="C11" s="5"/>
      <c r="D11" s="5"/>
      <c r="E11" s="110" t="s">
        <v>28</v>
      </c>
      <c r="F11" s="112"/>
      <c r="G11" s="112"/>
      <c r="H11" s="112"/>
      <c r="I11" s="112"/>
      <c r="J11" s="112"/>
      <c r="K11" s="112"/>
      <c r="L11" s="5"/>
      <c r="M11" s="5"/>
      <c r="N11" s="5"/>
      <c r="O11" s="5"/>
    </row>
    <row r="12" spans="2:15" ht="13.5">
      <c r="B12" s="110"/>
      <c r="C12" s="5"/>
      <c r="D12" s="423" t="s">
        <v>2</v>
      </c>
      <c r="E12" s="424" t="s">
        <v>215</v>
      </c>
      <c r="F12" s="424"/>
      <c r="G12" s="424" t="s">
        <v>216</v>
      </c>
      <c r="H12" s="424" t="s">
        <v>217</v>
      </c>
      <c r="I12" s="424"/>
      <c r="J12" s="347" t="s">
        <v>218</v>
      </c>
      <c r="K12" s="347" t="s">
        <v>219</v>
      </c>
      <c r="L12" s="347" t="s">
        <v>218</v>
      </c>
      <c r="M12" s="35"/>
      <c r="N12" s="5"/>
      <c r="O12" s="5"/>
    </row>
    <row r="13" spans="2:15" ht="13.5">
      <c r="B13" s="110"/>
      <c r="C13" s="5"/>
      <c r="D13" s="423"/>
      <c r="E13" s="424"/>
      <c r="F13" s="424"/>
      <c r="G13" s="424"/>
      <c r="H13" s="424"/>
      <c r="I13" s="424"/>
      <c r="J13" s="348" t="s">
        <v>220</v>
      </c>
      <c r="K13" s="348" t="s">
        <v>221</v>
      </c>
      <c r="L13" s="348" t="s">
        <v>222</v>
      </c>
      <c r="M13" s="35"/>
      <c r="N13" s="5"/>
      <c r="O13" s="5"/>
    </row>
    <row r="14" spans="2:15" ht="13.5">
      <c r="B14" s="110"/>
      <c r="C14" s="5"/>
      <c r="D14" s="120">
        <v>1</v>
      </c>
      <c r="E14" s="416" t="s">
        <v>287</v>
      </c>
      <c r="F14" s="417"/>
      <c r="G14" s="349" t="s">
        <v>286</v>
      </c>
      <c r="H14" s="418">
        <v>100803822</v>
      </c>
      <c r="I14" s="419"/>
      <c r="J14" s="162">
        <v>603033</v>
      </c>
      <c r="K14" s="164">
        <v>1</v>
      </c>
      <c r="L14" s="162">
        <v>603033</v>
      </c>
      <c r="M14" s="35"/>
      <c r="N14" s="5"/>
      <c r="O14" s="5"/>
    </row>
    <row r="15" spans="2:15" ht="13.5">
      <c r="B15" s="110"/>
      <c r="C15" s="5"/>
      <c r="D15" s="121">
        <v>2</v>
      </c>
      <c r="E15" s="416" t="s">
        <v>288</v>
      </c>
      <c r="F15" s="417"/>
      <c r="G15" s="349" t="s">
        <v>286</v>
      </c>
      <c r="H15" s="420">
        <v>101168230001</v>
      </c>
      <c r="I15" s="421"/>
      <c r="J15" s="163">
        <v>58037</v>
      </c>
      <c r="K15" s="165">
        <v>1</v>
      </c>
      <c r="L15" s="163">
        <v>58037</v>
      </c>
      <c r="M15" s="35"/>
      <c r="N15" s="5"/>
      <c r="O15" s="5"/>
    </row>
    <row r="16" spans="2:15" ht="13.5">
      <c r="B16" s="110"/>
      <c r="C16" s="5"/>
      <c r="D16" s="120">
        <v>3</v>
      </c>
      <c r="E16" s="416" t="s">
        <v>315</v>
      </c>
      <c r="F16" s="417"/>
      <c r="G16" s="349" t="s">
        <v>286</v>
      </c>
      <c r="H16" s="418">
        <v>2009</v>
      </c>
      <c r="I16" s="419"/>
      <c r="J16" s="163">
        <v>29201</v>
      </c>
      <c r="K16" s="165">
        <v>1</v>
      </c>
      <c r="L16" s="163">
        <v>29201</v>
      </c>
      <c r="M16" s="35"/>
      <c r="N16" s="5"/>
      <c r="O16" s="5"/>
    </row>
    <row r="17" spans="2:15" ht="13.5">
      <c r="B17" s="110"/>
      <c r="C17" s="5"/>
      <c r="D17" s="121">
        <v>4</v>
      </c>
      <c r="E17" s="416" t="s">
        <v>316</v>
      </c>
      <c r="F17" s="417"/>
      <c r="G17" s="349" t="s">
        <v>286</v>
      </c>
      <c r="H17" s="418">
        <v>20398635301</v>
      </c>
      <c r="I17" s="419"/>
      <c r="J17" s="163">
        <v>223269</v>
      </c>
      <c r="K17" s="165">
        <v>1</v>
      </c>
      <c r="L17" s="163">
        <v>223269</v>
      </c>
      <c r="M17" s="35"/>
      <c r="N17" s="5"/>
      <c r="O17" s="5"/>
    </row>
    <row r="18" spans="2:15" ht="13.5">
      <c r="B18" s="110"/>
      <c r="C18" s="5"/>
      <c r="D18" s="120"/>
      <c r="E18" s="431"/>
      <c r="F18" s="432"/>
      <c r="G18" s="350"/>
      <c r="H18" s="433"/>
      <c r="I18" s="434"/>
      <c r="J18" s="308"/>
      <c r="K18" s="308"/>
      <c r="L18" s="308"/>
      <c r="M18" s="35"/>
      <c r="N18" s="5"/>
      <c r="O18" s="5"/>
    </row>
    <row r="19" spans="2:15" s="11" customFormat="1" ht="21" customHeight="1">
      <c r="B19" s="122"/>
      <c r="C19" s="123"/>
      <c r="D19" s="124"/>
      <c r="E19" s="435" t="s">
        <v>223</v>
      </c>
      <c r="F19" s="436"/>
      <c r="G19" s="436"/>
      <c r="H19" s="436"/>
      <c r="I19" s="436"/>
      <c r="J19" s="436"/>
      <c r="K19" s="437"/>
      <c r="L19" s="339">
        <f>L14+L15+L16+L17</f>
        <v>913540</v>
      </c>
      <c r="M19" s="359"/>
      <c r="N19" s="123"/>
      <c r="O19" s="123"/>
    </row>
    <row r="20" spans="2:15" ht="13.5">
      <c r="B20" s="110">
        <v>4</v>
      </c>
      <c r="C20" s="5"/>
      <c r="D20" s="86"/>
      <c r="E20" s="351" t="s">
        <v>29</v>
      </c>
      <c r="F20" s="86"/>
      <c r="G20" s="86"/>
      <c r="H20" s="86"/>
      <c r="I20" s="86"/>
      <c r="J20" s="86"/>
      <c r="K20" s="86"/>
      <c r="L20" s="86"/>
      <c r="M20" s="35"/>
      <c r="N20" s="5"/>
      <c r="O20" s="5"/>
    </row>
    <row r="21" spans="2:15" ht="13.5">
      <c r="B21" s="110"/>
      <c r="C21" s="5"/>
      <c r="D21" s="423" t="s">
        <v>2</v>
      </c>
      <c r="E21" s="425" t="s">
        <v>224</v>
      </c>
      <c r="F21" s="426"/>
      <c r="G21" s="426"/>
      <c r="H21" s="426"/>
      <c r="I21" s="427"/>
      <c r="J21" s="347" t="s">
        <v>218</v>
      </c>
      <c r="K21" s="347" t="s">
        <v>219</v>
      </c>
      <c r="L21" s="347" t="s">
        <v>218</v>
      </c>
      <c r="M21" s="35"/>
      <c r="N21" s="5"/>
      <c r="O21" s="5"/>
    </row>
    <row r="22" spans="2:15" ht="13.5">
      <c r="B22" s="110"/>
      <c r="C22" s="5"/>
      <c r="D22" s="423"/>
      <c r="E22" s="428"/>
      <c r="F22" s="429"/>
      <c r="G22" s="429"/>
      <c r="H22" s="429"/>
      <c r="I22" s="430"/>
      <c r="J22" s="348" t="s">
        <v>220</v>
      </c>
      <c r="K22" s="348" t="s">
        <v>221</v>
      </c>
      <c r="L22" s="348" t="s">
        <v>222</v>
      </c>
      <c r="M22" s="35"/>
      <c r="N22" s="5"/>
      <c r="O22" s="5"/>
    </row>
    <row r="23" spans="2:15" ht="13.5">
      <c r="B23" s="110"/>
      <c r="C23" s="5"/>
      <c r="D23" s="120"/>
      <c r="E23" s="438" t="s">
        <v>225</v>
      </c>
      <c r="F23" s="439"/>
      <c r="G23" s="439"/>
      <c r="H23" s="439"/>
      <c r="I23" s="440"/>
      <c r="J23" s="352">
        <v>547326</v>
      </c>
      <c r="K23" s="349">
        <v>1</v>
      </c>
      <c r="L23" s="353">
        <v>547326</v>
      </c>
      <c r="M23" s="35"/>
      <c r="N23" s="5"/>
      <c r="O23" s="5"/>
    </row>
    <row r="24" spans="2:15" ht="13.5">
      <c r="B24" s="110"/>
      <c r="C24" s="5"/>
      <c r="D24" s="121"/>
      <c r="E24" s="438" t="s">
        <v>226</v>
      </c>
      <c r="F24" s="439"/>
      <c r="G24" s="439"/>
      <c r="H24" s="439"/>
      <c r="I24" s="440"/>
      <c r="J24" s="149"/>
      <c r="K24" s="149"/>
      <c r="L24" s="149"/>
      <c r="M24" s="35"/>
      <c r="N24" s="5"/>
      <c r="O24" s="5"/>
    </row>
    <row r="25" spans="2:15" ht="13.5">
      <c r="B25" s="110"/>
      <c r="C25" s="5"/>
      <c r="D25" s="121"/>
      <c r="E25" s="438" t="s">
        <v>227</v>
      </c>
      <c r="F25" s="439"/>
      <c r="G25" s="439"/>
      <c r="H25" s="439"/>
      <c r="I25" s="440"/>
      <c r="J25" s="149"/>
      <c r="K25" s="149"/>
      <c r="L25" s="149"/>
      <c r="M25" s="35"/>
      <c r="N25" s="5"/>
      <c r="O25" s="5"/>
    </row>
    <row r="26" spans="2:15" ht="13.5">
      <c r="B26" s="110"/>
      <c r="C26" s="5"/>
      <c r="D26" s="121"/>
      <c r="E26" s="438"/>
      <c r="F26" s="439"/>
      <c r="G26" s="439"/>
      <c r="H26" s="439"/>
      <c r="I26" s="440"/>
      <c r="J26" s="149"/>
      <c r="K26" s="149"/>
      <c r="L26" s="149"/>
      <c r="M26" s="35"/>
      <c r="N26" s="5"/>
      <c r="O26" s="5"/>
    </row>
    <row r="27" spans="2:15" ht="18" customHeight="1">
      <c r="B27" s="110"/>
      <c r="C27" s="5"/>
      <c r="D27" s="124"/>
      <c r="E27" s="435" t="s">
        <v>223</v>
      </c>
      <c r="F27" s="436"/>
      <c r="G27" s="436"/>
      <c r="H27" s="436"/>
      <c r="I27" s="436"/>
      <c r="J27" s="436"/>
      <c r="K27" s="437"/>
      <c r="L27" s="354">
        <f>SUM(L23:L26)</f>
        <v>547326</v>
      </c>
      <c r="M27" s="35"/>
      <c r="N27" s="5"/>
      <c r="O27" s="5"/>
    </row>
    <row r="28" spans="2:15" ht="13.5">
      <c r="B28" s="110"/>
      <c r="C28" s="5"/>
      <c r="D28" s="5"/>
      <c r="E28" s="86"/>
      <c r="F28" s="86"/>
      <c r="G28" s="86"/>
      <c r="H28" s="86"/>
      <c r="I28" s="86"/>
      <c r="J28" s="86"/>
      <c r="K28" s="86"/>
      <c r="L28" s="86"/>
      <c r="M28" s="35"/>
      <c r="N28" s="5"/>
      <c r="O28" s="5"/>
    </row>
    <row r="29" spans="2:15" ht="13.5">
      <c r="B29" s="110"/>
      <c r="C29" s="5"/>
      <c r="D29" s="5"/>
      <c r="E29" s="86"/>
      <c r="F29" s="86"/>
      <c r="G29" s="86"/>
      <c r="H29" s="86"/>
      <c r="I29" s="86"/>
      <c r="J29" s="86"/>
      <c r="K29" s="86"/>
      <c r="L29" s="86"/>
      <c r="M29" s="35"/>
      <c r="N29" s="5"/>
      <c r="O29" s="5"/>
    </row>
    <row r="30" spans="2:15" ht="13.5">
      <c r="B30" s="110">
        <v>5</v>
      </c>
      <c r="C30" s="5"/>
      <c r="D30" s="125">
        <v>2</v>
      </c>
      <c r="E30" s="126" t="s">
        <v>143</v>
      </c>
      <c r="F30" s="127"/>
      <c r="G30" s="5"/>
      <c r="H30" s="5"/>
      <c r="I30" s="5"/>
      <c r="J30" s="5"/>
      <c r="K30" s="5"/>
      <c r="L30" s="5"/>
      <c r="M30" s="5"/>
      <c r="N30" s="5"/>
      <c r="O30" s="5"/>
    </row>
    <row r="31" spans="2:15" ht="13.5">
      <c r="B31" s="110"/>
      <c r="C31" s="5"/>
      <c r="D31" s="5"/>
      <c r="E31" s="5"/>
      <c r="F31" s="5" t="s">
        <v>228</v>
      </c>
      <c r="G31" s="5"/>
      <c r="H31" s="5"/>
      <c r="I31" s="5"/>
      <c r="J31" s="5"/>
      <c r="K31" s="5"/>
      <c r="L31" s="5"/>
      <c r="M31" s="5"/>
      <c r="N31" s="5"/>
      <c r="O31" s="5"/>
    </row>
    <row r="32" spans="2:15" ht="13.5">
      <c r="B32" s="1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3.5">
      <c r="B33" s="110">
        <v>6</v>
      </c>
      <c r="C33" s="5"/>
      <c r="D33" s="125">
        <v>3</v>
      </c>
      <c r="E33" s="126" t="s">
        <v>144</v>
      </c>
      <c r="F33" s="127"/>
      <c r="G33" s="5"/>
      <c r="H33" s="5"/>
      <c r="I33" s="5"/>
      <c r="J33" s="5"/>
      <c r="K33" s="5"/>
      <c r="L33" s="5"/>
      <c r="M33" s="5"/>
      <c r="N33" s="5"/>
      <c r="O33" s="5"/>
    </row>
    <row r="34" spans="2:15" ht="13.5">
      <c r="B34" s="110"/>
      <c r="C34" s="5"/>
      <c r="D34" s="128"/>
      <c r="E34" s="129"/>
      <c r="F34" s="127"/>
      <c r="G34" s="5"/>
      <c r="H34" s="5"/>
      <c r="I34" s="5"/>
      <c r="J34" s="5"/>
      <c r="K34" s="5"/>
      <c r="L34" s="5"/>
      <c r="M34" s="5"/>
      <c r="N34" s="5"/>
      <c r="O34" s="5"/>
    </row>
    <row r="35" spans="2:15" ht="13.5">
      <c r="B35" s="110">
        <v>7</v>
      </c>
      <c r="C35" s="5"/>
      <c r="D35" s="130" t="s">
        <v>107</v>
      </c>
      <c r="E35" s="131" t="s">
        <v>145</v>
      </c>
      <c r="F35" s="5"/>
      <c r="G35" s="5"/>
      <c r="H35" s="5"/>
      <c r="I35" s="5"/>
      <c r="J35" s="5"/>
      <c r="K35" s="180">
        <v>4795283</v>
      </c>
      <c r="L35" s="5"/>
      <c r="M35" s="5"/>
      <c r="N35" s="5"/>
      <c r="O35" s="5"/>
    </row>
    <row r="36" spans="2:15" ht="13.5">
      <c r="B36" s="110"/>
      <c r="C36" s="5"/>
      <c r="D36" s="5"/>
      <c r="E36" s="443" t="s">
        <v>229</v>
      </c>
      <c r="F36" s="443"/>
      <c r="G36" s="5"/>
      <c r="H36" s="110" t="s">
        <v>2</v>
      </c>
      <c r="I36" s="5"/>
      <c r="J36" s="110" t="s">
        <v>230</v>
      </c>
      <c r="K36" s="160"/>
      <c r="L36" s="5"/>
      <c r="M36" s="5"/>
      <c r="N36" s="5"/>
      <c r="O36" s="5"/>
    </row>
    <row r="37" spans="2:15" ht="13.5">
      <c r="B37" s="110"/>
      <c r="C37" s="5"/>
      <c r="D37" s="5"/>
      <c r="E37" s="443" t="s">
        <v>231</v>
      </c>
      <c r="F37" s="443"/>
      <c r="G37" s="5"/>
      <c r="H37" s="110" t="s">
        <v>2</v>
      </c>
      <c r="I37" s="132"/>
      <c r="J37" s="110" t="s">
        <v>230</v>
      </c>
      <c r="K37" s="132"/>
      <c r="L37" s="5"/>
      <c r="M37" s="5"/>
      <c r="N37" s="5"/>
      <c r="O37" s="5"/>
    </row>
    <row r="38" spans="2:15" ht="13.5">
      <c r="B38" s="110"/>
      <c r="C38" s="5"/>
      <c r="D38" s="5"/>
      <c r="E38" s="5" t="s">
        <v>232</v>
      </c>
      <c r="F38" s="5"/>
      <c r="G38" s="5"/>
      <c r="H38" s="110" t="s">
        <v>2</v>
      </c>
      <c r="I38" s="132"/>
      <c r="J38" s="110" t="s">
        <v>230</v>
      </c>
      <c r="K38" s="132"/>
      <c r="L38" s="5"/>
      <c r="M38" s="5"/>
      <c r="N38" s="5"/>
      <c r="O38" s="5"/>
    </row>
    <row r="39" spans="2:15" ht="13.5">
      <c r="B39" s="110"/>
      <c r="C39" s="5"/>
      <c r="D39" s="5"/>
      <c r="E39" s="5" t="s">
        <v>233</v>
      </c>
      <c r="F39" s="5"/>
      <c r="G39" s="5"/>
      <c r="H39" s="110" t="s">
        <v>2</v>
      </c>
      <c r="I39" s="132"/>
      <c r="J39" s="110" t="s">
        <v>230</v>
      </c>
      <c r="K39" s="132"/>
      <c r="L39" s="5"/>
      <c r="M39" s="5"/>
      <c r="N39" s="5"/>
      <c r="O39" s="5"/>
    </row>
    <row r="40" spans="2:15" ht="13.5">
      <c r="B40" s="110"/>
      <c r="C40" s="5"/>
      <c r="D40" s="5"/>
      <c r="E40" s="5" t="s">
        <v>234</v>
      </c>
      <c r="F40" s="5"/>
      <c r="G40" s="5"/>
      <c r="H40" s="110" t="s">
        <v>2</v>
      </c>
      <c r="I40" s="132"/>
      <c r="J40" s="110" t="s">
        <v>230</v>
      </c>
      <c r="K40" s="132"/>
      <c r="L40" s="5"/>
      <c r="M40" s="5"/>
      <c r="N40" s="5"/>
      <c r="O40" s="5"/>
    </row>
    <row r="41" spans="2:15" ht="13.5">
      <c r="B41" s="110"/>
      <c r="C41" s="5"/>
      <c r="D41" s="5"/>
      <c r="E41" s="5" t="s">
        <v>235</v>
      </c>
      <c r="F41" s="5"/>
      <c r="G41" s="5"/>
      <c r="H41" s="110" t="s">
        <v>2</v>
      </c>
      <c r="I41" s="132"/>
      <c r="J41" s="110" t="s">
        <v>230</v>
      </c>
      <c r="K41" s="132"/>
      <c r="L41" s="5"/>
      <c r="M41" s="5"/>
      <c r="N41" s="5"/>
      <c r="O41" s="5"/>
    </row>
    <row r="42" spans="2:15" ht="13.5">
      <c r="B42" s="110"/>
      <c r="C42" s="5"/>
      <c r="D42" s="5"/>
      <c r="E42" s="444" t="s">
        <v>236</v>
      </c>
      <c r="F42" s="444"/>
      <c r="G42" s="5"/>
      <c r="H42" s="110" t="s">
        <v>2</v>
      </c>
      <c r="I42" s="132"/>
      <c r="J42" s="110" t="s">
        <v>230</v>
      </c>
      <c r="K42" s="132"/>
      <c r="L42" s="5"/>
      <c r="M42" s="5"/>
      <c r="N42" s="5"/>
      <c r="O42" s="5"/>
    </row>
    <row r="43" spans="2:15" ht="13.5">
      <c r="B43" s="110"/>
      <c r="C43" s="5"/>
      <c r="D43" s="5"/>
      <c r="E43" s="133" t="s">
        <v>237</v>
      </c>
      <c r="F43" s="5"/>
      <c r="G43" s="5"/>
      <c r="H43" s="110" t="s">
        <v>2</v>
      </c>
      <c r="I43" s="132"/>
      <c r="J43" s="110" t="s">
        <v>230</v>
      </c>
      <c r="K43" s="132"/>
      <c r="L43" s="5"/>
      <c r="M43" s="5"/>
      <c r="N43" s="5"/>
      <c r="O43" s="5"/>
    </row>
    <row r="44" spans="2:15" ht="13.5">
      <c r="B44" s="110"/>
      <c r="C44" s="5"/>
      <c r="D44" s="5"/>
      <c r="E44" s="133" t="s">
        <v>238</v>
      </c>
      <c r="F44" s="5"/>
      <c r="G44" s="5"/>
      <c r="H44" s="110" t="s">
        <v>2</v>
      </c>
      <c r="I44" s="132"/>
      <c r="J44" s="110" t="s">
        <v>230</v>
      </c>
      <c r="K44" s="132"/>
      <c r="L44" s="5"/>
      <c r="M44" s="5"/>
      <c r="N44" s="5"/>
      <c r="O44" s="5"/>
    </row>
    <row r="45" spans="2:15" ht="13.5">
      <c r="B45" s="1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3.5">
      <c r="B46" s="110">
        <v>8</v>
      </c>
      <c r="C46" s="5"/>
      <c r="D46" s="130" t="s">
        <v>107</v>
      </c>
      <c r="E46" s="131" t="s">
        <v>108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3.5">
      <c r="B47" s="110"/>
      <c r="C47" s="5"/>
      <c r="D47" s="5"/>
      <c r="E47" s="5"/>
      <c r="F47" s="5"/>
      <c r="G47" s="5"/>
      <c r="H47" s="5"/>
      <c r="I47" s="5"/>
      <c r="J47" s="5"/>
      <c r="K47" s="5"/>
      <c r="L47" s="5"/>
      <c r="M47" s="105"/>
      <c r="N47" s="5"/>
      <c r="O47" s="5"/>
    </row>
    <row r="48" spans="2:15" ht="13.5">
      <c r="B48" s="110">
        <v>9</v>
      </c>
      <c r="C48" s="5"/>
      <c r="D48" s="130" t="s">
        <v>107</v>
      </c>
      <c r="E48" s="131" t="s">
        <v>109</v>
      </c>
      <c r="F48" s="5"/>
      <c r="G48" s="441"/>
      <c r="H48" s="441"/>
      <c r="I48" s="5"/>
      <c r="J48" s="5"/>
      <c r="K48" s="5"/>
      <c r="L48" s="5"/>
      <c r="M48" s="5"/>
      <c r="N48" s="5"/>
      <c r="O48" s="5"/>
    </row>
    <row r="49" spans="2:15" ht="13.5">
      <c r="B49" s="110"/>
      <c r="C49" s="5"/>
      <c r="D49" s="5"/>
      <c r="E49" s="5"/>
      <c r="F49" s="5" t="s">
        <v>239</v>
      </c>
      <c r="G49" s="5"/>
      <c r="H49" s="5"/>
      <c r="I49" s="5"/>
      <c r="J49" s="110" t="s">
        <v>230</v>
      </c>
      <c r="K49" s="272">
        <v>333472</v>
      </c>
      <c r="L49" s="5"/>
      <c r="M49" s="5"/>
      <c r="N49" s="5"/>
      <c r="O49" s="5"/>
    </row>
    <row r="50" spans="2:15" ht="13.5">
      <c r="B50" s="110"/>
      <c r="C50" s="5"/>
      <c r="D50" s="5"/>
      <c r="E50" s="5"/>
      <c r="F50" s="5" t="s">
        <v>240</v>
      </c>
      <c r="G50" s="5"/>
      <c r="H50" s="5"/>
      <c r="I50" s="5"/>
      <c r="J50" s="110" t="s">
        <v>230</v>
      </c>
      <c r="K50" s="273">
        <v>228052</v>
      </c>
      <c r="L50" s="5"/>
      <c r="M50" s="5"/>
      <c r="N50" s="5"/>
      <c r="O50" s="5"/>
    </row>
    <row r="51" spans="2:15" s="23" customFormat="1" ht="13.5">
      <c r="B51" s="134"/>
      <c r="C51" s="21"/>
      <c r="D51" s="21"/>
      <c r="E51" s="21"/>
      <c r="F51" s="21" t="s">
        <v>241</v>
      </c>
      <c r="G51" s="21"/>
      <c r="H51" s="21"/>
      <c r="I51" s="21"/>
      <c r="J51" s="110" t="s">
        <v>230</v>
      </c>
      <c r="K51" s="273">
        <f>K49-K50</f>
        <v>105420</v>
      </c>
      <c r="L51" s="21"/>
      <c r="M51" s="21"/>
      <c r="N51" s="21"/>
      <c r="O51" s="21"/>
    </row>
    <row r="52" spans="2:15" s="23" customFormat="1" ht="13.5">
      <c r="B52" s="134"/>
      <c r="C52" s="21"/>
      <c r="D52" s="21"/>
      <c r="E52" s="21"/>
      <c r="F52" s="21" t="s">
        <v>242</v>
      </c>
      <c r="G52" s="21"/>
      <c r="H52" s="21"/>
      <c r="I52" s="21"/>
      <c r="J52" s="110" t="s">
        <v>230</v>
      </c>
      <c r="K52" s="132">
        <v>0</v>
      </c>
      <c r="L52" s="21"/>
      <c r="M52" s="21"/>
      <c r="N52" s="21"/>
      <c r="O52" s="21"/>
    </row>
    <row r="53" spans="2:15" s="23" customFormat="1" ht="15">
      <c r="B53" s="134"/>
      <c r="C53" s="21"/>
      <c r="F53" s="21" t="s">
        <v>243</v>
      </c>
      <c r="G53" s="10"/>
      <c r="H53" s="10"/>
      <c r="I53" s="10"/>
      <c r="J53" s="110" t="s">
        <v>230</v>
      </c>
      <c r="K53" s="132">
        <v>0</v>
      </c>
      <c r="L53" s="21"/>
      <c r="M53" s="21"/>
      <c r="N53" s="21"/>
      <c r="O53" s="21"/>
    </row>
    <row r="54" spans="2:15" s="23" customFormat="1" ht="15">
      <c r="B54" s="134">
        <v>10</v>
      </c>
      <c r="C54" s="21"/>
      <c r="D54" s="130" t="s">
        <v>107</v>
      </c>
      <c r="E54" s="131" t="s">
        <v>110</v>
      </c>
      <c r="F54" s="10"/>
      <c r="G54" s="10"/>
      <c r="H54" s="10"/>
      <c r="I54" s="10"/>
      <c r="J54" s="10"/>
      <c r="K54" s="10"/>
      <c r="L54" s="21"/>
      <c r="M54" s="21"/>
      <c r="N54" s="21"/>
      <c r="O54" s="21"/>
    </row>
    <row r="55" spans="2:15" s="23" customFormat="1" ht="13.5">
      <c r="B55" s="134"/>
      <c r="C55" s="21"/>
      <c r="D55" s="21"/>
      <c r="E55" s="21"/>
      <c r="F55" s="21" t="s">
        <v>244</v>
      </c>
      <c r="G55" s="21"/>
      <c r="H55" s="21"/>
      <c r="I55" s="21"/>
      <c r="J55" s="110" t="s">
        <v>230</v>
      </c>
      <c r="K55" s="5">
        <v>0</v>
      </c>
      <c r="L55" s="21"/>
      <c r="M55" s="21"/>
      <c r="N55" s="21"/>
      <c r="O55" s="21"/>
    </row>
    <row r="56" spans="2:15" s="23" customFormat="1" ht="13.5">
      <c r="B56" s="134"/>
      <c r="C56" s="21"/>
      <c r="D56" s="21"/>
      <c r="E56" s="21"/>
      <c r="F56" s="21" t="s">
        <v>245</v>
      </c>
      <c r="G56" s="21"/>
      <c r="H56" s="21"/>
      <c r="I56" s="21"/>
      <c r="J56" s="110" t="s">
        <v>230</v>
      </c>
      <c r="K56" s="132">
        <v>0</v>
      </c>
      <c r="L56" s="21"/>
      <c r="M56" s="21"/>
      <c r="N56" s="21"/>
      <c r="O56" s="21"/>
    </row>
    <row r="57" spans="2:15" s="23" customFormat="1" ht="13.5">
      <c r="B57" s="134"/>
      <c r="C57" s="21"/>
      <c r="D57" s="21"/>
      <c r="E57" s="21"/>
      <c r="F57" s="135" t="s">
        <v>246</v>
      </c>
      <c r="G57" s="21"/>
      <c r="H57" s="21"/>
      <c r="I57" s="21"/>
      <c r="J57" s="110" t="s">
        <v>230</v>
      </c>
      <c r="K57" s="132">
        <v>0</v>
      </c>
      <c r="L57" s="21"/>
      <c r="M57" s="21"/>
      <c r="N57" s="21"/>
      <c r="O57" s="21"/>
    </row>
    <row r="58" spans="2:15" s="23" customFormat="1" ht="13.5">
      <c r="B58" s="134"/>
      <c r="C58" s="21"/>
      <c r="D58" s="21"/>
      <c r="E58" s="21"/>
      <c r="F58" s="21" t="s">
        <v>247</v>
      </c>
      <c r="G58" s="21"/>
      <c r="H58" s="21"/>
      <c r="I58" s="21"/>
      <c r="J58" s="110" t="s">
        <v>230</v>
      </c>
      <c r="K58" s="132">
        <v>0</v>
      </c>
      <c r="L58" s="21"/>
      <c r="M58" s="21"/>
      <c r="N58" s="21"/>
      <c r="O58" s="21"/>
    </row>
    <row r="59" spans="2:15" s="23" customFormat="1" ht="13.5">
      <c r="B59" s="134"/>
      <c r="C59" s="21"/>
      <c r="D59" s="21"/>
      <c r="E59" s="136"/>
      <c r="F59" s="136"/>
      <c r="G59" s="136"/>
      <c r="H59" s="136"/>
      <c r="I59" s="136"/>
      <c r="J59" s="134"/>
      <c r="K59" s="136"/>
      <c r="L59" s="21"/>
      <c r="M59" s="21"/>
      <c r="N59" s="21"/>
      <c r="O59" s="21"/>
    </row>
    <row r="60" spans="2:15" ht="13.5">
      <c r="B60" s="134"/>
      <c r="C60" s="21"/>
      <c r="D60" s="21"/>
      <c r="E60" s="136"/>
      <c r="F60" s="136"/>
      <c r="G60" s="136"/>
      <c r="H60" s="136"/>
      <c r="I60" s="136"/>
      <c r="J60" s="134"/>
      <c r="K60" s="136"/>
      <c r="L60" s="21"/>
      <c r="M60" s="21"/>
      <c r="N60" s="5"/>
      <c r="O60" s="5"/>
    </row>
    <row r="61" spans="2:15" ht="13.5">
      <c r="B61" s="128">
        <v>11</v>
      </c>
      <c r="C61" s="137"/>
      <c r="D61" s="130" t="s">
        <v>107</v>
      </c>
      <c r="E61" s="131" t="s">
        <v>113</v>
      </c>
      <c r="F61" s="114"/>
      <c r="G61" s="115"/>
      <c r="H61" s="5"/>
      <c r="J61" s="110" t="s">
        <v>248</v>
      </c>
      <c r="K61" s="5"/>
      <c r="L61" s="21"/>
      <c r="M61" s="21"/>
      <c r="N61" s="5"/>
      <c r="O61" s="5"/>
    </row>
    <row r="62" spans="2:15" ht="13.5">
      <c r="B62" s="116"/>
      <c r="C62" s="105"/>
      <c r="E62" s="131"/>
      <c r="F62" s="119"/>
      <c r="G62" s="5"/>
      <c r="H62" s="5"/>
      <c r="J62" s="110"/>
      <c r="K62" s="5"/>
      <c r="L62" s="21"/>
      <c r="M62" s="21"/>
      <c r="N62" s="5"/>
      <c r="O62" s="5"/>
    </row>
    <row r="63" spans="2:15" ht="13.5">
      <c r="B63" s="110">
        <v>12</v>
      </c>
      <c r="C63" s="5"/>
      <c r="D63" s="130" t="s">
        <v>107</v>
      </c>
      <c r="E63" s="131"/>
      <c r="F63" s="112"/>
      <c r="G63" s="112"/>
      <c r="H63" s="112"/>
      <c r="J63" s="110" t="s">
        <v>248</v>
      </c>
      <c r="K63" s="112"/>
      <c r="L63" s="21"/>
      <c r="M63" s="21"/>
      <c r="N63" s="5"/>
      <c r="O63" s="5"/>
    </row>
    <row r="64" spans="2:15" ht="13.5">
      <c r="B64" s="110"/>
      <c r="C64" s="5"/>
      <c r="E64" s="123"/>
      <c r="F64" s="123"/>
      <c r="G64" s="123"/>
      <c r="H64" s="123"/>
      <c r="J64" s="110"/>
      <c r="K64" s="110"/>
      <c r="L64" s="21"/>
      <c r="M64" s="21"/>
      <c r="N64" s="5"/>
      <c r="O64" s="5"/>
    </row>
    <row r="65" spans="2:15" ht="13.5">
      <c r="B65" s="110">
        <v>13</v>
      </c>
      <c r="C65" s="5"/>
      <c r="D65" s="130" t="s">
        <v>107</v>
      </c>
      <c r="E65" s="123"/>
      <c r="F65" s="123"/>
      <c r="G65" s="123"/>
      <c r="H65" s="123"/>
      <c r="J65" s="110" t="s">
        <v>248</v>
      </c>
      <c r="K65" s="110"/>
      <c r="L65" s="21"/>
      <c r="M65" s="21"/>
      <c r="N65" s="5"/>
      <c r="O65" s="5"/>
    </row>
    <row r="66" spans="2:15" ht="13.5">
      <c r="B66" s="110"/>
      <c r="C66" s="5"/>
      <c r="E66" s="138"/>
      <c r="F66" s="138"/>
      <c r="G66" s="112"/>
      <c r="H66" s="112"/>
      <c r="J66" s="110"/>
      <c r="K66" s="112"/>
      <c r="L66" s="21"/>
      <c r="M66" s="21"/>
      <c r="N66" s="5"/>
      <c r="O66" s="5"/>
    </row>
    <row r="67" spans="2:15" ht="13.5">
      <c r="B67" s="110">
        <v>14</v>
      </c>
      <c r="C67" s="5"/>
      <c r="D67" s="113">
        <v>4</v>
      </c>
      <c r="E67" s="139" t="s">
        <v>11</v>
      </c>
      <c r="F67" s="138"/>
      <c r="G67" s="112"/>
      <c r="H67" s="112"/>
      <c r="J67" s="151">
        <v>1557710</v>
      </c>
      <c r="K67" s="5"/>
      <c r="L67" s="21"/>
      <c r="M67" s="21"/>
      <c r="N67" s="5"/>
      <c r="O67" s="5"/>
    </row>
    <row r="68" spans="2:15" ht="13.5">
      <c r="B68" s="110"/>
      <c r="C68" s="5"/>
      <c r="D68" s="5"/>
      <c r="E68" s="138"/>
      <c r="F68" s="138"/>
      <c r="G68" s="112"/>
      <c r="H68" s="112"/>
      <c r="J68" s="110"/>
      <c r="K68" s="5"/>
      <c r="L68" s="21"/>
      <c r="M68" s="21"/>
      <c r="N68" s="5"/>
      <c r="O68" s="5"/>
    </row>
    <row r="69" spans="2:15" ht="13.5">
      <c r="B69" s="110">
        <v>15</v>
      </c>
      <c r="C69" s="5"/>
      <c r="D69" s="105" t="s">
        <v>107</v>
      </c>
      <c r="E69" s="140" t="s">
        <v>12</v>
      </c>
      <c r="F69" s="138"/>
      <c r="G69" s="112"/>
      <c r="H69" s="112"/>
      <c r="J69" s="166"/>
      <c r="K69" s="5"/>
      <c r="L69" s="21"/>
      <c r="M69" s="21"/>
      <c r="N69" s="5"/>
      <c r="O69" s="5"/>
    </row>
    <row r="70" spans="3:15" ht="13.5">
      <c r="C70" s="5"/>
      <c r="D70" s="26"/>
      <c r="E70" s="142"/>
      <c r="F70" s="138"/>
      <c r="G70" s="112"/>
      <c r="H70" s="112"/>
      <c r="J70" s="110"/>
      <c r="K70" s="93"/>
      <c r="L70" s="21"/>
      <c r="M70" s="21"/>
      <c r="N70" s="5"/>
      <c r="O70" s="5"/>
    </row>
    <row r="71" spans="2:15" ht="13.5">
      <c r="B71" s="110">
        <v>16</v>
      </c>
      <c r="C71" s="123"/>
      <c r="D71" s="105" t="s">
        <v>107</v>
      </c>
      <c r="E71" s="140" t="s">
        <v>112</v>
      </c>
      <c r="F71" s="143"/>
      <c r="G71" s="143"/>
      <c r="H71" s="143"/>
      <c r="J71" s="110" t="s">
        <v>248</v>
      </c>
      <c r="K71" s="143"/>
      <c r="L71" s="21"/>
      <c r="M71" s="21"/>
      <c r="N71" s="5"/>
      <c r="O71" s="5"/>
    </row>
    <row r="72" spans="3:15" ht="13.5">
      <c r="C72" s="5"/>
      <c r="D72" s="26"/>
      <c r="E72" s="142"/>
      <c r="F72" s="86"/>
      <c r="G72" s="86"/>
      <c r="H72" s="86"/>
      <c r="J72" s="110"/>
      <c r="K72" s="86"/>
      <c r="L72" s="21"/>
      <c r="M72" s="21"/>
      <c r="N72" s="5"/>
      <c r="O72" s="5"/>
    </row>
    <row r="73" spans="2:15" ht="13.5">
      <c r="B73" s="122">
        <v>17</v>
      </c>
      <c r="C73" s="5"/>
      <c r="D73" s="119" t="s">
        <v>107</v>
      </c>
      <c r="E73" s="144" t="s">
        <v>13</v>
      </c>
      <c r="F73" s="86"/>
      <c r="G73" s="86"/>
      <c r="H73" s="86"/>
      <c r="J73" s="110" t="s">
        <v>248</v>
      </c>
      <c r="K73" s="86"/>
      <c r="L73" s="21"/>
      <c r="M73" s="21"/>
      <c r="N73" s="5"/>
      <c r="O73" s="5"/>
    </row>
    <row r="74" spans="2:15" ht="13.5">
      <c r="B74" s="110"/>
      <c r="C74" s="5"/>
      <c r="D74" s="26"/>
      <c r="E74" s="142"/>
      <c r="F74" s="123"/>
      <c r="G74" s="123"/>
      <c r="H74" s="123"/>
      <c r="J74" s="110"/>
      <c r="K74" s="110"/>
      <c r="L74" s="21"/>
      <c r="M74" s="21"/>
      <c r="N74" s="5"/>
      <c r="O74" s="5"/>
    </row>
    <row r="75" spans="2:15" ht="13.5">
      <c r="B75" s="110">
        <v>18</v>
      </c>
      <c r="C75" s="5"/>
      <c r="D75" s="105" t="s">
        <v>107</v>
      </c>
      <c r="E75" s="145" t="s">
        <v>146</v>
      </c>
      <c r="F75" s="123"/>
      <c r="G75" s="123"/>
      <c r="H75" s="123"/>
      <c r="J75" s="110" t="s">
        <v>248</v>
      </c>
      <c r="K75" s="110"/>
      <c r="L75" s="21"/>
      <c r="M75" s="21"/>
      <c r="N75" s="5"/>
      <c r="O75" s="5"/>
    </row>
    <row r="76" spans="2:15" ht="13.5">
      <c r="B76" s="110"/>
      <c r="C76" s="5"/>
      <c r="D76" s="26"/>
      <c r="E76" s="142"/>
      <c r="F76" s="138"/>
      <c r="G76" s="138"/>
      <c r="H76" s="138"/>
      <c r="J76" s="110"/>
      <c r="K76" s="112"/>
      <c r="L76" s="21"/>
      <c r="M76" s="21"/>
      <c r="N76" s="5"/>
      <c r="O76" s="5"/>
    </row>
    <row r="77" spans="2:15" ht="13.5">
      <c r="B77" s="110">
        <v>19</v>
      </c>
      <c r="C77" s="5"/>
      <c r="D77" s="105" t="s">
        <v>107</v>
      </c>
      <c r="E77" s="146" t="s">
        <v>14</v>
      </c>
      <c r="F77" s="138"/>
      <c r="G77" s="138"/>
      <c r="H77" s="138"/>
      <c r="J77" s="110" t="s">
        <v>248</v>
      </c>
      <c r="K77" s="5"/>
      <c r="L77" s="21"/>
      <c r="M77" s="21"/>
      <c r="N77" s="5"/>
      <c r="O77" s="5"/>
    </row>
    <row r="78" spans="2:15" ht="13.5">
      <c r="B78" s="110"/>
      <c r="C78" s="5"/>
      <c r="D78" s="26"/>
      <c r="E78" s="142"/>
      <c r="F78" s="138"/>
      <c r="G78" s="138"/>
      <c r="H78" s="138"/>
      <c r="J78" s="110"/>
      <c r="K78" s="5"/>
      <c r="L78" s="21"/>
      <c r="M78" s="21"/>
      <c r="N78" s="5"/>
      <c r="O78" s="5"/>
    </row>
    <row r="79" spans="2:15" ht="13.5">
      <c r="B79" s="110">
        <v>20</v>
      </c>
      <c r="C79" s="5"/>
      <c r="D79" s="119" t="s">
        <v>107</v>
      </c>
      <c r="E79" s="131" t="s">
        <v>15</v>
      </c>
      <c r="F79" s="138"/>
      <c r="G79" s="138"/>
      <c r="H79" s="138"/>
      <c r="J79" s="110" t="s">
        <v>248</v>
      </c>
      <c r="K79" s="5"/>
      <c r="L79" s="21"/>
      <c r="M79" s="21"/>
      <c r="N79" s="5"/>
      <c r="O79" s="5"/>
    </row>
    <row r="80" spans="2:15" ht="13.5">
      <c r="B80" s="110"/>
      <c r="C80" s="5"/>
      <c r="D80" s="26"/>
      <c r="E80" s="142"/>
      <c r="F80" s="143"/>
      <c r="G80" s="143"/>
      <c r="H80" s="143"/>
      <c r="J80" s="110"/>
      <c r="K80" s="143"/>
      <c r="L80" s="21"/>
      <c r="M80" s="21"/>
      <c r="N80" s="5"/>
      <c r="O80" s="5"/>
    </row>
    <row r="81" spans="2:15" ht="13.5">
      <c r="B81" s="110">
        <v>21</v>
      </c>
      <c r="C81" s="5"/>
      <c r="D81" s="119" t="s">
        <v>107</v>
      </c>
      <c r="E81" s="131"/>
      <c r="F81" s="5"/>
      <c r="G81" s="5"/>
      <c r="H81" s="5"/>
      <c r="J81" s="110" t="s">
        <v>248</v>
      </c>
      <c r="K81" s="5"/>
      <c r="L81" s="21"/>
      <c r="M81" s="21"/>
      <c r="N81" s="5"/>
      <c r="O81" s="5"/>
    </row>
    <row r="82" spans="2:15" ht="13.5">
      <c r="B82" s="110"/>
      <c r="C82" s="5"/>
      <c r="D82" s="128"/>
      <c r="E82" s="129"/>
      <c r="F82" s="127"/>
      <c r="G82" s="5"/>
      <c r="H82" s="5"/>
      <c r="J82" s="110"/>
      <c r="K82" s="5"/>
      <c r="L82" s="21"/>
      <c r="M82" s="21"/>
      <c r="N82" s="5"/>
      <c r="O82" s="5"/>
    </row>
    <row r="83" spans="2:15" ht="13.5">
      <c r="B83" s="110">
        <v>22</v>
      </c>
      <c r="C83" s="5"/>
      <c r="D83" s="113">
        <v>5</v>
      </c>
      <c r="E83" s="139" t="s">
        <v>147</v>
      </c>
      <c r="F83" s="119"/>
      <c r="G83" s="5"/>
      <c r="H83" s="5"/>
      <c r="J83" s="110" t="s">
        <v>248</v>
      </c>
      <c r="K83" s="5"/>
      <c r="L83" s="21"/>
      <c r="M83" s="21"/>
      <c r="N83" s="5"/>
      <c r="O83" s="5"/>
    </row>
    <row r="84" spans="2:15" ht="13.5">
      <c r="B84" s="110"/>
      <c r="C84" s="5"/>
      <c r="D84" s="5"/>
      <c r="E84" s="5"/>
      <c r="F84" s="5"/>
      <c r="G84" s="5"/>
      <c r="H84" s="5"/>
      <c r="J84" s="110"/>
      <c r="K84" s="5"/>
      <c r="L84" s="21"/>
      <c r="M84" s="21"/>
      <c r="N84" s="5"/>
      <c r="O84" s="5"/>
    </row>
    <row r="85" spans="2:15" ht="13.5">
      <c r="B85" s="110">
        <v>23</v>
      </c>
      <c r="C85" s="5"/>
      <c r="D85" s="113">
        <v>6</v>
      </c>
      <c r="E85" s="139" t="s">
        <v>148</v>
      </c>
      <c r="F85" s="119"/>
      <c r="G85" s="5"/>
      <c r="H85" s="5"/>
      <c r="J85" s="110" t="s">
        <v>248</v>
      </c>
      <c r="K85" s="5"/>
      <c r="L85" s="21"/>
      <c r="M85" s="21"/>
      <c r="N85" s="5"/>
      <c r="O85" s="5"/>
    </row>
    <row r="86" spans="2:15" ht="13.5">
      <c r="B86" s="110"/>
      <c r="C86" s="5"/>
      <c r="G86" s="5"/>
      <c r="H86" s="5"/>
      <c r="J86" s="110"/>
      <c r="K86" s="5"/>
      <c r="L86" s="21"/>
      <c r="M86" s="21"/>
      <c r="N86" s="5"/>
      <c r="O86" s="5"/>
    </row>
    <row r="87" spans="2:15" ht="13.5">
      <c r="B87" s="110">
        <v>24</v>
      </c>
      <c r="C87" s="5"/>
      <c r="D87" s="113">
        <v>7</v>
      </c>
      <c r="E87" s="139" t="s">
        <v>16</v>
      </c>
      <c r="F87" s="119"/>
      <c r="G87" s="5"/>
      <c r="H87" s="5"/>
      <c r="J87" s="110" t="s">
        <v>248</v>
      </c>
      <c r="K87" s="5"/>
      <c r="L87" s="21"/>
      <c r="M87" s="21"/>
      <c r="N87" s="5"/>
      <c r="O87" s="5"/>
    </row>
    <row r="88" spans="2:15" ht="13.5">
      <c r="B88" s="110"/>
      <c r="G88" s="5"/>
      <c r="H88" s="110"/>
      <c r="J88" s="110"/>
      <c r="K88" s="5"/>
      <c r="L88" s="21"/>
      <c r="M88" s="21"/>
      <c r="N88" s="5"/>
      <c r="O88" s="5"/>
    </row>
    <row r="89" spans="2:15" ht="13.5">
      <c r="B89" s="110">
        <v>25</v>
      </c>
      <c r="C89" s="5"/>
      <c r="D89" s="130" t="s">
        <v>107</v>
      </c>
      <c r="E89" s="119" t="s">
        <v>149</v>
      </c>
      <c r="G89" s="5"/>
      <c r="H89" s="110"/>
      <c r="J89" s="110" t="s">
        <v>248</v>
      </c>
      <c r="K89" s="5"/>
      <c r="L89" s="21"/>
      <c r="M89" s="21"/>
      <c r="N89" s="5"/>
      <c r="O89" s="5"/>
    </row>
    <row r="90" spans="3:15" ht="13.5">
      <c r="C90" s="5"/>
      <c r="D90" s="5"/>
      <c r="E90" s="5"/>
      <c r="F90" s="5"/>
      <c r="G90" s="5"/>
      <c r="H90" s="110"/>
      <c r="J90" s="110"/>
      <c r="K90" s="5"/>
      <c r="L90" s="21"/>
      <c r="M90" s="21"/>
      <c r="N90" s="5"/>
      <c r="O90" s="5"/>
    </row>
    <row r="91" spans="2:15" ht="13.5">
      <c r="B91" s="141">
        <v>26</v>
      </c>
      <c r="C91" s="5"/>
      <c r="D91" s="130" t="s">
        <v>107</v>
      </c>
      <c r="E91" s="5"/>
      <c r="F91" s="5"/>
      <c r="G91" s="5"/>
      <c r="H91" s="110"/>
      <c r="J91" s="110" t="s">
        <v>248</v>
      </c>
      <c r="K91" s="5"/>
      <c r="L91" s="21"/>
      <c r="M91" s="21"/>
      <c r="N91" s="5"/>
      <c r="O91" s="5"/>
    </row>
    <row r="92" spans="2:15" ht="13.5">
      <c r="B92" s="110"/>
      <c r="C92" s="5"/>
      <c r="E92" s="119"/>
      <c r="F92" s="5"/>
      <c r="G92" s="5"/>
      <c r="H92" s="110"/>
      <c r="J92" s="110"/>
      <c r="K92" s="5"/>
      <c r="L92" s="21"/>
      <c r="M92" s="21"/>
      <c r="N92" s="5"/>
      <c r="O92" s="5"/>
    </row>
    <row r="93" spans="2:15" ht="13.5">
      <c r="B93" s="110">
        <v>27</v>
      </c>
      <c r="C93" s="5"/>
      <c r="D93" s="136" t="s">
        <v>4</v>
      </c>
      <c r="E93" s="136" t="s">
        <v>249</v>
      </c>
      <c r="F93" s="5"/>
      <c r="G93" s="5"/>
      <c r="H93" s="110"/>
      <c r="J93" s="110" t="s">
        <v>248</v>
      </c>
      <c r="K93" s="5"/>
      <c r="L93" s="21"/>
      <c r="M93" s="21"/>
      <c r="N93" s="5"/>
      <c r="O93" s="5"/>
    </row>
    <row r="94" spans="2:15" ht="13.5">
      <c r="B94" s="110"/>
      <c r="C94" s="5"/>
      <c r="D94" s="5"/>
      <c r="E94" s="138"/>
      <c r="F94" s="138"/>
      <c r="G94" s="5"/>
      <c r="H94" s="110"/>
      <c r="J94" s="110"/>
      <c r="K94" s="5"/>
      <c r="L94" s="21"/>
      <c r="M94" s="21"/>
      <c r="N94" s="5"/>
      <c r="O94" s="5"/>
    </row>
    <row r="95" spans="2:15" ht="13.5">
      <c r="B95" s="110">
        <v>28</v>
      </c>
      <c r="C95" s="5"/>
      <c r="D95" s="136">
        <v>1</v>
      </c>
      <c r="E95" s="147" t="s">
        <v>18</v>
      </c>
      <c r="F95" s="5"/>
      <c r="G95" s="5"/>
      <c r="H95" s="110"/>
      <c r="J95" s="110" t="s">
        <v>248</v>
      </c>
      <c r="K95" s="5"/>
      <c r="L95" s="21"/>
      <c r="M95" s="21"/>
      <c r="N95" s="5"/>
      <c r="O95" s="5"/>
    </row>
    <row r="96" spans="2:15" ht="13.5">
      <c r="B96" s="110"/>
      <c r="C96" s="5"/>
      <c r="D96" s="136"/>
      <c r="E96" s="147"/>
      <c r="F96" s="5"/>
      <c r="G96" s="5"/>
      <c r="H96" s="110"/>
      <c r="J96" s="110"/>
      <c r="K96" s="5"/>
      <c r="L96" s="21"/>
      <c r="M96" s="21"/>
      <c r="N96" s="5"/>
      <c r="O96" s="5"/>
    </row>
    <row r="97" spans="2:15" ht="13.5">
      <c r="B97" s="110">
        <v>29</v>
      </c>
      <c r="C97" s="5"/>
      <c r="D97" s="136">
        <v>2</v>
      </c>
      <c r="E97" s="136" t="s">
        <v>19</v>
      </c>
      <c r="F97" s="5"/>
      <c r="G97" s="5"/>
      <c r="H97" s="5"/>
      <c r="J97" s="110" t="s">
        <v>248</v>
      </c>
      <c r="K97" s="5"/>
      <c r="L97" s="21"/>
      <c r="M97" s="21"/>
      <c r="N97" s="5"/>
      <c r="O97" s="5"/>
    </row>
    <row r="98" spans="2:15" ht="13.5">
      <c r="B98" s="110"/>
      <c r="C98" s="5"/>
      <c r="D98" s="5"/>
      <c r="E98" s="5"/>
      <c r="F98" s="5"/>
      <c r="G98" s="5"/>
      <c r="H98" s="5"/>
      <c r="I98" s="5"/>
      <c r="J98" s="5"/>
      <c r="K98" s="5"/>
      <c r="L98" s="21"/>
      <c r="M98" s="21"/>
      <c r="N98" s="5"/>
      <c r="O98" s="5"/>
    </row>
    <row r="99" spans="2:15" ht="13.5">
      <c r="B99" s="110"/>
      <c r="C99" s="5"/>
      <c r="D99" s="5"/>
      <c r="E99" s="5"/>
      <c r="F99" s="5" t="s">
        <v>250</v>
      </c>
      <c r="G99" s="5"/>
      <c r="H99" s="5"/>
      <c r="I99" s="5"/>
      <c r="J99" s="5"/>
      <c r="K99" s="5"/>
      <c r="L99" s="21"/>
      <c r="M99" s="21"/>
      <c r="N99" s="5"/>
      <c r="O99" s="5"/>
    </row>
    <row r="100" spans="2:15" ht="13.5">
      <c r="B100" s="110"/>
      <c r="C100" s="5"/>
      <c r="D100" s="424" t="s">
        <v>2</v>
      </c>
      <c r="E100" s="424" t="s">
        <v>65</v>
      </c>
      <c r="F100" s="442" t="s">
        <v>251</v>
      </c>
      <c r="G100" s="418"/>
      <c r="H100" s="419"/>
      <c r="I100" s="442" t="s">
        <v>252</v>
      </c>
      <c r="J100" s="418"/>
      <c r="K100" s="419"/>
      <c r="L100" s="21"/>
      <c r="M100" s="21"/>
      <c r="N100" s="5"/>
      <c r="O100" s="5"/>
    </row>
    <row r="101" spans="2:15" ht="13.5">
      <c r="B101" s="110"/>
      <c r="C101" s="5"/>
      <c r="D101" s="424"/>
      <c r="E101" s="424"/>
      <c r="F101" s="148" t="s">
        <v>253</v>
      </c>
      <c r="G101" s="148" t="s">
        <v>254</v>
      </c>
      <c r="H101" s="148" t="s">
        <v>255</v>
      </c>
      <c r="I101" s="148" t="s">
        <v>253</v>
      </c>
      <c r="J101" s="148" t="s">
        <v>254</v>
      </c>
      <c r="K101" s="148" t="s">
        <v>255</v>
      </c>
      <c r="L101" s="21"/>
      <c r="M101" s="21"/>
      <c r="N101" s="5"/>
      <c r="O101" s="5"/>
    </row>
    <row r="102" spans="2:15" ht="13.5">
      <c r="B102" s="110">
        <v>30</v>
      </c>
      <c r="C102" s="5"/>
      <c r="D102" s="149">
        <v>1</v>
      </c>
      <c r="E102" s="149" t="s">
        <v>318</v>
      </c>
      <c r="F102" s="355">
        <v>33291</v>
      </c>
      <c r="G102" s="355">
        <v>1680</v>
      </c>
      <c r="H102" s="355">
        <v>31611</v>
      </c>
      <c r="I102" s="355"/>
      <c r="J102" s="355"/>
      <c r="K102" s="355"/>
      <c r="L102" s="204"/>
      <c r="M102" s="21"/>
      <c r="N102" s="5"/>
      <c r="O102" s="5"/>
    </row>
    <row r="103" spans="2:15" ht="13.5">
      <c r="B103" s="110">
        <v>31</v>
      </c>
      <c r="C103" s="5"/>
      <c r="D103" s="149">
        <v>2</v>
      </c>
      <c r="E103" s="149" t="s">
        <v>319</v>
      </c>
      <c r="F103" s="355">
        <v>2103261</v>
      </c>
      <c r="G103" s="355">
        <v>525815</v>
      </c>
      <c r="H103" s="355">
        <v>1577446</v>
      </c>
      <c r="I103" s="355">
        <f>'[1]AQT 31.12.2009'!$G$13</f>
        <v>2804348</v>
      </c>
      <c r="J103" s="355">
        <f>'[1]AQT 31.12.2009'!$I$13</f>
        <v>701087</v>
      </c>
      <c r="K103" s="355">
        <v>2103261</v>
      </c>
      <c r="L103" s="21"/>
      <c r="M103" s="21"/>
      <c r="N103" s="5"/>
      <c r="O103" s="5"/>
    </row>
    <row r="104" spans="2:15" ht="13.5">
      <c r="B104" s="110">
        <v>32</v>
      </c>
      <c r="C104" s="5"/>
      <c r="D104" s="149">
        <v>3</v>
      </c>
      <c r="E104" s="149" t="s">
        <v>256</v>
      </c>
      <c r="F104" s="355">
        <v>3959305</v>
      </c>
      <c r="G104" s="355">
        <v>549744</v>
      </c>
      <c r="H104" s="355">
        <f>F104-G104</f>
        <v>3409561</v>
      </c>
      <c r="I104" s="355">
        <f>'[1]AQT 31.12.2009'!$G$11+'[1]AQT 31.12.2009'!$G$12</f>
        <v>2535800</v>
      </c>
      <c r="J104" s="355">
        <f>'[1]AQT 31.12.2009'!$I$11+'[1]AQT 31.12.2009'!$I$12</f>
        <v>507160.00000000006</v>
      </c>
      <c r="K104" s="355">
        <v>2028640</v>
      </c>
      <c r="L104" s="204"/>
      <c r="M104" s="21"/>
      <c r="N104" s="5"/>
      <c r="O104" s="5"/>
    </row>
    <row r="105" spans="2:15" ht="13.5">
      <c r="B105" s="110">
        <v>33</v>
      </c>
      <c r="C105" s="5"/>
      <c r="D105" s="121">
        <v>4</v>
      </c>
      <c r="E105" s="149" t="s">
        <v>257</v>
      </c>
      <c r="F105" s="355">
        <v>70833</v>
      </c>
      <c r="G105" s="355">
        <v>5317</v>
      </c>
      <c r="H105" s="355">
        <v>65516</v>
      </c>
      <c r="I105" s="355"/>
      <c r="J105" s="355"/>
      <c r="K105" s="355"/>
      <c r="L105" s="21"/>
      <c r="M105" s="21"/>
      <c r="N105" s="5"/>
      <c r="O105" s="5"/>
    </row>
    <row r="106" spans="2:15" ht="13.5">
      <c r="B106" s="110"/>
      <c r="C106" s="5"/>
      <c r="D106" s="121">
        <v>5</v>
      </c>
      <c r="E106" s="149" t="s">
        <v>317</v>
      </c>
      <c r="F106" s="356"/>
      <c r="G106" s="356"/>
      <c r="H106" s="356"/>
      <c r="I106" s="356"/>
      <c r="J106" s="356"/>
      <c r="K106" s="356"/>
      <c r="L106" s="21"/>
      <c r="M106" s="21"/>
      <c r="N106" s="5"/>
      <c r="O106" s="5"/>
    </row>
    <row r="107" spans="2:15" ht="13.5">
      <c r="B107" s="134"/>
      <c r="C107" s="21"/>
      <c r="D107" s="203">
        <v>6</v>
      </c>
      <c r="E107" s="149" t="s">
        <v>5</v>
      </c>
      <c r="F107" s="357"/>
      <c r="G107" s="357"/>
      <c r="H107" s="357"/>
      <c r="I107" s="357"/>
      <c r="J107" s="148"/>
      <c r="K107" s="357"/>
      <c r="L107" s="21"/>
      <c r="M107" s="21"/>
      <c r="N107" s="5"/>
      <c r="O107" s="5"/>
    </row>
    <row r="108" spans="2:15" ht="13.5">
      <c r="B108" s="134"/>
      <c r="C108" s="21"/>
      <c r="D108" s="203"/>
      <c r="E108" s="357" t="s">
        <v>310</v>
      </c>
      <c r="F108" s="287">
        <f>F102+F104+F103+F105</f>
        <v>6166690</v>
      </c>
      <c r="G108" s="287">
        <f>G102+G103+G104+G105</f>
        <v>1082556</v>
      </c>
      <c r="H108" s="287">
        <f>H102+H103+H104+H105</f>
        <v>5084134</v>
      </c>
      <c r="I108" s="287">
        <f>I103+I104</f>
        <v>5340148</v>
      </c>
      <c r="J108" s="358">
        <f>J103+J104</f>
        <v>1208247</v>
      </c>
      <c r="K108" s="287">
        <f>K103+K104</f>
        <v>4131901</v>
      </c>
      <c r="L108" s="21"/>
      <c r="M108" s="204"/>
      <c r="N108" s="5"/>
      <c r="O108" s="5"/>
    </row>
    <row r="109" spans="2:15" ht="13.5">
      <c r="B109" s="110">
        <v>34</v>
      </c>
      <c r="C109" s="5"/>
      <c r="D109" s="136">
        <v>3</v>
      </c>
      <c r="E109" s="136" t="s">
        <v>20</v>
      </c>
      <c r="F109" s="5"/>
      <c r="G109" s="5"/>
      <c r="H109" s="309"/>
      <c r="J109" s="5" t="s">
        <v>248</v>
      </c>
      <c r="K109" s="205"/>
      <c r="L109" s="21"/>
      <c r="M109" s="21"/>
      <c r="N109" s="5"/>
      <c r="O109" s="5"/>
    </row>
    <row r="110" spans="2:15" ht="13.5">
      <c r="B110" s="110"/>
      <c r="C110" s="5"/>
      <c r="D110" s="136"/>
      <c r="E110" s="136"/>
      <c r="F110" s="5"/>
      <c r="G110" s="5"/>
      <c r="H110" s="5"/>
      <c r="J110" s="5"/>
      <c r="K110" s="136"/>
      <c r="L110" s="21"/>
      <c r="M110" s="21"/>
      <c r="N110" s="5"/>
      <c r="O110" s="5"/>
    </row>
    <row r="111" spans="2:15" ht="13.5">
      <c r="B111" s="110">
        <v>35</v>
      </c>
      <c r="C111" s="21"/>
      <c r="D111" s="136">
        <v>4</v>
      </c>
      <c r="E111" s="136" t="s">
        <v>21</v>
      </c>
      <c r="F111" s="21"/>
      <c r="G111" s="21"/>
      <c r="H111" s="21"/>
      <c r="J111" s="21" t="s">
        <v>248</v>
      </c>
      <c r="K111" s="136"/>
      <c r="L111" s="21"/>
      <c r="M111" s="21"/>
      <c r="N111" s="5"/>
      <c r="O111" s="5"/>
    </row>
    <row r="112" spans="2:15" ht="13.5">
      <c r="B112" s="110"/>
      <c r="C112" s="21"/>
      <c r="D112" s="136"/>
      <c r="E112" s="136"/>
      <c r="F112" s="21"/>
      <c r="G112" s="21"/>
      <c r="H112" s="21"/>
      <c r="J112" s="21"/>
      <c r="K112" s="136"/>
      <c r="L112" s="21"/>
      <c r="M112" s="21"/>
      <c r="N112" s="5"/>
      <c r="O112" s="5"/>
    </row>
    <row r="113" spans="2:15" ht="15">
      <c r="B113" s="110">
        <v>36</v>
      </c>
      <c r="C113" s="21"/>
      <c r="D113" s="136">
        <v>5</v>
      </c>
      <c r="E113" s="136" t="s">
        <v>22</v>
      </c>
      <c r="F113" s="21"/>
      <c r="G113" s="10"/>
      <c r="H113" s="10"/>
      <c r="J113" s="21" t="s">
        <v>248</v>
      </c>
      <c r="K113" s="136"/>
      <c r="L113" s="21"/>
      <c r="M113" s="21"/>
      <c r="N113" s="5"/>
      <c r="O113" s="5"/>
    </row>
    <row r="114" spans="2:15" ht="15">
      <c r="B114" s="110"/>
      <c r="C114" s="21"/>
      <c r="D114" s="136"/>
      <c r="E114" s="136"/>
      <c r="F114" s="21"/>
      <c r="G114" s="10"/>
      <c r="H114" s="10"/>
      <c r="J114" s="21"/>
      <c r="K114" s="136"/>
      <c r="L114" s="21"/>
      <c r="M114" s="21"/>
      <c r="N114" s="5"/>
      <c r="O114" s="5"/>
    </row>
    <row r="115" spans="2:15" ht="15">
      <c r="B115" s="110">
        <v>37</v>
      </c>
      <c r="C115" s="21"/>
      <c r="D115" s="136">
        <v>6</v>
      </c>
      <c r="E115" s="136" t="s">
        <v>23</v>
      </c>
      <c r="F115" s="10"/>
      <c r="G115" s="10"/>
      <c r="H115" s="10"/>
      <c r="J115" s="21" t="s">
        <v>248</v>
      </c>
      <c r="K115" s="136"/>
      <c r="L115" s="21"/>
      <c r="M115" s="21"/>
      <c r="N115" s="5"/>
      <c r="O115" s="5"/>
    </row>
    <row r="116" spans="2:15" ht="15">
      <c r="B116" s="110"/>
      <c r="C116" s="21"/>
      <c r="D116" s="136"/>
      <c r="E116" s="136"/>
      <c r="F116" s="10"/>
      <c r="G116" s="10"/>
      <c r="H116" s="10"/>
      <c r="I116" s="21"/>
      <c r="J116" s="134"/>
      <c r="K116" s="136"/>
      <c r="L116" s="21"/>
      <c r="M116" s="21"/>
      <c r="N116" s="5"/>
      <c r="O116" s="5"/>
    </row>
    <row r="117" spans="2:15" ht="13.5">
      <c r="B117" s="134"/>
      <c r="C117" s="105"/>
      <c r="D117" s="151" t="s">
        <v>3</v>
      </c>
      <c r="E117" s="114" t="s">
        <v>258</v>
      </c>
      <c r="F117" s="114"/>
      <c r="G117" s="152"/>
      <c r="H117" s="152"/>
      <c r="I117" s="21"/>
      <c r="J117" s="134"/>
      <c r="K117" s="136"/>
      <c r="L117" s="21"/>
      <c r="M117" s="21"/>
      <c r="N117" s="5"/>
      <c r="O117" s="5"/>
    </row>
    <row r="118" spans="2:15" ht="13.5">
      <c r="B118" s="134"/>
      <c r="C118" s="105"/>
      <c r="D118" s="151"/>
      <c r="E118" s="114"/>
      <c r="F118" s="114"/>
      <c r="G118" s="152"/>
      <c r="H118" s="152"/>
      <c r="I118" s="21"/>
      <c r="J118" s="134"/>
      <c r="K118" s="136"/>
      <c r="L118" s="21"/>
      <c r="M118" s="21"/>
      <c r="N118" s="5"/>
      <c r="O118" s="5"/>
    </row>
    <row r="119" spans="2:15" ht="13.5">
      <c r="B119" s="134">
        <v>40</v>
      </c>
      <c r="C119" s="105"/>
      <c r="D119" s="113">
        <v>1</v>
      </c>
      <c r="E119" s="139" t="s">
        <v>24</v>
      </c>
      <c r="F119" s="119"/>
      <c r="G119" s="153"/>
      <c r="H119" s="153"/>
      <c r="I119" s="5"/>
      <c r="J119" s="21" t="s">
        <v>248</v>
      </c>
      <c r="K119" s="136"/>
      <c r="L119" s="21"/>
      <c r="M119" s="21"/>
      <c r="N119" s="5"/>
      <c r="O119" s="5"/>
    </row>
    <row r="120" spans="2:15" ht="13.5">
      <c r="B120" s="134"/>
      <c r="C120" s="105"/>
      <c r="D120" s="113"/>
      <c r="E120" s="139"/>
      <c r="F120" s="119"/>
      <c r="G120" s="153"/>
      <c r="H120" s="153"/>
      <c r="I120" s="5"/>
      <c r="J120" s="21"/>
      <c r="K120" s="136"/>
      <c r="L120" s="21"/>
      <c r="M120" s="21"/>
      <c r="N120" s="5"/>
      <c r="O120" s="5"/>
    </row>
    <row r="121" spans="2:15" ht="13.5">
      <c r="B121" s="134">
        <v>41</v>
      </c>
      <c r="C121" s="105"/>
      <c r="D121" s="113">
        <v>2</v>
      </c>
      <c r="E121" s="139" t="s">
        <v>25</v>
      </c>
      <c r="F121" s="119"/>
      <c r="G121" s="105"/>
      <c r="H121" s="105"/>
      <c r="I121" s="5"/>
      <c r="J121" s="21" t="s">
        <v>248</v>
      </c>
      <c r="K121" s="5"/>
      <c r="L121" s="5"/>
      <c r="M121" s="5"/>
      <c r="N121" s="5"/>
      <c r="O121" s="5"/>
    </row>
    <row r="122" spans="2:15" ht="13.5">
      <c r="B122" s="134"/>
      <c r="C122" s="105"/>
      <c r="D122" s="113"/>
      <c r="E122" s="139"/>
      <c r="F122" s="119"/>
      <c r="G122" s="105"/>
      <c r="H122" s="105"/>
      <c r="I122" s="5"/>
      <c r="J122" s="21"/>
      <c r="K122" s="5"/>
      <c r="L122" s="5"/>
      <c r="M122" s="5"/>
      <c r="N122" s="5"/>
      <c r="O122" s="5"/>
    </row>
    <row r="123" spans="2:15" ht="13.5">
      <c r="B123" s="134">
        <v>42</v>
      </c>
      <c r="C123" s="105"/>
      <c r="D123" s="130" t="s">
        <v>107</v>
      </c>
      <c r="E123" s="131" t="s">
        <v>114</v>
      </c>
      <c r="F123" s="105"/>
      <c r="G123" s="105"/>
      <c r="H123" s="105"/>
      <c r="I123" s="5"/>
      <c r="J123" s="21" t="s">
        <v>248</v>
      </c>
      <c r="K123" s="5"/>
      <c r="L123" s="5"/>
      <c r="M123" s="5"/>
      <c r="N123" s="5"/>
      <c r="O123" s="5"/>
    </row>
    <row r="124" spans="2:15" ht="13.5">
      <c r="B124" s="134"/>
      <c r="C124" s="105"/>
      <c r="D124" s="130"/>
      <c r="E124" s="131"/>
      <c r="F124" s="105"/>
      <c r="G124" s="105"/>
      <c r="H124" s="105"/>
      <c r="I124" s="5"/>
      <c r="J124" s="21"/>
      <c r="K124" s="5"/>
      <c r="L124" s="5"/>
      <c r="M124" s="5"/>
      <c r="N124" s="5"/>
      <c r="O124" s="5"/>
    </row>
    <row r="125" spans="2:15" ht="13.5">
      <c r="B125" s="134">
        <v>43</v>
      </c>
      <c r="C125" s="105"/>
      <c r="D125" s="130" t="s">
        <v>107</v>
      </c>
      <c r="E125" s="131" t="s">
        <v>142</v>
      </c>
      <c r="F125" s="105"/>
      <c r="G125" s="105"/>
      <c r="H125" s="105"/>
      <c r="I125" s="5"/>
      <c r="J125" s="21" t="s">
        <v>248</v>
      </c>
      <c r="K125" s="5"/>
      <c r="L125" s="5"/>
      <c r="M125" s="5"/>
      <c r="N125" s="5"/>
      <c r="O125" s="5"/>
    </row>
    <row r="126" spans="2:15" ht="13.5">
      <c r="B126" s="134"/>
      <c r="C126" s="105"/>
      <c r="D126" s="130"/>
      <c r="E126" s="131"/>
      <c r="F126" s="105"/>
      <c r="G126" s="105"/>
      <c r="H126" s="105"/>
      <c r="I126" s="5"/>
      <c r="J126" s="21"/>
      <c r="K126" s="5"/>
      <c r="L126" s="5"/>
      <c r="M126" s="5"/>
      <c r="N126" s="5"/>
      <c r="O126" s="5"/>
    </row>
    <row r="127" spans="2:15" ht="13.5">
      <c r="B127" s="134">
        <v>44</v>
      </c>
      <c r="C127" s="105"/>
      <c r="D127" s="113">
        <v>3</v>
      </c>
      <c r="E127" s="139" t="s">
        <v>26</v>
      </c>
      <c r="F127" s="119"/>
      <c r="G127" s="105"/>
      <c r="H127" s="105"/>
      <c r="I127" s="5"/>
      <c r="J127" s="21" t="s">
        <v>248</v>
      </c>
      <c r="K127" s="5"/>
      <c r="L127" s="5"/>
      <c r="M127" s="5"/>
      <c r="N127" s="5"/>
      <c r="O127" s="5"/>
    </row>
    <row r="128" spans="2:15" ht="13.5">
      <c r="B128" s="134"/>
      <c r="C128" s="105"/>
      <c r="D128" s="113"/>
      <c r="E128" s="139"/>
      <c r="F128" s="119"/>
      <c r="G128" s="105"/>
      <c r="H128" s="105"/>
      <c r="I128" s="5"/>
      <c r="J128" s="21"/>
      <c r="K128" s="5"/>
      <c r="L128" s="5"/>
      <c r="M128" s="5"/>
      <c r="N128" s="5"/>
      <c r="O128" s="5"/>
    </row>
    <row r="129" spans="2:15" ht="13.5">
      <c r="B129" s="134">
        <v>45</v>
      </c>
      <c r="C129" s="105"/>
      <c r="D129" s="130" t="s">
        <v>107</v>
      </c>
      <c r="E129" s="131" t="s">
        <v>150</v>
      </c>
      <c r="F129" s="105"/>
      <c r="G129" s="105"/>
      <c r="H129" s="105"/>
      <c r="I129" s="5"/>
      <c r="J129" s="21"/>
      <c r="K129" s="5"/>
      <c r="L129" s="5"/>
      <c r="M129" s="5"/>
      <c r="N129" s="5"/>
      <c r="O129" s="5"/>
    </row>
    <row r="130" spans="2:15" ht="13.5">
      <c r="B130" s="134"/>
      <c r="C130" s="105"/>
      <c r="D130" s="130"/>
      <c r="E130" s="443" t="s">
        <v>229</v>
      </c>
      <c r="F130" s="443"/>
      <c r="G130" s="5"/>
      <c r="H130" s="110" t="s">
        <v>2</v>
      </c>
      <c r="I130" s="5"/>
      <c r="J130" s="110" t="s">
        <v>230</v>
      </c>
      <c r="K130" s="180">
        <v>3591506</v>
      </c>
      <c r="L130" s="5"/>
      <c r="M130" s="5"/>
      <c r="N130" s="5"/>
      <c r="O130" s="5"/>
    </row>
    <row r="131" spans="2:15" ht="13.5">
      <c r="B131" s="134"/>
      <c r="C131" s="105"/>
      <c r="D131" s="130"/>
      <c r="E131" s="443" t="s">
        <v>231</v>
      </c>
      <c r="F131" s="443"/>
      <c r="G131" s="5"/>
      <c r="H131" s="110" t="s">
        <v>2</v>
      </c>
      <c r="I131" s="132"/>
      <c r="J131" s="110" t="s">
        <v>230</v>
      </c>
      <c r="K131" s="132"/>
      <c r="L131" s="5"/>
      <c r="M131" s="5"/>
      <c r="N131" s="5"/>
      <c r="O131" s="5"/>
    </row>
    <row r="132" spans="2:15" ht="13.5">
      <c r="B132" s="134"/>
      <c r="C132" s="105"/>
      <c r="D132" s="130"/>
      <c r="E132" s="5" t="s">
        <v>232</v>
      </c>
      <c r="F132" s="5"/>
      <c r="G132" s="5"/>
      <c r="H132" s="110" t="s">
        <v>2</v>
      </c>
      <c r="I132" s="132"/>
      <c r="J132" s="110" t="s">
        <v>230</v>
      </c>
      <c r="K132" s="132"/>
      <c r="L132" s="5"/>
      <c r="M132" s="5"/>
      <c r="N132" s="5"/>
      <c r="O132" s="5"/>
    </row>
    <row r="133" spans="2:15" ht="13.5">
      <c r="B133" s="134"/>
      <c r="C133" s="105"/>
      <c r="D133" s="130"/>
      <c r="E133" s="5" t="s">
        <v>233</v>
      </c>
      <c r="F133" s="5"/>
      <c r="G133" s="5"/>
      <c r="H133" s="110" t="s">
        <v>2</v>
      </c>
      <c r="I133" s="132"/>
      <c r="J133" s="110" t="s">
        <v>230</v>
      </c>
      <c r="K133" s="132"/>
      <c r="L133" s="5"/>
      <c r="M133" s="5"/>
      <c r="N133" s="5"/>
      <c r="O133" s="5"/>
    </row>
    <row r="134" spans="2:15" ht="13.5">
      <c r="B134" s="134"/>
      <c r="C134" s="105"/>
      <c r="D134" s="130"/>
      <c r="E134" s="5" t="s">
        <v>234</v>
      </c>
      <c r="F134" s="5"/>
      <c r="G134" s="5"/>
      <c r="H134" s="110" t="s">
        <v>2</v>
      </c>
      <c r="I134" s="132"/>
      <c r="J134" s="110" t="s">
        <v>230</v>
      </c>
      <c r="K134" s="132"/>
      <c r="L134" s="5"/>
      <c r="M134" s="5"/>
      <c r="N134" s="5"/>
      <c r="O134" s="5"/>
    </row>
    <row r="135" spans="2:15" ht="13.5">
      <c r="B135" s="134"/>
      <c r="C135" s="105"/>
      <c r="D135" s="130"/>
      <c r="E135" s="5" t="s">
        <v>235</v>
      </c>
      <c r="F135" s="5"/>
      <c r="G135" s="5"/>
      <c r="H135" s="110" t="s">
        <v>2</v>
      </c>
      <c r="I135" s="132"/>
      <c r="J135" s="110" t="s">
        <v>230</v>
      </c>
      <c r="K135" s="132"/>
      <c r="L135" s="5"/>
      <c r="M135" s="5"/>
      <c r="N135" s="5"/>
      <c r="O135" s="5"/>
    </row>
    <row r="136" spans="2:15" ht="13.5">
      <c r="B136" s="134"/>
      <c r="C136" s="105"/>
      <c r="D136" s="130"/>
      <c r="E136" s="444" t="s">
        <v>236</v>
      </c>
      <c r="F136" s="444"/>
      <c r="G136" s="5"/>
      <c r="H136" s="110" t="s">
        <v>2</v>
      </c>
      <c r="I136" s="132"/>
      <c r="J136" s="110" t="s">
        <v>230</v>
      </c>
      <c r="K136" s="132"/>
      <c r="L136" s="5"/>
      <c r="M136" s="5"/>
      <c r="N136" s="5"/>
      <c r="O136" s="5"/>
    </row>
    <row r="137" spans="2:15" ht="13.5">
      <c r="B137" s="134"/>
      <c r="C137" s="105"/>
      <c r="D137" s="130"/>
      <c r="E137" s="133" t="s">
        <v>259</v>
      </c>
      <c r="F137" s="5"/>
      <c r="G137" s="5"/>
      <c r="H137" s="110" t="s">
        <v>2</v>
      </c>
      <c r="I137" s="132"/>
      <c r="J137" s="110" t="s">
        <v>230</v>
      </c>
      <c r="K137" s="132"/>
      <c r="L137" s="5"/>
      <c r="M137" s="5"/>
      <c r="N137" s="5"/>
      <c r="O137" s="5"/>
    </row>
    <row r="138" spans="2:15" ht="13.5">
      <c r="B138" s="134"/>
      <c r="C138" s="105"/>
      <c r="D138" s="130"/>
      <c r="E138" s="133" t="s">
        <v>238</v>
      </c>
      <c r="F138" s="5"/>
      <c r="G138" s="5"/>
      <c r="H138" s="110" t="s">
        <v>2</v>
      </c>
      <c r="I138" s="132"/>
      <c r="J138" s="110" t="s">
        <v>230</v>
      </c>
      <c r="K138" s="132"/>
      <c r="L138" s="5"/>
      <c r="M138" s="5"/>
      <c r="N138" s="5"/>
      <c r="O138" s="5"/>
    </row>
    <row r="139" spans="2:15" ht="13.5">
      <c r="B139" s="134"/>
      <c r="C139" s="105"/>
      <c r="D139" s="130"/>
      <c r="E139" s="131"/>
      <c r="F139" s="105"/>
      <c r="G139" s="105"/>
      <c r="H139" s="105"/>
      <c r="I139" s="5"/>
      <c r="J139" s="21"/>
      <c r="K139" s="5"/>
      <c r="L139" s="5"/>
      <c r="M139" s="5"/>
      <c r="N139" s="5"/>
      <c r="O139" s="5"/>
    </row>
    <row r="140" spans="2:15" ht="13.5">
      <c r="B140" s="134">
        <v>46</v>
      </c>
      <c r="C140" s="105"/>
      <c r="D140" s="130" t="s">
        <v>107</v>
      </c>
      <c r="E140" s="131" t="s">
        <v>151</v>
      </c>
      <c r="F140" s="105"/>
      <c r="G140" s="105"/>
      <c r="H140" s="105"/>
      <c r="I140" s="5"/>
      <c r="J140" s="274"/>
      <c r="K140" s="5"/>
      <c r="L140" s="5"/>
      <c r="M140" s="5"/>
      <c r="N140" s="5"/>
      <c r="O140" s="5"/>
    </row>
    <row r="141" spans="2:15" ht="13.5">
      <c r="B141" s="134"/>
      <c r="C141" s="105"/>
      <c r="D141" s="130"/>
      <c r="E141" s="131"/>
      <c r="F141" s="105"/>
      <c r="G141" s="105"/>
      <c r="H141" s="105"/>
      <c r="I141" s="5"/>
      <c r="J141" s="21"/>
      <c r="K141" s="5"/>
      <c r="L141" s="5"/>
      <c r="M141" s="5"/>
      <c r="N141" s="5"/>
      <c r="O141" s="5"/>
    </row>
    <row r="142" spans="2:15" ht="13.5">
      <c r="B142" s="134">
        <v>47</v>
      </c>
      <c r="C142" s="105"/>
      <c r="D142" s="130" t="s">
        <v>107</v>
      </c>
      <c r="E142" s="131" t="s">
        <v>115</v>
      </c>
      <c r="F142" s="105"/>
      <c r="G142" s="105"/>
      <c r="H142" s="105"/>
      <c r="I142" s="5"/>
      <c r="J142" s="274"/>
      <c r="K142" s="5">
        <v>56387</v>
      </c>
      <c r="L142" s="5"/>
      <c r="M142" s="5"/>
      <c r="N142" s="5"/>
      <c r="O142" s="5"/>
    </row>
    <row r="143" spans="2:15" ht="13.5">
      <c r="B143" s="134"/>
      <c r="C143" s="105"/>
      <c r="D143" s="130"/>
      <c r="E143" s="131"/>
      <c r="F143" s="105"/>
      <c r="G143" s="105"/>
      <c r="H143" s="105"/>
      <c r="I143" s="5"/>
      <c r="J143" s="21"/>
      <c r="K143" s="5"/>
      <c r="L143" s="5"/>
      <c r="M143" s="5"/>
      <c r="N143" s="5"/>
      <c r="O143" s="5"/>
    </row>
    <row r="144" spans="2:15" ht="13.5">
      <c r="B144" s="134">
        <v>48</v>
      </c>
      <c r="C144" s="105"/>
      <c r="D144" s="130" t="s">
        <v>107</v>
      </c>
      <c r="E144" s="131" t="s">
        <v>116</v>
      </c>
      <c r="F144" s="105"/>
      <c r="G144" s="105"/>
      <c r="H144" s="105"/>
      <c r="I144" s="5"/>
      <c r="J144" s="274"/>
      <c r="K144" s="5">
        <v>16210</v>
      </c>
      <c r="L144" s="5"/>
      <c r="M144" s="5"/>
      <c r="N144" s="5"/>
      <c r="O144" s="5"/>
    </row>
    <row r="145" spans="2:15" ht="13.5">
      <c r="B145" s="134"/>
      <c r="C145" s="105"/>
      <c r="D145" s="130"/>
      <c r="E145" s="131"/>
      <c r="F145" s="105"/>
      <c r="G145" s="105"/>
      <c r="H145" s="105"/>
      <c r="I145" s="5"/>
      <c r="J145" s="21"/>
      <c r="K145" s="5"/>
      <c r="L145" s="5"/>
      <c r="M145" s="5"/>
      <c r="N145" s="5"/>
      <c r="O145" s="5"/>
    </row>
    <row r="146" spans="2:15" ht="13.5">
      <c r="B146" s="134">
        <v>49</v>
      </c>
      <c r="C146" s="105"/>
      <c r="D146" s="130" t="s">
        <v>107</v>
      </c>
      <c r="E146" s="131" t="s">
        <v>117</v>
      </c>
      <c r="F146" s="105"/>
      <c r="G146" s="105"/>
      <c r="H146" s="105"/>
      <c r="I146" s="5"/>
      <c r="J146" s="274">
        <v>0</v>
      </c>
      <c r="K146" s="5"/>
      <c r="L146" s="5"/>
      <c r="M146" s="5"/>
      <c r="N146" s="5"/>
      <c r="O146" s="5"/>
    </row>
    <row r="147" spans="2:15" ht="13.5">
      <c r="B147" s="134"/>
      <c r="C147" s="105"/>
      <c r="D147" s="130"/>
      <c r="E147" s="131"/>
      <c r="F147" s="105"/>
      <c r="G147" s="105"/>
      <c r="H147" s="105"/>
      <c r="I147" s="5"/>
      <c r="J147" s="21"/>
      <c r="K147" s="5"/>
      <c r="L147" s="5"/>
      <c r="M147" s="5"/>
      <c r="N147" s="5"/>
      <c r="O147" s="5"/>
    </row>
    <row r="148" spans="2:15" ht="13.5">
      <c r="B148" s="134">
        <v>50</v>
      </c>
      <c r="C148" s="105"/>
      <c r="D148" s="130" t="s">
        <v>107</v>
      </c>
      <c r="E148" s="131" t="s">
        <v>118</v>
      </c>
      <c r="F148" s="105"/>
      <c r="G148" s="105"/>
      <c r="H148" s="105"/>
      <c r="I148" s="5"/>
      <c r="J148" s="274"/>
      <c r="K148" s="5">
        <v>353227</v>
      </c>
      <c r="L148" s="5"/>
      <c r="M148" s="5"/>
      <c r="N148" s="5"/>
      <c r="O148" s="5"/>
    </row>
    <row r="149" spans="2:15" ht="13.5">
      <c r="B149" s="134"/>
      <c r="C149" s="105"/>
      <c r="D149" s="130"/>
      <c r="E149" s="131"/>
      <c r="F149" s="105"/>
      <c r="G149" s="105"/>
      <c r="H149" s="105"/>
      <c r="I149" s="5"/>
      <c r="J149" s="21"/>
      <c r="K149" s="5"/>
      <c r="L149" s="5"/>
      <c r="M149" s="5"/>
      <c r="N149" s="5"/>
      <c r="O149" s="5"/>
    </row>
    <row r="150" spans="2:15" ht="13.5">
      <c r="B150" s="134">
        <v>51</v>
      </c>
      <c r="C150" s="105"/>
      <c r="D150" s="130" t="s">
        <v>107</v>
      </c>
      <c r="E150" s="131" t="s">
        <v>119</v>
      </c>
      <c r="F150" s="105"/>
      <c r="G150" s="105"/>
      <c r="H150" s="105"/>
      <c r="I150" s="5"/>
      <c r="J150" s="21" t="s">
        <v>248</v>
      </c>
      <c r="K150" s="5"/>
      <c r="L150" s="5"/>
      <c r="M150" s="5"/>
      <c r="N150" s="5"/>
      <c r="O150" s="5"/>
    </row>
    <row r="151" spans="2:15" ht="13.5">
      <c r="B151" s="134"/>
      <c r="C151" s="105"/>
      <c r="D151" s="130"/>
      <c r="E151" s="131"/>
      <c r="F151" s="105"/>
      <c r="G151" s="105"/>
      <c r="H151" s="105"/>
      <c r="I151" s="5"/>
      <c r="J151" s="21"/>
      <c r="K151" s="5"/>
      <c r="L151" s="5"/>
      <c r="M151" s="5"/>
      <c r="N151" s="5"/>
      <c r="O151" s="5"/>
    </row>
    <row r="152" spans="2:15" ht="13.5">
      <c r="B152" s="134">
        <v>52</v>
      </c>
      <c r="C152" s="105"/>
      <c r="D152" s="130" t="s">
        <v>107</v>
      </c>
      <c r="E152" s="131" t="s">
        <v>113</v>
      </c>
      <c r="F152" s="105"/>
      <c r="G152" s="105"/>
      <c r="H152" s="105"/>
      <c r="I152" s="5"/>
      <c r="J152" s="21" t="s">
        <v>248</v>
      </c>
      <c r="K152" s="5"/>
      <c r="L152" s="5"/>
      <c r="M152" s="5"/>
      <c r="N152" s="5"/>
      <c r="O152" s="5"/>
    </row>
    <row r="153" spans="2:15" ht="13.5">
      <c r="B153" s="134"/>
      <c r="C153" s="105"/>
      <c r="D153" s="130"/>
      <c r="E153" s="131"/>
      <c r="F153" s="105"/>
      <c r="G153" s="105"/>
      <c r="H153" s="105"/>
      <c r="I153" s="5"/>
      <c r="J153" s="21"/>
      <c r="K153" s="5"/>
      <c r="L153" s="5"/>
      <c r="M153" s="5"/>
      <c r="N153" s="5"/>
      <c r="O153" s="5"/>
    </row>
    <row r="154" spans="2:15" ht="13.5">
      <c r="B154" s="134">
        <v>53</v>
      </c>
      <c r="C154" s="105"/>
      <c r="D154" s="130" t="s">
        <v>107</v>
      </c>
      <c r="E154" s="131" t="s">
        <v>122</v>
      </c>
      <c r="F154" s="105"/>
      <c r="G154" s="105"/>
      <c r="H154" s="105"/>
      <c r="I154" s="5"/>
      <c r="J154" s="21" t="s">
        <v>248</v>
      </c>
      <c r="K154" s="5"/>
      <c r="L154" s="5"/>
      <c r="M154" s="5"/>
      <c r="N154" s="5"/>
      <c r="O154" s="5"/>
    </row>
    <row r="155" spans="2:15" ht="13.5">
      <c r="B155" s="134"/>
      <c r="C155" s="105"/>
      <c r="D155" s="130"/>
      <c r="E155" s="131"/>
      <c r="F155" s="105"/>
      <c r="G155" s="105"/>
      <c r="H155" s="105"/>
      <c r="I155" s="5"/>
      <c r="J155" s="21"/>
      <c r="K155" s="5"/>
      <c r="L155" s="5"/>
      <c r="M155" s="5"/>
      <c r="N155" s="5"/>
      <c r="O155" s="5"/>
    </row>
    <row r="156" spans="2:15" ht="13.5">
      <c r="B156" s="134">
        <v>54</v>
      </c>
      <c r="C156" s="105"/>
      <c r="D156" s="130" t="s">
        <v>107</v>
      </c>
      <c r="E156" s="131" t="s">
        <v>121</v>
      </c>
      <c r="F156" s="105"/>
      <c r="G156" s="105"/>
      <c r="H156" s="105"/>
      <c r="I156" s="5"/>
      <c r="J156" s="21" t="s">
        <v>248</v>
      </c>
      <c r="K156" s="5"/>
      <c r="L156" s="5"/>
      <c r="M156" s="5"/>
      <c r="N156" s="5"/>
      <c r="O156" s="5"/>
    </row>
    <row r="157" spans="2:15" ht="13.5">
      <c r="B157" s="134"/>
      <c r="C157" s="105"/>
      <c r="D157" s="130"/>
      <c r="E157" s="131"/>
      <c r="F157" s="105"/>
      <c r="G157" s="105"/>
      <c r="H157" s="105"/>
      <c r="I157" s="5"/>
      <c r="J157" s="21"/>
      <c r="K157" s="5"/>
      <c r="L157" s="5"/>
      <c r="M157" s="5"/>
      <c r="N157" s="5"/>
      <c r="O157" s="5"/>
    </row>
    <row r="158" spans="2:15" ht="13.5">
      <c r="B158" s="134">
        <v>55</v>
      </c>
      <c r="C158" s="105"/>
      <c r="D158" s="113">
        <v>4</v>
      </c>
      <c r="E158" s="139" t="s">
        <v>27</v>
      </c>
      <c r="F158" s="119"/>
      <c r="G158" s="105"/>
      <c r="H158" s="105"/>
      <c r="I158" s="5"/>
      <c r="J158" s="21" t="s">
        <v>248</v>
      </c>
      <c r="K158" s="5"/>
      <c r="L158" s="5"/>
      <c r="M158" s="5"/>
      <c r="N158" s="5"/>
      <c r="O158" s="5"/>
    </row>
    <row r="159" spans="2:15" ht="13.5">
      <c r="B159" s="134"/>
      <c r="C159" s="105"/>
      <c r="D159" s="113"/>
      <c r="E159" s="139"/>
      <c r="F159" s="119"/>
      <c r="G159" s="105"/>
      <c r="H159" s="105"/>
      <c r="I159" s="5"/>
      <c r="J159" s="21"/>
      <c r="K159" s="5"/>
      <c r="L159" s="5"/>
      <c r="M159" s="5"/>
      <c r="N159" s="5"/>
      <c r="O159" s="5"/>
    </row>
    <row r="160" spans="2:15" ht="13.5">
      <c r="B160" s="134">
        <v>56</v>
      </c>
      <c r="C160" s="105"/>
      <c r="D160" s="113">
        <v>5</v>
      </c>
      <c r="E160" s="139" t="s">
        <v>153</v>
      </c>
      <c r="F160" s="119"/>
      <c r="G160" s="105"/>
      <c r="H160" s="105"/>
      <c r="I160" s="5"/>
      <c r="J160" s="21" t="s">
        <v>248</v>
      </c>
      <c r="K160" s="5"/>
      <c r="L160" s="5"/>
      <c r="M160" s="5"/>
      <c r="N160" s="5"/>
      <c r="O160" s="5"/>
    </row>
    <row r="161" spans="2:15" ht="13.5">
      <c r="B161" s="134"/>
      <c r="C161" s="105"/>
      <c r="D161" s="113"/>
      <c r="E161" s="139"/>
      <c r="F161" s="119"/>
      <c r="G161" s="105"/>
      <c r="H161" s="105"/>
      <c r="I161" s="5"/>
      <c r="J161" s="21"/>
      <c r="K161" s="5"/>
      <c r="L161" s="5"/>
      <c r="M161" s="5"/>
      <c r="N161" s="5"/>
      <c r="O161" s="5"/>
    </row>
    <row r="162" spans="2:15" ht="13.5">
      <c r="B162" s="134"/>
      <c r="C162" s="105"/>
      <c r="D162" s="153" t="s">
        <v>4</v>
      </c>
      <c r="E162" s="114" t="s">
        <v>260</v>
      </c>
      <c r="F162" s="114"/>
      <c r="G162" s="105"/>
      <c r="H162" s="105"/>
      <c r="I162" s="5"/>
      <c r="J162" s="21" t="s">
        <v>248</v>
      </c>
      <c r="K162" s="5"/>
      <c r="L162" s="5"/>
      <c r="M162" s="5"/>
      <c r="N162" s="5"/>
      <c r="O162" s="5"/>
    </row>
    <row r="163" spans="2:15" ht="13.5">
      <c r="B163" s="134"/>
      <c r="C163" s="105"/>
      <c r="D163" s="153"/>
      <c r="E163" s="114"/>
      <c r="F163" s="114"/>
      <c r="G163" s="105"/>
      <c r="H163" s="105"/>
      <c r="I163" s="5"/>
      <c r="J163" s="21"/>
      <c r="K163" s="5"/>
      <c r="L163" s="5"/>
      <c r="M163" s="5"/>
      <c r="N163" s="5"/>
      <c r="O163" s="5"/>
    </row>
    <row r="164" spans="2:15" ht="13.5">
      <c r="B164" s="134">
        <v>58</v>
      </c>
      <c r="C164" s="105"/>
      <c r="D164" s="113">
        <v>1</v>
      </c>
      <c r="E164" s="139" t="s">
        <v>32</v>
      </c>
      <c r="F164" s="114"/>
      <c r="G164" s="105"/>
      <c r="H164" s="105"/>
      <c r="I164" s="5"/>
      <c r="J164" s="21" t="s">
        <v>248</v>
      </c>
      <c r="K164" s="5"/>
      <c r="L164" s="5"/>
      <c r="M164" s="5"/>
      <c r="N164" s="5"/>
      <c r="O164" s="5"/>
    </row>
    <row r="165" spans="2:15" ht="13.5">
      <c r="B165" s="134"/>
      <c r="C165" s="105"/>
      <c r="D165" s="113"/>
      <c r="E165" s="139"/>
      <c r="F165" s="114"/>
      <c r="G165" s="105"/>
      <c r="H165" s="105"/>
      <c r="I165" s="5"/>
      <c r="J165" s="21"/>
      <c r="K165" s="5"/>
      <c r="L165" s="5"/>
      <c r="M165" s="5"/>
      <c r="N165" s="5"/>
      <c r="O165" s="5"/>
    </row>
    <row r="166" spans="2:15" ht="13.5">
      <c r="B166" s="134">
        <v>59</v>
      </c>
      <c r="C166" s="105"/>
      <c r="D166" s="130" t="s">
        <v>107</v>
      </c>
      <c r="E166" s="131" t="s">
        <v>33</v>
      </c>
      <c r="F166" s="105"/>
      <c r="G166" s="105"/>
      <c r="H166" s="105"/>
      <c r="I166" s="5"/>
      <c r="J166" s="21" t="s">
        <v>248</v>
      </c>
      <c r="K166" s="5"/>
      <c r="L166" s="5"/>
      <c r="M166" s="5"/>
      <c r="N166" s="5"/>
      <c r="O166" s="5"/>
    </row>
    <row r="167" spans="2:15" ht="13.5">
      <c r="B167" s="134"/>
      <c r="C167" s="105"/>
      <c r="D167" s="130"/>
      <c r="E167" s="131"/>
      <c r="F167" s="105"/>
      <c r="G167" s="105"/>
      <c r="H167" s="105"/>
      <c r="I167" s="5"/>
      <c r="J167" s="21"/>
      <c r="K167" s="5"/>
      <c r="L167" s="5"/>
      <c r="M167" s="5"/>
      <c r="N167" s="5"/>
      <c r="O167" s="5"/>
    </row>
    <row r="168" spans="2:15" ht="13.5">
      <c r="B168" s="134">
        <v>60</v>
      </c>
      <c r="C168" s="105"/>
      <c r="D168" s="130" t="s">
        <v>107</v>
      </c>
      <c r="E168" s="131" t="s">
        <v>30</v>
      </c>
      <c r="F168" s="105"/>
      <c r="G168" s="105"/>
      <c r="H168" s="105"/>
      <c r="I168" s="5"/>
      <c r="J168" s="21" t="s">
        <v>248</v>
      </c>
      <c r="K168" s="5"/>
      <c r="L168" s="5"/>
      <c r="M168" s="5"/>
      <c r="N168" s="5"/>
      <c r="O168" s="5"/>
    </row>
    <row r="169" spans="2:15" ht="13.5">
      <c r="B169" s="134"/>
      <c r="C169" s="105"/>
      <c r="D169" s="130"/>
      <c r="E169" s="131"/>
      <c r="F169" s="105"/>
      <c r="G169" s="105"/>
      <c r="H169" s="105"/>
      <c r="I169" s="5"/>
      <c r="J169" s="21"/>
      <c r="K169" s="5"/>
      <c r="L169" s="5"/>
      <c r="M169" s="5"/>
      <c r="N169" s="5"/>
      <c r="O169" s="5"/>
    </row>
    <row r="170" spans="2:15" ht="13.5">
      <c r="B170" s="134">
        <v>61</v>
      </c>
      <c r="C170" s="105"/>
      <c r="D170" s="113">
        <v>2</v>
      </c>
      <c r="E170" s="139" t="s">
        <v>34</v>
      </c>
      <c r="F170" s="119"/>
      <c r="G170" s="105"/>
      <c r="H170" s="105"/>
      <c r="I170" s="5"/>
      <c r="J170" s="21" t="s">
        <v>248</v>
      </c>
      <c r="K170" s="5"/>
      <c r="L170" s="5"/>
      <c r="M170" s="5"/>
      <c r="N170" s="5"/>
      <c r="O170" s="5"/>
    </row>
    <row r="171" spans="2:15" ht="13.5">
      <c r="B171" s="134"/>
      <c r="C171" s="105"/>
      <c r="D171" s="113"/>
      <c r="E171" s="139"/>
      <c r="F171" s="119"/>
      <c r="G171" s="105"/>
      <c r="H171" s="105"/>
      <c r="I171" s="5"/>
      <c r="J171" s="21"/>
      <c r="K171" s="5"/>
      <c r="L171" s="5"/>
      <c r="M171" s="5"/>
      <c r="N171" s="5"/>
      <c r="O171" s="5"/>
    </row>
    <row r="172" spans="2:15" ht="13.5">
      <c r="B172" s="134">
        <v>62</v>
      </c>
      <c r="C172" s="105"/>
      <c r="D172" s="113">
        <v>3</v>
      </c>
      <c r="E172" s="139" t="s">
        <v>27</v>
      </c>
      <c r="F172" s="119"/>
      <c r="G172" s="105"/>
      <c r="H172" s="105"/>
      <c r="I172" s="5"/>
      <c r="J172" s="21" t="s">
        <v>248</v>
      </c>
      <c r="K172" s="5"/>
      <c r="L172" s="5"/>
      <c r="M172" s="5"/>
      <c r="N172" s="5"/>
      <c r="O172" s="5"/>
    </row>
    <row r="173" spans="2:15" ht="13.5">
      <c r="B173" s="134"/>
      <c r="C173" s="105"/>
      <c r="D173" s="113"/>
      <c r="E173" s="139"/>
      <c r="F173" s="119"/>
      <c r="G173" s="105"/>
      <c r="H173" s="105"/>
      <c r="I173" s="5"/>
      <c r="J173" s="21"/>
      <c r="K173" s="5"/>
      <c r="L173" s="5"/>
      <c r="M173" s="5"/>
      <c r="N173" s="5"/>
      <c r="O173" s="5"/>
    </row>
    <row r="174" spans="2:15" ht="13.5">
      <c r="B174" s="134">
        <v>63</v>
      </c>
      <c r="C174" s="105"/>
      <c r="D174" s="113">
        <v>4</v>
      </c>
      <c r="E174" s="139" t="s">
        <v>35</v>
      </c>
      <c r="F174" s="119"/>
      <c r="G174" s="105"/>
      <c r="H174" s="105"/>
      <c r="I174" s="5"/>
      <c r="J174" s="21" t="s">
        <v>248</v>
      </c>
      <c r="K174" s="5"/>
      <c r="L174" s="5"/>
      <c r="M174" s="5"/>
      <c r="N174" s="5"/>
      <c r="O174" s="5"/>
    </row>
    <row r="175" spans="2:15" ht="13.5">
      <c r="B175" s="134"/>
      <c r="C175" s="105"/>
      <c r="D175" s="113"/>
      <c r="E175" s="139"/>
      <c r="F175" s="119"/>
      <c r="G175" s="105"/>
      <c r="H175" s="105"/>
      <c r="I175" s="5"/>
      <c r="J175" s="21"/>
      <c r="K175" s="5"/>
      <c r="L175" s="5"/>
      <c r="M175" s="5"/>
      <c r="N175" s="5"/>
      <c r="O175" s="5"/>
    </row>
    <row r="176" spans="2:15" ht="13.5">
      <c r="B176" s="134"/>
      <c r="C176" s="105"/>
      <c r="D176" s="153" t="s">
        <v>36</v>
      </c>
      <c r="E176" s="114" t="s">
        <v>261</v>
      </c>
      <c r="F176" s="114"/>
      <c r="G176" s="105"/>
      <c r="H176" s="105"/>
      <c r="I176" s="5"/>
      <c r="J176" s="21" t="s">
        <v>248</v>
      </c>
      <c r="K176" s="5"/>
      <c r="L176" s="5"/>
      <c r="M176" s="5"/>
      <c r="N176" s="5"/>
      <c r="O176" s="5"/>
    </row>
    <row r="177" spans="2:15" ht="13.5">
      <c r="B177" s="134"/>
      <c r="C177" s="105"/>
      <c r="D177" s="153"/>
      <c r="E177" s="114"/>
      <c r="F177" s="114"/>
      <c r="G177" s="105"/>
      <c r="H177" s="105"/>
      <c r="I177" s="5"/>
      <c r="J177" s="21"/>
      <c r="K177" s="5"/>
      <c r="L177" s="5"/>
      <c r="M177" s="5"/>
      <c r="N177" s="5"/>
      <c r="O177" s="5"/>
    </row>
    <row r="178" spans="2:15" ht="13.5">
      <c r="B178" s="134">
        <v>66</v>
      </c>
      <c r="C178" s="105"/>
      <c r="D178" s="113">
        <v>1</v>
      </c>
      <c r="E178" s="139" t="s">
        <v>38</v>
      </c>
      <c r="F178" s="119"/>
      <c r="G178" s="105"/>
      <c r="H178" s="105"/>
      <c r="I178" s="5"/>
      <c r="J178" s="21" t="s">
        <v>248</v>
      </c>
      <c r="K178" s="5"/>
      <c r="L178" s="5"/>
      <c r="M178" s="5"/>
      <c r="N178" s="5"/>
      <c r="O178" s="5"/>
    </row>
    <row r="179" spans="2:15" ht="13.5">
      <c r="B179" s="134"/>
      <c r="C179" s="105"/>
      <c r="D179" s="113"/>
      <c r="E179" s="139"/>
      <c r="F179" s="119"/>
      <c r="G179" s="105"/>
      <c r="H179" s="105"/>
      <c r="I179" s="5"/>
      <c r="J179" s="21"/>
      <c r="K179" s="5"/>
      <c r="L179" s="5"/>
      <c r="M179" s="5"/>
      <c r="N179" s="5"/>
      <c r="O179" s="5"/>
    </row>
    <row r="180" spans="2:15" ht="13.5">
      <c r="B180" s="134">
        <v>67</v>
      </c>
      <c r="C180" s="105"/>
      <c r="D180" s="113">
        <v>2</v>
      </c>
      <c r="E180" s="139" t="s">
        <v>39</v>
      </c>
      <c r="F180" s="119"/>
      <c r="G180" s="105"/>
      <c r="H180" s="105"/>
      <c r="I180" s="5"/>
      <c r="J180" s="21" t="s">
        <v>248</v>
      </c>
      <c r="K180" s="5"/>
      <c r="L180" s="5"/>
      <c r="M180" s="5"/>
      <c r="N180" s="5"/>
      <c r="O180" s="5"/>
    </row>
    <row r="181" spans="2:15" ht="13.5">
      <c r="B181" s="134"/>
      <c r="C181" s="105"/>
      <c r="D181" s="113"/>
      <c r="E181" s="139"/>
      <c r="F181" s="119"/>
      <c r="G181" s="105"/>
      <c r="H181" s="105"/>
      <c r="I181" s="5"/>
      <c r="J181" s="21"/>
      <c r="K181" s="5"/>
      <c r="L181" s="5"/>
      <c r="M181" s="5"/>
      <c r="N181" s="5"/>
      <c r="O181" s="5"/>
    </row>
    <row r="182" spans="2:15" ht="13.5">
      <c r="B182" s="134">
        <v>68</v>
      </c>
      <c r="C182" s="105"/>
      <c r="D182" s="113">
        <v>3</v>
      </c>
      <c r="E182" s="139" t="s">
        <v>40</v>
      </c>
      <c r="F182" s="119"/>
      <c r="G182" s="105"/>
      <c r="H182" s="105"/>
      <c r="I182" s="5"/>
      <c r="J182" s="21" t="s">
        <v>248</v>
      </c>
      <c r="K182" s="5"/>
      <c r="L182" s="5"/>
      <c r="M182" s="5"/>
      <c r="N182" s="5"/>
      <c r="O182" s="5"/>
    </row>
    <row r="183" spans="2:15" ht="13.5">
      <c r="B183" s="134"/>
      <c r="C183" s="105"/>
      <c r="D183" s="113"/>
      <c r="E183" s="139"/>
      <c r="F183" s="119"/>
      <c r="G183" s="105"/>
      <c r="H183" s="105"/>
      <c r="I183" s="5"/>
      <c r="J183" s="21"/>
      <c r="K183" s="5"/>
      <c r="L183" s="5"/>
      <c r="M183" s="5"/>
      <c r="N183" s="5"/>
      <c r="O183" s="5"/>
    </row>
    <row r="184" spans="2:15" ht="13.5">
      <c r="B184" s="134">
        <v>69</v>
      </c>
      <c r="C184" s="105"/>
      <c r="D184" s="113">
        <v>4</v>
      </c>
      <c r="E184" s="139" t="s">
        <v>41</v>
      </c>
      <c r="F184" s="119"/>
      <c r="G184" s="105"/>
      <c r="H184" s="105"/>
      <c r="I184" s="5"/>
      <c r="J184" s="21" t="s">
        <v>248</v>
      </c>
      <c r="K184" s="5"/>
      <c r="L184" s="5"/>
      <c r="M184" s="5"/>
      <c r="N184" s="5"/>
      <c r="O184" s="5"/>
    </row>
    <row r="185" spans="2:15" ht="13.5">
      <c r="B185" s="134"/>
      <c r="C185" s="105"/>
      <c r="D185" s="113"/>
      <c r="E185" s="139"/>
      <c r="F185" s="119"/>
      <c r="G185" s="105"/>
      <c r="H185" s="105"/>
      <c r="I185" s="5"/>
      <c r="J185" s="21"/>
      <c r="K185" s="5"/>
      <c r="L185" s="5"/>
      <c r="M185" s="5"/>
      <c r="N185" s="5"/>
      <c r="O185" s="5"/>
    </row>
    <row r="186" spans="2:15" ht="13.5">
      <c r="B186" s="134">
        <v>70</v>
      </c>
      <c r="C186" s="105"/>
      <c r="D186" s="113">
        <v>5</v>
      </c>
      <c r="E186" s="139" t="s">
        <v>123</v>
      </c>
      <c r="F186" s="119"/>
      <c r="G186" s="105"/>
      <c r="H186" s="105"/>
      <c r="I186" s="5"/>
      <c r="J186" s="21" t="s">
        <v>248</v>
      </c>
      <c r="K186" s="5"/>
      <c r="L186" s="5"/>
      <c r="M186" s="5"/>
      <c r="N186" s="5"/>
      <c r="O186" s="5"/>
    </row>
    <row r="187" spans="2:15" ht="13.5">
      <c r="B187" s="134"/>
      <c r="C187" s="105"/>
      <c r="D187" s="113"/>
      <c r="E187" s="139"/>
      <c r="F187" s="119"/>
      <c r="G187" s="105"/>
      <c r="H187" s="105"/>
      <c r="I187" s="5"/>
      <c r="J187" s="21"/>
      <c r="K187" s="5"/>
      <c r="L187" s="5"/>
      <c r="M187" s="5"/>
      <c r="N187" s="5"/>
      <c r="O187" s="5"/>
    </row>
    <row r="188" spans="2:15" ht="13.5">
      <c r="B188" s="134">
        <v>71</v>
      </c>
      <c r="C188" s="105"/>
      <c r="D188" s="113">
        <v>6</v>
      </c>
      <c r="E188" s="139" t="s">
        <v>42</v>
      </c>
      <c r="F188" s="119"/>
      <c r="G188" s="105"/>
      <c r="H188" s="105"/>
      <c r="I188" s="5"/>
      <c r="J188" s="21" t="s">
        <v>248</v>
      </c>
      <c r="K188" s="5"/>
      <c r="L188" s="5"/>
      <c r="M188" s="5"/>
      <c r="N188" s="5"/>
      <c r="O188" s="5"/>
    </row>
    <row r="189" spans="2:15" ht="13.5">
      <c r="B189" s="134"/>
      <c r="C189" s="105"/>
      <c r="D189" s="113"/>
      <c r="E189" s="139"/>
      <c r="F189" s="119"/>
      <c r="G189" s="105"/>
      <c r="H189" s="105"/>
      <c r="I189" s="5"/>
      <c r="J189" s="21"/>
      <c r="K189" s="5"/>
      <c r="L189" s="5"/>
      <c r="M189" s="5"/>
      <c r="N189" s="5"/>
      <c r="O189" s="5"/>
    </row>
    <row r="190" spans="2:15" ht="13.5">
      <c r="B190" s="134">
        <v>72</v>
      </c>
      <c r="C190" s="105"/>
      <c r="D190" s="113">
        <v>7</v>
      </c>
      <c r="E190" s="139" t="s">
        <v>43</v>
      </c>
      <c r="F190" s="119"/>
      <c r="G190" s="105"/>
      <c r="H190" s="105"/>
      <c r="I190" s="5"/>
      <c r="J190" s="21" t="s">
        <v>248</v>
      </c>
      <c r="K190" s="5"/>
      <c r="L190" s="5"/>
      <c r="M190" s="5"/>
      <c r="N190" s="5"/>
      <c r="O190" s="5"/>
    </row>
    <row r="191" spans="2:15" ht="13.5">
      <c r="B191" s="134"/>
      <c r="C191" s="105"/>
      <c r="D191" s="113"/>
      <c r="E191" s="139"/>
      <c r="F191" s="119"/>
      <c r="G191" s="105"/>
      <c r="H191" s="105"/>
      <c r="I191" s="5"/>
      <c r="J191" s="21"/>
      <c r="K191" s="5"/>
      <c r="L191" s="5"/>
      <c r="M191" s="5"/>
      <c r="N191" s="5"/>
      <c r="O191" s="5"/>
    </row>
    <row r="192" spans="2:15" ht="13.5">
      <c r="B192" s="134">
        <v>73</v>
      </c>
      <c r="C192" s="105"/>
      <c r="D192" s="113">
        <v>8</v>
      </c>
      <c r="E192" s="139" t="s">
        <v>44</v>
      </c>
      <c r="F192" s="119"/>
      <c r="G192" s="105"/>
      <c r="H192" s="105"/>
      <c r="I192" s="5"/>
      <c r="J192" s="21" t="s">
        <v>248</v>
      </c>
      <c r="K192" s="5"/>
      <c r="L192" s="5"/>
      <c r="M192" s="5"/>
      <c r="N192" s="5"/>
      <c r="O192" s="5"/>
    </row>
    <row r="193" spans="2:15" ht="13.5">
      <c r="B193" s="134"/>
      <c r="C193" s="105"/>
      <c r="D193" s="113"/>
      <c r="E193" s="139"/>
      <c r="F193" s="119"/>
      <c r="G193" s="105"/>
      <c r="H193" s="105"/>
      <c r="I193" s="5"/>
      <c r="J193" s="21"/>
      <c r="K193" s="5"/>
      <c r="L193" s="5"/>
      <c r="M193" s="5"/>
      <c r="N193" s="5"/>
      <c r="O193" s="5"/>
    </row>
    <row r="194" spans="2:15" ht="13.5">
      <c r="B194" s="134">
        <v>74</v>
      </c>
      <c r="C194" s="105"/>
      <c r="D194" s="113">
        <v>9</v>
      </c>
      <c r="E194" s="139" t="s">
        <v>45</v>
      </c>
      <c r="F194" s="119"/>
      <c r="G194" s="105"/>
      <c r="H194" s="105"/>
      <c r="I194" s="5"/>
      <c r="J194" s="21" t="s">
        <v>248</v>
      </c>
      <c r="K194" s="5"/>
      <c r="L194" s="5"/>
      <c r="M194" s="5"/>
      <c r="N194" s="5"/>
      <c r="O194" s="5"/>
    </row>
    <row r="195" spans="2:15" ht="13.5">
      <c r="B195" s="134"/>
      <c r="C195" s="105"/>
      <c r="D195" s="113"/>
      <c r="E195" s="139"/>
      <c r="F195" s="119"/>
      <c r="G195" s="105"/>
      <c r="H195" s="105"/>
      <c r="I195" s="5"/>
      <c r="J195" s="21"/>
      <c r="K195" s="5"/>
      <c r="L195" s="5"/>
      <c r="M195" s="5"/>
      <c r="N195" s="5"/>
      <c r="O195" s="5"/>
    </row>
    <row r="196" spans="2:15" ht="13.5">
      <c r="B196" s="134">
        <v>75</v>
      </c>
      <c r="C196" s="105"/>
      <c r="D196" s="113">
        <v>10</v>
      </c>
      <c r="E196" s="139" t="s">
        <v>46</v>
      </c>
      <c r="F196" s="119"/>
      <c r="G196" s="105"/>
      <c r="H196" s="105"/>
      <c r="I196" s="5"/>
      <c r="J196" s="21"/>
      <c r="K196" s="5"/>
      <c r="L196" s="5"/>
      <c r="M196" s="5"/>
      <c r="N196" s="5"/>
      <c r="O196" s="5"/>
    </row>
    <row r="197" spans="2:15" ht="13.5">
      <c r="B197" s="11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ht="13.5">
      <c r="B198" s="110"/>
      <c r="C198" s="5"/>
      <c r="D198" s="5"/>
      <c r="E198" s="154" t="s">
        <v>262</v>
      </c>
      <c r="F198" s="112" t="s">
        <v>263</v>
      </c>
      <c r="G198" s="5"/>
      <c r="H198" s="5"/>
      <c r="I198" s="5"/>
      <c r="J198" s="110" t="s">
        <v>230</v>
      </c>
      <c r="K198">
        <v>2052466</v>
      </c>
      <c r="L198" s="5"/>
      <c r="M198" s="5"/>
      <c r="N198" s="5"/>
      <c r="O198" s="5"/>
    </row>
    <row r="199" spans="2:15" ht="13.5">
      <c r="B199" s="110"/>
      <c r="C199" s="5"/>
      <c r="D199" s="5"/>
      <c r="E199" s="154" t="s">
        <v>262</v>
      </c>
      <c r="F199" s="5" t="s">
        <v>264</v>
      </c>
      <c r="G199" s="5"/>
      <c r="H199" s="5"/>
      <c r="I199" s="5"/>
      <c r="J199" s="110" t="s">
        <v>230</v>
      </c>
      <c r="K199" s="132"/>
      <c r="L199" s="5"/>
      <c r="M199" s="5"/>
      <c r="N199" s="5"/>
      <c r="O199" s="5"/>
    </row>
    <row r="200" spans="2:15" ht="13.5">
      <c r="B200" s="110"/>
      <c r="C200" s="5"/>
      <c r="D200" s="5"/>
      <c r="E200" s="154" t="s">
        <v>262</v>
      </c>
      <c r="F200" s="5" t="s">
        <v>95</v>
      </c>
      <c r="G200" s="5"/>
      <c r="H200" s="5"/>
      <c r="I200" s="5"/>
      <c r="J200" s="110" t="s">
        <v>230</v>
      </c>
      <c r="K200" s="132">
        <v>2280518</v>
      </c>
      <c r="L200" s="5"/>
      <c r="M200" s="5"/>
      <c r="N200" s="5"/>
      <c r="O200" s="5"/>
    </row>
    <row r="201" spans="2:15" ht="13.5">
      <c r="B201" s="110"/>
      <c r="C201" s="5"/>
      <c r="D201" s="5"/>
      <c r="E201" s="154" t="s">
        <v>262</v>
      </c>
      <c r="F201" s="133" t="s">
        <v>265</v>
      </c>
      <c r="G201" s="5"/>
      <c r="H201" s="5"/>
      <c r="I201" s="5"/>
      <c r="J201" s="110" t="s">
        <v>230</v>
      </c>
      <c r="K201" s="132">
        <v>228052</v>
      </c>
      <c r="L201" s="5"/>
      <c r="M201" s="5"/>
      <c r="N201" s="5"/>
      <c r="O201" s="5"/>
    </row>
    <row r="202" spans="2:15" ht="13.5">
      <c r="B202" s="110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ht="13.5">
      <c r="B203" s="11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ht="15.75">
      <c r="B204" s="110"/>
      <c r="C204" s="445" t="s">
        <v>266</v>
      </c>
      <c r="D204" s="445"/>
      <c r="E204" s="101" t="s">
        <v>267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ht="13.5">
      <c r="B205" s="11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2:15" ht="13.5">
      <c r="B206" s="110"/>
      <c r="C206" s="5"/>
      <c r="D206" s="104"/>
      <c r="E206" s="105" t="s">
        <v>268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2:15" ht="13.5">
      <c r="B207" s="110"/>
      <c r="C207" s="5"/>
      <c r="D207" s="105" t="s">
        <v>269</v>
      </c>
      <c r="E207" s="10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2:15" ht="13.5">
      <c r="B208" s="110"/>
      <c r="C208" s="5"/>
      <c r="D208" s="105"/>
      <c r="E208" s="105" t="s">
        <v>270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ht="13.5">
      <c r="B209" s="110"/>
      <c r="C209" s="5"/>
      <c r="D209" s="105" t="s">
        <v>271</v>
      </c>
      <c r="E209" s="10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ht="13.5">
      <c r="B210" s="110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ht="13.5">
      <c r="B211" s="11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ht="13.5">
      <c r="B212" s="110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2:15" ht="15">
      <c r="B213" s="110"/>
      <c r="C213" s="5"/>
      <c r="D213" s="5"/>
      <c r="E213" s="5"/>
      <c r="F213" s="5"/>
      <c r="G213" s="5"/>
      <c r="H213" s="446" t="s">
        <v>354</v>
      </c>
      <c r="I213" s="446"/>
      <c r="J213" s="446"/>
      <c r="K213" s="446"/>
      <c r="L213" s="446"/>
      <c r="M213" s="5"/>
      <c r="N213" s="5"/>
      <c r="O213" s="5"/>
    </row>
    <row r="214" spans="8:15" ht="15">
      <c r="H214" s="447" t="s">
        <v>351</v>
      </c>
      <c r="I214" s="447"/>
      <c r="J214" s="447"/>
      <c r="K214" s="447"/>
      <c r="L214" s="447"/>
      <c r="N214" s="5"/>
      <c r="O214" s="5"/>
    </row>
    <row r="215" spans="14:15" ht="13.5">
      <c r="N215" s="5"/>
      <c r="O215" s="5"/>
    </row>
    <row r="216" spans="14:15" ht="13.5">
      <c r="N216" s="5"/>
      <c r="O216" s="5"/>
    </row>
  </sheetData>
  <sheetProtection/>
  <mergeCells count="38">
    <mergeCell ref="E37:F37"/>
    <mergeCell ref="E42:F42"/>
    <mergeCell ref="C204:D204"/>
    <mergeCell ref="H213:L213"/>
    <mergeCell ref="H214:L214"/>
    <mergeCell ref="I100:K100"/>
    <mergeCell ref="E130:F130"/>
    <mergeCell ref="E131:F131"/>
    <mergeCell ref="E136:F136"/>
    <mergeCell ref="E23:I23"/>
    <mergeCell ref="E24:I24"/>
    <mergeCell ref="E25:I25"/>
    <mergeCell ref="E26:I26"/>
    <mergeCell ref="G48:H48"/>
    <mergeCell ref="D100:D101"/>
    <mergeCell ref="E100:E101"/>
    <mergeCell ref="F100:H100"/>
    <mergeCell ref="E27:K27"/>
    <mergeCell ref="E36:F36"/>
    <mergeCell ref="D21:D22"/>
    <mergeCell ref="E21:I22"/>
    <mergeCell ref="E16:F16"/>
    <mergeCell ref="H16:I16"/>
    <mergeCell ref="E17:F17"/>
    <mergeCell ref="H17:I17"/>
    <mergeCell ref="E18:F18"/>
    <mergeCell ref="H18:I18"/>
    <mergeCell ref="E19:K19"/>
    <mergeCell ref="E14:F14"/>
    <mergeCell ref="H14:I14"/>
    <mergeCell ref="E15:F15"/>
    <mergeCell ref="H15:I15"/>
    <mergeCell ref="B4:M4"/>
    <mergeCell ref="C6:D6"/>
    <mergeCell ref="D12:D13"/>
    <mergeCell ref="E12:F13"/>
    <mergeCell ref="G12:G13"/>
    <mergeCell ref="H12:I13"/>
  </mergeCells>
  <printOptions/>
  <pageMargins left="0.17" right="0.33" top="0.25" bottom="0.22" header="0.22" footer="0.16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3.57421875" style="23" customWidth="1"/>
    <col min="2" max="2" width="23.00390625" style="23" customWidth="1"/>
    <col min="3" max="3" width="6.8515625" style="23" customWidth="1"/>
    <col min="4" max="4" width="10.140625" style="23" bestFit="1" customWidth="1"/>
    <col min="5" max="7" width="9.140625" style="23" customWidth="1"/>
    <col min="8" max="8" width="10.421875" style="23" customWidth="1"/>
    <col min="9" max="9" width="9.8515625" style="23" customWidth="1"/>
    <col min="10" max="10" width="10.7109375" style="23" customWidth="1"/>
    <col min="11" max="11" width="10.00390625" style="23" customWidth="1"/>
    <col min="12" max="12" width="10.7109375" style="23" customWidth="1"/>
    <col min="13" max="13" width="6.28125" style="23" customWidth="1"/>
    <col min="14" max="14" width="19.8515625" style="23" customWidth="1"/>
    <col min="15" max="15" width="6.57421875" style="23" customWidth="1"/>
    <col min="16" max="16" width="10.00390625" style="23" customWidth="1"/>
    <col min="17" max="18" width="9.140625" style="23" customWidth="1"/>
    <col min="19" max="19" width="10.57421875" style="23" customWidth="1"/>
    <col min="20" max="22" width="10.8515625" style="23" customWidth="1"/>
    <col min="23" max="23" width="11.28125" style="23" customWidth="1"/>
    <col min="24" max="24" width="10.421875" style="23" customWidth="1"/>
    <col min="25" max="25" width="9.140625" style="23" customWidth="1"/>
    <col min="26" max="26" width="7.28125" style="23" customWidth="1"/>
    <col min="27" max="27" width="19.00390625" style="23" customWidth="1"/>
    <col min="28" max="32" width="9.140625" style="23" customWidth="1"/>
    <col min="33" max="33" width="10.421875" style="23" customWidth="1"/>
    <col min="34" max="34" width="10.7109375" style="23" customWidth="1"/>
    <col min="35" max="35" width="10.421875" style="23" customWidth="1"/>
    <col min="36" max="36" width="11.140625" style="23" customWidth="1"/>
    <col min="37" max="37" width="13.7109375" style="23" customWidth="1"/>
    <col min="38" max="16384" width="9.140625" style="23" customWidth="1"/>
  </cols>
  <sheetData>
    <row r="2" spans="1:12" ht="12.75" customHeight="1">
      <c r="A2" s="448" t="s">
        <v>348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</row>
    <row r="3" spans="2:3" ht="18">
      <c r="B3" s="275" t="s">
        <v>355</v>
      </c>
      <c r="C3" s="159"/>
    </row>
    <row r="5" spans="1:12" ht="15" customHeight="1">
      <c r="A5" s="449" t="s">
        <v>2</v>
      </c>
      <c r="B5" s="451" t="s">
        <v>65</v>
      </c>
      <c r="C5" s="449" t="s">
        <v>272</v>
      </c>
      <c r="D5" s="156" t="s">
        <v>273</v>
      </c>
      <c r="E5" s="449" t="s">
        <v>274</v>
      </c>
      <c r="F5" s="449" t="s">
        <v>275</v>
      </c>
      <c r="G5" s="156" t="s">
        <v>273</v>
      </c>
      <c r="H5" s="156" t="s">
        <v>254</v>
      </c>
      <c r="I5" s="156" t="s">
        <v>255</v>
      </c>
      <c r="J5" s="156" t="s">
        <v>278</v>
      </c>
      <c r="K5" s="156" t="s">
        <v>255</v>
      </c>
      <c r="L5" s="161" t="s">
        <v>254</v>
      </c>
    </row>
    <row r="6" spans="1:12" ht="15" customHeight="1">
      <c r="A6" s="450"/>
      <c r="B6" s="452"/>
      <c r="C6" s="450"/>
      <c r="D6" s="336" t="s">
        <v>309</v>
      </c>
      <c r="E6" s="450"/>
      <c r="F6" s="450"/>
      <c r="G6" s="335" t="s">
        <v>320</v>
      </c>
      <c r="H6" s="336" t="s">
        <v>309</v>
      </c>
      <c r="I6" s="336" t="s">
        <v>309</v>
      </c>
      <c r="J6" s="337" t="s">
        <v>343</v>
      </c>
      <c r="K6" s="335" t="s">
        <v>320</v>
      </c>
      <c r="L6" s="335" t="s">
        <v>320</v>
      </c>
    </row>
    <row r="7" spans="1:12" ht="13.5">
      <c r="A7" s="276">
        <v>1</v>
      </c>
      <c r="B7" s="150" t="s">
        <v>342</v>
      </c>
      <c r="C7" s="276">
        <v>11</v>
      </c>
      <c r="D7" s="277">
        <v>2021307</v>
      </c>
      <c r="E7" s="277">
        <v>1937998</v>
      </c>
      <c r="F7" s="277"/>
      <c r="G7" s="277">
        <f>D7+E7-F7</f>
        <v>3959305</v>
      </c>
      <c r="H7" s="278">
        <v>0</v>
      </c>
      <c r="I7" s="277">
        <f>D7+E7</f>
        <v>3959305</v>
      </c>
      <c r="J7" s="277">
        <f>'Shenime spjeg vazhdim'!G104</f>
        <v>549744</v>
      </c>
      <c r="K7" s="279">
        <f>I7-J7</f>
        <v>3409561</v>
      </c>
      <c r="L7" s="279">
        <f>H7+J7</f>
        <v>549744</v>
      </c>
    </row>
    <row r="8" spans="1:12" ht="13.5">
      <c r="A8" s="276">
        <v>2</v>
      </c>
      <c r="B8" s="203"/>
      <c r="C8" s="276"/>
      <c r="D8" s="277"/>
      <c r="E8" s="277"/>
      <c r="F8" s="277"/>
      <c r="G8" s="277">
        <f>D8+E8-F8</f>
        <v>0</v>
      </c>
      <c r="H8" s="277"/>
      <c r="I8" s="277">
        <f>G8-H8</f>
        <v>0</v>
      </c>
      <c r="J8" s="277"/>
      <c r="K8" s="279">
        <f>I8-J8</f>
        <v>0</v>
      </c>
      <c r="L8" s="279">
        <f>H8+J8</f>
        <v>0</v>
      </c>
    </row>
    <row r="9" spans="1:12" ht="13.5">
      <c r="A9" s="276">
        <v>3</v>
      </c>
      <c r="B9" s="203"/>
      <c r="C9" s="276"/>
      <c r="D9" s="277"/>
      <c r="E9" s="277"/>
      <c r="F9" s="277"/>
      <c r="G9" s="277">
        <f>D9+E9-F9</f>
        <v>0</v>
      </c>
      <c r="H9" s="277"/>
      <c r="I9" s="277">
        <f>G9-H9</f>
        <v>0</v>
      </c>
      <c r="J9" s="277"/>
      <c r="K9" s="279">
        <f>I9-J9</f>
        <v>0</v>
      </c>
      <c r="L9" s="279">
        <f>H9+J9</f>
        <v>0</v>
      </c>
    </row>
    <row r="10" spans="1:12" ht="13.5">
      <c r="A10" s="276">
        <v>4</v>
      </c>
      <c r="B10" s="203"/>
      <c r="C10" s="276"/>
      <c r="D10" s="277"/>
      <c r="E10" s="277"/>
      <c r="F10" s="277"/>
      <c r="G10" s="277">
        <f>D10+E10-F10</f>
        <v>0</v>
      </c>
      <c r="H10" s="277"/>
      <c r="I10" s="277">
        <f>G10-H10</f>
        <v>0</v>
      </c>
      <c r="J10" s="277"/>
      <c r="K10" s="279">
        <f>I10-J10</f>
        <v>0</v>
      </c>
      <c r="L10" s="279">
        <f>H10+J10</f>
        <v>0</v>
      </c>
    </row>
    <row r="11" spans="1:12" ht="13.5">
      <c r="A11" s="276">
        <v>5</v>
      </c>
      <c r="B11" s="203"/>
      <c r="C11" s="276"/>
      <c r="D11" s="277"/>
      <c r="E11" s="277"/>
      <c r="F11" s="277"/>
      <c r="G11" s="277">
        <f>D11+E11-F11</f>
        <v>0</v>
      </c>
      <c r="H11" s="277"/>
      <c r="I11" s="277">
        <f>G11-H11</f>
        <v>0</v>
      </c>
      <c r="J11" s="277"/>
      <c r="K11" s="279">
        <f>I11-J11</f>
        <v>0</v>
      </c>
      <c r="L11" s="279">
        <f>H11+J11</f>
        <v>0</v>
      </c>
    </row>
    <row r="12" spans="1:12" s="158" customFormat="1" ht="24.75" customHeight="1">
      <c r="A12" s="157" t="s">
        <v>279</v>
      </c>
      <c r="B12" s="157" t="s">
        <v>280</v>
      </c>
      <c r="C12" s="199"/>
      <c r="D12" s="280">
        <f>SUM(D7:D11)</f>
        <v>2021307</v>
      </c>
      <c r="E12" s="280">
        <f>SUM(E7:E11)</f>
        <v>1937998</v>
      </c>
      <c r="F12" s="280"/>
      <c r="G12" s="280">
        <f aca="true" t="shared" si="0" ref="G12:L12">SUM(G7:G11)</f>
        <v>3959305</v>
      </c>
      <c r="H12" s="280">
        <f t="shared" si="0"/>
        <v>0</v>
      </c>
      <c r="I12" s="280">
        <f t="shared" si="0"/>
        <v>3959305</v>
      </c>
      <c r="J12" s="280">
        <f>SUM(J7:J11)</f>
        <v>549744</v>
      </c>
      <c r="K12" s="198">
        <f t="shared" si="0"/>
        <v>3409561</v>
      </c>
      <c r="L12" s="198">
        <f t="shared" si="0"/>
        <v>549744</v>
      </c>
    </row>
    <row r="13" spans="1:12" ht="13.5">
      <c r="A13" s="276">
        <v>1</v>
      </c>
      <c r="B13" s="150" t="s">
        <v>344</v>
      </c>
      <c r="C13" s="276"/>
      <c r="D13" s="277">
        <v>2103261</v>
      </c>
      <c r="E13" s="277"/>
      <c r="F13" s="277"/>
      <c r="G13" s="277">
        <f>D13+E13-F13</f>
        <v>2103261</v>
      </c>
      <c r="H13" s="277">
        <v>0</v>
      </c>
      <c r="I13" s="277">
        <f>G13-H13</f>
        <v>2103261</v>
      </c>
      <c r="J13" s="277">
        <v>525815</v>
      </c>
      <c r="K13" s="279">
        <f>G13-H13-J13</f>
        <v>1577446</v>
      </c>
      <c r="L13" s="279">
        <f>H13+J13</f>
        <v>525815</v>
      </c>
    </row>
    <row r="14" spans="1:12" ht="13.5">
      <c r="A14" s="276">
        <v>2</v>
      </c>
      <c r="B14" s="203"/>
      <c r="C14" s="276"/>
      <c r="D14" s="277"/>
      <c r="E14" s="277"/>
      <c r="F14" s="277"/>
      <c r="G14" s="277">
        <f>D14+E14-F14</f>
        <v>0</v>
      </c>
      <c r="H14" s="277"/>
      <c r="I14" s="277">
        <f>G14-H14</f>
        <v>0</v>
      </c>
      <c r="J14" s="277"/>
      <c r="K14" s="279">
        <f>I14-J14</f>
        <v>0</v>
      </c>
      <c r="L14" s="279">
        <f>H14+J14</f>
        <v>0</v>
      </c>
    </row>
    <row r="15" spans="1:12" ht="13.5">
      <c r="A15" s="276">
        <v>3</v>
      </c>
      <c r="B15" s="203"/>
      <c r="C15" s="276"/>
      <c r="D15" s="277"/>
      <c r="E15" s="277"/>
      <c r="F15" s="277"/>
      <c r="G15" s="277">
        <f>D15+E15-F15</f>
        <v>0</v>
      </c>
      <c r="H15" s="277"/>
      <c r="I15" s="277">
        <f>G15-H15</f>
        <v>0</v>
      </c>
      <c r="J15" s="277"/>
      <c r="K15" s="279">
        <f>I15-J15</f>
        <v>0</v>
      </c>
      <c r="L15" s="279">
        <f>H15+J15</f>
        <v>0</v>
      </c>
    </row>
    <row r="16" spans="1:14" ht="13.5">
      <c r="A16" s="276">
        <v>4</v>
      </c>
      <c r="B16" s="203"/>
      <c r="C16" s="276"/>
      <c r="D16" s="277"/>
      <c r="E16" s="277"/>
      <c r="F16" s="277"/>
      <c r="G16" s="277">
        <f>D16+E16-F16</f>
        <v>0</v>
      </c>
      <c r="H16" s="277"/>
      <c r="I16" s="277">
        <f>G16-H16</f>
        <v>0</v>
      </c>
      <c r="J16" s="277"/>
      <c r="K16" s="279">
        <f>I16-J16</f>
        <v>0</v>
      </c>
      <c r="L16" s="279">
        <f>H16+J16</f>
        <v>0</v>
      </c>
      <c r="N16" s="26"/>
    </row>
    <row r="17" spans="1:12" s="158" customFormat="1" ht="24.75" customHeight="1">
      <c r="A17" s="157" t="s">
        <v>281</v>
      </c>
      <c r="B17" s="157" t="s">
        <v>290</v>
      </c>
      <c r="C17" s="199"/>
      <c r="D17" s="280">
        <f>SUM(D13:D16)</f>
        <v>2103261</v>
      </c>
      <c r="E17" s="280">
        <f>SUM(E13:E16)</f>
        <v>0</v>
      </c>
      <c r="F17" s="280"/>
      <c r="G17" s="280">
        <f aca="true" t="shared" si="1" ref="G17:L17">SUM(G13:G16)</f>
        <v>2103261</v>
      </c>
      <c r="H17" s="280">
        <f t="shared" si="1"/>
        <v>0</v>
      </c>
      <c r="I17" s="280">
        <f t="shared" si="1"/>
        <v>2103261</v>
      </c>
      <c r="J17" s="280">
        <f t="shared" si="1"/>
        <v>525815</v>
      </c>
      <c r="K17" s="198">
        <f t="shared" si="1"/>
        <v>1577446</v>
      </c>
      <c r="L17" s="198">
        <f t="shared" si="1"/>
        <v>525815</v>
      </c>
    </row>
    <row r="18" spans="1:12" s="158" customFormat="1" ht="16.5" customHeight="1">
      <c r="A18" s="338" t="s">
        <v>36</v>
      </c>
      <c r="B18" s="338" t="s">
        <v>318</v>
      </c>
      <c r="C18" s="199"/>
      <c r="D18" s="280">
        <v>7333</v>
      </c>
      <c r="E18" s="280">
        <v>25958</v>
      </c>
      <c r="F18" s="280"/>
      <c r="G18" s="280">
        <f>D18+E18</f>
        <v>33291</v>
      </c>
      <c r="H18" s="280">
        <v>0</v>
      </c>
      <c r="I18" s="280">
        <f>E18+D18</f>
        <v>33291</v>
      </c>
      <c r="J18" s="280">
        <v>1680</v>
      </c>
      <c r="K18" s="198">
        <f>I18-J18</f>
        <v>31611</v>
      </c>
      <c r="L18" s="198">
        <f>H18+J18</f>
        <v>1680</v>
      </c>
    </row>
    <row r="19" spans="1:12" s="158" customFormat="1" ht="15.75" customHeight="1">
      <c r="A19" s="157">
        <v>1</v>
      </c>
      <c r="B19" s="157"/>
      <c r="C19" s="199"/>
      <c r="D19" s="280"/>
      <c r="E19" s="280"/>
      <c r="F19" s="280"/>
      <c r="G19" s="280"/>
      <c r="H19" s="280"/>
      <c r="I19" s="280"/>
      <c r="J19" s="280"/>
      <c r="K19" s="198"/>
      <c r="L19" s="198"/>
    </row>
    <row r="20" spans="1:12" s="158" customFormat="1" ht="15" customHeight="1">
      <c r="A20" s="157">
        <v>2</v>
      </c>
      <c r="B20" s="157"/>
      <c r="C20" s="199"/>
      <c r="D20" s="280"/>
      <c r="E20" s="280"/>
      <c r="F20" s="280"/>
      <c r="G20" s="280"/>
      <c r="H20" s="280"/>
      <c r="I20" s="280"/>
      <c r="J20" s="280"/>
      <c r="K20" s="198"/>
      <c r="L20" s="198"/>
    </row>
    <row r="21" spans="1:12" s="158" customFormat="1" ht="19.5" customHeight="1">
      <c r="A21" s="157">
        <v>3</v>
      </c>
      <c r="B21" s="157"/>
      <c r="C21" s="199"/>
      <c r="D21" s="280"/>
      <c r="E21" s="280"/>
      <c r="F21" s="280"/>
      <c r="G21" s="280"/>
      <c r="H21" s="280"/>
      <c r="I21" s="280"/>
      <c r="J21" s="280"/>
      <c r="K21" s="198"/>
      <c r="L21" s="198"/>
    </row>
    <row r="22" spans="1:12" s="158" customFormat="1" ht="19.5" customHeight="1">
      <c r="A22" s="157">
        <v>4</v>
      </c>
      <c r="B22" s="157"/>
      <c r="C22" s="199"/>
      <c r="D22" s="280"/>
      <c r="E22" s="280"/>
      <c r="F22" s="280"/>
      <c r="G22" s="280"/>
      <c r="H22" s="280"/>
      <c r="I22" s="280"/>
      <c r="J22" s="280"/>
      <c r="K22" s="198"/>
      <c r="L22" s="198"/>
    </row>
    <row r="23" spans="1:12" s="158" customFormat="1" ht="18.75" customHeight="1">
      <c r="A23" s="157"/>
      <c r="B23" s="338" t="s">
        <v>346</v>
      </c>
      <c r="C23" s="199"/>
      <c r="D23" s="280">
        <f>SUM(D18:D22)</f>
        <v>7333</v>
      </c>
      <c r="E23" s="280">
        <f>SUM(E18:E22)</f>
        <v>25958</v>
      </c>
      <c r="F23" s="280">
        <f aca="true" t="shared" si="2" ref="F23:L23">SUM(F18:F22)</f>
        <v>0</v>
      </c>
      <c r="G23" s="280">
        <f t="shared" si="2"/>
        <v>33291</v>
      </c>
      <c r="H23" s="280">
        <f t="shared" si="2"/>
        <v>0</v>
      </c>
      <c r="I23" s="280">
        <f t="shared" si="2"/>
        <v>33291</v>
      </c>
      <c r="J23" s="280">
        <f t="shared" si="2"/>
        <v>1680</v>
      </c>
      <c r="K23" s="280">
        <f t="shared" si="2"/>
        <v>31611</v>
      </c>
      <c r="L23" s="280">
        <f t="shared" si="2"/>
        <v>1680</v>
      </c>
    </row>
    <row r="24" spans="1:12" s="158" customFormat="1" ht="18" customHeight="1">
      <c r="A24" s="338" t="s">
        <v>312</v>
      </c>
      <c r="B24" s="338" t="s">
        <v>345</v>
      </c>
      <c r="C24" s="199"/>
      <c r="D24" s="280"/>
      <c r="E24" s="280">
        <v>70833</v>
      </c>
      <c r="F24" s="280"/>
      <c r="G24" s="280">
        <f>E24+D24</f>
        <v>70833</v>
      </c>
      <c r="H24" s="280">
        <v>0</v>
      </c>
      <c r="I24" s="280">
        <v>70833</v>
      </c>
      <c r="J24" s="280">
        <v>5317</v>
      </c>
      <c r="K24" s="198">
        <f>I24-J24</f>
        <v>65516</v>
      </c>
      <c r="L24" s="198">
        <f>H24+J24</f>
        <v>5317</v>
      </c>
    </row>
    <row r="25" spans="1:12" s="158" customFormat="1" ht="18" customHeight="1">
      <c r="A25" s="338">
        <v>1</v>
      </c>
      <c r="B25" s="338"/>
      <c r="C25" s="199"/>
      <c r="D25" s="280"/>
      <c r="E25" s="280"/>
      <c r="F25" s="280"/>
      <c r="G25" s="280"/>
      <c r="H25" s="280"/>
      <c r="I25" s="280"/>
      <c r="J25" s="280"/>
      <c r="K25" s="198"/>
      <c r="L25" s="198"/>
    </row>
    <row r="26" spans="1:12" s="158" customFormat="1" ht="18" customHeight="1">
      <c r="A26" s="338">
        <v>2</v>
      </c>
      <c r="B26" s="338"/>
      <c r="C26" s="199"/>
      <c r="D26" s="280"/>
      <c r="E26" s="280"/>
      <c r="F26" s="280"/>
      <c r="G26" s="280"/>
      <c r="H26" s="280"/>
      <c r="I26" s="280"/>
      <c r="J26" s="280"/>
      <c r="K26" s="198"/>
      <c r="L26" s="198"/>
    </row>
    <row r="27" spans="1:12" s="158" customFormat="1" ht="18" customHeight="1">
      <c r="A27" s="338">
        <v>3</v>
      </c>
      <c r="B27" s="338"/>
      <c r="C27" s="199"/>
      <c r="D27" s="280"/>
      <c r="E27" s="280"/>
      <c r="F27" s="280"/>
      <c r="G27" s="280"/>
      <c r="H27" s="280"/>
      <c r="I27" s="280"/>
      <c r="J27" s="280"/>
      <c r="K27" s="198"/>
      <c r="L27" s="198"/>
    </row>
    <row r="28" spans="1:12" s="158" customFormat="1" ht="18.75" customHeight="1">
      <c r="A28" s="157"/>
      <c r="B28" s="338" t="s">
        <v>347</v>
      </c>
      <c r="C28" s="199"/>
      <c r="D28" s="280">
        <f>SUM(D24:D27)</f>
        <v>0</v>
      </c>
      <c r="E28" s="280">
        <f>SUM(E24:E27)</f>
        <v>70833</v>
      </c>
      <c r="F28" s="280">
        <f aca="true" t="shared" si="3" ref="F28:L28">SUM(F24:F27)</f>
        <v>0</v>
      </c>
      <c r="G28" s="280">
        <f t="shared" si="3"/>
        <v>70833</v>
      </c>
      <c r="H28" s="280">
        <f t="shared" si="3"/>
        <v>0</v>
      </c>
      <c r="I28" s="280">
        <f t="shared" si="3"/>
        <v>70833</v>
      </c>
      <c r="J28" s="280">
        <f t="shared" si="3"/>
        <v>5317</v>
      </c>
      <c r="K28" s="280">
        <f t="shared" si="3"/>
        <v>65516</v>
      </c>
      <c r="L28" s="280">
        <f t="shared" si="3"/>
        <v>5317</v>
      </c>
    </row>
    <row r="29" spans="1:12" s="158" customFormat="1" ht="31.5" customHeight="1">
      <c r="A29" s="157"/>
      <c r="B29" s="157" t="s">
        <v>276</v>
      </c>
      <c r="C29" s="199"/>
      <c r="D29" s="280">
        <f>D23+D17+D12</f>
        <v>4131901</v>
      </c>
      <c r="E29" s="280">
        <f>E28+E23+E17+E12</f>
        <v>2034789</v>
      </c>
      <c r="F29" s="280">
        <f>F23+F17+F12</f>
        <v>0</v>
      </c>
      <c r="G29" s="280">
        <f>G28+G23+G17+G12</f>
        <v>6166690</v>
      </c>
      <c r="H29" s="280">
        <f>H23+H17+H12</f>
        <v>0</v>
      </c>
      <c r="I29" s="280">
        <f>I28+I23+I17+I12</f>
        <v>6166690</v>
      </c>
      <c r="J29" s="280">
        <f>J28+J23+J17+J12</f>
        <v>1082556</v>
      </c>
      <c r="K29" s="280">
        <f>K28+K23+K17+K12</f>
        <v>5084134</v>
      </c>
      <c r="L29" s="280">
        <f>L28+L23+L17+L12</f>
        <v>1082556</v>
      </c>
    </row>
    <row r="31" ht="15">
      <c r="K31" s="155" t="s">
        <v>277</v>
      </c>
    </row>
    <row r="32" ht="15">
      <c r="K32" s="155"/>
    </row>
    <row r="33" ht="13.5">
      <c r="K33" s="26" t="s">
        <v>350</v>
      </c>
    </row>
    <row r="37" ht="13.5">
      <c r="H37" s="158"/>
    </row>
  </sheetData>
  <sheetProtection/>
  <mergeCells count="6">
    <mergeCell ref="A2:L2"/>
    <mergeCell ref="F5:F6"/>
    <mergeCell ref="A5:A6"/>
    <mergeCell ref="B5:B6"/>
    <mergeCell ref="C5:C6"/>
    <mergeCell ref="E5:E6"/>
  </mergeCells>
  <printOptions/>
  <pageMargins left="0.2" right="0.2" top="0.49" bottom="0.4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2011-03-31T10:27:54Z</cp:lastPrinted>
  <dcterms:created xsi:type="dcterms:W3CDTF">2002-02-16T18:16:52Z</dcterms:created>
  <dcterms:modified xsi:type="dcterms:W3CDTF">2011-06-20T11:05:37Z</dcterms:modified>
  <cp:category/>
  <cp:version/>
  <cp:contentType/>
  <cp:contentStatus/>
</cp:coreProperties>
</file>