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5772" activeTab="0"/>
  </bookViews>
  <sheets>
    <sheet name="Faqe I" sheetId="1" r:id="rId1"/>
    <sheet name="Aktiv - Pasiv 2013" sheetId="2" r:id="rId2"/>
    <sheet name="Ardhura - Shpenzime 2013" sheetId="3" r:id="rId3"/>
    <sheet name="Fluksi monetar 2013" sheetId="4" r:id="rId4"/>
    <sheet name="Kapitali 2013" sheetId="5" r:id="rId5"/>
    <sheet name="A.A.M 2013" sheetId="6" r:id="rId6"/>
  </sheets>
  <definedNames/>
  <calcPr fullCalcOnLoad="1"/>
</workbook>
</file>

<file path=xl/sharedStrings.xml><?xml version="1.0" encoding="utf-8"?>
<sst xmlns="http://schemas.openxmlformats.org/spreadsheetml/2006/main" count="280" uniqueCount="219">
  <si>
    <t>A</t>
  </si>
  <si>
    <t>AKTIVI</t>
  </si>
  <si>
    <t>Shënime</t>
  </si>
  <si>
    <t>Viti raportues 31.12.2012</t>
  </si>
  <si>
    <t>I</t>
  </si>
  <si>
    <t>AKTIVET AFATSHKURTRA</t>
  </si>
  <si>
    <t>Aktive monetare</t>
  </si>
  <si>
    <t>Derivativë dhe aktive të mbajtura për tregtim</t>
  </si>
  <si>
    <t>(i) Derivativët</t>
  </si>
  <si>
    <t>(ii) Aktivet e mbajtura për tregtim</t>
  </si>
  <si>
    <t>Totali 2</t>
  </si>
  <si>
    <t>Aktive të tjera financiare afatshkurtra</t>
  </si>
  <si>
    <t>(i) Llogari / Kërkesa të arkëtueshme</t>
  </si>
  <si>
    <t>(ii) Llogari / Kërkesa të tjera të arkëtueshme</t>
  </si>
  <si>
    <t>(iii) Llogari / Tatim fitimi</t>
  </si>
  <si>
    <t>Totali 3</t>
  </si>
  <si>
    <t>Inventari</t>
  </si>
  <si>
    <t>(i) Lëndët e para</t>
  </si>
  <si>
    <t>(ii) Prodhim në proces</t>
  </si>
  <si>
    <t>(iii) Produkte të gatshme</t>
  </si>
  <si>
    <t>(iv) Mallra për rishitje</t>
  </si>
  <si>
    <t>(v) Parapagesat për furnizime</t>
  </si>
  <si>
    <t>Totali 4</t>
  </si>
  <si>
    <t>Aktivet biologjike afatshkurtra</t>
  </si>
  <si>
    <t>Aktivet afatshkurtra të mbajtura për shitje</t>
  </si>
  <si>
    <t>Parapagimet dhe shpenzimet e shtyra</t>
  </si>
  <si>
    <t>TOTALI AKTIVEVE AFATSHKURTRA (I)</t>
  </si>
  <si>
    <t>II</t>
  </si>
  <si>
    <t>AKTIVET AFATGJATA</t>
  </si>
  <si>
    <t>Investimet financiare afatgjata</t>
  </si>
  <si>
    <t>(i) Pjesëmarrje të tjera në njësi të kontrolluara (vetëm në PF)</t>
  </si>
  <si>
    <t>(ii) Aksione dhe investime të tjera në pjesëmarrje</t>
  </si>
  <si>
    <t>(iii) Aksione dhe letra të tjera me vlerë</t>
  </si>
  <si>
    <t>(iv) Llogari / Kërkesa të arkëtueshme afatgjata</t>
  </si>
  <si>
    <t>Aktive afatgjata materiale</t>
  </si>
  <si>
    <t>(i) Toka</t>
  </si>
  <si>
    <t>(ii) Ndërtesa</t>
  </si>
  <si>
    <t>(iii) Makineri dhe pajisje</t>
  </si>
  <si>
    <t>Aktivet Biologjike afatgjata</t>
  </si>
  <si>
    <t>Aktivet afatgjata jomateriale</t>
  </si>
  <si>
    <t>(i) Emri i mirë</t>
  </si>
  <si>
    <t>(ii) Shpenzimet e zhvillimit</t>
  </si>
  <si>
    <t>(iii) Aktive të tjera afatgjata jomateriale</t>
  </si>
  <si>
    <t>Kapital aksionar i papaguar</t>
  </si>
  <si>
    <t>Aktive të tjera afatgjata</t>
  </si>
  <si>
    <t>TOTALI I AKTIVEVE AFATGJATA (II)</t>
  </si>
  <si>
    <t>TOTALI I AKTIVEVE (I + II)</t>
  </si>
  <si>
    <t>B</t>
  </si>
  <si>
    <t>PASIVI</t>
  </si>
  <si>
    <t>DETYRIMET DHE KAPITALI</t>
  </si>
  <si>
    <t>DETYRIMET AFATSHKURTRA</t>
  </si>
  <si>
    <t>Derivativët</t>
  </si>
  <si>
    <t>Huamarrjet</t>
  </si>
  <si>
    <t>(i) Huatë dhe obligacionet afatshkurtra</t>
  </si>
  <si>
    <t>(ii) Kthimet / ripagesat e huave afatgjata</t>
  </si>
  <si>
    <t>(iii) Bono të konvertueshme</t>
  </si>
  <si>
    <t>Huatë dhe parapagimet</t>
  </si>
  <si>
    <t>(i) Të pagueshme ndaj furnitorëve</t>
  </si>
  <si>
    <t>(ii) Të pagueshme ndaj punonjësve</t>
  </si>
  <si>
    <t>Grantet dhe të ardhurat e shtyra</t>
  </si>
  <si>
    <t>Provizionet afatshkurtra</t>
  </si>
  <si>
    <t>TOTALI I DETYR. AFATSHKURTRA (I)</t>
  </si>
  <si>
    <t>DETYRIME AFATGJATA</t>
  </si>
  <si>
    <t>Huatë afatgjata</t>
  </si>
  <si>
    <t>(i) Hua, bono dhe detyrime nga qeraja financiare</t>
  </si>
  <si>
    <t>(ii) Bonot e konvertueshme</t>
  </si>
  <si>
    <t>Totali 1</t>
  </si>
  <si>
    <t>Huamarrje të tjera afatgjata</t>
  </si>
  <si>
    <t>Provizionet afatgjata</t>
  </si>
  <si>
    <t>TOTALI I DETYR. AFATGJATA (II)</t>
  </si>
  <si>
    <t>TOTALI I DETYRIMEVE</t>
  </si>
  <si>
    <t>III</t>
  </si>
  <si>
    <t>KAPITALI</t>
  </si>
  <si>
    <t>Aksionet e pakicës ( përdoret vetëm në pasqyrat financiare të konsoliduara )</t>
  </si>
  <si>
    <t/>
  </si>
  <si>
    <t>Kapitali që i përket aksionarëve të shoqërisë mëmë (përdoret vetëm në PF të konsoliduara)</t>
  </si>
  <si>
    <t>Kapitali i rregjistruar(aksionar)</t>
  </si>
  <si>
    <t>Primi i aksionit</t>
  </si>
  <si>
    <t>Njësitë ose aksionet e thesarit (negative)</t>
  </si>
  <si>
    <t>Rezerva statutore</t>
  </si>
  <si>
    <t>Rezerva ligjore</t>
  </si>
  <si>
    <t>Rezerva të tjera</t>
  </si>
  <si>
    <t>Fitimet(humbja) e pashpërndara</t>
  </si>
  <si>
    <t>Fitimi (humbja) e vitit financiar</t>
  </si>
  <si>
    <t>TOTALI I KAPITALIT (III)</t>
  </si>
  <si>
    <t>TOTALI I DETYRIMEVE KAPITALIT (I,II,III)</t>
  </si>
  <si>
    <t>Përshkrimi i Elementëve</t>
  </si>
  <si>
    <t>Shitjet neto</t>
  </si>
  <si>
    <t>Të ardhura të tjera nga veprimtaritë e shfrytëzimit(Puna e kryer nga njesia ekonomike raportuese për qëllimet e vetadhe e kapitalizuar)</t>
  </si>
  <si>
    <t>Ndryshimet në inventarin e produkteve të gatshme dhe prodhimit në proçes</t>
  </si>
  <si>
    <t xml:space="preserve">Materialet dhe mallrat e konsumuara </t>
  </si>
  <si>
    <t>Kosto e punës</t>
  </si>
  <si>
    <t>Pagat e personelit</t>
  </si>
  <si>
    <t>Shpenzimet per sigurimet shoqërore dhe shëndetsore</t>
  </si>
  <si>
    <t xml:space="preserve">Amortizimet dhe zhvlerësimet </t>
  </si>
  <si>
    <t xml:space="preserve">Shpenzime të tjera </t>
  </si>
  <si>
    <t>Totali i shpenzimeve (shuma 4 - 7)</t>
  </si>
  <si>
    <t>Fitimi apo humbja nga veprimtaria kryesore (1+2+/-3-8)</t>
  </si>
  <si>
    <t xml:space="preserve"> Të ardhurat dhe shpenzimet financiare nga njësitë e kontrolluara</t>
  </si>
  <si>
    <t xml:space="preserve"> Të ardhurat dhe shpenzimet financiare nga pjesëmarrjet</t>
  </si>
  <si>
    <t>Të ardhurat dhe shpenzimet financiare</t>
  </si>
  <si>
    <t>12.1 Të ardhurat dhe shpenzimet financiare nga investime të tjera financiare afatgjata</t>
  </si>
  <si>
    <t>12.2 Të ardhurat dhe shpenzimet nga interesat 767, 667</t>
  </si>
  <si>
    <t>12.3 Fitimet (humbjet) nga kursi i këmbimi 769, 669</t>
  </si>
  <si>
    <t>12.4 Të ardhura dhe shpenzime të tjera financiare 768, 668</t>
  </si>
  <si>
    <t>Totali i të ardhurave dhe shpenzimeve financiare (12.1+/-12.2+/-12.3+/-12.4)</t>
  </si>
  <si>
    <t>Fitimi (humbja) para tatimit (9+/-13)</t>
  </si>
  <si>
    <t>Shpenzimet e tatimit mbi fitimin 69</t>
  </si>
  <si>
    <t>Fitmi (humbja) neto e vitit financiar (14-15)</t>
  </si>
  <si>
    <t>Elementët e pasqyrave të konsoliduara</t>
  </si>
  <si>
    <t>Shenime</t>
  </si>
  <si>
    <t>Fluksi monetar nga veprimtaritë e shfrytëzimit</t>
  </si>
  <si>
    <t>Fitimi para tatimit</t>
  </si>
  <si>
    <t>Rregullime për:</t>
  </si>
  <si>
    <t>Amortizimin</t>
  </si>
  <si>
    <t>Humbje nga këmbimet valutore</t>
  </si>
  <si>
    <t>Shpenzime për interesa</t>
  </si>
  <si>
    <t>Rritje/rënie në tepricën e kërkesave të arkëtueshme nga aktiviteti, si dhe kërkesave të arkëtueshme të tjera</t>
  </si>
  <si>
    <t>Rritje/rënie në tepricën inventarit</t>
  </si>
  <si>
    <t>Rritje/rënie në tepricën e detyrimeve, për t’u paguar nga aktiviteti</t>
  </si>
  <si>
    <t>Mjete monetare të përfituara nga aktivitetet</t>
  </si>
  <si>
    <t>Interesi i paguar</t>
  </si>
  <si>
    <t>Tatim mbi fitimin i paguar</t>
  </si>
  <si>
    <t>Mjete monetare neto nga aktivitetet e shfrytëzimit</t>
  </si>
  <si>
    <t>Fluksi monetar nga veprimtaritë investuese</t>
  </si>
  <si>
    <t>Blerja e shoqërisë së kontrolluar X minus paratë e arkëtuara</t>
  </si>
  <si>
    <t>Blerja e aktiveve afatgjata materiale</t>
  </si>
  <si>
    <t>Të ardhura nga shitja e pajisjeve</t>
  </si>
  <si>
    <t>Interesi i arkëtuar</t>
  </si>
  <si>
    <t>Dividendët e arkëtuar</t>
  </si>
  <si>
    <t>Mjete monetare neto e përdorur në aktivitetet investuese</t>
  </si>
  <si>
    <t>Fluksi monetar nga veprimtaritë financiare</t>
  </si>
  <si>
    <t>Hyrje nga emetimi i kapitalit aksioner</t>
  </si>
  <si>
    <t>Hyrje nga huamarrje afatgjata</t>
  </si>
  <si>
    <t>Pagesat e detyrimeve të qirasë financiare</t>
  </si>
  <si>
    <t>Dividendët e paguar</t>
  </si>
  <si>
    <t>Mjete monetare neto e përdorur në aktivitetet financiare</t>
  </si>
  <si>
    <t>Rritja/rënia neto e mjeteve monetare</t>
  </si>
  <si>
    <t>Mjetet monetare në fillim të periudhës kontabël</t>
  </si>
  <si>
    <t>Mjetet monetare në fund të periudhës kontabël</t>
  </si>
  <si>
    <t>Kapitali i rregjistruar (aksionar)</t>
  </si>
  <si>
    <t xml:space="preserve">Rezerva ligjore statusore </t>
  </si>
  <si>
    <t>Fitimi pashpërndarë</t>
  </si>
  <si>
    <t>Totali</t>
  </si>
  <si>
    <t>Pozicioni më 31 Dhjetor 2011</t>
  </si>
  <si>
    <t>Fitimi neto për periudhën kontabël</t>
  </si>
  <si>
    <t>Dividentët e paguar</t>
  </si>
  <si>
    <t>Rritje e rezervës së kapitalit</t>
  </si>
  <si>
    <t>Emetimi i kuotave(aksioneve)</t>
  </si>
  <si>
    <t>Emetim i kapitalit aksionar</t>
  </si>
  <si>
    <t>Aksione te thesarit te riblera</t>
  </si>
  <si>
    <t>Pozicioni më 31 Dhjetor 2012</t>
  </si>
  <si>
    <t>PASQYRAT FINANCIARE</t>
  </si>
  <si>
    <t xml:space="preserve">(Në zbatim të Standartit Kombëtar të Kontabilitetit Nr.2 dhe mbështetur në Ligjin nr. 9228 dt.29.04.2004 - Për Kontabilitetin dhe Pasqyrat Financiare).  </t>
  </si>
  <si>
    <t xml:space="preserve">             Të dhëna identifikuese</t>
  </si>
  <si>
    <t xml:space="preserve">Të dhëna të tjera </t>
  </si>
  <si>
    <r>
      <t xml:space="preserve">Emri: </t>
    </r>
    <r>
      <rPr>
        <b/>
        <sz val="11"/>
        <color indexed="12"/>
        <rFont val="Times New Roman"/>
        <family val="1"/>
      </rPr>
      <t>Information Business System shpk</t>
    </r>
  </si>
  <si>
    <t xml:space="preserve"> x</t>
  </si>
  <si>
    <t>Individuale</t>
  </si>
  <si>
    <t>Pasqyra financiare:</t>
  </si>
  <si>
    <r>
      <t xml:space="preserve">NIPT: </t>
    </r>
    <r>
      <rPr>
        <b/>
        <sz val="12"/>
        <color indexed="12"/>
        <rFont val="Times New Roman"/>
        <family val="1"/>
      </rPr>
      <t>J61820057C.</t>
    </r>
  </si>
  <si>
    <t>Te konsoliduara</t>
  </si>
  <si>
    <r>
      <t xml:space="preserve">Adresa: </t>
    </r>
    <r>
      <rPr>
        <b/>
        <sz val="11"/>
        <color indexed="12"/>
        <rFont val="Times New Roman"/>
        <family val="1"/>
      </rPr>
      <t>Rr. Haxhi Hysen Dalliu,</t>
    </r>
  </si>
  <si>
    <t>Monedha</t>
  </si>
  <si>
    <t>Lek</t>
  </si>
  <si>
    <t xml:space="preserve">        Pallati 2, Kati I, Tiranë.</t>
  </si>
  <si>
    <t xml:space="preserve">Data e krijimit:  </t>
  </si>
  <si>
    <t>21.04.1997.</t>
  </si>
  <si>
    <t>Rrumbullakimi</t>
  </si>
  <si>
    <t>Nr. Rregjistrit Tregtar:</t>
  </si>
  <si>
    <t>Periudha Kontabël</t>
  </si>
  <si>
    <t>Fusha e veprimtarisë:</t>
  </si>
  <si>
    <t>Tregtim pajisje informatike dhe telefonike.</t>
  </si>
  <si>
    <t>Viti 2013</t>
  </si>
  <si>
    <r>
      <t xml:space="preserve">Nga </t>
    </r>
    <r>
      <rPr>
        <b/>
        <sz val="12"/>
        <color indexed="12"/>
        <rFont val="Times New Roman"/>
        <family val="1"/>
      </rPr>
      <t>01.01.2013</t>
    </r>
  </si>
  <si>
    <r>
      <t xml:space="preserve">Deri </t>
    </r>
    <r>
      <rPr>
        <b/>
        <sz val="12"/>
        <color indexed="12"/>
        <rFont val="Times New Roman"/>
        <family val="1"/>
      </rPr>
      <t>31.12.2013</t>
    </r>
  </si>
  <si>
    <r>
      <t>Data e plotësimit të PF:</t>
    </r>
    <r>
      <rPr>
        <b/>
        <sz val="12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20.02.2014.</t>
    </r>
  </si>
  <si>
    <t>Bilanci kontabel me 31.12.2013</t>
  </si>
  <si>
    <t>Viti raportues 31.12.2013</t>
  </si>
  <si>
    <t>(iv) TVSH</t>
  </si>
  <si>
    <t>(v) Te drejta e detyrime ndaj ortakëve</t>
  </si>
  <si>
    <t>(vi) Aktive të tjera afatgjata materiale (me vl.kontab.)</t>
  </si>
  <si>
    <t>(iv) Mjete transporti</t>
  </si>
  <si>
    <t>(v) Pajisje zyre dhe informatike</t>
  </si>
  <si>
    <t>(iii) Detyrimet për sigurime shoqerore dhe shëndetsore</t>
  </si>
  <si>
    <t>(iv) Detyrime tatimore për TAP-in</t>
  </si>
  <si>
    <t>(v) Detyrime tatimore për Tatim Fitimin</t>
  </si>
  <si>
    <t>(vi) Detyrime tatimore për TVSH-në</t>
  </si>
  <si>
    <t>(vii) Detyrime tatimore për Tatimin në Burim</t>
  </si>
  <si>
    <t>(viii) Të drejta e detyrime ndaj ortakëve</t>
  </si>
  <si>
    <t>(ix) Dividente për t'u paguar</t>
  </si>
  <si>
    <t>(x) Debitorë dhe Kreditorë të tjerë</t>
  </si>
  <si>
    <t xml:space="preserve">Pasqyra e fluksit monetar – Metoda indirekte </t>
  </si>
  <si>
    <t>Pasqyra e te ardhurave dhe shpenzimeve me 31.12.2013</t>
  </si>
  <si>
    <t>Pasqyra e fluksit monetar me 31.12.2013</t>
  </si>
  <si>
    <t>Viti raportues 31.12.2012.</t>
  </si>
  <si>
    <t>Pasqyra e kapitalit me 31.12.2013</t>
  </si>
  <si>
    <t>Pozicioni më 31 Dhjetor 2013</t>
  </si>
  <si>
    <t>Information Business Systems shpk</t>
  </si>
  <si>
    <t>Aktivet Afatgjata Materiale  31.12.2013</t>
  </si>
  <si>
    <t>Nr</t>
  </si>
  <si>
    <t>Emertimi</t>
  </si>
  <si>
    <t>Gjendje</t>
  </si>
  <si>
    <t>Shtesa</t>
  </si>
  <si>
    <t>Pakesime</t>
  </si>
  <si>
    <t>01.01.2013</t>
  </si>
  <si>
    <t>31.12.2013</t>
  </si>
  <si>
    <t>Toka, Troje &amp; Terrene</t>
  </si>
  <si>
    <t xml:space="preserve">Ndertesa </t>
  </si>
  <si>
    <t>Ndertime e instalime te pergjittshme</t>
  </si>
  <si>
    <t xml:space="preserve">Makineri e paisje e vegla pune </t>
  </si>
  <si>
    <t>Mjete transporti e sherbimi</t>
  </si>
  <si>
    <t xml:space="preserve">Paisje zyre dhe informatike </t>
  </si>
  <si>
    <t xml:space="preserve">Aktive Afatgjata Materiale -Ne proces </t>
  </si>
  <si>
    <t xml:space="preserve">             TOTALI</t>
  </si>
  <si>
    <t>Amortizimi A.A.Materiale    31.12.2013</t>
  </si>
  <si>
    <t xml:space="preserve">Vlera Kontabel Neto e A.A.Materiale  31.12.2013 </t>
  </si>
  <si>
    <t>Administratori</t>
  </si>
  <si>
    <t>Dhimitri Kekezi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</si>
</sst>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_(* #,##0.00000_);_(* \(#,##0.00000\);_(* &quot;-&quot;??_);_(@_)"/>
    <numFmt numFmtId="169" formatCode="dd/mm/yyyy"/>
    <numFmt numFmtId="170" formatCode="#,##0.00_);\-#,##0.00"/>
    <numFmt numFmtId="171" formatCode="#,##0_);\-#,##0"/>
    <numFmt numFmtId="172" formatCode="_-* #,##0.00\ _L_e_k_e_-;\-* #,##0.00\ _L_e_k_e_-;_-* &quot;-&quot;??\ _L_e_k_e_-;_-@_-"/>
    <numFmt numFmtId="173" formatCode="[$-409]h:mm:ss\ AM/PM"/>
    <numFmt numFmtId="174" formatCode="0.0"/>
    <numFmt numFmtId="175" formatCode="_-* #,##0.00_L_e_k_-;\-* #,##0.00_L_e_k_-;_-* &quot;-&quot;??_L_e_k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49"/>
      <name val="Arial"/>
      <family val="2"/>
    </font>
    <font>
      <b/>
      <sz val="8"/>
      <color indexed="56"/>
      <name val="Arial"/>
      <family val="2"/>
    </font>
    <font>
      <sz val="8"/>
      <color indexed="8"/>
      <name val="Calibri"/>
      <family val="2"/>
    </font>
    <font>
      <b/>
      <i/>
      <u val="single"/>
      <sz val="8"/>
      <color indexed="8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26"/>
      <name val="Arial"/>
      <family val="2"/>
    </font>
    <font>
      <sz val="13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1"/>
      <color indexed="12"/>
      <name val="Times New Roman"/>
      <family val="1"/>
    </font>
    <font>
      <sz val="10.5"/>
      <name val="Arial"/>
      <family val="2"/>
    </font>
    <font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sz val="10"/>
      <color indexed="12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>
        <color indexed="49"/>
      </left>
      <right style="double">
        <color indexed="49"/>
      </right>
      <top style="double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hair"/>
    </border>
    <border>
      <left style="thin"/>
      <right style="double"/>
      <top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/>
      <right style="double"/>
      <top style="hair"/>
      <bottom style="hair"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thin"/>
      <right style="thin"/>
      <top style="hair"/>
      <bottom/>
    </border>
    <border>
      <left style="double">
        <color indexed="62"/>
      </left>
      <right style="thin"/>
      <top/>
      <bottom style="hair"/>
    </border>
    <border>
      <left style="thin"/>
      <right style="double">
        <color indexed="62"/>
      </right>
      <top/>
      <bottom style="hair"/>
    </border>
    <border>
      <left style="double">
        <color indexed="62"/>
      </left>
      <right style="thin"/>
      <top style="hair"/>
      <bottom style="hair"/>
    </border>
    <border>
      <left style="thin"/>
      <right style="double">
        <color indexed="62"/>
      </right>
      <top style="hair"/>
      <bottom style="hair"/>
    </border>
    <border>
      <left style="double">
        <color indexed="62"/>
      </left>
      <right style="thin"/>
      <top style="hair"/>
      <bottom/>
    </border>
    <border>
      <left style="double">
        <color indexed="62"/>
      </left>
      <right style="thin"/>
      <top style="thin"/>
      <bottom style="double">
        <color indexed="62"/>
      </bottom>
    </border>
    <border>
      <left style="thin"/>
      <right style="thin"/>
      <top style="thin"/>
      <bottom style="double">
        <color indexed="62"/>
      </bottom>
    </border>
    <border>
      <left style="thin"/>
      <right style="double">
        <color indexed="62"/>
      </right>
      <top style="thin"/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rgb="FF55C8CB"/>
      </left>
      <right style="double">
        <color indexed="49"/>
      </right>
      <top style="double">
        <color rgb="FF55C8CB"/>
      </top>
      <bottom style="double">
        <color indexed="49"/>
      </bottom>
    </border>
    <border>
      <left style="double">
        <color rgb="FF55C8CB"/>
      </left>
      <right style="double">
        <color rgb="FF55C8CB"/>
      </right>
      <top style="double">
        <color rgb="FF55C8CB"/>
      </top>
      <bottom style="double">
        <color rgb="FF55C8CB"/>
      </bottom>
    </border>
    <border>
      <left style="thin"/>
      <right/>
      <top style="thin"/>
      <bottom style="double"/>
    </border>
    <border>
      <left style="double">
        <color rgb="FF55C8CB"/>
      </left>
      <right style="thin"/>
      <top/>
      <bottom style="hair"/>
    </border>
    <border>
      <left style="thin"/>
      <right style="double">
        <color rgb="FF55C8CB"/>
      </right>
      <top/>
      <bottom style="hair"/>
    </border>
    <border>
      <left style="double">
        <color rgb="FF55C8CB"/>
      </left>
      <right style="thin"/>
      <top style="hair"/>
      <bottom style="hair"/>
    </border>
    <border>
      <left style="thin"/>
      <right style="double">
        <color rgb="FF55C8CB"/>
      </right>
      <top style="hair"/>
      <bottom style="hair"/>
    </border>
    <border>
      <left style="double">
        <color rgb="FF55C8CB"/>
      </left>
      <right style="thin"/>
      <top style="hair"/>
      <bottom style="double">
        <color rgb="FF55C8CB"/>
      </bottom>
    </border>
    <border>
      <left style="thin"/>
      <right style="thin"/>
      <top style="hair"/>
      <bottom style="double">
        <color rgb="FF55C8CB"/>
      </bottom>
    </border>
    <border>
      <left style="thin"/>
      <right style="double"/>
      <top style="hair"/>
      <bottom style="double">
        <color rgb="FF55C8CB"/>
      </bottom>
    </border>
    <border>
      <left style="thin"/>
      <right style="double">
        <color rgb="FF55C8CB"/>
      </right>
      <top style="hair"/>
      <bottom style="double">
        <color rgb="FF55C8CB"/>
      </bottom>
    </border>
    <border>
      <left style="thin"/>
      <right>
        <color indexed="63"/>
      </right>
      <top>
        <color indexed="63"/>
      </top>
      <bottom style="double">
        <color theme="1"/>
      </bottom>
    </border>
    <border>
      <left style="thin"/>
      <right style="double"/>
      <top style="hair"/>
      <bottom style="double"/>
    </border>
    <border>
      <left style="thin"/>
      <right style="double">
        <color rgb="FF55C8CB"/>
      </right>
      <top style="hair"/>
      <bottom style="double"/>
    </border>
    <border>
      <left style="thin"/>
      <right style="double"/>
      <top style="thin">
        <color indexed="62"/>
      </top>
      <bottom style="double"/>
    </border>
    <border>
      <left>
        <color indexed="63"/>
      </left>
      <right style="double">
        <color rgb="FF55C8CB"/>
      </right>
      <top style="thin">
        <color indexed="62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>
        <color rgb="FF55C8CB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49"/>
      </left>
      <right style="double">
        <color rgb="FF55C8CB"/>
      </right>
      <top style="double">
        <color rgb="FF55C8CB"/>
      </top>
      <bottom style="double">
        <color indexed="49"/>
      </bottom>
    </border>
    <border>
      <left style="double">
        <color rgb="FF55C8CB"/>
      </left>
      <right style="thin"/>
      <top>
        <color indexed="63"/>
      </top>
      <bottom style="thin"/>
    </border>
    <border>
      <left style="thin"/>
      <right style="double">
        <color rgb="FF55C8CB"/>
      </right>
      <top>
        <color indexed="63"/>
      </top>
      <bottom style="thin"/>
    </border>
    <border>
      <left style="double">
        <color rgb="FF55C8CB"/>
      </left>
      <right style="thin"/>
      <top style="thin"/>
      <bottom style="thin"/>
    </border>
    <border>
      <left style="thin"/>
      <right style="double">
        <color rgb="FF55C8CB"/>
      </right>
      <top style="thin"/>
      <bottom style="thin"/>
    </border>
    <border>
      <left style="double">
        <color rgb="FF55C8CB"/>
      </left>
      <right style="thin"/>
      <top style="thin"/>
      <bottom>
        <color indexed="63"/>
      </bottom>
    </border>
    <border>
      <left style="thin"/>
      <right style="double">
        <color rgb="FF55C8CB"/>
      </right>
      <top style="thin"/>
      <bottom style="double"/>
    </border>
    <border>
      <left style="double">
        <color rgb="FF55C8CB"/>
      </left>
      <right style="thin"/>
      <top style="thin"/>
      <bottom style="double">
        <color rgb="FF55C8CB"/>
      </bottom>
    </border>
    <border>
      <left style="thin"/>
      <right style="thin"/>
      <top style="thin"/>
      <bottom style="double">
        <color rgb="FF55C8CB"/>
      </bottom>
    </border>
    <border>
      <left style="thin"/>
      <right style="double">
        <color rgb="FF55C8CB"/>
      </right>
      <top style="thin"/>
      <bottom style="double">
        <color rgb="FF55C8CB"/>
      </bottom>
    </border>
    <border>
      <left>
        <color indexed="63"/>
      </left>
      <right style="double">
        <color rgb="FF55C8CB"/>
      </right>
      <top/>
      <bottom style="hair"/>
    </border>
    <border>
      <left style="thin"/>
      <right style="double">
        <color theme="1"/>
      </right>
      <top style="double">
        <color theme="1"/>
      </top>
      <bottom style="hair"/>
    </border>
    <border>
      <left style="thin"/>
      <right style="double">
        <color theme="1"/>
      </right>
      <top style="hair"/>
      <bottom style="hair"/>
    </border>
    <border>
      <left style="thin"/>
      <right style="double">
        <color theme="1"/>
      </right>
      <top>
        <color indexed="63"/>
      </top>
      <bottom style="double">
        <color theme="1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165" fontId="8" fillId="33" borderId="10" xfId="45" applyNumberFormat="1" applyFont="1" applyFill="1" applyBorder="1" applyAlignment="1">
      <alignment/>
    </xf>
    <xf numFmtId="0" fontId="2" fillId="0" borderId="0" xfId="63">
      <alignment/>
      <protection/>
    </xf>
    <xf numFmtId="0" fontId="2" fillId="0" borderId="0" xfId="63" applyBorder="1">
      <alignment/>
      <protection/>
    </xf>
    <xf numFmtId="0" fontId="3" fillId="0" borderId="11" xfId="63" applyFont="1" applyFill="1" applyBorder="1">
      <alignment/>
      <protection/>
    </xf>
    <xf numFmtId="165" fontId="2" fillId="0" borderId="0" xfId="63" applyNumberFormat="1">
      <alignment/>
      <protection/>
    </xf>
    <xf numFmtId="0" fontId="3" fillId="0" borderId="11" xfId="63" applyFont="1" applyFill="1" applyBorder="1" applyAlignment="1">
      <alignment horizontal="center"/>
      <protection/>
    </xf>
    <xf numFmtId="0" fontId="9" fillId="34" borderId="12" xfId="63" applyFont="1" applyFill="1" applyBorder="1" applyAlignment="1">
      <alignment horizontal="center" vertical="center" wrapText="1"/>
      <protection/>
    </xf>
    <xf numFmtId="0" fontId="9" fillId="34" borderId="12" xfId="63" applyFont="1" applyFill="1" applyBorder="1" applyAlignment="1">
      <alignment horizontal="left" vertical="center" wrapText="1"/>
      <protection/>
    </xf>
    <xf numFmtId="0" fontId="9" fillId="0" borderId="13" xfId="63" applyFont="1" applyFill="1" applyBorder="1">
      <alignment/>
      <protection/>
    </xf>
    <xf numFmtId="0" fontId="6" fillId="0" borderId="13" xfId="63" applyFont="1" applyFill="1" applyBorder="1" applyAlignment="1">
      <alignment horizontal="center"/>
      <protection/>
    </xf>
    <xf numFmtId="0" fontId="6" fillId="0" borderId="13" xfId="63" applyFont="1" applyFill="1" applyBorder="1">
      <alignment/>
      <protection/>
    </xf>
    <xf numFmtId="0" fontId="9" fillId="0" borderId="11" xfId="63" applyFont="1" applyFill="1" applyBorder="1">
      <alignment/>
      <protection/>
    </xf>
    <xf numFmtId="0" fontId="6" fillId="0" borderId="11" xfId="63" applyFont="1" applyFill="1" applyBorder="1" applyAlignment="1">
      <alignment horizontal="center"/>
      <protection/>
    </xf>
    <xf numFmtId="165" fontId="6" fillId="0" borderId="11" xfId="44" applyNumberFormat="1" applyFont="1" applyFill="1" applyBorder="1" applyAlignment="1">
      <alignment/>
    </xf>
    <xf numFmtId="0" fontId="6" fillId="0" borderId="11" xfId="63" applyFont="1" applyFill="1" applyBorder="1">
      <alignment/>
      <protection/>
    </xf>
    <xf numFmtId="0" fontId="6" fillId="0" borderId="11" xfId="63" applyFont="1" applyFill="1" applyBorder="1" applyAlignment="1">
      <alignment/>
      <protection/>
    </xf>
    <xf numFmtId="0" fontId="9" fillId="35" borderId="11" xfId="63" applyFont="1" applyFill="1" applyBorder="1">
      <alignment/>
      <protection/>
    </xf>
    <xf numFmtId="0" fontId="9" fillId="35" borderId="11" xfId="63" applyFont="1" applyFill="1" applyBorder="1" applyAlignment="1">
      <alignment/>
      <protection/>
    </xf>
    <xf numFmtId="0" fontId="9" fillId="35" borderId="11" xfId="63" applyFont="1" applyFill="1" applyBorder="1" applyAlignment="1">
      <alignment horizontal="center"/>
      <protection/>
    </xf>
    <xf numFmtId="165" fontId="9" fillId="35" borderId="11" xfId="44" applyNumberFormat="1" applyFont="1" applyFill="1" applyBorder="1" applyAlignment="1">
      <alignment/>
    </xf>
    <xf numFmtId="0" fontId="6" fillId="35" borderId="11" xfId="63" applyFont="1" applyFill="1" applyBorder="1">
      <alignment/>
      <protection/>
    </xf>
    <xf numFmtId="0" fontId="8" fillId="35" borderId="11" xfId="63" applyFont="1" applyFill="1" applyBorder="1" applyAlignment="1">
      <alignment horizontal="left"/>
      <protection/>
    </xf>
    <xf numFmtId="0" fontId="7" fillId="35" borderId="11" xfId="63" applyFont="1" applyFill="1" applyBorder="1" applyAlignment="1">
      <alignment horizontal="center"/>
      <protection/>
    </xf>
    <xf numFmtId="0" fontId="9" fillId="0" borderId="11" xfId="63" applyFont="1" applyFill="1" applyBorder="1" applyAlignment="1">
      <alignment horizontal="left"/>
      <protection/>
    </xf>
    <xf numFmtId="0" fontId="6" fillId="33" borderId="11" xfId="63" applyFont="1" applyFill="1" applyBorder="1">
      <alignment/>
      <protection/>
    </xf>
    <xf numFmtId="0" fontId="9" fillId="33" borderId="11" xfId="63" applyFont="1" applyFill="1" applyBorder="1" applyAlignment="1">
      <alignment horizontal="left"/>
      <protection/>
    </xf>
    <xf numFmtId="0" fontId="6" fillId="33" borderId="11" xfId="63" applyFont="1" applyFill="1" applyBorder="1" applyAlignment="1">
      <alignment horizontal="center"/>
      <protection/>
    </xf>
    <xf numFmtId="165" fontId="6" fillId="33" borderId="11" xfId="44" applyNumberFormat="1" applyFont="1" applyFill="1" applyBorder="1" applyAlignment="1">
      <alignment/>
    </xf>
    <xf numFmtId="0" fontId="8" fillId="33" borderId="10" xfId="63" applyFont="1" applyFill="1" applyBorder="1">
      <alignment/>
      <protection/>
    </xf>
    <xf numFmtId="0" fontId="8" fillId="33" borderId="10" xfId="63" applyFont="1" applyFill="1" applyBorder="1" applyAlignment="1">
      <alignment horizontal="center"/>
      <protection/>
    </xf>
    <xf numFmtId="165" fontId="8" fillId="33" borderId="10" xfId="44" applyNumberFormat="1" applyFont="1" applyFill="1" applyBorder="1" applyAlignment="1">
      <alignment/>
    </xf>
    <xf numFmtId="0" fontId="4" fillId="33" borderId="12" xfId="56" applyFont="1" applyFill="1" applyBorder="1" applyAlignment="1">
      <alignment vertical="center" wrapText="1"/>
    </xf>
    <xf numFmtId="165" fontId="9" fillId="34" borderId="12" xfId="45" applyNumberFormat="1" applyFont="1" applyFill="1" applyBorder="1" applyAlignment="1">
      <alignment horizontal="center" vertical="center" wrapText="1"/>
    </xf>
    <xf numFmtId="165" fontId="6" fillId="0" borderId="13" xfId="45" applyNumberFormat="1" applyFont="1" applyFill="1" applyBorder="1" applyAlignment="1">
      <alignment/>
    </xf>
    <xf numFmtId="0" fontId="4" fillId="0" borderId="11" xfId="63" applyFont="1" applyFill="1" applyBorder="1">
      <alignment/>
      <protection/>
    </xf>
    <xf numFmtId="0" fontId="4" fillId="0" borderId="11" xfId="56" applyFont="1" applyFill="1" applyBorder="1" applyAlignment="1">
      <alignment/>
    </xf>
    <xf numFmtId="165" fontId="6" fillId="0" borderId="11" xfId="45" applyNumberFormat="1" applyFont="1" applyFill="1" applyBorder="1" applyAlignment="1">
      <alignment/>
    </xf>
    <xf numFmtId="165" fontId="9" fillId="35" borderId="11" xfId="45" applyNumberFormat="1" applyFont="1" applyFill="1" applyBorder="1" applyAlignment="1">
      <alignment/>
    </xf>
    <xf numFmtId="0" fontId="6" fillId="0" borderId="11" xfId="63" applyFont="1" applyFill="1" applyBorder="1" applyAlignment="1" quotePrefix="1">
      <alignment horizontal="center"/>
      <protection/>
    </xf>
    <xf numFmtId="0" fontId="9" fillId="33" borderId="11" xfId="63" applyFont="1" applyFill="1" applyBorder="1">
      <alignment/>
      <protection/>
    </xf>
    <xf numFmtId="0" fontId="9" fillId="33" borderId="11" xfId="63" applyFont="1" applyFill="1" applyBorder="1" applyAlignment="1">
      <alignment horizontal="center"/>
      <protection/>
    </xf>
    <xf numFmtId="165" fontId="9" fillId="33" borderId="11" xfId="45" applyNumberFormat="1" applyFont="1" applyFill="1" applyBorder="1" applyAlignment="1">
      <alignment/>
    </xf>
    <xf numFmtId="0" fontId="6" fillId="0" borderId="14" xfId="63" applyFont="1" applyFill="1" applyBorder="1">
      <alignment/>
      <protection/>
    </xf>
    <xf numFmtId="0" fontId="9" fillId="0" borderId="14" xfId="63" applyFont="1" applyFill="1" applyBorder="1">
      <alignment/>
      <protection/>
    </xf>
    <xf numFmtId="0" fontId="6" fillId="0" borderId="14" xfId="63" applyFont="1" applyFill="1" applyBorder="1" applyAlignment="1">
      <alignment horizontal="center"/>
      <protection/>
    </xf>
    <xf numFmtId="165" fontId="6" fillId="0" borderId="14" xfId="45" applyNumberFormat="1" applyFont="1" applyFill="1" applyBorder="1" applyAlignment="1">
      <alignment/>
    </xf>
    <xf numFmtId="0" fontId="9" fillId="33" borderId="10" xfId="63" applyFont="1" applyFill="1" applyBorder="1">
      <alignment/>
      <protection/>
    </xf>
    <xf numFmtId="0" fontId="9" fillId="33" borderId="10" xfId="63" applyFont="1" applyFill="1" applyBorder="1" applyAlignment="1">
      <alignment horizontal="center"/>
      <protection/>
    </xf>
    <xf numFmtId="0" fontId="10" fillId="0" borderId="13" xfId="63" applyFont="1" applyFill="1" applyBorder="1">
      <alignment/>
      <protection/>
    </xf>
    <xf numFmtId="0" fontId="10" fillId="0" borderId="13" xfId="63" applyFont="1" applyFill="1" applyBorder="1" applyAlignment="1">
      <alignment horizontal="center"/>
      <protection/>
    </xf>
    <xf numFmtId="165" fontId="3" fillId="0" borderId="11" xfId="46" applyNumberFormat="1" applyFont="1" applyFill="1" applyBorder="1" applyAlignment="1">
      <alignment/>
    </xf>
    <xf numFmtId="0" fontId="3" fillId="0" borderId="11" xfId="63" applyFont="1" applyFill="1" applyBorder="1" applyAlignment="1">
      <alignment horizontal="left" indent="2"/>
      <protection/>
    </xf>
    <xf numFmtId="0" fontId="4" fillId="0" borderId="14" xfId="63" applyFont="1" applyFill="1" applyBorder="1">
      <alignment/>
      <protection/>
    </xf>
    <xf numFmtId="0" fontId="3" fillId="0" borderId="14" xfId="63" applyFont="1" applyFill="1" applyBorder="1" applyAlignment="1">
      <alignment horizontal="center"/>
      <protection/>
    </xf>
    <xf numFmtId="0" fontId="12" fillId="0" borderId="11" xfId="63" applyFont="1" applyBorder="1">
      <alignment/>
      <protection/>
    </xf>
    <xf numFmtId="0" fontId="12" fillId="0" borderId="11" xfId="63" applyFont="1" applyBorder="1" applyAlignment="1">
      <alignment horizontal="center"/>
      <protection/>
    </xf>
    <xf numFmtId="10" fontId="4" fillId="0" borderId="11" xfId="70" applyNumberFormat="1" applyFont="1" applyFill="1" applyBorder="1" applyAlignment="1">
      <alignment horizontal="center"/>
    </xf>
    <xf numFmtId="165" fontId="3" fillId="0" borderId="13" xfId="46" applyNumberFormat="1" applyFont="1" applyFill="1" applyBorder="1" applyAlignment="1">
      <alignment/>
    </xf>
    <xf numFmtId="0" fontId="3" fillId="0" borderId="11" xfId="63" applyFont="1" applyFill="1" applyBorder="1" applyAlignment="1" quotePrefix="1">
      <alignment horizontal="center"/>
      <protection/>
    </xf>
    <xf numFmtId="10" fontId="3" fillId="0" borderId="11" xfId="70" applyNumberFormat="1" applyFont="1" applyFill="1" applyBorder="1" applyAlignment="1">
      <alignment horizontal="center"/>
    </xf>
    <xf numFmtId="165" fontId="3" fillId="0" borderId="10" xfId="46" applyNumberFormat="1" applyFont="1" applyFill="1" applyBorder="1" applyAlignment="1">
      <alignment/>
    </xf>
    <xf numFmtId="0" fontId="6" fillId="0" borderId="15" xfId="63" applyFont="1" applyBorder="1">
      <alignment/>
      <protection/>
    </xf>
    <xf numFmtId="0" fontId="6" fillId="0" borderId="15" xfId="63" applyFont="1" applyBorder="1" applyAlignment="1">
      <alignment horizontal="center"/>
      <protection/>
    </xf>
    <xf numFmtId="0" fontId="6" fillId="0" borderId="16" xfId="63" applyFont="1" applyBorder="1">
      <alignment/>
      <protection/>
    </xf>
    <xf numFmtId="0" fontId="13" fillId="0" borderId="17" xfId="63" applyFont="1" applyBorder="1">
      <alignment/>
      <protection/>
    </xf>
    <xf numFmtId="0" fontId="6" fillId="0" borderId="17" xfId="63" applyFont="1" applyBorder="1" applyAlignment="1">
      <alignment horizontal="center"/>
      <protection/>
    </xf>
    <xf numFmtId="0" fontId="6" fillId="0" borderId="18" xfId="63" applyFont="1" applyBorder="1">
      <alignment/>
      <protection/>
    </xf>
    <xf numFmtId="0" fontId="6" fillId="0" borderId="17" xfId="63" applyFont="1" applyBorder="1" applyAlignment="1">
      <alignment/>
      <protection/>
    </xf>
    <xf numFmtId="37" fontId="6" fillId="0" borderId="18" xfId="47" applyNumberFormat="1" applyFont="1" applyBorder="1" applyAlignment="1">
      <alignment/>
    </xf>
    <xf numFmtId="0" fontId="6" fillId="0" borderId="17" xfId="63" applyFont="1" applyBorder="1" applyAlignment="1">
      <alignment horizontal="left" indent="2"/>
      <protection/>
    </xf>
    <xf numFmtId="0" fontId="6" fillId="0" borderId="17" xfId="63" applyFont="1" applyBorder="1">
      <alignment/>
      <protection/>
    </xf>
    <xf numFmtId="0" fontId="6" fillId="0" borderId="17" xfId="63" applyFont="1" applyBorder="1" applyAlignment="1" quotePrefix="1">
      <alignment horizontal="center"/>
      <protection/>
    </xf>
    <xf numFmtId="0" fontId="9" fillId="0" borderId="17" xfId="63" applyFont="1" applyBorder="1">
      <alignment/>
      <protection/>
    </xf>
    <xf numFmtId="0" fontId="9" fillId="0" borderId="17" xfId="63" applyFont="1" applyBorder="1" applyAlignment="1">
      <alignment horizontal="center"/>
      <protection/>
    </xf>
    <xf numFmtId="0" fontId="13" fillId="0" borderId="17" xfId="63" applyFont="1" applyBorder="1" applyAlignment="1">
      <alignment horizontal="left"/>
      <protection/>
    </xf>
    <xf numFmtId="0" fontId="6" fillId="0" borderId="17" xfId="63" applyFont="1" applyBorder="1" applyAlignment="1">
      <alignment horizontal="left"/>
      <protection/>
    </xf>
    <xf numFmtId="0" fontId="13" fillId="0" borderId="19" xfId="63" applyFont="1" applyBorder="1" applyAlignment="1">
      <alignment horizontal="left"/>
      <protection/>
    </xf>
    <xf numFmtId="0" fontId="2" fillId="0" borderId="20" xfId="63" applyBorder="1" applyAlignment="1">
      <alignment horizontal="center"/>
      <protection/>
    </xf>
    <xf numFmtId="0" fontId="13" fillId="0" borderId="19" xfId="63" applyFont="1" applyBorder="1">
      <alignment/>
      <protection/>
    </xf>
    <xf numFmtId="37" fontId="6" fillId="0" borderId="21" xfId="47" applyNumberFormat="1" applyFont="1" applyBorder="1" applyAlignment="1">
      <alignment/>
    </xf>
    <xf numFmtId="0" fontId="6" fillId="0" borderId="19" xfId="63" applyFont="1" applyBorder="1">
      <alignment/>
      <protection/>
    </xf>
    <xf numFmtId="0" fontId="13" fillId="0" borderId="17" xfId="63" applyFont="1" applyBorder="1" applyAlignment="1">
      <alignment horizontal="right"/>
      <protection/>
    </xf>
    <xf numFmtId="37" fontId="9" fillId="0" borderId="18" xfId="47" applyNumberFormat="1" applyFont="1" applyBorder="1" applyAlignment="1">
      <alignment/>
    </xf>
    <xf numFmtId="0" fontId="6" fillId="33" borderId="22" xfId="63" applyFont="1" applyFill="1" applyBorder="1" applyAlignment="1">
      <alignment horizontal="center" vertical="center" wrapText="1"/>
      <protection/>
    </xf>
    <xf numFmtId="0" fontId="4" fillId="33" borderId="22" xfId="63" applyFont="1" applyFill="1" applyBorder="1" applyAlignment="1">
      <alignment horizontal="center" vertical="center" wrapText="1"/>
      <protection/>
    </xf>
    <xf numFmtId="0" fontId="4" fillId="36" borderId="22" xfId="63" applyFont="1" applyFill="1" applyBorder="1" applyAlignment="1">
      <alignment horizontal="center" vertical="center" wrapText="1"/>
      <protection/>
    </xf>
    <xf numFmtId="0" fontId="6" fillId="0" borderId="15" xfId="63" applyFont="1" applyFill="1" applyBorder="1">
      <alignment/>
      <protection/>
    </xf>
    <xf numFmtId="0" fontId="4" fillId="0" borderId="17" xfId="63" applyFont="1" applyBorder="1">
      <alignment/>
      <protection/>
    </xf>
    <xf numFmtId="165" fontId="4" fillId="0" borderId="17" xfId="48" applyNumberFormat="1" applyFont="1" applyBorder="1" applyAlignment="1">
      <alignment horizontal="center"/>
    </xf>
    <xf numFmtId="165" fontId="4" fillId="0" borderId="17" xfId="48" applyNumberFormat="1" applyFont="1" applyFill="1" applyBorder="1" applyAlignment="1">
      <alignment horizontal="center"/>
    </xf>
    <xf numFmtId="165" fontId="3" fillId="0" borderId="17" xfId="48" applyNumberFormat="1" applyFont="1" applyFill="1" applyBorder="1" applyAlignment="1">
      <alignment horizontal="center"/>
    </xf>
    <xf numFmtId="0" fontId="6" fillId="0" borderId="23" xfId="63" applyFont="1" applyBorder="1">
      <alignment/>
      <protection/>
    </xf>
    <xf numFmtId="165" fontId="4" fillId="0" borderId="23" xfId="48" applyNumberFormat="1" applyFont="1" applyBorder="1" applyAlignment="1">
      <alignment horizontal="center"/>
    </xf>
    <xf numFmtId="165" fontId="4" fillId="0" borderId="23" xfId="48" applyNumberFormat="1" applyFont="1" applyFill="1" applyBorder="1" applyAlignment="1">
      <alignment horizontal="center"/>
    </xf>
    <xf numFmtId="37" fontId="2" fillId="0" borderId="0" xfId="63" applyNumberFormat="1">
      <alignment/>
      <protection/>
    </xf>
    <xf numFmtId="0" fontId="6" fillId="0" borderId="0" xfId="63" applyFont="1" applyFill="1" applyBorder="1">
      <alignment/>
      <protection/>
    </xf>
    <xf numFmtId="0" fontId="9" fillId="0" borderId="11" xfId="63" applyFont="1" applyFill="1" applyBorder="1" applyAlignment="1">
      <alignment horizontal="center"/>
      <protection/>
    </xf>
    <xf numFmtId="0" fontId="6" fillId="0" borderId="24" xfId="63" applyFont="1" applyBorder="1">
      <alignment/>
      <protection/>
    </xf>
    <xf numFmtId="0" fontId="6" fillId="0" borderId="25" xfId="63" applyFont="1" applyBorder="1">
      <alignment/>
      <protection/>
    </xf>
    <xf numFmtId="0" fontId="6" fillId="0" borderId="26" xfId="63" applyFont="1" applyBorder="1">
      <alignment/>
      <protection/>
    </xf>
    <xf numFmtId="165" fontId="4" fillId="0" borderId="27" xfId="48" applyNumberFormat="1" applyFont="1" applyBorder="1" applyAlignment="1">
      <alignment horizontal="center"/>
    </xf>
    <xf numFmtId="0" fontId="6" fillId="0" borderId="28" xfId="63" applyFont="1" applyBorder="1">
      <alignment/>
      <protection/>
    </xf>
    <xf numFmtId="0" fontId="6" fillId="0" borderId="29" xfId="63" applyFont="1" applyBorder="1">
      <alignment/>
      <protection/>
    </xf>
    <xf numFmtId="0" fontId="4" fillId="0" borderId="30" xfId="63" applyFont="1" applyBorder="1">
      <alignment/>
      <protection/>
    </xf>
    <xf numFmtId="165" fontId="4" fillId="0" borderId="30" xfId="48" applyNumberFormat="1" applyFont="1" applyBorder="1" applyAlignment="1">
      <alignment horizontal="center"/>
    </xf>
    <xf numFmtId="0" fontId="6" fillId="0" borderId="17" xfId="63" applyFont="1" applyBorder="1" applyAlignment="1">
      <alignment wrapText="1"/>
      <protection/>
    </xf>
    <xf numFmtId="165" fontId="4" fillId="0" borderId="31" xfId="48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36" xfId="0" applyFont="1" applyBorder="1" applyAlignment="1">
      <alignment/>
    </xf>
    <xf numFmtId="0" fontId="21" fillId="0" borderId="37" xfId="0" applyFont="1" applyBorder="1" applyAlignment="1">
      <alignment/>
    </xf>
    <xf numFmtId="0" fontId="23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24" fillId="0" borderId="0" xfId="0" applyFont="1" applyBorder="1" applyAlignment="1">
      <alignment/>
    </xf>
    <xf numFmtId="14" fontId="21" fillId="0" borderId="0" xfId="0" applyNumberFormat="1" applyFont="1" applyBorder="1" applyAlignment="1" quotePrefix="1">
      <alignment horizontal="left"/>
    </xf>
    <xf numFmtId="15" fontId="21" fillId="0" borderId="37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center"/>
    </xf>
    <xf numFmtId="15" fontId="21" fillId="0" borderId="36" xfId="0" applyNumberFormat="1" applyFont="1" applyBorder="1" applyAlignment="1">
      <alignment horizontal="left"/>
    </xf>
    <xf numFmtId="15" fontId="21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2" fillId="0" borderId="36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36" xfId="0" applyFont="1" applyBorder="1" applyAlignment="1">
      <alignment/>
    </xf>
    <xf numFmtId="14" fontId="21" fillId="0" borderId="36" xfId="0" applyNumberFormat="1" applyFont="1" applyBorder="1" applyAlignment="1">
      <alignment/>
    </xf>
    <xf numFmtId="14" fontId="21" fillId="0" borderId="0" xfId="0" applyNumberFormat="1" applyFont="1" applyBorder="1" applyAlignment="1">
      <alignment/>
    </xf>
    <xf numFmtId="0" fontId="25" fillId="0" borderId="37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21" fillId="0" borderId="38" xfId="0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65" fontId="6" fillId="0" borderId="20" xfId="44" applyNumberFormat="1" applyFont="1" applyFill="1" applyBorder="1" applyAlignment="1">
      <alignment/>
    </xf>
    <xf numFmtId="165" fontId="8" fillId="35" borderId="11" xfId="44" applyNumberFormat="1" applyFont="1" applyFill="1" applyBorder="1" applyAlignment="1">
      <alignment/>
    </xf>
    <xf numFmtId="0" fontId="19" fillId="0" borderId="0" xfId="63" applyFont="1">
      <alignment/>
      <protection/>
    </xf>
    <xf numFmtId="0" fontId="3" fillId="0" borderId="11" xfId="63" applyFont="1" applyFill="1" applyBorder="1" applyAlignment="1">
      <alignment wrapText="1"/>
      <protection/>
    </xf>
    <xf numFmtId="165" fontId="31" fillId="0" borderId="10" xfId="72" applyNumberFormat="1" applyFont="1" applyFill="1" applyBorder="1" applyAlignment="1">
      <alignment/>
    </xf>
    <xf numFmtId="165" fontId="9" fillId="34" borderId="44" xfId="46" applyNumberFormat="1" applyFont="1" applyFill="1" applyBorder="1" applyAlignment="1">
      <alignment horizontal="center" vertical="center" wrapText="1"/>
    </xf>
    <xf numFmtId="0" fontId="11" fillId="37" borderId="45" xfId="59" applyFont="1" applyFill="1" applyBorder="1" applyAlignment="1">
      <alignment horizontal="center" vertical="center" wrapText="1"/>
    </xf>
    <xf numFmtId="0" fontId="9" fillId="34" borderId="45" xfId="63" applyFont="1" applyFill="1" applyBorder="1" applyAlignment="1">
      <alignment horizontal="center" vertical="center" wrapText="1"/>
      <protection/>
    </xf>
    <xf numFmtId="165" fontId="4" fillId="0" borderId="11" xfId="46" applyNumberFormat="1" applyFont="1" applyFill="1" applyBorder="1" applyAlignment="1">
      <alignment/>
    </xf>
    <xf numFmtId="165" fontId="9" fillId="0" borderId="11" xfId="72" applyNumberFormat="1" applyFont="1" applyFill="1" applyBorder="1" applyAlignment="1">
      <alignment/>
    </xf>
    <xf numFmtId="165" fontId="8" fillId="0" borderId="46" xfId="72" applyNumberFormat="1" applyFont="1" applyFill="1" applyBorder="1" applyAlignment="1">
      <alignment/>
    </xf>
    <xf numFmtId="165" fontId="32" fillId="0" borderId="10" xfId="72" applyNumberFormat="1" applyFont="1" applyFill="1" applyBorder="1" applyAlignment="1">
      <alignment/>
    </xf>
    <xf numFmtId="0" fontId="10" fillId="37" borderId="45" xfId="63" applyFont="1" applyFill="1" applyBorder="1">
      <alignment/>
      <protection/>
    </xf>
    <xf numFmtId="0" fontId="32" fillId="0" borderId="0" xfId="63" applyFont="1">
      <alignment/>
      <protection/>
    </xf>
    <xf numFmtId="0" fontId="6" fillId="0" borderId="47" xfId="63" applyFont="1" applyBorder="1">
      <alignment/>
      <protection/>
    </xf>
    <xf numFmtId="0" fontId="6" fillId="0" borderId="48" xfId="63" applyFont="1" applyBorder="1">
      <alignment/>
      <protection/>
    </xf>
    <xf numFmtId="0" fontId="6" fillId="0" borderId="49" xfId="63" applyFont="1" applyBorder="1">
      <alignment/>
      <protection/>
    </xf>
    <xf numFmtId="0" fontId="6" fillId="0" borderId="50" xfId="63" applyFont="1" applyBorder="1">
      <alignment/>
      <protection/>
    </xf>
    <xf numFmtId="37" fontId="6" fillId="0" borderId="50" xfId="47" applyNumberFormat="1" applyFont="1" applyBorder="1" applyAlignment="1">
      <alignment/>
    </xf>
    <xf numFmtId="0" fontId="6" fillId="0" borderId="49" xfId="63" applyFont="1" applyBorder="1" applyAlignment="1">
      <alignment/>
      <protection/>
    </xf>
    <xf numFmtId="37" fontId="9" fillId="0" borderId="50" xfId="47" applyNumberFormat="1" applyFont="1" applyBorder="1" applyAlignment="1">
      <alignment/>
    </xf>
    <xf numFmtId="0" fontId="6" fillId="0" borderId="51" xfId="63" applyFont="1" applyBorder="1">
      <alignment/>
      <protection/>
    </xf>
    <xf numFmtId="0" fontId="13" fillId="0" borderId="52" xfId="63" applyFont="1" applyBorder="1">
      <alignment/>
      <protection/>
    </xf>
    <xf numFmtId="0" fontId="9" fillId="0" borderId="52" xfId="63" applyFont="1" applyBorder="1" applyAlignment="1">
      <alignment horizontal="center"/>
      <protection/>
    </xf>
    <xf numFmtId="37" fontId="9" fillId="0" borderId="53" xfId="47" applyNumberFormat="1" applyFont="1" applyBorder="1" applyAlignment="1">
      <alignment/>
    </xf>
    <xf numFmtId="37" fontId="9" fillId="0" borderId="54" xfId="47" applyNumberFormat="1" applyFont="1" applyBorder="1" applyAlignment="1">
      <alignment/>
    </xf>
    <xf numFmtId="0" fontId="6" fillId="33" borderId="45" xfId="63" applyFont="1" applyFill="1" applyBorder="1">
      <alignment/>
      <protection/>
    </xf>
    <xf numFmtId="0" fontId="5" fillId="33" borderId="45" xfId="63" applyFont="1" applyFill="1" applyBorder="1" applyAlignment="1">
      <alignment vertical="center" wrapText="1"/>
      <protection/>
    </xf>
    <xf numFmtId="0" fontId="9" fillId="34" borderId="45" xfId="59" applyFont="1" applyFill="1" applyBorder="1" applyAlignment="1">
      <alignment horizontal="center" vertical="center" wrapText="1"/>
    </xf>
    <xf numFmtId="165" fontId="9" fillId="34" borderId="45" xfId="47" applyNumberFormat="1" applyFont="1" applyFill="1" applyBorder="1" applyAlignment="1">
      <alignment horizontal="center" vertical="center" wrapText="1"/>
    </xf>
    <xf numFmtId="37" fontId="6" fillId="0" borderId="16" xfId="47" applyNumberFormat="1" applyFont="1" applyBorder="1" applyAlignment="1">
      <alignment/>
    </xf>
    <xf numFmtId="37" fontId="6" fillId="0" borderId="48" xfId="47" applyNumberFormat="1" applyFont="1" applyBorder="1" applyAlignment="1">
      <alignment/>
    </xf>
    <xf numFmtId="37" fontId="9" fillId="0" borderId="55" xfId="72" applyNumberFormat="1" applyFont="1" applyBorder="1" applyAlignment="1">
      <alignment/>
    </xf>
    <xf numFmtId="37" fontId="6" fillId="0" borderId="56" xfId="47" applyNumberFormat="1" applyFont="1" applyBorder="1" applyAlignment="1">
      <alignment/>
    </xf>
    <xf numFmtId="37" fontId="6" fillId="0" borderId="57" xfId="47" applyNumberFormat="1" applyFont="1" applyBorder="1" applyAlignment="1">
      <alignment/>
    </xf>
    <xf numFmtId="37" fontId="9" fillId="0" borderId="58" xfId="72" applyNumberFormat="1" applyFont="1" applyBorder="1" applyAlignment="1">
      <alignment/>
    </xf>
    <xf numFmtId="37" fontId="9" fillId="0" borderId="59" xfId="72" applyNumberFormat="1" applyFont="1" applyBorder="1" applyAlignment="1">
      <alignment/>
    </xf>
    <xf numFmtId="37" fontId="9" fillId="0" borderId="60" xfId="72" applyNumberFormat="1" applyFont="1" applyBorder="1" applyAlignment="1">
      <alignment/>
    </xf>
    <xf numFmtId="37" fontId="9" fillId="0" borderId="61" xfId="72" applyNumberFormat="1" applyFont="1" applyBorder="1" applyAlignment="1">
      <alignment/>
    </xf>
    <xf numFmtId="37" fontId="9" fillId="0" borderId="62" xfId="72" applyNumberFormat="1" applyFont="1" applyBorder="1" applyAlignment="1">
      <alignment/>
    </xf>
    <xf numFmtId="37" fontId="9" fillId="0" borderId="16" xfId="47" applyNumberFormat="1" applyFont="1" applyBorder="1" applyAlignment="1">
      <alignment/>
    </xf>
    <xf numFmtId="37" fontId="9" fillId="0" borderId="48" xfId="47" applyNumberFormat="1" applyFont="1" applyBorder="1" applyAlignment="1">
      <alignment/>
    </xf>
    <xf numFmtId="165" fontId="9" fillId="34" borderId="63" xfId="46" applyNumberFormat="1" applyFont="1" applyFill="1" applyBorder="1" applyAlignment="1">
      <alignment horizontal="center" vertical="center" wrapText="1"/>
    </xf>
    <xf numFmtId="0" fontId="10" fillId="0" borderId="64" xfId="63" applyFont="1" applyFill="1" applyBorder="1">
      <alignment/>
      <protection/>
    </xf>
    <xf numFmtId="0" fontId="10" fillId="0" borderId="65" xfId="63" applyFont="1" applyFill="1" applyBorder="1">
      <alignment/>
      <protection/>
    </xf>
    <xf numFmtId="0" fontId="3" fillId="0" borderId="66" xfId="63" applyFont="1" applyFill="1" applyBorder="1" applyAlignment="1">
      <alignment horizontal="center"/>
      <protection/>
    </xf>
    <xf numFmtId="165" fontId="3" fillId="0" borderId="67" xfId="46" applyNumberFormat="1" applyFont="1" applyFill="1" applyBorder="1" applyAlignment="1">
      <alignment/>
    </xf>
    <xf numFmtId="165" fontId="4" fillId="0" borderId="67" xfId="46" applyNumberFormat="1" applyFont="1" applyFill="1" applyBorder="1" applyAlignment="1">
      <alignment/>
    </xf>
    <xf numFmtId="0" fontId="3" fillId="0" borderId="66" xfId="63" applyFont="1" applyFill="1" applyBorder="1">
      <alignment/>
      <protection/>
    </xf>
    <xf numFmtId="0" fontId="3" fillId="0" borderId="68" xfId="63" applyFont="1" applyFill="1" applyBorder="1" applyAlignment="1">
      <alignment horizontal="center"/>
      <protection/>
    </xf>
    <xf numFmtId="165" fontId="9" fillId="0" borderId="67" xfId="72" applyNumberFormat="1" applyFont="1" applyFill="1" applyBorder="1" applyAlignment="1">
      <alignment/>
    </xf>
    <xf numFmtId="0" fontId="12" fillId="0" borderId="66" xfId="63" applyFont="1" applyBorder="1" applyAlignment="1">
      <alignment horizontal="center"/>
      <protection/>
    </xf>
    <xf numFmtId="0" fontId="12" fillId="0" borderId="67" xfId="63" applyFont="1" applyBorder="1">
      <alignment/>
      <protection/>
    </xf>
    <xf numFmtId="165" fontId="8" fillId="0" borderId="69" xfId="72" applyNumberFormat="1" applyFont="1" applyFill="1" applyBorder="1" applyAlignment="1">
      <alignment/>
    </xf>
    <xf numFmtId="165" fontId="3" fillId="0" borderId="65" xfId="46" applyNumberFormat="1" applyFont="1" applyFill="1" applyBorder="1" applyAlignment="1">
      <alignment/>
    </xf>
    <xf numFmtId="165" fontId="32" fillId="0" borderId="69" xfId="72" applyNumberFormat="1" applyFont="1" applyFill="1" applyBorder="1" applyAlignment="1">
      <alignment/>
    </xf>
    <xf numFmtId="165" fontId="3" fillId="0" borderId="69" xfId="46" applyNumberFormat="1" applyFont="1" applyFill="1" applyBorder="1" applyAlignment="1">
      <alignment/>
    </xf>
    <xf numFmtId="165" fontId="31" fillId="0" borderId="69" xfId="72" applyNumberFormat="1" applyFont="1" applyFill="1" applyBorder="1" applyAlignment="1">
      <alignment/>
    </xf>
    <xf numFmtId="0" fontId="3" fillId="0" borderId="70" xfId="63" applyFont="1" applyFill="1" applyBorder="1" applyAlignment="1">
      <alignment horizontal="center"/>
      <protection/>
    </xf>
    <xf numFmtId="0" fontId="4" fillId="0" borderId="71" xfId="63" applyFont="1" applyFill="1" applyBorder="1">
      <alignment/>
      <protection/>
    </xf>
    <xf numFmtId="0" fontId="3" fillId="0" borderId="71" xfId="63" applyFont="1" applyFill="1" applyBorder="1" applyAlignment="1">
      <alignment horizontal="center"/>
      <protection/>
    </xf>
    <xf numFmtId="165" fontId="3" fillId="0" borderId="71" xfId="46" applyNumberFormat="1" applyFont="1" applyFill="1" applyBorder="1" applyAlignment="1">
      <alignment/>
    </xf>
    <xf numFmtId="165" fontId="3" fillId="0" borderId="72" xfId="46" applyNumberFormat="1" applyFont="1" applyFill="1" applyBorder="1" applyAlignment="1">
      <alignment/>
    </xf>
    <xf numFmtId="37" fontId="6" fillId="0" borderId="73" xfId="47" applyNumberFormat="1" applyFont="1" applyBorder="1" applyAlignment="1">
      <alignment/>
    </xf>
    <xf numFmtId="37" fontId="6" fillId="0" borderId="74" xfId="47" applyNumberFormat="1" applyFont="1" applyBorder="1" applyAlignment="1">
      <alignment/>
    </xf>
    <xf numFmtId="37" fontId="6" fillId="0" borderId="75" xfId="47" applyNumberFormat="1" applyFont="1" applyBorder="1" applyAlignment="1">
      <alignment/>
    </xf>
    <xf numFmtId="37" fontId="9" fillId="0" borderId="76" xfId="72" applyNumberFormat="1" applyFont="1" applyBorder="1" applyAlignment="1">
      <alignment/>
    </xf>
    <xf numFmtId="37" fontId="6" fillId="0" borderId="77" xfId="47" applyNumberFormat="1" applyFont="1" applyBorder="1" applyAlignment="1">
      <alignment/>
    </xf>
    <xf numFmtId="37" fontId="9" fillId="0" borderId="77" xfId="47" applyNumberFormat="1" applyFont="1" applyBorder="1" applyAlignment="1">
      <alignment/>
    </xf>
    <xf numFmtId="37" fontId="4" fillId="0" borderId="17" xfId="48" applyNumberFormat="1" applyFont="1" applyBorder="1" applyAlignment="1">
      <alignment horizontal="right"/>
    </xf>
    <xf numFmtId="0" fontId="8" fillId="0" borderId="0" xfId="63" applyFont="1" applyFill="1" applyBorder="1">
      <alignment/>
      <protection/>
    </xf>
    <xf numFmtId="0" fontId="8" fillId="0" borderId="0" xfId="63" applyFont="1" applyFill="1" applyBorder="1" applyAlignment="1">
      <alignment horizontal="center"/>
      <protection/>
    </xf>
    <xf numFmtId="165" fontId="8" fillId="0" borderId="0" xfId="44" applyNumberFormat="1" applyFont="1" applyFill="1" applyBorder="1" applyAlignment="1">
      <alignment/>
    </xf>
    <xf numFmtId="0" fontId="2" fillId="0" borderId="0" xfId="63" applyFill="1">
      <alignment/>
      <protection/>
    </xf>
    <xf numFmtId="165" fontId="2" fillId="0" borderId="0" xfId="63" applyNumberFormat="1" applyFill="1">
      <alignment/>
      <protection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" fontId="2" fillId="0" borderId="11" xfId="51" applyNumberFormat="1" applyBorder="1" applyAlignment="1">
      <alignment/>
    </xf>
    <xf numFmtId="0" fontId="2" fillId="0" borderId="11" xfId="0" applyFont="1" applyBorder="1" applyAlignment="1">
      <alignment/>
    </xf>
    <xf numFmtId="0" fontId="34" fillId="0" borderId="11" xfId="0" applyFont="1" applyBorder="1" applyAlignment="1">
      <alignment vertical="center"/>
    </xf>
    <xf numFmtId="0" fontId="34" fillId="0" borderId="11" xfId="0" applyFont="1" applyBorder="1" applyAlignment="1">
      <alignment horizontal="center" vertical="center"/>
    </xf>
    <xf numFmtId="3" fontId="34" fillId="0" borderId="11" xfId="51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5" fillId="0" borderId="33" xfId="0" applyFont="1" applyBorder="1" applyAlignment="1">
      <alignment/>
    </xf>
    <xf numFmtId="0" fontId="15" fillId="0" borderId="78" xfId="0" applyFont="1" applyBorder="1" applyAlignment="1">
      <alignment/>
    </xf>
    <xf numFmtId="165" fontId="4" fillId="0" borderId="27" xfId="48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5" fontId="2" fillId="0" borderId="11" xfId="0" applyNumberFormat="1" applyFont="1" applyBorder="1" applyAlignment="1">
      <alignment horizontal="center"/>
    </xf>
    <xf numFmtId="46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20" fillId="0" borderId="79" xfId="0" applyFont="1" applyBorder="1" applyAlignment="1">
      <alignment/>
    </xf>
    <xf numFmtId="0" fontId="20" fillId="0" borderId="80" xfId="0" applyFont="1" applyBorder="1" applyAlignment="1">
      <alignment/>
    </xf>
    <xf numFmtId="0" fontId="20" fillId="0" borderId="81" xfId="0" applyFont="1" applyBorder="1" applyAlignment="1">
      <alignment/>
    </xf>
    <xf numFmtId="0" fontId="20" fillId="0" borderId="79" xfId="0" applyFont="1" applyBorder="1" applyAlignment="1">
      <alignment horizontal="center"/>
    </xf>
    <xf numFmtId="0" fontId="20" fillId="0" borderId="80" xfId="0" applyFont="1" applyBorder="1" applyAlignment="1">
      <alignment horizontal="center"/>
    </xf>
    <xf numFmtId="0" fontId="20" fillId="0" borderId="81" xfId="0" applyFont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33" fillId="0" borderId="0" xfId="0" applyFont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omma_21.Aktivet Afatgjata Materiale  09" xfId="51"/>
    <cellStyle name="Currency" xfId="52"/>
    <cellStyle name="Currency [0]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3" xfId="64"/>
    <cellStyle name="Note" xfId="65"/>
    <cellStyle name="Output" xfId="66"/>
    <cellStyle name="Percent" xfId="67"/>
    <cellStyle name="Percent 2" xfId="68"/>
    <cellStyle name="Percent 3" xfId="69"/>
    <cellStyle name="Percent 4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5" max="5" width="13.57421875" style="0" customWidth="1"/>
    <col min="6" max="6" width="5.140625" style="0" customWidth="1"/>
    <col min="7" max="7" width="11.57421875" style="0" customWidth="1"/>
    <col min="8" max="8" width="5.7109375" style="0" customWidth="1"/>
    <col min="9" max="9" width="2.7109375" style="0" customWidth="1"/>
    <col min="11" max="11" width="7.00390625" style="0" customWidth="1"/>
    <col min="12" max="12" width="6.28125" style="0" customWidth="1"/>
  </cols>
  <sheetData>
    <row r="1" spans="1:12" ht="14.25">
      <c r="A1" s="108"/>
      <c r="B1" s="109"/>
      <c r="C1" s="109"/>
      <c r="D1" s="109"/>
      <c r="E1" s="109"/>
      <c r="F1" s="233"/>
      <c r="G1" s="233"/>
      <c r="H1" s="233"/>
      <c r="I1" s="233"/>
      <c r="J1" s="233"/>
      <c r="K1" s="233"/>
      <c r="L1" s="234"/>
    </row>
    <row r="2" spans="1:12" ht="14.25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1:12" ht="14.25">
      <c r="A3" s="110"/>
      <c r="B3" s="111"/>
      <c r="C3" s="115"/>
      <c r="D3" s="115"/>
      <c r="E3" s="115"/>
      <c r="F3" s="115"/>
      <c r="G3" s="115"/>
      <c r="H3" s="115"/>
      <c r="I3" s="115"/>
      <c r="J3" s="111"/>
      <c r="K3" s="111"/>
      <c r="L3" s="112"/>
    </row>
    <row r="4" spans="1:12" ht="14.25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2"/>
    </row>
    <row r="5" spans="1:12" ht="25.5" customHeight="1">
      <c r="A5" s="110"/>
      <c r="B5" s="111"/>
      <c r="C5" s="116"/>
      <c r="D5" s="116"/>
      <c r="E5" s="116"/>
      <c r="F5" s="116"/>
      <c r="G5" s="116"/>
      <c r="H5" s="116"/>
      <c r="I5" s="116"/>
      <c r="J5" s="116"/>
      <c r="K5" s="117"/>
      <c r="L5" s="112"/>
    </row>
    <row r="6" spans="1:12" ht="33">
      <c r="A6" s="110"/>
      <c r="B6" s="240" t="s">
        <v>152</v>
      </c>
      <c r="C6" s="240"/>
      <c r="D6" s="240"/>
      <c r="E6" s="240"/>
      <c r="F6" s="240"/>
      <c r="G6" s="240"/>
      <c r="H6" s="240"/>
      <c r="I6" s="240"/>
      <c r="J6" s="240"/>
      <c r="K6" s="111"/>
      <c r="L6" s="112"/>
    </row>
    <row r="7" spans="1:12" ht="14.25">
      <c r="A7" s="110"/>
      <c r="B7" s="111"/>
      <c r="C7" s="111"/>
      <c r="D7" s="241" t="s">
        <v>173</v>
      </c>
      <c r="E7" s="241"/>
      <c r="F7" s="241"/>
      <c r="G7" s="241"/>
      <c r="H7" s="111"/>
      <c r="I7" s="111"/>
      <c r="J7" s="111"/>
      <c r="K7" s="111"/>
      <c r="L7" s="112"/>
    </row>
    <row r="8" spans="1:12" ht="14.25">
      <c r="A8" s="110"/>
      <c r="B8" s="111"/>
      <c r="C8" s="111"/>
      <c r="D8" s="241"/>
      <c r="E8" s="241"/>
      <c r="F8" s="241"/>
      <c r="G8" s="241"/>
      <c r="H8" s="111"/>
      <c r="I8" s="111"/>
      <c r="J8" s="111"/>
      <c r="K8" s="111"/>
      <c r="L8" s="112"/>
    </row>
    <row r="9" spans="1:12" ht="14.25">
      <c r="A9" s="110"/>
      <c r="B9" s="111"/>
      <c r="C9" s="111"/>
      <c r="D9" s="241"/>
      <c r="E9" s="241"/>
      <c r="F9" s="241"/>
      <c r="G9" s="241"/>
      <c r="H9" s="111"/>
      <c r="I9" s="111"/>
      <c r="J9" s="111"/>
      <c r="K9" s="111"/>
      <c r="L9" s="112"/>
    </row>
    <row r="10" spans="1:12" ht="14.25">
      <c r="A10" s="110"/>
      <c r="B10" s="111"/>
      <c r="C10" s="111"/>
      <c r="D10" s="111"/>
      <c r="E10" s="114"/>
      <c r="F10" s="111"/>
      <c r="G10" s="111"/>
      <c r="H10" s="111"/>
      <c r="I10" s="111"/>
      <c r="J10" s="111"/>
      <c r="K10" s="111"/>
      <c r="L10" s="112"/>
    </row>
    <row r="11" spans="1:12" ht="14.25">
      <c r="A11" s="110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2"/>
    </row>
    <row r="12" spans="1:12" ht="30" customHeight="1">
      <c r="A12" s="110"/>
      <c r="B12" s="242" t="s">
        <v>153</v>
      </c>
      <c r="C12" s="242"/>
      <c r="D12" s="242"/>
      <c r="E12" s="242"/>
      <c r="F12" s="242"/>
      <c r="G12" s="242"/>
      <c r="H12" s="242"/>
      <c r="I12" s="242"/>
      <c r="J12" s="242"/>
      <c r="K12" s="111"/>
      <c r="L12" s="112"/>
    </row>
    <row r="13" spans="1:12" ht="14.25">
      <c r="A13" s="110"/>
      <c r="B13" s="242"/>
      <c r="C13" s="242"/>
      <c r="D13" s="242"/>
      <c r="E13" s="242"/>
      <c r="F13" s="242"/>
      <c r="G13" s="242"/>
      <c r="H13" s="242"/>
      <c r="I13" s="242"/>
      <c r="J13" s="242"/>
      <c r="K13" s="111"/>
      <c r="L13" s="112"/>
    </row>
    <row r="14" spans="1:12" ht="14.25">
      <c r="A14" s="110"/>
      <c r="B14" s="242"/>
      <c r="C14" s="242"/>
      <c r="D14" s="242"/>
      <c r="E14" s="242"/>
      <c r="F14" s="242"/>
      <c r="G14" s="242"/>
      <c r="H14" s="242"/>
      <c r="I14" s="242"/>
      <c r="J14" s="242"/>
      <c r="K14" s="111"/>
      <c r="L14" s="112"/>
    </row>
    <row r="15" spans="1:12" ht="14.25">
      <c r="A15" s="110"/>
      <c r="B15" s="118"/>
      <c r="C15" s="111"/>
      <c r="D15" s="111"/>
      <c r="E15" s="113"/>
      <c r="F15" s="111"/>
      <c r="G15" s="111"/>
      <c r="H15" s="111"/>
      <c r="I15" s="111"/>
      <c r="J15" s="111"/>
      <c r="K15" s="111"/>
      <c r="L15" s="112"/>
    </row>
    <row r="16" spans="1:12" ht="14.25">
      <c r="A16" s="110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2"/>
    </row>
    <row r="17" spans="1:12" ht="14.25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2"/>
    </row>
    <row r="18" spans="1:12" ht="14.25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2"/>
    </row>
    <row r="19" spans="1:12" ht="14.25">
      <c r="A19" s="110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2"/>
    </row>
    <row r="20" spans="1:12" ht="14.25">
      <c r="A20" s="110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2"/>
    </row>
    <row r="21" spans="1:12" ht="14.25">
      <c r="A21" s="110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2"/>
    </row>
    <row r="22" spans="1:12" ht="14.25">
      <c r="A22" s="110"/>
      <c r="B22" s="119"/>
      <c r="C22" s="111"/>
      <c r="D22" s="111"/>
      <c r="E22" s="114"/>
      <c r="F22" s="111"/>
      <c r="G22" s="111"/>
      <c r="H22" s="111"/>
      <c r="I22" s="111"/>
      <c r="J22" s="111"/>
      <c r="K22" s="111"/>
      <c r="L22" s="112"/>
    </row>
    <row r="23" spans="1:12" ht="14.25">
      <c r="A23" s="110"/>
      <c r="B23" s="111"/>
      <c r="C23" s="111"/>
      <c r="D23" s="111"/>
      <c r="E23" s="114"/>
      <c r="F23" s="111"/>
      <c r="G23" s="111"/>
      <c r="H23" s="111"/>
      <c r="I23" s="111"/>
      <c r="J23" s="111"/>
      <c r="K23" s="111"/>
      <c r="L23" s="112"/>
    </row>
    <row r="24" spans="1:12" ht="14.25">
      <c r="A24" s="110"/>
      <c r="B24" s="111"/>
      <c r="C24" s="111"/>
      <c r="D24" s="111"/>
      <c r="E24" s="114"/>
      <c r="F24" s="111"/>
      <c r="G24" s="111"/>
      <c r="H24" s="111"/>
      <c r="I24" s="111"/>
      <c r="J24" s="111"/>
      <c r="K24" s="111"/>
      <c r="L24" s="112"/>
    </row>
    <row r="25" spans="1:12" ht="14.25">
      <c r="A25" s="110"/>
      <c r="B25" s="111"/>
      <c r="C25" s="111"/>
      <c r="D25" s="111"/>
      <c r="E25" s="114"/>
      <c r="F25" s="111"/>
      <c r="G25" s="111"/>
      <c r="H25" s="111"/>
      <c r="I25" s="111"/>
      <c r="J25" s="111"/>
      <c r="K25" s="111"/>
      <c r="L25" s="112"/>
    </row>
    <row r="26" spans="1:12" ht="14.25">
      <c r="A26" s="110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2"/>
    </row>
    <row r="27" spans="1:12" ht="15">
      <c r="A27" s="110"/>
      <c r="B27" s="243" t="s">
        <v>154</v>
      </c>
      <c r="C27" s="244"/>
      <c r="D27" s="244"/>
      <c r="E27" s="245"/>
      <c r="F27" s="120"/>
      <c r="G27" s="246" t="s">
        <v>155</v>
      </c>
      <c r="H27" s="247"/>
      <c r="I27" s="247"/>
      <c r="J27" s="247"/>
      <c r="K27" s="248"/>
      <c r="L27" s="112"/>
    </row>
    <row r="28" spans="1:12" ht="15">
      <c r="A28" s="110"/>
      <c r="B28" s="121"/>
      <c r="C28" s="120"/>
      <c r="D28" s="120"/>
      <c r="E28" s="122"/>
      <c r="F28" s="120"/>
      <c r="G28" s="121"/>
      <c r="H28" s="120"/>
      <c r="I28" s="120"/>
      <c r="J28" s="120"/>
      <c r="K28" s="122"/>
      <c r="L28" s="112"/>
    </row>
    <row r="29" spans="1:12" ht="15">
      <c r="A29" s="110"/>
      <c r="B29" s="121" t="s">
        <v>156</v>
      </c>
      <c r="C29" s="123"/>
      <c r="D29" s="120"/>
      <c r="E29" s="122"/>
      <c r="F29" s="120"/>
      <c r="G29" s="121"/>
      <c r="H29" s="120"/>
      <c r="I29" s="124" t="s">
        <v>157</v>
      </c>
      <c r="J29" s="125" t="s">
        <v>158</v>
      </c>
      <c r="K29" s="122"/>
      <c r="L29" s="112"/>
    </row>
    <row r="30" spans="1:12" ht="15">
      <c r="A30" s="110"/>
      <c r="B30" s="121"/>
      <c r="C30" s="120"/>
      <c r="D30" s="126"/>
      <c r="E30" s="127"/>
      <c r="F30" s="128"/>
      <c r="G30" s="129" t="s">
        <v>159</v>
      </c>
      <c r="H30" s="130"/>
      <c r="I30" s="120"/>
      <c r="J30" s="120"/>
      <c r="K30" s="122"/>
      <c r="L30" s="112"/>
    </row>
    <row r="31" spans="1:12" ht="15">
      <c r="A31" s="110"/>
      <c r="B31" s="121" t="s">
        <v>160</v>
      </c>
      <c r="C31" s="120"/>
      <c r="D31" s="120"/>
      <c r="E31" s="122"/>
      <c r="F31" s="120"/>
      <c r="G31" s="121"/>
      <c r="H31" s="120"/>
      <c r="I31" s="124"/>
      <c r="J31" s="131" t="s">
        <v>161</v>
      </c>
      <c r="K31" s="122"/>
      <c r="L31" s="112"/>
    </row>
    <row r="32" spans="1:12" ht="15">
      <c r="A32" s="110"/>
      <c r="B32" s="121"/>
      <c r="C32" s="120"/>
      <c r="D32" s="120"/>
      <c r="E32" s="122"/>
      <c r="F32" s="120"/>
      <c r="G32" s="121"/>
      <c r="H32" s="120"/>
      <c r="I32" s="120"/>
      <c r="J32" s="120"/>
      <c r="K32" s="122"/>
      <c r="L32" s="112"/>
    </row>
    <row r="33" spans="1:12" ht="15">
      <c r="A33" s="110"/>
      <c r="B33" s="121" t="s">
        <v>162</v>
      </c>
      <c r="C33" s="132"/>
      <c r="D33" s="126"/>
      <c r="E33" s="122"/>
      <c r="F33" s="120"/>
      <c r="G33" s="121" t="s">
        <v>163</v>
      </c>
      <c r="H33" s="120"/>
      <c r="I33" s="133" t="s">
        <v>164</v>
      </c>
      <c r="J33" s="120"/>
      <c r="K33" s="122"/>
      <c r="L33" s="112"/>
    </row>
    <row r="34" spans="1:12" ht="15">
      <c r="A34" s="110"/>
      <c r="B34" s="134" t="s">
        <v>165</v>
      </c>
      <c r="C34" s="135"/>
      <c r="D34" s="120"/>
      <c r="E34" s="122"/>
      <c r="F34" s="120"/>
      <c r="G34" s="121"/>
      <c r="H34" s="120"/>
      <c r="I34" s="120"/>
      <c r="J34" s="120"/>
      <c r="K34" s="122"/>
      <c r="L34" s="112"/>
    </row>
    <row r="35" spans="1:12" ht="15">
      <c r="A35" s="110"/>
      <c r="B35" s="136"/>
      <c r="C35" s="132"/>
      <c r="D35" s="120"/>
      <c r="E35" s="122"/>
      <c r="F35" s="120"/>
      <c r="G35" s="121"/>
      <c r="H35" s="120"/>
      <c r="I35" s="120"/>
      <c r="J35" s="120"/>
      <c r="K35" s="122"/>
      <c r="L35" s="112"/>
    </row>
    <row r="36" spans="1:12" ht="15">
      <c r="A36" s="110"/>
      <c r="B36" s="121" t="s">
        <v>166</v>
      </c>
      <c r="C36" s="120"/>
      <c r="D36" s="133" t="s">
        <v>167</v>
      </c>
      <c r="E36" s="122"/>
      <c r="F36" s="120"/>
      <c r="G36" s="137" t="s">
        <v>168</v>
      </c>
      <c r="H36" s="138"/>
      <c r="I36" s="133" t="s">
        <v>164</v>
      </c>
      <c r="J36" s="120"/>
      <c r="K36" s="122"/>
      <c r="L36" s="112"/>
    </row>
    <row r="37" spans="1:12" ht="15">
      <c r="A37" s="110"/>
      <c r="B37" s="121"/>
      <c r="C37" s="120"/>
      <c r="D37" s="120"/>
      <c r="E37" s="122"/>
      <c r="F37" s="120"/>
      <c r="G37" s="137"/>
      <c r="H37" s="138"/>
      <c r="I37" s="120"/>
      <c r="J37" s="120"/>
      <c r="K37" s="122"/>
      <c r="L37" s="112"/>
    </row>
    <row r="38" spans="1:12" ht="15">
      <c r="A38" s="110"/>
      <c r="B38" s="121" t="s">
        <v>169</v>
      </c>
      <c r="C38" s="120"/>
      <c r="D38" s="120"/>
      <c r="E38" s="139">
        <v>17214</v>
      </c>
      <c r="F38" s="120"/>
      <c r="G38" s="121" t="s">
        <v>170</v>
      </c>
      <c r="H38" s="120"/>
      <c r="I38" s="120"/>
      <c r="J38" s="120"/>
      <c r="K38" s="122"/>
      <c r="L38" s="112"/>
    </row>
    <row r="39" spans="1:12" ht="15">
      <c r="A39" s="110"/>
      <c r="B39" s="121"/>
      <c r="C39" s="120"/>
      <c r="D39" s="120"/>
      <c r="E39" s="122"/>
      <c r="F39" s="120"/>
      <c r="G39" s="249" t="s">
        <v>174</v>
      </c>
      <c r="H39" s="250"/>
      <c r="I39" s="251" t="s">
        <v>175</v>
      </c>
      <c r="J39" s="250"/>
      <c r="K39" s="252"/>
      <c r="L39" s="112"/>
    </row>
    <row r="40" spans="1:12" ht="15">
      <c r="A40" s="110"/>
      <c r="B40" s="121" t="s">
        <v>171</v>
      </c>
      <c r="C40" s="120"/>
      <c r="D40" s="120"/>
      <c r="E40" s="122"/>
      <c r="F40" s="120"/>
      <c r="G40" s="121"/>
      <c r="H40" s="120"/>
      <c r="I40" s="120"/>
      <c r="J40" s="120"/>
      <c r="K40" s="122"/>
      <c r="L40" s="140"/>
    </row>
    <row r="41" spans="1:12" ht="15">
      <c r="A41" s="110"/>
      <c r="B41" s="134" t="s">
        <v>172</v>
      </c>
      <c r="C41" s="120"/>
      <c r="D41" s="120"/>
      <c r="E41" s="122"/>
      <c r="F41" s="120"/>
      <c r="G41" s="121" t="s">
        <v>176</v>
      </c>
      <c r="H41" s="120"/>
      <c r="I41" s="120"/>
      <c r="J41" s="120"/>
      <c r="K41" s="122"/>
      <c r="L41" s="140"/>
    </row>
    <row r="42" spans="1:12" ht="15">
      <c r="A42" s="110"/>
      <c r="B42" s="141"/>
      <c r="C42" s="142"/>
      <c r="D42" s="142"/>
      <c r="E42" s="143"/>
      <c r="F42" s="120"/>
      <c r="G42" s="141"/>
      <c r="H42" s="142"/>
      <c r="I42" s="142"/>
      <c r="J42" s="142"/>
      <c r="K42" s="143"/>
      <c r="L42" s="112"/>
    </row>
    <row r="43" spans="1:12" ht="15" thickBot="1">
      <c r="A43" s="144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6"/>
    </row>
  </sheetData>
  <sheetProtection/>
  <mergeCells count="7">
    <mergeCell ref="B6:J6"/>
    <mergeCell ref="D7:G9"/>
    <mergeCell ref="B12:J14"/>
    <mergeCell ref="B27:E27"/>
    <mergeCell ref="G27:K27"/>
    <mergeCell ref="G39:H39"/>
    <mergeCell ref="I39:K39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2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50.28125" style="0" customWidth="1"/>
    <col min="4" max="4" width="16.140625" style="0" customWidth="1"/>
    <col min="5" max="5" width="15.421875" style="0" customWidth="1"/>
    <col min="7" max="7" width="12.140625" style="0" bestFit="1" customWidth="1"/>
  </cols>
  <sheetData>
    <row r="2" spans="1:7" ht="13.5" customHeight="1">
      <c r="A2" s="2"/>
      <c r="B2" s="149" t="s">
        <v>198</v>
      </c>
      <c r="C2" s="2"/>
      <c r="D2" s="2"/>
      <c r="E2" s="2"/>
      <c r="F2" s="2"/>
      <c r="G2" s="2"/>
    </row>
    <row r="3" spans="1:7" ht="13.5" customHeight="1">
      <c r="A3" s="2"/>
      <c r="B3" s="149" t="s">
        <v>177</v>
      </c>
      <c r="C3" s="2"/>
      <c r="D3" s="2"/>
      <c r="E3" s="2"/>
      <c r="F3" s="2"/>
      <c r="G3" s="2"/>
    </row>
    <row r="4" spans="1:7" ht="13.5" customHeight="1" thickBot="1">
      <c r="A4" s="2"/>
      <c r="B4" s="2"/>
      <c r="C4" s="2"/>
      <c r="D4" s="2"/>
      <c r="E4" s="2"/>
      <c r="F4" s="2"/>
      <c r="G4" s="2"/>
    </row>
    <row r="5" spans="1:7" ht="25.5" customHeight="1" thickBot="1" thickTop="1">
      <c r="A5" s="7" t="s">
        <v>0</v>
      </c>
      <c r="B5" s="8" t="s">
        <v>1</v>
      </c>
      <c r="C5" s="7" t="s">
        <v>2</v>
      </c>
      <c r="D5" s="7" t="s">
        <v>178</v>
      </c>
      <c r="E5" s="7" t="s">
        <v>3</v>
      </c>
      <c r="F5" s="2"/>
      <c r="G5" s="2"/>
    </row>
    <row r="6" spans="1:7" ht="13.5" customHeight="1" thickTop="1">
      <c r="A6" s="9"/>
      <c r="B6" s="9"/>
      <c r="C6" s="10"/>
      <c r="D6" s="11"/>
      <c r="E6" s="11"/>
      <c r="F6" s="2"/>
      <c r="G6" s="2"/>
    </row>
    <row r="7" spans="1:7" ht="13.5" customHeight="1">
      <c r="A7" s="97" t="s">
        <v>4</v>
      </c>
      <c r="B7" s="12" t="s">
        <v>5</v>
      </c>
      <c r="C7" s="13"/>
      <c r="D7" s="14"/>
      <c r="E7" s="14"/>
      <c r="F7" s="2"/>
      <c r="G7" s="2"/>
    </row>
    <row r="8" spans="1:7" ht="13.5" customHeight="1">
      <c r="A8" s="13">
        <v>1</v>
      </c>
      <c r="B8" s="12" t="s">
        <v>6</v>
      </c>
      <c r="C8" s="13"/>
      <c r="D8" s="14">
        <v>6296211</v>
      </c>
      <c r="E8" s="14">
        <v>6470886</v>
      </c>
      <c r="F8" s="2"/>
      <c r="G8" s="5"/>
    </row>
    <row r="9" spans="1:7" ht="13.5" customHeight="1">
      <c r="A9" s="13">
        <v>2</v>
      </c>
      <c r="B9" s="15" t="s">
        <v>7</v>
      </c>
      <c r="C9" s="13"/>
      <c r="D9" s="14">
        <v>0</v>
      </c>
      <c r="E9" s="14">
        <v>0</v>
      </c>
      <c r="F9" s="2"/>
      <c r="G9" s="5"/>
    </row>
    <row r="10" spans="1:7" ht="13.5" customHeight="1">
      <c r="A10" s="15"/>
      <c r="B10" s="16" t="s">
        <v>8</v>
      </c>
      <c r="C10" s="13"/>
      <c r="D10" s="14">
        <v>0</v>
      </c>
      <c r="E10" s="14">
        <v>0</v>
      </c>
      <c r="F10" s="2"/>
      <c r="G10" s="5"/>
    </row>
    <row r="11" spans="1:7" ht="13.5" customHeight="1">
      <c r="A11" s="15"/>
      <c r="B11" s="16" t="s">
        <v>9</v>
      </c>
      <c r="C11" s="13"/>
      <c r="D11" s="14">
        <v>0</v>
      </c>
      <c r="E11" s="14">
        <v>0</v>
      </c>
      <c r="F11" s="2"/>
      <c r="G11" s="5"/>
    </row>
    <row r="12" spans="1:7" ht="13.5" customHeight="1">
      <c r="A12" s="17"/>
      <c r="B12" s="18" t="s">
        <v>10</v>
      </c>
      <c r="C12" s="19"/>
      <c r="D12" s="20">
        <f>SUM(D8:D11)</f>
        <v>6296211</v>
      </c>
      <c r="E12" s="20">
        <f>SUM(E8:E11)</f>
        <v>6470886</v>
      </c>
      <c r="F12" s="2"/>
      <c r="G12" s="5"/>
    </row>
    <row r="13" spans="1:7" ht="13.5" customHeight="1">
      <c r="A13" s="13">
        <v>3</v>
      </c>
      <c r="B13" s="12" t="s">
        <v>11</v>
      </c>
      <c r="C13" s="13"/>
      <c r="D13" s="14"/>
      <c r="E13" s="14"/>
      <c r="F13" s="2"/>
      <c r="G13" s="5"/>
    </row>
    <row r="14" spans="1:7" ht="13.5" customHeight="1">
      <c r="A14" s="15"/>
      <c r="B14" s="16" t="s">
        <v>12</v>
      </c>
      <c r="C14" s="13"/>
      <c r="D14" s="14">
        <v>10000</v>
      </c>
      <c r="E14" s="14">
        <v>2124423</v>
      </c>
      <c r="F14" s="2"/>
      <c r="G14" s="5"/>
    </row>
    <row r="15" spans="1:7" ht="13.5" customHeight="1">
      <c r="A15" s="15"/>
      <c r="B15" s="16" t="s">
        <v>13</v>
      </c>
      <c r="C15" s="13"/>
      <c r="D15" s="14">
        <v>5750880</v>
      </c>
      <c r="E15" s="14">
        <v>5750880</v>
      </c>
      <c r="F15" s="2"/>
      <c r="G15" s="5"/>
    </row>
    <row r="16" spans="1:7" ht="13.5" customHeight="1">
      <c r="A16" s="15"/>
      <c r="B16" s="16" t="s">
        <v>14</v>
      </c>
      <c r="C16" s="13"/>
      <c r="D16" s="14">
        <v>1209561</v>
      </c>
      <c r="E16" s="14">
        <v>1244060</v>
      </c>
      <c r="F16" s="2"/>
      <c r="G16" s="5"/>
    </row>
    <row r="17" spans="1:7" ht="13.5" customHeight="1">
      <c r="A17" s="15"/>
      <c r="B17" s="16" t="s">
        <v>179</v>
      </c>
      <c r="C17" s="13"/>
      <c r="D17" s="14">
        <v>18437</v>
      </c>
      <c r="E17" s="14">
        <v>0</v>
      </c>
      <c r="F17" s="2"/>
      <c r="G17" s="5"/>
    </row>
    <row r="18" spans="1:7" ht="13.5" customHeight="1">
      <c r="A18" s="15"/>
      <c r="B18" s="16" t="s">
        <v>180</v>
      </c>
      <c r="C18" s="13"/>
      <c r="D18" s="14">
        <v>0</v>
      </c>
      <c r="E18" s="14">
        <v>0</v>
      </c>
      <c r="F18" s="2"/>
      <c r="G18" s="5"/>
    </row>
    <row r="19" spans="1:7" ht="13.5" customHeight="1">
      <c r="A19" s="17"/>
      <c r="B19" s="18" t="s">
        <v>15</v>
      </c>
      <c r="C19" s="19"/>
      <c r="D19" s="20">
        <f>SUM(D14:D18)</f>
        <v>6988878</v>
      </c>
      <c r="E19" s="20">
        <f>SUM(E14:E18)</f>
        <v>9119363</v>
      </c>
      <c r="F19" s="2"/>
      <c r="G19" s="5"/>
    </row>
    <row r="20" spans="1:7" ht="13.5" customHeight="1">
      <c r="A20" s="13">
        <v>4</v>
      </c>
      <c r="B20" s="12" t="s">
        <v>16</v>
      </c>
      <c r="C20" s="13"/>
      <c r="D20" s="14"/>
      <c r="E20" s="14"/>
      <c r="F20" s="2"/>
      <c r="G20" s="5"/>
    </row>
    <row r="21" spans="1:7" ht="13.5" customHeight="1">
      <c r="A21" s="15"/>
      <c r="B21" s="16" t="s">
        <v>17</v>
      </c>
      <c r="C21" s="13"/>
      <c r="D21" s="14">
        <v>0</v>
      </c>
      <c r="E21" s="14">
        <v>0</v>
      </c>
      <c r="F21" s="2"/>
      <c r="G21" s="5"/>
    </row>
    <row r="22" spans="1:7" ht="13.5" customHeight="1">
      <c r="A22" s="15"/>
      <c r="B22" s="16" t="s">
        <v>18</v>
      </c>
      <c r="C22" s="13"/>
      <c r="D22" s="14">
        <v>0</v>
      </c>
      <c r="E22" s="14">
        <v>0</v>
      </c>
      <c r="F22" s="2"/>
      <c r="G22" s="5"/>
    </row>
    <row r="23" spans="1:7" ht="13.5" customHeight="1">
      <c r="A23" s="15"/>
      <c r="B23" s="16" t="s">
        <v>19</v>
      </c>
      <c r="C23" s="13"/>
      <c r="D23" s="14">
        <v>0</v>
      </c>
      <c r="E23" s="14">
        <v>0</v>
      </c>
      <c r="F23" s="2"/>
      <c r="G23" s="5"/>
    </row>
    <row r="24" spans="1:7" ht="13.5" customHeight="1">
      <c r="A24" s="15"/>
      <c r="B24" s="16" t="s">
        <v>20</v>
      </c>
      <c r="C24" s="13"/>
      <c r="D24" s="14">
        <v>6305477</v>
      </c>
      <c r="E24" s="14">
        <v>18790339</v>
      </c>
      <c r="F24" s="2"/>
      <c r="G24" s="5"/>
    </row>
    <row r="25" spans="1:7" ht="13.5" customHeight="1">
      <c r="A25" s="15"/>
      <c r="B25" s="16" t="s">
        <v>21</v>
      </c>
      <c r="C25" s="13"/>
      <c r="D25" s="14"/>
      <c r="E25" s="14"/>
      <c r="F25" s="2"/>
      <c r="G25" s="5"/>
    </row>
    <row r="26" spans="1:7" ht="13.5" customHeight="1">
      <c r="A26" s="17"/>
      <c r="B26" s="18" t="s">
        <v>22</v>
      </c>
      <c r="C26" s="19"/>
      <c r="D26" s="20">
        <f>SUM(D20:D25)</f>
        <v>6305477</v>
      </c>
      <c r="E26" s="20">
        <f>SUM(E20:E25)</f>
        <v>18790339</v>
      </c>
      <c r="F26" s="2"/>
      <c r="G26" s="5"/>
    </row>
    <row r="27" spans="1:7" ht="13.5" customHeight="1">
      <c r="A27" s="13">
        <v>5</v>
      </c>
      <c r="B27" s="12" t="s">
        <v>23</v>
      </c>
      <c r="C27" s="13"/>
      <c r="D27" s="14">
        <v>0</v>
      </c>
      <c r="E27" s="14">
        <v>0</v>
      </c>
      <c r="F27" s="2"/>
      <c r="G27" s="5"/>
    </row>
    <row r="28" spans="1:7" ht="13.5" customHeight="1">
      <c r="A28" s="13">
        <v>6</v>
      </c>
      <c r="B28" s="12" t="s">
        <v>24</v>
      </c>
      <c r="C28" s="13"/>
      <c r="D28" s="14">
        <v>0</v>
      </c>
      <c r="E28" s="14">
        <v>0</v>
      </c>
      <c r="F28" s="2"/>
      <c r="G28" s="5"/>
    </row>
    <row r="29" spans="1:7" ht="13.5" customHeight="1">
      <c r="A29" s="13">
        <v>7</v>
      </c>
      <c r="B29" s="12" t="s">
        <v>25</v>
      </c>
      <c r="C29" s="13"/>
      <c r="D29" s="14">
        <v>0</v>
      </c>
      <c r="E29" s="14">
        <v>0</v>
      </c>
      <c r="F29" s="2"/>
      <c r="G29" s="5"/>
    </row>
    <row r="30" spans="1:7" ht="13.5" customHeight="1">
      <c r="A30" s="15"/>
      <c r="B30" s="12"/>
      <c r="C30" s="13"/>
      <c r="D30" s="14"/>
      <c r="E30" s="14"/>
      <c r="F30" s="2"/>
      <c r="G30" s="5"/>
    </row>
    <row r="31" spans="1:7" ht="13.5" customHeight="1">
      <c r="A31" s="21"/>
      <c r="B31" s="22" t="s">
        <v>26</v>
      </c>
      <c r="C31" s="23"/>
      <c r="D31" s="148">
        <f>SUM(D12+D19+D26)</f>
        <v>19590566</v>
      </c>
      <c r="E31" s="148">
        <f>SUM(E12+E19+E26)</f>
        <v>34380588</v>
      </c>
      <c r="F31" s="2"/>
      <c r="G31" s="5"/>
    </row>
    <row r="32" spans="1:7" ht="13.5" customHeight="1">
      <c r="A32" s="15"/>
      <c r="B32" s="24"/>
      <c r="C32" s="13"/>
      <c r="D32" s="14"/>
      <c r="E32" s="14"/>
      <c r="F32" s="2"/>
      <c r="G32" s="5"/>
    </row>
    <row r="33" spans="1:7" ht="13.5" customHeight="1">
      <c r="A33" s="97" t="s">
        <v>27</v>
      </c>
      <c r="B33" s="12" t="s">
        <v>28</v>
      </c>
      <c r="C33" s="13"/>
      <c r="D33" s="14"/>
      <c r="E33" s="14"/>
      <c r="F33" s="2"/>
      <c r="G33" s="5"/>
    </row>
    <row r="34" spans="1:7" ht="13.5" customHeight="1">
      <c r="A34" s="13">
        <v>1</v>
      </c>
      <c r="B34" s="12" t="s">
        <v>29</v>
      </c>
      <c r="C34" s="13"/>
      <c r="D34" s="14"/>
      <c r="E34" s="14"/>
      <c r="F34" s="2"/>
      <c r="G34" s="5"/>
    </row>
    <row r="35" spans="1:7" ht="13.5" customHeight="1">
      <c r="A35" s="15"/>
      <c r="B35" s="16" t="s">
        <v>30</v>
      </c>
      <c r="C35" s="13"/>
      <c r="D35" s="14">
        <v>0</v>
      </c>
      <c r="E35" s="14">
        <v>0</v>
      </c>
      <c r="F35" s="2"/>
      <c r="G35" s="5"/>
    </row>
    <row r="36" spans="1:7" ht="13.5" customHeight="1">
      <c r="A36" s="15"/>
      <c r="B36" s="16" t="s">
        <v>31</v>
      </c>
      <c r="C36" s="13"/>
      <c r="D36" s="14">
        <v>0</v>
      </c>
      <c r="E36" s="14">
        <v>0</v>
      </c>
      <c r="F36" s="2"/>
      <c r="G36" s="5"/>
    </row>
    <row r="37" spans="1:7" ht="13.5" customHeight="1">
      <c r="A37" s="15"/>
      <c r="B37" s="16" t="s">
        <v>32</v>
      </c>
      <c r="C37" s="13"/>
      <c r="D37" s="14">
        <v>0</v>
      </c>
      <c r="E37" s="14">
        <v>0</v>
      </c>
      <c r="F37" s="2"/>
      <c r="G37" s="5"/>
    </row>
    <row r="38" spans="1:7" ht="13.5" customHeight="1">
      <c r="A38" s="15"/>
      <c r="B38" s="16" t="s">
        <v>33</v>
      </c>
      <c r="C38" s="13"/>
      <c r="D38" s="14">
        <v>0</v>
      </c>
      <c r="E38" s="14">
        <v>0</v>
      </c>
      <c r="F38" s="2"/>
      <c r="G38" s="5"/>
    </row>
    <row r="39" spans="1:7" ht="13.5" customHeight="1">
      <c r="A39" s="17"/>
      <c r="B39" s="18" t="s">
        <v>66</v>
      </c>
      <c r="C39" s="19"/>
      <c r="D39" s="20">
        <v>0</v>
      </c>
      <c r="E39" s="20">
        <v>0</v>
      </c>
      <c r="F39" s="2"/>
      <c r="G39" s="5"/>
    </row>
    <row r="40" spans="1:7" ht="13.5" customHeight="1">
      <c r="A40" s="13">
        <v>2</v>
      </c>
      <c r="B40" s="12" t="s">
        <v>34</v>
      </c>
      <c r="C40" s="13"/>
      <c r="D40" s="14"/>
      <c r="E40" s="14"/>
      <c r="F40" s="2"/>
      <c r="G40" s="5"/>
    </row>
    <row r="41" spans="1:7" ht="13.5" customHeight="1">
      <c r="A41" s="15"/>
      <c r="B41" s="16" t="s">
        <v>35</v>
      </c>
      <c r="C41" s="13"/>
      <c r="D41" s="14">
        <v>0</v>
      </c>
      <c r="E41" s="14">
        <v>0</v>
      </c>
      <c r="F41" s="2"/>
      <c r="G41" s="5"/>
    </row>
    <row r="42" spans="1:7" ht="13.5" customHeight="1">
      <c r="A42" s="15"/>
      <c r="B42" s="16" t="s">
        <v>36</v>
      </c>
      <c r="C42" s="13"/>
      <c r="D42" s="14">
        <v>0</v>
      </c>
      <c r="E42" s="14">
        <v>0</v>
      </c>
      <c r="F42" s="2"/>
      <c r="G42" s="5"/>
    </row>
    <row r="43" spans="1:7" ht="13.5" customHeight="1">
      <c r="A43" s="15"/>
      <c r="B43" s="16" t="s">
        <v>37</v>
      </c>
      <c r="C43" s="13"/>
      <c r="D43" s="14">
        <v>27850</v>
      </c>
      <c r="E43" s="14">
        <v>0</v>
      </c>
      <c r="F43" s="2"/>
      <c r="G43" s="5"/>
    </row>
    <row r="44" spans="1:7" ht="13.5" customHeight="1">
      <c r="A44" s="15"/>
      <c r="B44" s="16" t="s">
        <v>182</v>
      </c>
      <c r="C44" s="13"/>
      <c r="D44" s="14">
        <v>65627</v>
      </c>
      <c r="E44" s="147">
        <v>0</v>
      </c>
      <c r="F44" s="2"/>
      <c r="G44" s="5"/>
    </row>
    <row r="45" spans="1:7" ht="13.5" customHeight="1">
      <c r="A45" s="15"/>
      <c r="B45" s="16" t="s">
        <v>183</v>
      </c>
      <c r="C45" s="13"/>
      <c r="D45" s="14">
        <v>385694</v>
      </c>
      <c r="E45" s="14">
        <v>0</v>
      </c>
      <c r="F45" s="2"/>
      <c r="G45" s="5"/>
    </row>
    <row r="46" spans="1:7" ht="13.5" customHeight="1">
      <c r="A46" s="15"/>
      <c r="B46" s="16" t="s">
        <v>181</v>
      </c>
      <c r="C46" s="13"/>
      <c r="D46" s="14">
        <v>0</v>
      </c>
      <c r="E46" s="14">
        <v>598965</v>
      </c>
      <c r="F46" s="2"/>
      <c r="G46" s="5"/>
    </row>
    <row r="47" spans="1:7" ht="13.5" customHeight="1">
      <c r="A47" s="17"/>
      <c r="B47" s="18" t="s">
        <v>10</v>
      </c>
      <c r="C47" s="19"/>
      <c r="D47" s="20">
        <f>SUM(D40:D46)</f>
        <v>479171</v>
      </c>
      <c r="E47" s="20">
        <f>SUM(E40:E46)</f>
        <v>598965</v>
      </c>
      <c r="F47" s="2"/>
      <c r="G47" s="5"/>
    </row>
    <row r="48" spans="1:7" ht="13.5" customHeight="1">
      <c r="A48" s="13">
        <v>3</v>
      </c>
      <c r="B48" s="12" t="s">
        <v>38</v>
      </c>
      <c r="C48" s="13"/>
      <c r="D48" s="14">
        <v>0</v>
      </c>
      <c r="E48" s="14">
        <v>0</v>
      </c>
      <c r="F48" s="2"/>
      <c r="G48" s="5"/>
    </row>
    <row r="49" spans="1:7" ht="13.5" customHeight="1">
      <c r="A49" s="13">
        <v>4</v>
      </c>
      <c r="B49" s="12" t="s">
        <v>39</v>
      </c>
      <c r="C49" s="13"/>
      <c r="D49" s="14"/>
      <c r="E49" s="14"/>
      <c r="F49" s="2"/>
      <c r="G49" s="5"/>
    </row>
    <row r="50" spans="1:7" ht="13.5" customHeight="1">
      <c r="A50" s="15"/>
      <c r="B50" s="16" t="s">
        <v>40</v>
      </c>
      <c r="C50" s="13"/>
      <c r="D50" s="14">
        <v>0</v>
      </c>
      <c r="E50" s="14">
        <v>0</v>
      </c>
      <c r="F50" s="2"/>
      <c r="G50" s="5"/>
    </row>
    <row r="51" spans="1:7" ht="13.5" customHeight="1">
      <c r="A51" s="15"/>
      <c r="B51" s="16" t="s">
        <v>41</v>
      </c>
      <c r="C51" s="13"/>
      <c r="D51" s="14">
        <v>0</v>
      </c>
      <c r="E51" s="14">
        <v>0</v>
      </c>
      <c r="F51" s="2"/>
      <c r="G51" s="5"/>
    </row>
    <row r="52" spans="1:7" ht="13.5" customHeight="1">
      <c r="A52" s="15"/>
      <c r="B52" s="16" t="s">
        <v>42</v>
      </c>
      <c r="C52" s="13"/>
      <c r="D52" s="14">
        <v>0</v>
      </c>
      <c r="E52" s="14">
        <v>0</v>
      </c>
      <c r="F52" s="2"/>
      <c r="G52" s="5"/>
    </row>
    <row r="53" spans="1:7" ht="13.5" customHeight="1">
      <c r="A53" s="17"/>
      <c r="B53" s="18" t="s">
        <v>22</v>
      </c>
      <c r="C53" s="19"/>
      <c r="D53" s="20">
        <v>0</v>
      </c>
      <c r="E53" s="20">
        <v>0</v>
      </c>
      <c r="F53" s="2"/>
      <c r="G53" s="5"/>
    </row>
    <row r="54" spans="1:7" ht="13.5" customHeight="1">
      <c r="A54" s="13">
        <v>5</v>
      </c>
      <c r="B54" s="15" t="s">
        <v>43</v>
      </c>
      <c r="C54" s="13"/>
      <c r="D54" s="14">
        <v>0</v>
      </c>
      <c r="E54" s="14">
        <v>0</v>
      </c>
      <c r="F54" s="2"/>
      <c r="G54" s="5"/>
    </row>
    <row r="55" spans="1:7" ht="13.5" customHeight="1">
      <c r="A55" s="13">
        <v>6</v>
      </c>
      <c r="B55" s="15" t="s">
        <v>44</v>
      </c>
      <c r="C55" s="13"/>
      <c r="D55" s="14">
        <v>0</v>
      </c>
      <c r="E55" s="14">
        <v>0</v>
      </c>
      <c r="F55" s="2"/>
      <c r="G55" s="5"/>
    </row>
    <row r="56" spans="1:7" ht="13.5" customHeight="1">
      <c r="A56" s="25"/>
      <c r="B56" s="26" t="s">
        <v>45</v>
      </c>
      <c r="C56" s="27"/>
      <c r="D56" s="28">
        <f>D47</f>
        <v>479171</v>
      </c>
      <c r="E56" s="28">
        <f>E47</f>
        <v>598965</v>
      </c>
      <c r="F56" s="2"/>
      <c r="G56" s="5"/>
    </row>
    <row r="57" spans="1:7" ht="13.5" customHeight="1">
      <c r="A57" s="15"/>
      <c r="B57" s="24"/>
      <c r="C57" s="13"/>
      <c r="D57" s="14"/>
      <c r="E57" s="14"/>
      <c r="F57" s="2"/>
      <c r="G57" s="5"/>
    </row>
    <row r="58" spans="1:7" ht="18" customHeight="1" thickBot="1">
      <c r="A58" s="29"/>
      <c r="B58" s="29" t="s">
        <v>46</v>
      </c>
      <c r="C58" s="30"/>
      <c r="D58" s="31">
        <f>SUM(D31+D56)</f>
        <v>20069737</v>
      </c>
      <c r="E58" s="31">
        <f>SUM(E31+E56)</f>
        <v>34979553</v>
      </c>
      <c r="F58" s="2"/>
      <c r="G58" s="5"/>
    </row>
    <row r="59" spans="1:7" s="222" customFormat="1" ht="18" customHeight="1" thickTop="1">
      <c r="A59" s="217"/>
      <c r="B59" s="217"/>
      <c r="C59" s="218"/>
      <c r="D59" s="219"/>
      <c r="E59" s="219"/>
      <c r="F59" s="220"/>
      <c r="G59" s="221"/>
    </row>
    <row r="60" spans="1:7" ht="14.25">
      <c r="A60" s="2"/>
      <c r="B60" s="149" t="s">
        <v>198</v>
      </c>
      <c r="C60" s="2"/>
      <c r="D60" s="2"/>
      <c r="E60" s="2"/>
      <c r="F60" s="2"/>
      <c r="G60" s="2"/>
    </row>
    <row r="61" spans="1:7" ht="14.25">
      <c r="A61" s="2"/>
      <c r="B61" s="149" t="s">
        <v>177</v>
      </c>
      <c r="C61" s="2"/>
      <c r="D61" s="2"/>
      <c r="E61" s="2"/>
      <c r="F61" s="2"/>
      <c r="G61" s="2"/>
    </row>
    <row r="62" spans="1:7" ht="15" thickBot="1">
      <c r="A62" s="2"/>
      <c r="B62" s="2"/>
      <c r="C62" s="2"/>
      <c r="D62" s="2"/>
      <c r="E62" s="2"/>
      <c r="F62" s="2"/>
      <c r="G62" s="2"/>
    </row>
    <row r="63" spans="1:7" ht="21" thickBot="1" thickTop="1">
      <c r="A63" s="7" t="s">
        <v>47</v>
      </c>
      <c r="B63" s="32" t="s">
        <v>48</v>
      </c>
      <c r="C63" s="7" t="s">
        <v>2</v>
      </c>
      <c r="D63" s="33" t="s">
        <v>178</v>
      </c>
      <c r="E63" s="33" t="s">
        <v>3</v>
      </c>
      <c r="F63" s="2"/>
      <c r="G63" s="2"/>
    </row>
    <row r="64" spans="1:7" ht="13.5" customHeight="1" thickTop="1">
      <c r="A64" s="11"/>
      <c r="B64" s="9"/>
      <c r="C64" s="10"/>
      <c r="D64" s="34"/>
      <c r="E64" s="34"/>
      <c r="F64" s="2"/>
      <c r="G64" s="2"/>
    </row>
    <row r="65" spans="1:7" ht="13.5" customHeight="1">
      <c r="A65" s="35"/>
      <c r="B65" s="36" t="s">
        <v>49</v>
      </c>
      <c r="C65" s="13"/>
      <c r="D65" s="37"/>
      <c r="E65" s="37"/>
      <c r="F65" s="2"/>
      <c r="G65" s="2"/>
    </row>
    <row r="66" spans="1:7" ht="13.5" customHeight="1">
      <c r="A66" s="97" t="s">
        <v>4</v>
      </c>
      <c r="B66" s="12" t="s">
        <v>50</v>
      </c>
      <c r="C66" s="13"/>
      <c r="D66" s="37"/>
      <c r="E66" s="37"/>
      <c r="F66" s="2"/>
      <c r="G66" s="2"/>
    </row>
    <row r="67" spans="1:7" ht="13.5" customHeight="1">
      <c r="A67" s="13">
        <v>1</v>
      </c>
      <c r="B67" s="12" t="s">
        <v>51</v>
      </c>
      <c r="C67" s="13"/>
      <c r="D67" s="37">
        <v>0</v>
      </c>
      <c r="E67" s="37">
        <v>0</v>
      </c>
      <c r="F67" s="2"/>
      <c r="G67" s="2"/>
    </row>
    <row r="68" spans="1:7" ht="13.5" customHeight="1">
      <c r="A68" s="13">
        <v>2</v>
      </c>
      <c r="B68" s="12" t="s">
        <v>52</v>
      </c>
      <c r="C68" s="13"/>
      <c r="D68" s="37"/>
      <c r="E68" s="37"/>
      <c r="F68" s="2"/>
      <c r="G68" s="2"/>
    </row>
    <row r="69" spans="1:7" ht="13.5" customHeight="1">
      <c r="A69" s="15"/>
      <c r="B69" s="16" t="s">
        <v>53</v>
      </c>
      <c r="C69" s="13"/>
      <c r="D69" s="37"/>
      <c r="E69" s="37"/>
      <c r="F69" s="2"/>
      <c r="G69" s="2"/>
    </row>
    <row r="70" spans="1:7" ht="13.5" customHeight="1">
      <c r="A70" s="15"/>
      <c r="B70" s="16" t="s">
        <v>54</v>
      </c>
      <c r="C70" s="13"/>
      <c r="D70" s="37">
        <v>0</v>
      </c>
      <c r="E70" s="37">
        <v>0</v>
      </c>
      <c r="F70" s="2"/>
      <c r="G70" s="2"/>
    </row>
    <row r="71" spans="1:7" ht="13.5" customHeight="1">
      <c r="A71" s="15"/>
      <c r="B71" s="16" t="s">
        <v>55</v>
      </c>
      <c r="C71" s="13"/>
      <c r="D71" s="37">
        <v>0</v>
      </c>
      <c r="E71" s="37">
        <v>0</v>
      </c>
      <c r="F71" s="2"/>
      <c r="G71" s="2"/>
    </row>
    <row r="72" spans="1:7" ht="13.5" customHeight="1">
      <c r="A72" s="17"/>
      <c r="B72" s="18" t="s">
        <v>10</v>
      </c>
      <c r="C72" s="19"/>
      <c r="D72" s="38">
        <v>0</v>
      </c>
      <c r="E72" s="38">
        <v>0</v>
      </c>
      <c r="F72" s="2"/>
      <c r="G72" s="2"/>
    </row>
    <row r="73" spans="1:7" ht="13.5" customHeight="1">
      <c r="A73" s="13">
        <v>3</v>
      </c>
      <c r="B73" s="12" t="s">
        <v>56</v>
      </c>
      <c r="C73" s="13"/>
      <c r="D73" s="37"/>
      <c r="E73" s="37"/>
      <c r="F73" s="2"/>
      <c r="G73" s="2"/>
    </row>
    <row r="74" spans="1:7" ht="13.5" customHeight="1">
      <c r="A74" s="15"/>
      <c r="B74" s="16" t="s">
        <v>57</v>
      </c>
      <c r="C74" s="13"/>
      <c r="D74" s="37">
        <v>11214366</v>
      </c>
      <c r="E74" s="37">
        <v>27116064</v>
      </c>
      <c r="F74" s="2"/>
      <c r="G74" s="5"/>
    </row>
    <row r="75" spans="1:7" ht="13.5" customHeight="1">
      <c r="A75" s="15"/>
      <c r="B75" s="16" t="s">
        <v>58</v>
      </c>
      <c r="C75" s="13"/>
      <c r="D75" s="37">
        <v>114096</v>
      </c>
      <c r="E75" s="37">
        <v>0</v>
      </c>
      <c r="F75" s="2"/>
      <c r="G75" s="5"/>
    </row>
    <row r="76" spans="1:7" ht="13.5" customHeight="1">
      <c r="A76" s="15"/>
      <c r="B76" s="16" t="s">
        <v>184</v>
      </c>
      <c r="C76" s="13"/>
      <c r="D76" s="37">
        <v>39618</v>
      </c>
      <c r="E76" s="37">
        <v>84610</v>
      </c>
      <c r="F76" s="2"/>
      <c r="G76" s="5"/>
    </row>
    <row r="77" spans="1:7" ht="13.5" customHeight="1">
      <c r="A77" s="15"/>
      <c r="B77" s="16" t="s">
        <v>185</v>
      </c>
      <c r="C77" s="13"/>
      <c r="D77" s="37">
        <v>12000</v>
      </c>
      <c r="E77" s="37">
        <v>0</v>
      </c>
      <c r="F77" s="2"/>
      <c r="G77" s="5"/>
    </row>
    <row r="78" spans="1:7" ht="13.5" customHeight="1">
      <c r="A78" s="15"/>
      <c r="B78" s="16" t="s">
        <v>186</v>
      </c>
      <c r="C78" s="13"/>
      <c r="D78" s="37">
        <v>0</v>
      </c>
      <c r="E78" s="37">
        <v>0</v>
      </c>
      <c r="F78" s="2"/>
      <c r="G78" s="5"/>
    </row>
    <row r="79" spans="1:7" ht="13.5" customHeight="1">
      <c r="A79" s="15"/>
      <c r="B79" s="16" t="s">
        <v>187</v>
      </c>
      <c r="C79" s="13"/>
      <c r="D79" s="37">
        <v>0</v>
      </c>
      <c r="E79" s="37">
        <v>0</v>
      </c>
      <c r="F79" s="2"/>
      <c r="G79" s="5"/>
    </row>
    <row r="80" spans="1:7" ht="13.5" customHeight="1">
      <c r="A80" s="15"/>
      <c r="B80" s="16" t="s">
        <v>188</v>
      </c>
      <c r="C80" s="13"/>
      <c r="D80" s="37">
        <v>0</v>
      </c>
      <c r="E80" s="37">
        <v>0</v>
      </c>
      <c r="F80" s="2"/>
      <c r="G80" s="5"/>
    </row>
    <row r="81" spans="1:7" ht="13.5" customHeight="1">
      <c r="A81" s="15"/>
      <c r="B81" s="16" t="s">
        <v>189</v>
      </c>
      <c r="C81" s="13"/>
      <c r="D81" s="37">
        <v>701686</v>
      </c>
      <c r="E81" s="37">
        <v>0</v>
      </c>
      <c r="F81" s="2"/>
      <c r="G81" s="5"/>
    </row>
    <row r="82" spans="1:7" ht="13.5" customHeight="1">
      <c r="A82" s="15"/>
      <c r="B82" s="16" t="s">
        <v>190</v>
      </c>
      <c r="C82" s="13"/>
      <c r="D82" s="37">
        <v>0</v>
      </c>
      <c r="E82" s="37">
        <v>0</v>
      </c>
      <c r="F82" s="2"/>
      <c r="G82" s="5"/>
    </row>
    <row r="83" spans="1:7" ht="13.5" customHeight="1">
      <c r="A83" s="15"/>
      <c r="B83" s="16" t="s">
        <v>191</v>
      </c>
      <c r="C83" s="13"/>
      <c r="D83" s="37">
        <v>0</v>
      </c>
      <c r="E83" s="37">
        <v>0</v>
      </c>
      <c r="F83" s="2"/>
      <c r="G83" s="5"/>
    </row>
    <row r="84" spans="1:7" ht="13.5" customHeight="1">
      <c r="A84" s="17"/>
      <c r="B84" s="18" t="s">
        <v>15</v>
      </c>
      <c r="C84" s="19"/>
      <c r="D84" s="38">
        <f>SUM(D74:D83)</f>
        <v>12081766</v>
      </c>
      <c r="E84" s="38">
        <f>SUM(E74:E83)</f>
        <v>27200674</v>
      </c>
      <c r="F84" s="2"/>
      <c r="G84" s="5"/>
    </row>
    <row r="85" spans="1:7" ht="13.5" customHeight="1">
      <c r="A85" s="13">
        <v>4</v>
      </c>
      <c r="B85" s="12" t="s">
        <v>59</v>
      </c>
      <c r="C85" s="13"/>
      <c r="D85" s="37">
        <v>0</v>
      </c>
      <c r="E85" s="37">
        <v>0</v>
      </c>
      <c r="F85" s="2"/>
      <c r="G85" s="5"/>
    </row>
    <row r="86" spans="1:7" ht="13.5" customHeight="1">
      <c r="A86" s="13">
        <v>5</v>
      </c>
      <c r="B86" s="12" t="s">
        <v>60</v>
      </c>
      <c r="C86" s="13"/>
      <c r="D86" s="37">
        <v>0</v>
      </c>
      <c r="E86" s="37">
        <v>0</v>
      </c>
      <c r="F86" s="2"/>
      <c r="G86" s="5"/>
    </row>
    <row r="87" spans="1:7" ht="13.5" customHeight="1">
      <c r="A87" s="15"/>
      <c r="B87" s="12"/>
      <c r="C87" s="13"/>
      <c r="D87" s="37"/>
      <c r="E87" s="37"/>
      <c r="F87" s="2"/>
      <c r="G87" s="5"/>
    </row>
    <row r="88" spans="1:7" ht="13.5" customHeight="1">
      <c r="A88" s="17"/>
      <c r="B88" s="17" t="s">
        <v>61</v>
      </c>
      <c r="C88" s="19"/>
      <c r="D88" s="38">
        <f>D84</f>
        <v>12081766</v>
      </c>
      <c r="E88" s="38">
        <f>E84</f>
        <v>27200674</v>
      </c>
      <c r="F88" s="2"/>
      <c r="G88" s="5"/>
    </row>
    <row r="89" spans="1:7" ht="13.5" customHeight="1">
      <c r="A89" s="15"/>
      <c r="B89" s="12"/>
      <c r="C89" s="13"/>
      <c r="D89" s="37"/>
      <c r="E89" s="37"/>
      <c r="F89" s="2"/>
      <c r="G89" s="5"/>
    </row>
    <row r="90" spans="1:7" ht="13.5" customHeight="1">
      <c r="A90" s="97" t="s">
        <v>27</v>
      </c>
      <c r="B90" s="12" t="s">
        <v>62</v>
      </c>
      <c r="C90" s="13"/>
      <c r="D90" s="37"/>
      <c r="E90" s="37"/>
      <c r="F90" s="2"/>
      <c r="G90" s="5"/>
    </row>
    <row r="91" spans="1:7" ht="13.5" customHeight="1">
      <c r="A91" s="12"/>
      <c r="B91" s="12"/>
      <c r="C91" s="13"/>
      <c r="D91" s="37"/>
      <c r="E91" s="37"/>
      <c r="F91" s="2"/>
      <c r="G91" s="5"/>
    </row>
    <row r="92" spans="1:7" ht="13.5" customHeight="1">
      <c r="A92" s="13">
        <v>1</v>
      </c>
      <c r="B92" s="12" t="s">
        <v>63</v>
      </c>
      <c r="C92" s="13"/>
      <c r="D92" s="37"/>
      <c r="E92" s="37"/>
      <c r="F92" s="2"/>
      <c r="G92" s="5"/>
    </row>
    <row r="93" spans="1:7" ht="13.5" customHeight="1">
      <c r="A93" s="15"/>
      <c r="B93" s="16" t="s">
        <v>64</v>
      </c>
      <c r="C93" s="13"/>
      <c r="D93" s="37">
        <v>0</v>
      </c>
      <c r="E93" s="37">
        <v>0</v>
      </c>
      <c r="F93" s="2"/>
      <c r="G93" s="5"/>
    </row>
    <row r="94" spans="1:7" ht="13.5" customHeight="1">
      <c r="A94" s="15"/>
      <c r="B94" s="16" t="s">
        <v>65</v>
      </c>
      <c r="C94" s="13"/>
      <c r="D94" s="37">
        <v>0</v>
      </c>
      <c r="E94" s="37">
        <v>0</v>
      </c>
      <c r="F94" s="2"/>
      <c r="G94" s="5"/>
    </row>
    <row r="95" spans="1:7" ht="13.5" customHeight="1">
      <c r="A95" s="17"/>
      <c r="B95" s="18" t="s">
        <v>66</v>
      </c>
      <c r="C95" s="19"/>
      <c r="D95" s="38">
        <v>0</v>
      </c>
      <c r="E95" s="38">
        <v>0</v>
      </c>
      <c r="F95" s="2"/>
      <c r="G95" s="5"/>
    </row>
    <row r="96" spans="1:7" ht="13.5" customHeight="1">
      <c r="A96" s="13">
        <v>2</v>
      </c>
      <c r="B96" s="12" t="s">
        <v>67</v>
      </c>
      <c r="C96" s="13"/>
      <c r="D96" s="37"/>
      <c r="E96" s="37"/>
      <c r="F96" s="2"/>
      <c r="G96" s="5"/>
    </row>
    <row r="97" spans="1:7" ht="13.5" customHeight="1">
      <c r="A97" s="13">
        <v>3</v>
      </c>
      <c r="B97" s="12" t="s">
        <v>68</v>
      </c>
      <c r="C97" s="13"/>
      <c r="D97" s="37">
        <v>0</v>
      </c>
      <c r="E97" s="37">
        <v>0</v>
      </c>
      <c r="F97" s="2"/>
      <c r="G97" s="5"/>
    </row>
    <row r="98" spans="1:7" ht="13.5" customHeight="1">
      <c r="A98" s="13">
        <v>4</v>
      </c>
      <c r="B98" s="12" t="s">
        <v>59</v>
      </c>
      <c r="C98" s="13"/>
      <c r="D98" s="37">
        <v>0</v>
      </c>
      <c r="E98" s="37">
        <v>0</v>
      </c>
      <c r="F98" s="2"/>
      <c r="G98" s="5"/>
    </row>
    <row r="99" spans="1:7" ht="13.5" customHeight="1">
      <c r="A99" s="15"/>
      <c r="B99" s="12"/>
      <c r="C99" s="13"/>
      <c r="D99" s="37">
        <v>0</v>
      </c>
      <c r="E99" s="37">
        <v>0</v>
      </c>
      <c r="F99" s="2"/>
      <c r="G99" s="5"/>
    </row>
    <row r="100" spans="1:7" ht="13.5" customHeight="1">
      <c r="A100" s="17"/>
      <c r="B100" s="17" t="s">
        <v>69</v>
      </c>
      <c r="C100" s="19"/>
      <c r="D100" s="38">
        <v>0</v>
      </c>
      <c r="E100" s="38">
        <v>0</v>
      </c>
      <c r="F100" s="2"/>
      <c r="G100" s="5"/>
    </row>
    <row r="101" spans="1:7" ht="13.5" customHeight="1">
      <c r="A101" s="15"/>
      <c r="B101" s="12"/>
      <c r="C101" s="13"/>
      <c r="D101" s="37"/>
      <c r="E101" s="37"/>
      <c r="F101" s="2"/>
      <c r="G101" s="5"/>
    </row>
    <row r="102" spans="1:7" ht="13.5" customHeight="1">
      <c r="A102" s="15"/>
      <c r="B102" s="12" t="s">
        <v>70</v>
      </c>
      <c r="C102" s="13"/>
      <c r="D102" s="37"/>
      <c r="E102" s="37"/>
      <c r="F102" s="2"/>
      <c r="G102" s="5"/>
    </row>
    <row r="103" spans="1:7" ht="13.5" customHeight="1">
      <c r="A103" s="13" t="s">
        <v>71</v>
      </c>
      <c r="B103" s="12" t="s">
        <v>72</v>
      </c>
      <c r="C103" s="13"/>
      <c r="D103" s="37"/>
      <c r="E103" s="37"/>
      <c r="F103" s="2"/>
      <c r="G103" s="5"/>
    </row>
    <row r="104" spans="1:7" ht="13.5" customHeight="1">
      <c r="A104" s="13">
        <v>1</v>
      </c>
      <c r="B104" s="15" t="s">
        <v>73</v>
      </c>
      <c r="C104" s="39" t="s">
        <v>74</v>
      </c>
      <c r="D104" s="37">
        <v>0</v>
      </c>
      <c r="E104" s="37">
        <v>0</v>
      </c>
      <c r="F104" s="2"/>
      <c r="G104" s="5"/>
    </row>
    <row r="105" spans="1:7" ht="13.5" customHeight="1">
      <c r="A105" s="13">
        <v>2</v>
      </c>
      <c r="B105" s="15" t="s">
        <v>75</v>
      </c>
      <c r="C105" s="39" t="s">
        <v>74</v>
      </c>
      <c r="D105" s="37">
        <v>0</v>
      </c>
      <c r="E105" s="37">
        <v>0</v>
      </c>
      <c r="F105" s="2"/>
      <c r="G105" s="5"/>
    </row>
    <row r="106" spans="1:7" ht="13.5" customHeight="1">
      <c r="A106" s="13">
        <v>3</v>
      </c>
      <c r="B106" s="15" t="s">
        <v>76</v>
      </c>
      <c r="C106" s="13"/>
      <c r="D106" s="37">
        <v>5000000</v>
      </c>
      <c r="E106" s="37">
        <v>5000000</v>
      </c>
      <c r="F106" s="2"/>
      <c r="G106" s="5"/>
    </row>
    <row r="107" spans="1:7" ht="13.5" customHeight="1">
      <c r="A107" s="13">
        <v>4</v>
      </c>
      <c r="B107" s="15" t="s">
        <v>77</v>
      </c>
      <c r="C107" s="13"/>
      <c r="D107" s="37">
        <v>0</v>
      </c>
      <c r="E107" s="37">
        <v>0</v>
      </c>
      <c r="F107" s="2"/>
      <c r="G107" s="5"/>
    </row>
    <row r="108" spans="1:7" ht="13.5" customHeight="1">
      <c r="A108" s="13">
        <v>5</v>
      </c>
      <c r="B108" s="15" t="s">
        <v>78</v>
      </c>
      <c r="C108" s="13"/>
      <c r="D108" s="37">
        <v>0</v>
      </c>
      <c r="E108" s="37">
        <v>0</v>
      </c>
      <c r="F108" s="2"/>
      <c r="G108" s="5"/>
    </row>
    <row r="109" spans="1:7" ht="13.5" customHeight="1">
      <c r="A109" s="13">
        <v>6</v>
      </c>
      <c r="B109" s="15" t="s">
        <v>79</v>
      </c>
      <c r="C109" s="13"/>
      <c r="D109" s="37">
        <v>0</v>
      </c>
      <c r="E109" s="37">
        <v>0</v>
      </c>
      <c r="F109" s="2"/>
      <c r="G109" s="5"/>
    </row>
    <row r="110" spans="1:7" ht="13.5" customHeight="1">
      <c r="A110" s="13">
        <v>7</v>
      </c>
      <c r="B110" s="15" t="s">
        <v>80</v>
      </c>
      <c r="C110" s="13"/>
      <c r="D110" s="37">
        <v>500000</v>
      </c>
      <c r="E110" s="37">
        <v>500000</v>
      </c>
      <c r="F110" s="2"/>
      <c r="G110" s="5"/>
    </row>
    <row r="111" spans="1:7" ht="13.5" customHeight="1">
      <c r="A111" s="13">
        <v>8</v>
      </c>
      <c r="B111" s="15" t="s">
        <v>81</v>
      </c>
      <c r="C111" s="13"/>
      <c r="D111" s="37">
        <v>1499227</v>
      </c>
      <c r="E111" s="37">
        <v>1499227</v>
      </c>
      <c r="F111" s="2"/>
      <c r="G111" s="5"/>
    </row>
    <row r="112" spans="1:7" ht="13.5" customHeight="1">
      <c r="A112" s="13">
        <v>9</v>
      </c>
      <c r="B112" s="15" t="s">
        <v>82</v>
      </c>
      <c r="C112" s="13"/>
      <c r="D112" s="37">
        <v>0</v>
      </c>
      <c r="E112" s="37">
        <v>0</v>
      </c>
      <c r="F112" s="2"/>
      <c r="G112" s="5"/>
    </row>
    <row r="113" spans="1:7" ht="13.5" customHeight="1">
      <c r="A113" s="13">
        <v>10</v>
      </c>
      <c r="B113" s="15" t="s">
        <v>83</v>
      </c>
      <c r="C113" s="13"/>
      <c r="D113" s="37">
        <v>988744</v>
      </c>
      <c r="E113" s="37">
        <v>779651</v>
      </c>
      <c r="F113" s="2"/>
      <c r="G113" s="5"/>
    </row>
    <row r="114" spans="1:7" ht="14.25">
      <c r="A114" s="40"/>
      <c r="B114" s="40" t="s">
        <v>84</v>
      </c>
      <c r="C114" s="41"/>
      <c r="D114" s="42">
        <f>SUM(D104:D113)</f>
        <v>7987971</v>
      </c>
      <c r="E114" s="42">
        <f>SUM(E104:E113)</f>
        <v>7778878</v>
      </c>
      <c r="F114" s="2"/>
      <c r="G114" s="5"/>
    </row>
    <row r="115" spans="1:7" ht="14.25">
      <c r="A115" s="43"/>
      <c r="B115" s="44"/>
      <c r="C115" s="45"/>
      <c r="D115" s="46"/>
      <c r="E115" s="46"/>
      <c r="F115" s="2"/>
      <c r="G115" s="5"/>
    </row>
    <row r="116" spans="1:7" ht="15" thickBot="1">
      <c r="A116" s="47"/>
      <c r="B116" s="47" t="s">
        <v>85</v>
      </c>
      <c r="C116" s="48"/>
      <c r="D116" s="1">
        <f>SUM(D88+D114)</f>
        <v>20069737</v>
      </c>
      <c r="E116" s="1">
        <f>SUM(E88+E114)</f>
        <v>34979552</v>
      </c>
      <c r="F116" s="2"/>
      <c r="G116" s="5"/>
    </row>
    <row r="117" spans="1:7" ht="15" thickTop="1">
      <c r="A117" s="2"/>
      <c r="B117" s="2"/>
      <c r="C117" s="2"/>
      <c r="D117" s="5"/>
      <c r="E117" s="5"/>
      <c r="F117" s="2"/>
      <c r="G117" s="2"/>
    </row>
    <row r="125" spans="1:8" ht="14.25">
      <c r="A125" s="2"/>
      <c r="B125" s="96"/>
      <c r="C125" s="2"/>
      <c r="D125" s="2"/>
      <c r="E125" s="2"/>
      <c r="F125" s="2"/>
      <c r="G125" s="2"/>
      <c r="H125" s="2"/>
    </row>
    <row r="126" spans="1:8" ht="14.25">
      <c r="A126" s="2"/>
      <c r="B126" s="96"/>
      <c r="C126" s="2"/>
      <c r="D126" s="2"/>
      <c r="E126" s="2"/>
      <c r="F126" s="2"/>
      <c r="G126" s="2"/>
      <c r="H126" s="2"/>
    </row>
  </sheetData>
  <sheetProtection/>
  <printOptions/>
  <pageMargins left="0.7" right="0.7" top="0.75" bottom="0.75" header="0.3" footer="0.3"/>
  <pageSetup horizontalDpi="180" verticalDpi="18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52.140625" style="0" customWidth="1"/>
    <col min="3" max="3" width="8.00390625" style="0" customWidth="1"/>
    <col min="4" max="4" width="11.57421875" style="0" customWidth="1"/>
    <col min="5" max="5" width="10.7109375" style="0" customWidth="1"/>
  </cols>
  <sheetData>
    <row r="1" spans="1:5" ht="14.25">
      <c r="A1" s="2"/>
      <c r="B1" s="149" t="s">
        <v>198</v>
      </c>
      <c r="C1" s="2"/>
      <c r="D1" s="2"/>
      <c r="E1" s="2"/>
    </row>
    <row r="2" spans="1:5" ht="14.25">
      <c r="A2" s="2"/>
      <c r="B2" s="160" t="s">
        <v>193</v>
      </c>
      <c r="C2" s="2"/>
      <c r="D2" s="2"/>
      <c r="E2" s="2"/>
    </row>
    <row r="3" spans="1:5" ht="15" thickBot="1">
      <c r="A3" s="2"/>
      <c r="B3" s="2"/>
      <c r="C3" s="2"/>
      <c r="D3" s="2"/>
      <c r="E3" s="2"/>
    </row>
    <row r="4" spans="1:5" ht="21" thickBot="1" thickTop="1">
      <c r="A4" s="159"/>
      <c r="B4" s="153" t="s">
        <v>86</v>
      </c>
      <c r="C4" s="154" t="s">
        <v>2</v>
      </c>
      <c r="D4" s="152" t="s">
        <v>178</v>
      </c>
      <c r="E4" s="189" t="s">
        <v>3</v>
      </c>
    </row>
    <row r="5" spans="1:5" ht="15" thickTop="1">
      <c r="A5" s="190"/>
      <c r="B5" s="49"/>
      <c r="C5" s="50"/>
      <c r="D5" s="49"/>
      <c r="E5" s="191"/>
    </row>
    <row r="6" spans="1:5" ht="14.25">
      <c r="A6" s="192">
        <v>1</v>
      </c>
      <c r="B6" s="4" t="s">
        <v>87</v>
      </c>
      <c r="C6" s="6"/>
      <c r="D6" s="51">
        <v>8700653</v>
      </c>
      <c r="E6" s="193">
        <v>18058405</v>
      </c>
    </row>
    <row r="7" spans="1:5" ht="24" customHeight="1">
      <c r="A7" s="192">
        <v>2</v>
      </c>
      <c r="B7" s="150" t="s">
        <v>88</v>
      </c>
      <c r="C7" s="6"/>
      <c r="D7" s="51"/>
      <c r="E7" s="193">
        <v>0</v>
      </c>
    </row>
    <row r="8" spans="1:5" ht="14.25">
      <c r="A8" s="192">
        <v>3</v>
      </c>
      <c r="B8" s="4" t="s">
        <v>89</v>
      </c>
      <c r="C8" s="6"/>
      <c r="D8" s="51"/>
      <c r="E8" s="193">
        <v>0</v>
      </c>
    </row>
    <row r="9" spans="1:5" ht="14.25">
      <c r="A9" s="192">
        <v>4</v>
      </c>
      <c r="B9" s="4" t="s">
        <v>90</v>
      </c>
      <c r="C9" s="6"/>
      <c r="D9" s="51">
        <v>-3270534</v>
      </c>
      <c r="E9" s="193">
        <v>-12696296</v>
      </c>
    </row>
    <row r="10" spans="1:5" ht="14.25">
      <c r="A10" s="192">
        <v>5</v>
      </c>
      <c r="B10" s="4" t="s">
        <v>91</v>
      </c>
      <c r="C10" s="6"/>
      <c r="D10" s="155">
        <v>-1981566</v>
      </c>
      <c r="E10" s="194">
        <v>-2407522</v>
      </c>
    </row>
    <row r="11" spans="1:5" ht="14.25">
      <c r="A11" s="195"/>
      <c r="B11" s="52" t="s">
        <v>92</v>
      </c>
      <c r="C11" s="6"/>
      <c r="D11" s="51">
        <v>-1698000</v>
      </c>
      <c r="E11" s="193">
        <v>-2063000</v>
      </c>
    </row>
    <row r="12" spans="1:5" ht="14.25">
      <c r="A12" s="195"/>
      <c r="B12" s="52" t="s">
        <v>93</v>
      </c>
      <c r="C12" s="6"/>
      <c r="D12" s="51">
        <v>-283566</v>
      </c>
      <c r="E12" s="193">
        <v>-344522</v>
      </c>
    </row>
    <row r="13" spans="1:5" ht="14.25">
      <c r="A13" s="192">
        <v>6</v>
      </c>
      <c r="B13" s="4" t="s">
        <v>94</v>
      </c>
      <c r="C13" s="6"/>
      <c r="D13" s="51">
        <v>-119793</v>
      </c>
      <c r="E13" s="193">
        <v>-149741</v>
      </c>
    </row>
    <row r="14" spans="1:5" ht="14.25">
      <c r="A14" s="192">
        <v>7</v>
      </c>
      <c r="B14" s="4" t="s">
        <v>95</v>
      </c>
      <c r="C14" s="6"/>
      <c r="D14" s="51">
        <v>-12688822</v>
      </c>
      <c r="E14" s="193">
        <v>-1908465</v>
      </c>
    </row>
    <row r="15" spans="1:5" ht="14.25">
      <c r="A15" s="196">
        <v>8</v>
      </c>
      <c r="B15" s="53" t="s">
        <v>96</v>
      </c>
      <c r="C15" s="54"/>
      <c r="D15" s="156">
        <f>SUM(D9+D10+D13+D14)</f>
        <v>-18060715</v>
      </c>
      <c r="E15" s="197">
        <f>SUM(E9+E10+E13+E14)</f>
        <v>-17162024</v>
      </c>
    </row>
    <row r="16" spans="1:5" ht="14.25">
      <c r="A16" s="198"/>
      <c r="B16" s="55"/>
      <c r="C16" s="56"/>
      <c r="D16" s="55"/>
      <c r="E16" s="199"/>
    </row>
    <row r="17" spans="1:5" ht="15" thickBot="1">
      <c r="A17" s="192">
        <v>9</v>
      </c>
      <c r="B17" s="35" t="s">
        <v>97</v>
      </c>
      <c r="C17" s="57"/>
      <c r="D17" s="157">
        <f>D6+D15</f>
        <v>-9360062</v>
      </c>
      <c r="E17" s="200">
        <f>SUM(E6+E7+E15)</f>
        <v>896381</v>
      </c>
    </row>
    <row r="18" spans="1:5" ht="15" thickTop="1">
      <c r="A18" s="192"/>
      <c r="B18" s="35"/>
      <c r="C18" s="6"/>
      <c r="D18" s="58"/>
      <c r="E18" s="201"/>
    </row>
    <row r="19" spans="1:5" ht="14.25">
      <c r="A19" s="192">
        <v>10</v>
      </c>
      <c r="B19" s="4" t="s">
        <v>98</v>
      </c>
      <c r="C19" s="6"/>
      <c r="D19" s="51">
        <v>0</v>
      </c>
      <c r="E19" s="193">
        <v>0</v>
      </c>
    </row>
    <row r="20" spans="1:5" ht="14.25">
      <c r="A20" s="192">
        <v>11</v>
      </c>
      <c r="B20" s="4" t="s">
        <v>99</v>
      </c>
      <c r="C20" s="6"/>
      <c r="D20" s="51">
        <v>0</v>
      </c>
      <c r="E20" s="193">
        <v>0</v>
      </c>
    </row>
    <row r="21" spans="1:5" ht="14.25">
      <c r="A21" s="192">
        <v>12</v>
      </c>
      <c r="B21" s="4" t="s">
        <v>100</v>
      </c>
      <c r="C21" s="6"/>
      <c r="D21" s="51">
        <f>D25</f>
        <v>10528673</v>
      </c>
      <c r="E21" s="193">
        <v>0</v>
      </c>
    </row>
    <row r="22" spans="1:5" ht="23.25" customHeight="1">
      <c r="A22" s="192"/>
      <c r="B22" s="150" t="s">
        <v>101</v>
      </c>
      <c r="C22" s="59" t="s">
        <v>74</v>
      </c>
      <c r="D22" s="51">
        <v>0</v>
      </c>
      <c r="E22" s="193">
        <v>0</v>
      </c>
    </row>
    <row r="23" spans="1:5" ht="14.25">
      <c r="A23" s="192"/>
      <c r="B23" s="4" t="s">
        <v>102</v>
      </c>
      <c r="C23" s="6"/>
      <c r="D23" s="51">
        <v>17852</v>
      </c>
      <c r="E23" s="193">
        <v>4906</v>
      </c>
    </row>
    <row r="24" spans="1:5" ht="14.25">
      <c r="A24" s="192"/>
      <c r="B24" s="4" t="s">
        <v>103</v>
      </c>
      <c r="C24" s="6"/>
      <c r="D24" s="51">
        <v>-78380</v>
      </c>
      <c r="E24" s="193">
        <v>-19890</v>
      </c>
    </row>
    <row r="25" spans="1:5" ht="14.25">
      <c r="A25" s="192"/>
      <c r="B25" s="4" t="s">
        <v>104</v>
      </c>
      <c r="C25" s="6"/>
      <c r="D25" s="51">
        <v>10528673</v>
      </c>
      <c r="E25" s="193">
        <v>0</v>
      </c>
    </row>
    <row r="26" spans="1:5" ht="14.25">
      <c r="A26" s="192">
        <v>13</v>
      </c>
      <c r="B26" s="4" t="s">
        <v>105</v>
      </c>
      <c r="C26" s="59"/>
      <c r="D26" s="156">
        <f>SUM(D23+D24+D25)</f>
        <v>10468145</v>
      </c>
      <c r="E26" s="197">
        <f>SUM(E23+E24+E25)</f>
        <v>-14984</v>
      </c>
    </row>
    <row r="27" spans="1:5" ht="14.25">
      <c r="A27" s="192"/>
      <c r="B27" s="4"/>
      <c r="C27" s="6"/>
      <c r="D27" s="51"/>
      <c r="E27" s="193"/>
    </row>
    <row r="28" spans="1:5" ht="15" thickBot="1">
      <c r="A28" s="192">
        <v>14</v>
      </c>
      <c r="B28" s="35" t="s">
        <v>106</v>
      </c>
      <c r="C28" s="60"/>
      <c r="D28" s="158">
        <f>D17+D26</f>
        <v>1108083</v>
      </c>
      <c r="E28" s="202">
        <f>E17+E26</f>
        <v>881397</v>
      </c>
    </row>
    <row r="29" spans="1:5" ht="15" thickTop="1">
      <c r="A29" s="192"/>
      <c r="B29" s="35"/>
      <c r="C29" s="6"/>
      <c r="D29" s="58"/>
      <c r="E29" s="201"/>
    </row>
    <row r="30" spans="1:5" ht="15" thickBot="1">
      <c r="A30" s="192">
        <v>15</v>
      </c>
      <c r="B30" s="35" t="s">
        <v>107</v>
      </c>
      <c r="C30" s="6"/>
      <c r="D30" s="61">
        <v>-119339</v>
      </c>
      <c r="E30" s="203">
        <v>-101746</v>
      </c>
    </row>
    <row r="31" spans="1:5" ht="15" thickTop="1">
      <c r="A31" s="192"/>
      <c r="B31" s="35"/>
      <c r="C31" s="6"/>
      <c r="D31" s="58"/>
      <c r="E31" s="201"/>
    </row>
    <row r="32" spans="1:5" ht="15" thickBot="1">
      <c r="A32" s="192">
        <v>16</v>
      </c>
      <c r="B32" s="35" t="s">
        <v>108</v>
      </c>
      <c r="C32" s="6"/>
      <c r="D32" s="151">
        <f>D28+D30</f>
        <v>988744</v>
      </c>
      <c r="E32" s="204">
        <f>E28+E30</f>
        <v>779651</v>
      </c>
    </row>
    <row r="33" spans="1:5" ht="15" thickTop="1">
      <c r="A33" s="192"/>
      <c r="B33" s="4"/>
      <c r="C33" s="6"/>
      <c r="D33" s="58"/>
      <c r="E33" s="201"/>
    </row>
    <row r="34" spans="1:5" ht="15" thickBot="1">
      <c r="A34" s="205">
        <v>17</v>
      </c>
      <c r="B34" s="206" t="s">
        <v>109</v>
      </c>
      <c r="C34" s="207"/>
      <c r="D34" s="208">
        <v>0</v>
      </c>
      <c r="E34" s="209">
        <v>0</v>
      </c>
    </row>
    <row r="35" ht="15" thickTop="1"/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8515625" style="0" customWidth="1"/>
    <col min="2" max="2" width="45.7109375" style="0" customWidth="1"/>
    <col min="4" max="4" width="11.57421875" style="0" customWidth="1"/>
    <col min="5" max="5" width="11.7109375" style="0" customWidth="1"/>
  </cols>
  <sheetData>
    <row r="2" spans="1:5" ht="14.25">
      <c r="A2" s="2"/>
      <c r="B2" s="149" t="s">
        <v>198</v>
      </c>
      <c r="C2" s="2"/>
      <c r="D2" s="2"/>
      <c r="E2" s="2"/>
    </row>
    <row r="3" spans="1:5" ht="14.25">
      <c r="A3" s="2"/>
      <c r="B3" s="149" t="s">
        <v>194</v>
      </c>
      <c r="C3" s="2"/>
      <c r="D3" s="2"/>
      <c r="E3" s="2"/>
    </row>
    <row r="4" spans="1:5" ht="15" thickBot="1">
      <c r="A4" s="2"/>
      <c r="B4" s="2"/>
      <c r="C4" s="2"/>
      <c r="D4" s="2"/>
      <c r="E4" s="2"/>
    </row>
    <row r="5" spans="1:5" ht="21" thickBot="1" thickTop="1">
      <c r="A5" s="173"/>
      <c r="B5" s="174" t="s">
        <v>192</v>
      </c>
      <c r="C5" s="175" t="s">
        <v>110</v>
      </c>
      <c r="D5" s="176" t="s">
        <v>178</v>
      </c>
      <c r="E5" s="176" t="s">
        <v>195</v>
      </c>
    </row>
    <row r="6" spans="1:5" ht="15" thickTop="1">
      <c r="A6" s="161"/>
      <c r="B6" s="62"/>
      <c r="C6" s="63"/>
      <c r="D6" s="64"/>
      <c r="E6" s="162"/>
    </row>
    <row r="7" spans="1:5" ht="14.25">
      <c r="A7" s="163"/>
      <c r="B7" s="65" t="s">
        <v>111</v>
      </c>
      <c r="C7" s="66"/>
      <c r="D7" s="67"/>
      <c r="E7" s="164"/>
    </row>
    <row r="8" spans="1:5" ht="14.25">
      <c r="A8" s="163"/>
      <c r="B8" s="68" t="s">
        <v>112</v>
      </c>
      <c r="C8" s="66"/>
      <c r="D8" s="69">
        <f>'Ardhura - Shpenzime 2013'!D28</f>
        <v>1108083</v>
      </c>
      <c r="E8" s="165">
        <v>881397</v>
      </c>
    </row>
    <row r="9" spans="1:5" ht="14.25">
      <c r="A9" s="163"/>
      <c r="B9" s="68" t="s">
        <v>113</v>
      </c>
      <c r="C9" s="66"/>
      <c r="D9" s="69">
        <v>0</v>
      </c>
      <c r="E9" s="165">
        <v>0</v>
      </c>
    </row>
    <row r="10" spans="1:5" ht="14.25">
      <c r="A10" s="163"/>
      <c r="B10" s="70" t="s">
        <v>114</v>
      </c>
      <c r="C10" s="66"/>
      <c r="D10" s="69">
        <v>119793</v>
      </c>
      <c r="E10" s="165">
        <v>149741</v>
      </c>
    </row>
    <row r="11" spans="1:5" ht="14.25">
      <c r="A11" s="163"/>
      <c r="B11" s="70" t="s">
        <v>115</v>
      </c>
      <c r="C11" s="66"/>
      <c r="D11" s="69">
        <v>0</v>
      </c>
      <c r="E11" s="165">
        <v>0</v>
      </c>
    </row>
    <row r="12" spans="1:5" ht="14.25">
      <c r="A12" s="163"/>
      <c r="B12" s="70" t="s">
        <v>116</v>
      </c>
      <c r="C12" s="66"/>
      <c r="D12" s="69">
        <v>0</v>
      </c>
      <c r="E12" s="165">
        <v>0</v>
      </c>
    </row>
    <row r="13" spans="1:5" ht="24.75" customHeight="1">
      <c r="A13" s="163"/>
      <c r="B13" s="106" t="s">
        <v>117</v>
      </c>
      <c r="C13" s="72"/>
      <c r="D13" s="69">
        <v>2130485</v>
      </c>
      <c r="E13" s="165">
        <v>34078594</v>
      </c>
    </row>
    <row r="14" spans="1:5" ht="14.25">
      <c r="A14" s="163"/>
      <c r="B14" s="71" t="s">
        <v>118</v>
      </c>
      <c r="C14" s="66"/>
      <c r="D14" s="69">
        <v>12484862</v>
      </c>
      <c r="E14" s="165">
        <v>3122030</v>
      </c>
    </row>
    <row r="15" spans="1:5" ht="15" thickBot="1">
      <c r="A15" s="163"/>
      <c r="B15" s="71" t="s">
        <v>119</v>
      </c>
      <c r="C15" s="66"/>
      <c r="D15" s="180">
        <v>-15118908</v>
      </c>
      <c r="E15" s="214">
        <v>-33018700</v>
      </c>
    </row>
    <row r="16" spans="1:5" ht="15" thickBot="1" thickTop="1">
      <c r="A16" s="163"/>
      <c r="B16" s="73" t="s">
        <v>120</v>
      </c>
      <c r="C16" s="74"/>
      <c r="D16" s="179">
        <f>SUM(D8:D15)</f>
        <v>724315</v>
      </c>
      <c r="E16" s="215">
        <f>SUM(E8:E15)</f>
        <v>5213062</v>
      </c>
    </row>
    <row r="17" spans="1:5" ht="15" thickTop="1">
      <c r="A17" s="163"/>
      <c r="B17" s="71" t="s">
        <v>121</v>
      </c>
      <c r="C17" s="66"/>
      <c r="D17" s="211">
        <v>0</v>
      </c>
      <c r="E17" s="210">
        <v>0</v>
      </c>
    </row>
    <row r="18" spans="1:5" ht="14.25">
      <c r="A18" s="163"/>
      <c r="B18" s="71" t="s">
        <v>122</v>
      </c>
      <c r="C18" s="66"/>
      <c r="D18" s="212">
        <v>119339</v>
      </c>
      <c r="E18" s="210">
        <v>101746</v>
      </c>
    </row>
    <row r="19" spans="1:5" ht="15" thickBot="1">
      <c r="A19" s="163"/>
      <c r="B19" s="75" t="s">
        <v>123</v>
      </c>
      <c r="C19" s="66"/>
      <c r="D19" s="213">
        <f>D16-D18</f>
        <v>604976</v>
      </c>
      <c r="E19" s="185">
        <f>E16-E18</f>
        <v>5111316</v>
      </c>
    </row>
    <row r="20" spans="1:5" ht="15" thickTop="1">
      <c r="A20" s="163"/>
      <c r="B20" s="71"/>
      <c r="C20" s="66"/>
      <c r="D20" s="177">
        <v>0</v>
      </c>
      <c r="E20" s="178">
        <v>0</v>
      </c>
    </row>
    <row r="21" spans="1:5" ht="14.25">
      <c r="A21" s="163"/>
      <c r="B21" s="65" t="s">
        <v>124</v>
      </c>
      <c r="C21" s="66"/>
      <c r="D21" s="69">
        <v>0</v>
      </c>
      <c r="E21" s="165">
        <v>0</v>
      </c>
    </row>
    <row r="22" spans="1:5" ht="14.25">
      <c r="A22" s="163"/>
      <c r="B22" s="76" t="s">
        <v>125</v>
      </c>
      <c r="C22" s="66"/>
      <c r="D22" s="69">
        <v>0</v>
      </c>
      <c r="E22" s="165">
        <v>0</v>
      </c>
    </row>
    <row r="23" spans="1:5" ht="14.25">
      <c r="A23" s="163"/>
      <c r="B23" s="76" t="s">
        <v>126</v>
      </c>
      <c r="C23" s="66"/>
      <c r="D23" s="69">
        <v>0</v>
      </c>
      <c r="E23" s="165">
        <v>0</v>
      </c>
    </row>
    <row r="24" spans="1:5" ht="14.25">
      <c r="A24" s="163"/>
      <c r="B24" s="76" t="s">
        <v>127</v>
      </c>
      <c r="C24" s="66"/>
      <c r="D24" s="69">
        <v>0</v>
      </c>
      <c r="E24" s="165">
        <v>0</v>
      </c>
    </row>
    <row r="25" spans="1:5" ht="14.25">
      <c r="A25" s="163"/>
      <c r="B25" s="76" t="s">
        <v>128</v>
      </c>
      <c r="C25" s="66"/>
      <c r="D25" s="69">
        <v>0</v>
      </c>
      <c r="E25" s="165">
        <v>0</v>
      </c>
    </row>
    <row r="26" spans="1:5" ht="15" thickBot="1">
      <c r="A26" s="163"/>
      <c r="B26" s="76" t="s">
        <v>129</v>
      </c>
      <c r="C26" s="66"/>
      <c r="D26" s="180">
        <v>0</v>
      </c>
      <c r="E26" s="181">
        <v>0</v>
      </c>
    </row>
    <row r="27" spans="1:5" ht="15" thickBot="1" thickTop="1">
      <c r="A27" s="163"/>
      <c r="B27" s="77" t="s">
        <v>130</v>
      </c>
      <c r="C27" s="66"/>
      <c r="D27" s="184">
        <v>0</v>
      </c>
      <c r="E27" s="186">
        <v>0</v>
      </c>
    </row>
    <row r="28" spans="1:5" ht="15" thickTop="1">
      <c r="A28" s="163"/>
      <c r="B28" s="3"/>
      <c r="C28" s="78"/>
      <c r="D28" s="211">
        <v>0</v>
      </c>
      <c r="E28" s="178">
        <v>0</v>
      </c>
    </row>
    <row r="29" spans="1:5" ht="14.25">
      <c r="A29" s="163"/>
      <c r="B29" s="79" t="s">
        <v>131</v>
      </c>
      <c r="C29" s="66"/>
      <c r="D29" s="69">
        <v>0</v>
      </c>
      <c r="E29" s="165">
        <v>0</v>
      </c>
    </row>
    <row r="30" spans="1:5" ht="14.25">
      <c r="A30" s="163"/>
      <c r="B30" s="81" t="s">
        <v>132</v>
      </c>
      <c r="C30" s="66"/>
      <c r="D30" s="80">
        <v>0</v>
      </c>
      <c r="E30" s="165">
        <v>0</v>
      </c>
    </row>
    <row r="31" spans="1:5" ht="14.25">
      <c r="A31" s="163"/>
      <c r="B31" s="71" t="s">
        <v>133</v>
      </c>
      <c r="C31" s="66"/>
      <c r="D31" s="69">
        <v>0</v>
      </c>
      <c r="E31" s="165">
        <v>0</v>
      </c>
    </row>
    <row r="32" spans="1:5" ht="14.25">
      <c r="A32" s="163"/>
      <c r="B32" s="71" t="s">
        <v>134</v>
      </c>
      <c r="C32" s="66"/>
      <c r="D32" s="69">
        <v>0</v>
      </c>
      <c r="E32" s="165">
        <v>0</v>
      </c>
    </row>
    <row r="33" spans="1:5" ht="15" thickBot="1">
      <c r="A33" s="163"/>
      <c r="B33" s="71" t="s">
        <v>135</v>
      </c>
      <c r="C33" s="66"/>
      <c r="D33" s="180">
        <v>-779651</v>
      </c>
      <c r="E33" s="181">
        <f>'Kapitali 2013'!G14+'Kapitali 2013'!G16</f>
        <v>-779651</v>
      </c>
    </row>
    <row r="34" spans="1:5" ht="15" thickBot="1" thickTop="1">
      <c r="A34" s="166"/>
      <c r="B34" s="75" t="s">
        <v>136</v>
      </c>
      <c r="C34" s="66"/>
      <c r="D34" s="184">
        <f>SUM(D29:D33)</f>
        <v>-779651</v>
      </c>
      <c r="E34" s="185">
        <f>E33</f>
        <v>-779651</v>
      </c>
    </row>
    <row r="35" spans="1:5" ht="15" thickTop="1">
      <c r="A35" s="163"/>
      <c r="B35" s="82"/>
      <c r="C35" s="66"/>
      <c r="D35" s="177"/>
      <c r="E35" s="178"/>
    </row>
    <row r="36" spans="1:5" ht="15" thickBot="1">
      <c r="A36" s="163"/>
      <c r="B36" s="65" t="s">
        <v>137</v>
      </c>
      <c r="C36" s="74"/>
      <c r="D36" s="182">
        <f>D19+D27+D34</f>
        <v>-174675</v>
      </c>
      <c r="E36" s="183">
        <v>597005</v>
      </c>
    </row>
    <row r="37" spans="1:5" ht="15" thickTop="1">
      <c r="A37" s="163"/>
      <c r="B37" s="65"/>
      <c r="C37" s="74"/>
      <c r="D37" s="187"/>
      <c r="E37" s="188"/>
    </row>
    <row r="38" spans="1:5" ht="14.25">
      <c r="A38" s="163"/>
      <c r="B38" s="65" t="s">
        <v>138</v>
      </c>
      <c r="C38" s="74"/>
      <c r="D38" s="83">
        <v>6470886</v>
      </c>
      <c r="E38" s="167">
        <v>5873881</v>
      </c>
    </row>
    <row r="39" spans="1:5" ht="15" thickBot="1">
      <c r="A39" s="168"/>
      <c r="B39" s="169" t="s">
        <v>139</v>
      </c>
      <c r="C39" s="170"/>
      <c r="D39" s="171">
        <f>SUM(D36+D38)</f>
        <v>6296211</v>
      </c>
      <c r="E39" s="172">
        <v>6470886</v>
      </c>
    </row>
    <row r="40" spans="1:5" ht="15" thickTop="1">
      <c r="A40" s="2"/>
      <c r="B40" s="2"/>
      <c r="C40" s="2"/>
      <c r="D40" s="2"/>
      <c r="E40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45.7109375" style="0" customWidth="1"/>
    <col min="3" max="3" width="15.28125" style="0" customWidth="1"/>
    <col min="4" max="4" width="11.57421875" style="0" customWidth="1"/>
    <col min="5" max="5" width="14.00390625" style="0" customWidth="1"/>
    <col min="6" max="6" width="13.28125" style="0" customWidth="1"/>
    <col min="7" max="7" width="12.140625" style="0" bestFit="1" customWidth="1"/>
  </cols>
  <sheetData>
    <row r="2" spans="1:7" ht="14.25">
      <c r="A2" s="2"/>
      <c r="B2" s="149" t="s">
        <v>198</v>
      </c>
      <c r="C2" s="2"/>
      <c r="D2" s="95"/>
      <c r="E2" s="2"/>
      <c r="F2" s="2"/>
      <c r="G2" s="2"/>
    </row>
    <row r="3" spans="1:7" ht="14.25">
      <c r="A3" s="2"/>
      <c r="B3" s="149" t="s">
        <v>196</v>
      </c>
      <c r="C3" s="2"/>
      <c r="D3" s="2"/>
      <c r="E3" s="2"/>
      <c r="F3" s="2"/>
      <c r="G3" s="2"/>
    </row>
    <row r="4" spans="1:7" ht="15" thickBot="1">
      <c r="A4" s="2"/>
      <c r="B4" s="2"/>
      <c r="C4" s="2"/>
      <c r="D4" s="2"/>
      <c r="E4" s="2"/>
      <c r="F4" s="2"/>
      <c r="G4" s="2"/>
    </row>
    <row r="5" spans="1:7" ht="31.5" thickBot="1" thickTop="1">
      <c r="A5" s="84"/>
      <c r="B5" s="84"/>
      <c r="C5" s="85" t="s">
        <v>140</v>
      </c>
      <c r="D5" s="85" t="s">
        <v>77</v>
      </c>
      <c r="E5" s="85" t="s">
        <v>141</v>
      </c>
      <c r="F5" s="86" t="s">
        <v>142</v>
      </c>
      <c r="G5" s="85" t="s">
        <v>143</v>
      </c>
    </row>
    <row r="6" spans="1:7" ht="18.75" customHeight="1" thickTop="1">
      <c r="A6" s="98"/>
      <c r="B6" s="62"/>
      <c r="C6" s="63"/>
      <c r="D6" s="62"/>
      <c r="E6" s="62"/>
      <c r="F6" s="87"/>
      <c r="G6" s="99"/>
    </row>
    <row r="7" spans="1:7" ht="18.75" customHeight="1">
      <c r="A7" s="100"/>
      <c r="B7" s="88" t="s">
        <v>144</v>
      </c>
      <c r="C7" s="89">
        <v>5000000</v>
      </c>
      <c r="D7" s="216">
        <v>0</v>
      </c>
      <c r="E7" s="89">
        <v>5820000</v>
      </c>
      <c r="F7" s="90">
        <v>693537</v>
      </c>
      <c r="G7" s="101">
        <f>SUM(C7:F7)</f>
        <v>11513537</v>
      </c>
    </row>
    <row r="8" spans="1:7" ht="18.75" customHeight="1">
      <c r="A8" s="100"/>
      <c r="B8" s="71" t="s">
        <v>145</v>
      </c>
      <c r="C8" s="90">
        <v>0</v>
      </c>
      <c r="D8" s="90">
        <v>0</v>
      </c>
      <c r="E8" s="90">
        <v>0</v>
      </c>
      <c r="F8" s="90">
        <v>779651</v>
      </c>
      <c r="G8" s="235">
        <f>F8</f>
        <v>779651</v>
      </c>
    </row>
    <row r="9" spans="1:7" ht="18.75" customHeight="1">
      <c r="A9" s="100"/>
      <c r="B9" s="71" t="s">
        <v>146</v>
      </c>
      <c r="C9" s="90">
        <v>0</v>
      </c>
      <c r="D9" s="90">
        <v>0</v>
      </c>
      <c r="E9" s="90">
        <v>0</v>
      </c>
      <c r="F9" s="90">
        <v>-693537</v>
      </c>
      <c r="G9" s="235">
        <f>F9</f>
        <v>-693537</v>
      </c>
    </row>
    <row r="10" spans="1:7" ht="18.75" customHeight="1">
      <c r="A10" s="100"/>
      <c r="B10" s="71" t="s">
        <v>147</v>
      </c>
      <c r="C10" s="90">
        <v>0</v>
      </c>
      <c r="D10" s="90">
        <v>0</v>
      </c>
      <c r="E10" s="90">
        <v>-3820773</v>
      </c>
      <c r="F10" s="90">
        <v>0</v>
      </c>
      <c r="G10" s="235">
        <v>0</v>
      </c>
    </row>
    <row r="11" spans="1:7" ht="18.75" customHeight="1">
      <c r="A11" s="100"/>
      <c r="B11" s="71" t="s">
        <v>148</v>
      </c>
      <c r="C11" s="90">
        <v>0</v>
      </c>
      <c r="D11" s="90">
        <v>0</v>
      </c>
      <c r="E11" s="90">
        <v>0</v>
      </c>
      <c r="F11" s="90">
        <v>0</v>
      </c>
      <c r="G11" s="235">
        <v>0</v>
      </c>
    </row>
    <row r="12" spans="1:7" ht="18.75" customHeight="1">
      <c r="A12" s="100"/>
      <c r="B12" s="88" t="s">
        <v>151</v>
      </c>
      <c r="C12" s="89">
        <f>SUM(C7:C11)</f>
        <v>5000000</v>
      </c>
      <c r="D12" s="89">
        <f>SUM(D7:D11)</f>
        <v>0</v>
      </c>
      <c r="E12" s="89">
        <f>SUM(E7:E11)</f>
        <v>1999227</v>
      </c>
      <c r="F12" s="89">
        <f>SUM(F7:F11)</f>
        <v>779651</v>
      </c>
      <c r="G12" s="101">
        <f>SUM(C12:F12)</f>
        <v>7778878</v>
      </c>
    </row>
    <row r="13" spans="1:7" ht="18.75" customHeight="1">
      <c r="A13" s="100"/>
      <c r="B13" s="71" t="s">
        <v>145</v>
      </c>
      <c r="C13" s="89">
        <v>0</v>
      </c>
      <c r="D13" s="89">
        <v>0</v>
      </c>
      <c r="E13" s="89"/>
      <c r="F13" s="91">
        <v>988744</v>
      </c>
      <c r="G13" s="101">
        <f>F13</f>
        <v>988744</v>
      </c>
    </row>
    <row r="14" spans="1:7" ht="18.75" customHeight="1">
      <c r="A14" s="100"/>
      <c r="B14" s="71" t="s">
        <v>146</v>
      </c>
      <c r="C14" s="89">
        <v>0</v>
      </c>
      <c r="D14" s="89">
        <v>0</v>
      </c>
      <c r="E14" s="89"/>
      <c r="F14" s="90">
        <v>-779651</v>
      </c>
      <c r="G14" s="101">
        <f>F14</f>
        <v>-779651</v>
      </c>
    </row>
    <row r="15" spans="1:7" ht="18.75" customHeight="1">
      <c r="A15" s="100"/>
      <c r="B15" s="71" t="s">
        <v>149</v>
      </c>
      <c r="C15" s="89">
        <v>0</v>
      </c>
      <c r="D15" s="89">
        <v>0</v>
      </c>
      <c r="E15" s="89"/>
      <c r="F15" s="90"/>
      <c r="G15" s="101">
        <v>0</v>
      </c>
    </row>
    <row r="16" spans="1:7" ht="18.75" customHeight="1">
      <c r="A16" s="100"/>
      <c r="B16" s="71" t="s">
        <v>147</v>
      </c>
      <c r="C16" s="89"/>
      <c r="D16" s="89"/>
      <c r="E16" s="89">
        <v>0</v>
      </c>
      <c r="F16" s="90">
        <v>0</v>
      </c>
      <c r="G16" s="101"/>
    </row>
    <row r="17" spans="1:7" ht="18.75" customHeight="1">
      <c r="A17" s="100"/>
      <c r="B17" s="71" t="s">
        <v>150</v>
      </c>
      <c r="C17" s="89">
        <v>0</v>
      </c>
      <c r="D17" s="89">
        <v>0</v>
      </c>
      <c r="E17" s="89">
        <v>0</v>
      </c>
      <c r="F17" s="90">
        <v>0</v>
      </c>
      <c r="G17" s="101">
        <v>0</v>
      </c>
    </row>
    <row r="18" spans="1:7" ht="18.75" customHeight="1">
      <c r="A18" s="102"/>
      <c r="B18" s="92"/>
      <c r="C18" s="93"/>
      <c r="D18" s="93"/>
      <c r="E18" s="93"/>
      <c r="F18" s="94"/>
      <c r="G18" s="101">
        <v>0</v>
      </c>
    </row>
    <row r="19" spans="1:7" ht="18.75" customHeight="1" thickBot="1">
      <c r="A19" s="103"/>
      <c r="B19" s="104" t="s">
        <v>197</v>
      </c>
      <c r="C19" s="105">
        <f>SUM(C12:C17)</f>
        <v>5000000</v>
      </c>
      <c r="D19" s="105">
        <f>SUM(D12:D17)</f>
        <v>0</v>
      </c>
      <c r="E19" s="105">
        <f>SUM(E12:E17)</f>
        <v>1999227</v>
      </c>
      <c r="F19" s="105">
        <f>SUM(F12:F17)</f>
        <v>988744</v>
      </c>
      <c r="G19" s="107">
        <f>SUM(G12:G17)</f>
        <v>7987971</v>
      </c>
    </row>
    <row r="20" spans="1:7" ht="15" thickTop="1">
      <c r="A20" s="2"/>
      <c r="B20" s="2"/>
      <c r="C20" s="2"/>
      <c r="D20" s="2"/>
      <c r="E20" s="2"/>
      <c r="F20" s="2"/>
      <c r="G20" s="2"/>
    </row>
  </sheetData>
  <sheetProtection/>
  <printOptions/>
  <pageMargins left="0.7" right="0.7" top="0.75" bottom="0.75" header="0.3" footer="0.3"/>
  <pageSetup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38.8515625" style="0" customWidth="1"/>
    <col min="3" max="3" width="4.851562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8" max="8" width="6.28125" style="0" customWidth="1"/>
    <col min="9" max="9" width="19.8515625" style="0" customWidth="1"/>
    <col min="10" max="10" width="6.57421875" style="0" customWidth="1"/>
    <col min="11" max="11" width="10.00390625" style="0" customWidth="1"/>
    <col min="14" max="14" width="10.57421875" style="0" customWidth="1"/>
    <col min="15" max="17" width="10.8515625" style="0" customWidth="1"/>
    <col min="18" max="18" width="11.28125" style="0" customWidth="1"/>
    <col min="19" max="19" width="10.421875" style="0" customWidth="1"/>
    <col min="21" max="21" width="7.28125" style="0" customWidth="1"/>
    <col min="22" max="22" width="19.00390625" style="0" customWidth="1"/>
    <col min="28" max="28" width="10.421875" style="0" customWidth="1"/>
    <col min="29" max="29" width="10.7109375" style="0" customWidth="1"/>
    <col min="30" max="30" width="10.421875" style="0" customWidth="1"/>
    <col min="31" max="31" width="11.140625" style="0" customWidth="1"/>
    <col min="32" max="32" width="13.7109375" style="0" customWidth="1"/>
  </cols>
  <sheetData>
    <row r="2" ht="15">
      <c r="B2" s="223" t="s">
        <v>198</v>
      </c>
    </row>
    <row r="4" spans="2:7" ht="18" customHeight="1">
      <c r="B4" s="258" t="s">
        <v>199</v>
      </c>
      <c r="C4" s="258"/>
      <c r="D4" s="258"/>
      <c r="E4" s="258"/>
      <c r="F4" s="258"/>
      <c r="G4" s="258"/>
    </row>
    <row r="6" spans="1:7" s="224" customFormat="1" ht="15" customHeight="1">
      <c r="A6" s="256" t="s">
        <v>200</v>
      </c>
      <c r="B6" s="257" t="s">
        <v>201</v>
      </c>
      <c r="C6" s="256"/>
      <c r="D6" s="236" t="s">
        <v>202</v>
      </c>
      <c r="E6" s="256" t="s">
        <v>203</v>
      </c>
      <c r="F6" s="256" t="s">
        <v>204</v>
      </c>
      <c r="G6" s="236" t="s">
        <v>202</v>
      </c>
    </row>
    <row r="7" spans="1:7" s="224" customFormat="1" ht="15" customHeight="1">
      <c r="A7" s="256"/>
      <c r="B7" s="257"/>
      <c r="C7" s="256"/>
      <c r="D7" s="237" t="s">
        <v>205</v>
      </c>
      <c r="E7" s="256"/>
      <c r="F7" s="256"/>
      <c r="G7" s="238" t="s">
        <v>206</v>
      </c>
    </row>
    <row r="8" spans="1:7" ht="14.25">
      <c r="A8" s="225">
        <v>1</v>
      </c>
      <c r="B8" s="226" t="s">
        <v>207</v>
      </c>
      <c r="C8" s="225"/>
      <c r="D8" s="227">
        <v>0</v>
      </c>
      <c r="E8" s="227">
        <v>0</v>
      </c>
      <c r="F8" s="227">
        <v>0</v>
      </c>
      <c r="G8" s="227">
        <f aca="true" t="shared" si="0" ref="G8:G15">D8+E8-F8</f>
        <v>0</v>
      </c>
    </row>
    <row r="9" spans="1:7" ht="14.25">
      <c r="A9" s="225">
        <v>2</v>
      </c>
      <c r="B9" s="228" t="s">
        <v>208</v>
      </c>
      <c r="C9" s="225"/>
      <c r="D9" s="227">
        <v>0</v>
      </c>
      <c r="E9" s="227">
        <v>0</v>
      </c>
      <c r="F9" s="227">
        <f>D9</f>
        <v>0</v>
      </c>
      <c r="G9" s="227">
        <f t="shared" si="0"/>
        <v>0</v>
      </c>
    </row>
    <row r="10" spans="1:7" ht="14.25">
      <c r="A10" s="225">
        <v>3</v>
      </c>
      <c r="B10" s="228" t="s">
        <v>209</v>
      </c>
      <c r="C10" s="225"/>
      <c r="D10" s="227">
        <v>0</v>
      </c>
      <c r="E10" s="227">
        <v>0</v>
      </c>
      <c r="F10" s="227">
        <f>D10</f>
        <v>0</v>
      </c>
      <c r="G10" s="227">
        <f t="shared" si="0"/>
        <v>0</v>
      </c>
    </row>
    <row r="11" spans="1:7" ht="14.25">
      <c r="A11" s="225">
        <v>4</v>
      </c>
      <c r="B11" s="226" t="s">
        <v>210</v>
      </c>
      <c r="C11" s="225"/>
      <c r="D11" s="227">
        <v>238124</v>
      </c>
      <c r="E11" s="227">
        <v>0</v>
      </c>
      <c r="F11" s="227">
        <v>0</v>
      </c>
      <c r="G11" s="227">
        <f t="shared" si="0"/>
        <v>238124</v>
      </c>
    </row>
    <row r="12" spans="1:7" ht="14.25">
      <c r="A12" s="225">
        <v>5</v>
      </c>
      <c r="B12" s="228" t="s">
        <v>211</v>
      </c>
      <c r="C12" s="225"/>
      <c r="D12" s="227">
        <v>1104923</v>
      </c>
      <c r="E12" s="227">
        <v>0</v>
      </c>
      <c r="F12" s="227">
        <v>0</v>
      </c>
      <c r="G12" s="227">
        <f t="shared" si="0"/>
        <v>1104923</v>
      </c>
    </row>
    <row r="13" spans="1:7" ht="14.25">
      <c r="A13" s="225">
        <v>6</v>
      </c>
      <c r="B13" s="228" t="s">
        <v>212</v>
      </c>
      <c r="C13" s="225"/>
      <c r="D13" s="227">
        <v>9101848</v>
      </c>
      <c r="E13" s="227">
        <v>0</v>
      </c>
      <c r="F13" s="227">
        <v>0</v>
      </c>
      <c r="G13" s="227">
        <f t="shared" si="0"/>
        <v>9101848</v>
      </c>
    </row>
    <row r="14" spans="1:7" ht="14.25">
      <c r="A14" s="225">
        <v>7</v>
      </c>
      <c r="B14" s="226" t="s">
        <v>213</v>
      </c>
      <c r="C14" s="225"/>
      <c r="D14" s="227">
        <v>0</v>
      </c>
      <c r="E14" s="227">
        <v>0</v>
      </c>
      <c r="F14" s="227">
        <v>0</v>
      </c>
      <c r="G14" s="227">
        <f t="shared" si="0"/>
        <v>0</v>
      </c>
    </row>
    <row r="15" spans="1:7" ht="14.25">
      <c r="A15" s="225"/>
      <c r="B15" s="226"/>
      <c r="C15" s="225"/>
      <c r="D15" s="227"/>
      <c r="E15" s="227"/>
      <c r="F15" s="227"/>
      <c r="G15" s="227">
        <f t="shared" si="0"/>
        <v>0</v>
      </c>
    </row>
    <row r="16" spans="1:7" s="232" customFormat="1" ht="30" customHeight="1">
      <c r="A16" s="239"/>
      <c r="B16" s="229" t="s">
        <v>214</v>
      </c>
      <c r="C16" s="230"/>
      <c r="D16" s="231">
        <f>SUM(D8:D15)</f>
        <v>10444895</v>
      </c>
      <c r="E16" s="231">
        <f>SUM(E8:E15)</f>
        <v>0</v>
      </c>
      <c r="F16" s="231">
        <f>SUM(F8:F15)</f>
        <v>0</v>
      </c>
      <c r="G16" s="231">
        <f>SUM(G8:G15)</f>
        <v>10444895</v>
      </c>
    </row>
    <row r="17" spans="1:7" ht="14.25">
      <c r="A17" s="226"/>
      <c r="B17" s="226"/>
      <c r="C17" s="226"/>
      <c r="D17" s="226"/>
      <c r="E17" s="226"/>
      <c r="F17" s="226"/>
      <c r="G17" s="226"/>
    </row>
    <row r="18" spans="1:7" ht="15">
      <c r="A18" s="226"/>
      <c r="B18" s="255" t="s">
        <v>215</v>
      </c>
      <c r="C18" s="255"/>
      <c r="D18" s="255"/>
      <c r="E18" s="255"/>
      <c r="F18" s="255"/>
      <c r="G18" s="255"/>
    </row>
    <row r="19" spans="1:7" ht="14.25">
      <c r="A19" s="226"/>
      <c r="B19" s="226"/>
      <c r="C19" s="226"/>
      <c r="D19" s="226"/>
      <c r="E19" s="226"/>
      <c r="F19" s="226"/>
      <c r="G19" s="226"/>
    </row>
    <row r="20" spans="1:7" ht="14.25">
      <c r="A20" s="256" t="s">
        <v>200</v>
      </c>
      <c r="B20" s="257" t="s">
        <v>201</v>
      </c>
      <c r="C20" s="256"/>
      <c r="D20" s="236" t="s">
        <v>202</v>
      </c>
      <c r="E20" s="256" t="s">
        <v>203</v>
      </c>
      <c r="F20" s="256" t="s">
        <v>204</v>
      </c>
      <c r="G20" s="236" t="s">
        <v>202</v>
      </c>
    </row>
    <row r="21" spans="1:7" ht="14.25">
      <c r="A21" s="256"/>
      <c r="B21" s="257"/>
      <c r="C21" s="256"/>
      <c r="D21" s="237" t="s">
        <v>205</v>
      </c>
      <c r="E21" s="256"/>
      <c r="F21" s="256"/>
      <c r="G21" s="238" t="s">
        <v>206</v>
      </c>
    </row>
    <row r="22" spans="1:7" ht="14.25">
      <c r="A22" s="225">
        <v>1</v>
      </c>
      <c r="B22" s="226" t="s">
        <v>207</v>
      </c>
      <c r="C22" s="225"/>
      <c r="D22" s="227">
        <v>0</v>
      </c>
      <c r="E22" s="227">
        <v>0</v>
      </c>
      <c r="F22" s="227">
        <v>0</v>
      </c>
      <c r="G22" s="227">
        <f aca="true" t="shared" si="1" ref="G22:G29">D22+E22-F22</f>
        <v>0</v>
      </c>
    </row>
    <row r="23" spans="1:7" ht="14.25">
      <c r="A23" s="225">
        <v>2</v>
      </c>
      <c r="B23" s="228" t="s">
        <v>208</v>
      </c>
      <c r="C23" s="225"/>
      <c r="D23" s="227">
        <v>0</v>
      </c>
      <c r="E23" s="227">
        <v>0</v>
      </c>
      <c r="F23" s="227">
        <v>0</v>
      </c>
      <c r="G23" s="227">
        <f t="shared" si="1"/>
        <v>0</v>
      </c>
    </row>
    <row r="24" spans="1:7" ht="14.25">
      <c r="A24" s="225">
        <v>3</v>
      </c>
      <c r="B24" s="228" t="s">
        <v>209</v>
      </c>
      <c r="C24" s="225"/>
      <c r="D24" s="227">
        <v>0</v>
      </c>
      <c r="E24" s="227">
        <v>0</v>
      </c>
      <c r="F24" s="227">
        <v>0</v>
      </c>
      <c r="G24" s="227">
        <f t="shared" si="1"/>
        <v>0</v>
      </c>
    </row>
    <row r="25" spans="1:7" ht="14.25">
      <c r="A25" s="225">
        <v>4</v>
      </c>
      <c r="B25" s="226" t="s">
        <v>210</v>
      </c>
      <c r="C25" s="225"/>
      <c r="D25" s="227">
        <v>203312</v>
      </c>
      <c r="E25" s="227">
        <f>D39*0.2</f>
        <v>6962.400000000001</v>
      </c>
      <c r="F25" s="227">
        <v>0</v>
      </c>
      <c r="G25" s="227">
        <f t="shared" si="1"/>
        <v>210274.4</v>
      </c>
    </row>
    <row r="26" spans="1:7" ht="14.25">
      <c r="A26" s="225">
        <v>5</v>
      </c>
      <c r="B26" s="228" t="s">
        <v>211</v>
      </c>
      <c r="C26" s="225"/>
      <c r="D26" s="227">
        <v>1022889</v>
      </c>
      <c r="E26" s="227">
        <f>D40*0.2</f>
        <v>16406.8</v>
      </c>
      <c r="F26" s="227">
        <v>0</v>
      </c>
      <c r="G26" s="227">
        <f t="shared" si="1"/>
        <v>1039295.8</v>
      </c>
    </row>
    <row r="27" spans="1:7" ht="14.25">
      <c r="A27" s="225">
        <v>6</v>
      </c>
      <c r="B27" s="228" t="s">
        <v>212</v>
      </c>
      <c r="C27" s="225"/>
      <c r="D27" s="227">
        <v>8619730</v>
      </c>
      <c r="E27" s="227">
        <f>D41*0.2</f>
        <v>96423.6</v>
      </c>
      <c r="F27" s="227">
        <v>0</v>
      </c>
      <c r="G27" s="227">
        <f t="shared" si="1"/>
        <v>8716153.6</v>
      </c>
    </row>
    <row r="28" spans="1:7" ht="14.25">
      <c r="A28" s="225">
        <v>7</v>
      </c>
      <c r="B28" s="226" t="s">
        <v>213</v>
      </c>
      <c r="C28" s="225"/>
      <c r="D28" s="227">
        <v>0</v>
      </c>
      <c r="E28" s="227">
        <v>0</v>
      </c>
      <c r="F28" s="227">
        <v>0</v>
      </c>
      <c r="G28" s="227">
        <f t="shared" si="1"/>
        <v>0</v>
      </c>
    </row>
    <row r="29" spans="1:7" ht="14.25">
      <c r="A29" s="225"/>
      <c r="B29" s="226"/>
      <c r="C29" s="225"/>
      <c r="D29" s="227"/>
      <c r="E29" s="227"/>
      <c r="F29" s="227"/>
      <c r="G29" s="227">
        <f t="shared" si="1"/>
        <v>0</v>
      </c>
    </row>
    <row r="30" spans="1:7" ht="30" customHeight="1">
      <c r="A30" s="239"/>
      <c r="B30" s="229" t="s">
        <v>214</v>
      </c>
      <c r="C30" s="230"/>
      <c r="D30" s="231">
        <f>SUM(D23:D29)</f>
        <v>9845931</v>
      </c>
      <c r="E30" s="231">
        <f>SUM(E23:E29)</f>
        <v>119792.8</v>
      </c>
      <c r="F30" s="231">
        <f>SUM(F23:F29)</f>
        <v>0</v>
      </c>
      <c r="G30" s="231">
        <f>SUM(G23:G29)</f>
        <v>9965723.799999999</v>
      </c>
    </row>
    <row r="31" spans="1:7" ht="14.25">
      <c r="A31" s="226"/>
      <c r="B31" s="226"/>
      <c r="C31" s="226"/>
      <c r="D31" s="226"/>
      <c r="E31" s="226"/>
      <c r="F31" s="226"/>
      <c r="G31" s="226"/>
    </row>
    <row r="32" spans="1:7" ht="15">
      <c r="A32" s="226"/>
      <c r="B32" s="255" t="s">
        <v>216</v>
      </c>
      <c r="C32" s="255"/>
      <c r="D32" s="255"/>
      <c r="E32" s="255"/>
      <c r="F32" s="255"/>
      <c r="G32" s="255"/>
    </row>
    <row r="33" spans="1:7" ht="14.25">
      <c r="A33" s="226"/>
      <c r="B33" s="226"/>
      <c r="C33" s="226"/>
      <c r="D33" s="226"/>
      <c r="E33" s="226"/>
      <c r="F33" s="226"/>
      <c r="G33" s="226"/>
    </row>
    <row r="34" spans="1:7" ht="14.25">
      <c r="A34" s="256" t="s">
        <v>200</v>
      </c>
      <c r="B34" s="257" t="s">
        <v>201</v>
      </c>
      <c r="C34" s="256"/>
      <c r="D34" s="236" t="s">
        <v>202</v>
      </c>
      <c r="E34" s="256" t="s">
        <v>203</v>
      </c>
      <c r="F34" s="256" t="s">
        <v>204</v>
      </c>
      <c r="G34" s="236" t="s">
        <v>202</v>
      </c>
    </row>
    <row r="35" spans="1:7" ht="14.25">
      <c r="A35" s="256"/>
      <c r="B35" s="257"/>
      <c r="C35" s="256"/>
      <c r="D35" s="237" t="s">
        <v>205</v>
      </c>
      <c r="E35" s="256"/>
      <c r="F35" s="256"/>
      <c r="G35" s="238" t="s">
        <v>206</v>
      </c>
    </row>
    <row r="36" spans="1:7" ht="14.25">
      <c r="A36" s="225">
        <v>1</v>
      </c>
      <c r="B36" s="226" t="s">
        <v>207</v>
      </c>
      <c r="C36" s="225"/>
      <c r="D36" s="227">
        <f aca="true" t="shared" si="2" ref="D36:G42">D8-D22</f>
        <v>0</v>
      </c>
      <c r="E36" s="227">
        <f t="shared" si="2"/>
        <v>0</v>
      </c>
      <c r="F36" s="227">
        <f t="shared" si="2"/>
        <v>0</v>
      </c>
      <c r="G36" s="227">
        <f t="shared" si="2"/>
        <v>0</v>
      </c>
    </row>
    <row r="37" spans="1:7" ht="14.25">
      <c r="A37" s="225">
        <v>2</v>
      </c>
      <c r="B37" s="228" t="s">
        <v>208</v>
      </c>
      <c r="C37" s="225"/>
      <c r="D37" s="227">
        <f t="shared" si="2"/>
        <v>0</v>
      </c>
      <c r="E37" s="227">
        <f t="shared" si="2"/>
        <v>0</v>
      </c>
      <c r="F37" s="227">
        <f t="shared" si="2"/>
        <v>0</v>
      </c>
      <c r="G37" s="227">
        <f t="shared" si="2"/>
        <v>0</v>
      </c>
    </row>
    <row r="38" spans="1:7" ht="14.25">
      <c r="A38" s="225">
        <v>3</v>
      </c>
      <c r="B38" s="228" t="s">
        <v>209</v>
      </c>
      <c r="C38" s="225"/>
      <c r="D38" s="227">
        <f t="shared" si="2"/>
        <v>0</v>
      </c>
      <c r="E38" s="227">
        <f t="shared" si="2"/>
        <v>0</v>
      </c>
      <c r="F38" s="227">
        <f t="shared" si="2"/>
        <v>0</v>
      </c>
      <c r="G38" s="227">
        <f t="shared" si="2"/>
        <v>0</v>
      </c>
    </row>
    <row r="39" spans="1:7" ht="14.25">
      <c r="A39" s="225">
        <v>4</v>
      </c>
      <c r="B39" s="226" t="s">
        <v>210</v>
      </c>
      <c r="C39" s="225"/>
      <c r="D39" s="227">
        <f t="shared" si="2"/>
        <v>34812</v>
      </c>
      <c r="E39" s="227">
        <f t="shared" si="2"/>
        <v>-6962.400000000001</v>
      </c>
      <c r="F39" s="227">
        <f t="shared" si="2"/>
        <v>0</v>
      </c>
      <c r="G39" s="227">
        <f t="shared" si="2"/>
        <v>27849.600000000006</v>
      </c>
    </row>
    <row r="40" spans="1:7" ht="14.25">
      <c r="A40" s="225">
        <v>5</v>
      </c>
      <c r="B40" s="228" t="s">
        <v>211</v>
      </c>
      <c r="C40" s="225"/>
      <c r="D40" s="227">
        <f t="shared" si="2"/>
        <v>82034</v>
      </c>
      <c r="E40" s="227">
        <f t="shared" si="2"/>
        <v>-16406.8</v>
      </c>
      <c r="F40" s="227">
        <f t="shared" si="2"/>
        <v>0</v>
      </c>
      <c r="G40" s="227">
        <f t="shared" si="2"/>
        <v>65627.19999999995</v>
      </c>
    </row>
    <row r="41" spans="1:7" ht="14.25">
      <c r="A41" s="225">
        <v>6</v>
      </c>
      <c r="B41" s="228" t="s">
        <v>212</v>
      </c>
      <c r="C41" s="225"/>
      <c r="D41" s="227">
        <f t="shared" si="2"/>
        <v>482118</v>
      </c>
      <c r="E41" s="227">
        <f t="shared" si="2"/>
        <v>-96423.6</v>
      </c>
      <c r="F41" s="227">
        <f t="shared" si="2"/>
        <v>0</v>
      </c>
      <c r="G41" s="227">
        <f t="shared" si="2"/>
        <v>385694.4000000004</v>
      </c>
    </row>
    <row r="42" spans="1:7" ht="14.25">
      <c r="A42" s="225">
        <v>7</v>
      </c>
      <c r="B42" s="226" t="s">
        <v>213</v>
      </c>
      <c r="C42" s="225"/>
      <c r="D42" s="227">
        <f t="shared" si="2"/>
        <v>0</v>
      </c>
      <c r="E42" s="227">
        <f t="shared" si="2"/>
        <v>0</v>
      </c>
      <c r="F42" s="227">
        <f t="shared" si="2"/>
        <v>0</v>
      </c>
      <c r="G42" s="227">
        <f t="shared" si="2"/>
        <v>0</v>
      </c>
    </row>
    <row r="43" spans="1:7" ht="14.25">
      <c r="A43" s="225"/>
      <c r="B43" s="226"/>
      <c r="C43" s="225"/>
      <c r="D43" s="227"/>
      <c r="E43" s="227"/>
      <c r="F43" s="227"/>
      <c r="G43" s="227">
        <f>D43+E43-F43</f>
        <v>0</v>
      </c>
    </row>
    <row r="44" spans="1:7" ht="30" customHeight="1">
      <c r="A44" s="239"/>
      <c r="B44" s="229" t="s">
        <v>214</v>
      </c>
      <c r="C44" s="230"/>
      <c r="D44" s="231">
        <f>SUM(D36:D43)</f>
        <v>598964</v>
      </c>
      <c r="E44" s="231">
        <f>SUM(E36:E43)</f>
        <v>-119792.8</v>
      </c>
      <c r="F44" s="231">
        <f>SUM(F36:F43)</f>
        <v>0</v>
      </c>
      <c r="G44" s="231">
        <f>SUM(G36:G43)</f>
        <v>479171.2000000003</v>
      </c>
    </row>
    <row r="45" spans="1:7" ht="14.25">
      <c r="A45" s="111"/>
      <c r="B45" s="111"/>
      <c r="C45" s="111"/>
      <c r="D45" s="111"/>
      <c r="E45" s="111"/>
      <c r="F45" s="111"/>
      <c r="G45" s="111"/>
    </row>
    <row r="46" spans="1:7" ht="15">
      <c r="A46" s="111"/>
      <c r="B46" s="111"/>
      <c r="C46" s="111"/>
      <c r="D46" s="111"/>
      <c r="E46" s="254" t="s">
        <v>217</v>
      </c>
      <c r="F46" s="254"/>
      <c r="G46" s="254"/>
    </row>
    <row r="47" spans="1:7" ht="14.25">
      <c r="A47" s="111"/>
      <c r="B47" s="111"/>
      <c r="C47" s="111"/>
      <c r="D47" s="111"/>
      <c r="E47" s="111"/>
      <c r="F47" s="111"/>
      <c r="G47" s="111"/>
    </row>
    <row r="48" spans="1:7" ht="15">
      <c r="A48" s="111"/>
      <c r="B48" s="111"/>
      <c r="C48" s="111"/>
      <c r="D48" s="111"/>
      <c r="E48" s="253" t="s">
        <v>218</v>
      </c>
      <c r="F48" s="253"/>
      <c r="G48" s="253"/>
    </row>
  </sheetData>
  <sheetProtection/>
  <mergeCells count="20">
    <mergeCell ref="B4:G4"/>
    <mergeCell ref="A6:A7"/>
    <mergeCell ref="B6:B7"/>
    <mergeCell ref="C6:C7"/>
    <mergeCell ref="E6:E7"/>
    <mergeCell ref="F6:F7"/>
    <mergeCell ref="B18:G18"/>
    <mergeCell ref="A20:A21"/>
    <mergeCell ref="B20:B21"/>
    <mergeCell ref="C20:C21"/>
    <mergeCell ref="E20:E21"/>
    <mergeCell ref="F20:F21"/>
    <mergeCell ref="E48:G48"/>
    <mergeCell ref="E46:G46"/>
    <mergeCell ref="B32:G32"/>
    <mergeCell ref="A34:A35"/>
    <mergeCell ref="B34:B35"/>
    <mergeCell ref="C34:C35"/>
    <mergeCell ref="E34:E35"/>
    <mergeCell ref="F34:F35"/>
  </mergeCells>
  <printOptions/>
  <pageMargins left="0.7" right="0.7" top="0.75" bottom="0.75" header="0.3" footer="0.3"/>
  <pageSetup horizontalDpi="1200" verticalDpi="12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2014-02-21T06:44:56Z</cp:lastPrinted>
  <dcterms:created xsi:type="dcterms:W3CDTF">2013-03-25T11:41:29Z</dcterms:created>
  <dcterms:modified xsi:type="dcterms:W3CDTF">2014-02-21T07:04:12Z</dcterms:modified>
  <cp:category/>
  <cp:version/>
  <cp:contentType/>
  <cp:contentStatus/>
</cp:coreProperties>
</file>