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54" activeTab="13"/>
  </bookViews>
  <sheets>
    <sheet name="Emert" sheetId="1" r:id="rId1"/>
    <sheet name="MENU" sheetId="2" r:id="rId2"/>
    <sheet name="Aktivi" sheetId="3" r:id="rId3"/>
    <sheet name="Pasivi" sheetId="4" r:id="rId4"/>
    <sheet name="TE ARDH.SHP. SIPAS NATYRES" sheetId="5" r:id="rId5"/>
    <sheet name="CASH FLOW INDIREKT" sheetId="6" r:id="rId6"/>
    <sheet name="PASQYRA E NDRYSHIMEVE NE KAPITA" sheetId="7" r:id="rId7"/>
    <sheet name="informata shtese" sheetId="8" r:id="rId8"/>
    <sheet name="AKTIVI ANALITIK" sheetId="9" r:id="rId9"/>
    <sheet name="PASIVI ANALITIK" sheetId="10" r:id="rId10"/>
    <sheet name="ARDH SHPENZ ANALIT" sheetId="11" r:id="rId11"/>
    <sheet name="Gj AQT" sheetId="12" r:id="rId12"/>
    <sheet name="Amortiz" sheetId="13" r:id="rId13"/>
    <sheet name="R Tatimor" sheetId="14" r:id="rId14"/>
  </sheets>
  <definedNames>
    <definedName name="_xlnm.Print_Area" localSheetId="7">'informata shtese'!$A$1:$L$34</definedName>
    <definedName name="_xlnm.Print_Area" localSheetId="13">'R Tatimor'!$A$1:$C$27</definedName>
    <definedName name="_xlnm.Print_Titles" localSheetId="8">'AKTIVI ANALITIK'!$1:$2</definedName>
    <definedName name="_xlnm.Print_Titles" localSheetId="10">'ARDH SHPENZ ANALIT'!$1:$3</definedName>
    <definedName name="_xlnm.Print_Titles" localSheetId="9">'PASIVI ANALITIK'!$1:$2</definedName>
  </definedNames>
  <calcPr fullCalcOnLoad="1"/>
</workbook>
</file>

<file path=xl/sharedStrings.xml><?xml version="1.0" encoding="utf-8"?>
<sst xmlns="http://schemas.openxmlformats.org/spreadsheetml/2006/main" count="959" uniqueCount="795">
  <si>
    <t>Fitimi apo humbja nga veprimtaria kryesore  7-12</t>
  </si>
  <si>
    <t>Te ardhurat dhe shpenzimet financiare nga njesite e kontrolluara</t>
  </si>
  <si>
    <t>Të ardhura nga pjesëmarrjet</t>
  </si>
  <si>
    <t>Shpenzime për interesa</t>
  </si>
  <si>
    <t>Te ardhurat dhe shpenzimet financiare nga  pjesemarjet</t>
  </si>
  <si>
    <t>Të ardhura nga shitja e aktiveve të qendrueshme financiare</t>
  </si>
  <si>
    <t xml:space="preserve">Vlera kontabël e aktiveve të qendrueshme financiare të shitura </t>
  </si>
  <si>
    <t>Te ardhurat dhe shpenzimet financiare :</t>
  </si>
  <si>
    <t>Te ardhura dhe shpenzime financiare nga investime te tjera financiare afatgjata</t>
  </si>
  <si>
    <t>Të ardhura nga aktivet financiare të qendrueshme të tjera nga pjesëmarrjet</t>
  </si>
  <si>
    <t>Të ardhura nga letrat me vlerë të vendosjes</t>
  </si>
  <si>
    <t>Plusvlera nga shitja e letrave me vlerë të vendosjes</t>
  </si>
  <si>
    <t>Minusvlera nga shitja e letrave me vlëre të vendosjes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</si>
  <si>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</si>
  <si>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</si>
  <si>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</si>
  <si>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</si>
  <si>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</si>
  <si>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</si>
  <si>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Të ardhura financiare të tjera</t>
  </si>
  <si>
    <t>Shpenzime financiare të tjera</t>
  </si>
  <si>
    <t xml:space="preserve">Totali I te ardhurave dhe shpenzimeve te tjera financiare </t>
  </si>
  <si>
    <t>TË ARDHURA  DHE SHPENZIME  TË JASHTËZAKONSHME</t>
  </si>
  <si>
    <t>77-67</t>
  </si>
  <si>
    <t>Dëmshpërblime dhe rikuperime për dëmtimet nga fatkeqësitë</t>
  </si>
  <si>
    <t>Dëmshpërblime të tjera</t>
  </si>
  <si>
    <t>Të ardhura nga veprimtaritë e mbyllura dhe ndryshimet e tjera të strategjisë</t>
  </si>
  <si>
    <t>Fitime me gabime të lejuara në ushtrimet paraardhës</t>
  </si>
  <si>
    <t>Të ardhura të tjera</t>
  </si>
  <si>
    <t>Shpenzime nga fatkeqësi të ndryshme</t>
  </si>
  <si>
    <t>Shpenzime nga shpronësime dhe masa të tjera të autoriteteve shtetërore</t>
  </si>
  <si>
    <t>Shpenzime nga ndryshime të strategjisë (mbyllje e veprimtarisë etj.)</t>
  </si>
  <si>
    <t>Humbje nga gabime të lejuara në ushtrimet paraardhëse</t>
  </si>
  <si>
    <t>Fitimet (humbjet) e vitit ushtrimor (BRUTO)</t>
  </si>
  <si>
    <t>Tatime mbi fitimet</t>
  </si>
  <si>
    <t>Fitimet(humbjet) e vitit ushtrimor (NETO )</t>
  </si>
  <si>
    <t>Fitimet (humbjet) e vitit ushtrimor ( FITIMI SIPAS  BILANCIT)</t>
  </si>
  <si>
    <t>ADMINISTRATOR</t>
  </si>
  <si>
    <t>DETYRIME DHE KAPITALI</t>
  </si>
  <si>
    <t xml:space="preserve">    Vlerat negative (detyrimet)</t>
  </si>
  <si>
    <t>Totali  1</t>
  </si>
  <si>
    <t xml:space="preserve"> Huamarjet</t>
  </si>
  <si>
    <t xml:space="preserve"> Llogari bankare te zbuluara (overdraftet)</t>
  </si>
  <si>
    <t xml:space="preserve"> Hua te mara</t>
  </si>
  <si>
    <t xml:space="preserve">            Hua(  ne leke)</t>
  </si>
  <si>
    <t xml:space="preserve">            Hua(  ne monedha te huaja)</t>
  </si>
  <si>
    <t xml:space="preserve"> Bankat</t>
  </si>
  <si>
    <t xml:space="preserve"> Te tjere tituj</t>
  </si>
  <si>
    <t xml:space="preserve">            Kesti I llogaritur</t>
  </si>
  <si>
    <t xml:space="preserve">            Interesi I llogaritur</t>
  </si>
  <si>
    <t xml:space="preserve">            Interesa pasive te llogaritura</t>
  </si>
  <si>
    <t xml:space="preserve">            Te tjera tituj bono te konvertuara</t>
  </si>
  <si>
    <t xml:space="preserve"> Bonot</t>
  </si>
  <si>
    <t xml:space="preserve">             Primi I Bonove</t>
  </si>
  <si>
    <t xml:space="preserve">             Zbritja e bonove</t>
  </si>
  <si>
    <t xml:space="preserve"> 4682/01/02</t>
  </si>
  <si>
    <t>Totali  2</t>
  </si>
  <si>
    <t>Huat dhe parapagimet</t>
  </si>
  <si>
    <t xml:space="preserve"> Huamarjet Afatshkurtra</t>
  </si>
  <si>
    <t xml:space="preserve"> Furnitor per mallra,produkte dhe sherbime </t>
  </si>
  <si>
    <t>Shuma te arketuara per porosi</t>
  </si>
  <si>
    <t xml:space="preserve"> Furnitor per aktive afatgjate</t>
  </si>
  <si>
    <t xml:space="preserve">           Paga dhe shperblime</t>
  </si>
  <si>
    <t xml:space="preserve">            Paradhenie per punonjesit</t>
  </si>
  <si>
    <t xml:space="preserve"> Detyrime per sigurime shoqerore</t>
  </si>
  <si>
    <t xml:space="preserve">            Sigurime shoqerore dhe shendetsore</t>
  </si>
  <si>
    <t xml:space="preserve">            Organizma te tjere  shoqeror</t>
  </si>
  <si>
    <t xml:space="preserve">     b )  nga    viti </t>
  </si>
  <si>
    <t>Të tjera tatime e taksa vendore</t>
  </si>
  <si>
    <t xml:space="preserve">            Detyrime te tjera</t>
  </si>
  <si>
    <t xml:space="preserve"> Shteti Tatim Taksa</t>
  </si>
  <si>
    <t xml:space="preserve">           Akciza</t>
  </si>
  <si>
    <t xml:space="preserve">            Tatim mbi te ardhurat personale</t>
  </si>
  <si>
    <t xml:space="preserve">            Tatime te tjera per punonjesit</t>
  </si>
  <si>
    <t xml:space="preserve">           Tatim mbi fitimin</t>
  </si>
  <si>
    <t xml:space="preserve">            Shteti TVSh  per tu paguar T</t>
  </si>
  <si>
    <t xml:space="preserve">           Tatim te tjera per tu paguar dhe per tu kthyer ( tep kredit)</t>
  </si>
  <si>
    <t xml:space="preserve">            Tatim te shtyra( tep kredit)</t>
  </si>
  <si>
    <t xml:space="preserve">            Tatim ne burim</t>
  </si>
  <si>
    <t xml:space="preserve"> Te drejta dhe detyrime ndaj aksionerve ( tep kredit)</t>
  </si>
  <si>
    <t xml:space="preserve"> Te drejta ndaj pronarve per kapitalin e neneshkruar ( tep kredit)</t>
  </si>
  <si>
    <t xml:space="preserve"> Dividente per tu paguar</t>
  </si>
  <si>
    <t xml:space="preserve"> Qira financiare</t>
  </si>
  <si>
    <t>Detyrime per blerjen e letrave me vlere</t>
  </si>
  <si>
    <t xml:space="preserve"> Debitor te tjere,kreditor te tjere ( tep kredit)</t>
  </si>
  <si>
    <t>Diferenca konvertimi Pasive</t>
  </si>
  <si>
    <t xml:space="preserve">  Parapagime te mara</t>
  </si>
  <si>
    <t>Totali  3</t>
  </si>
  <si>
    <t xml:space="preserve">          Grantet</t>
  </si>
  <si>
    <t xml:space="preserve">          Grante  Afatshkurtra</t>
  </si>
  <si>
    <t xml:space="preserve"> Interesa pasive te llogaritura</t>
  </si>
  <si>
    <t xml:space="preserve"> Te ardhura te periudhave te ardhshme</t>
  </si>
  <si>
    <t xml:space="preserve"> Provizionet afatshkurtra</t>
  </si>
  <si>
    <t>TOTALI I DETYRIMEVE  AFATSHKURTRA   (1+2+3+4+5 = I)</t>
  </si>
  <si>
    <t>DETYRIMET AFATGJATA</t>
  </si>
  <si>
    <t>Huat afatgjata</t>
  </si>
  <si>
    <t xml:space="preserve"> Huamarjet Afatgjata</t>
  </si>
  <si>
    <t xml:space="preserve">           Bankat</t>
  </si>
  <si>
    <t xml:space="preserve">           Interesa të maturuar</t>
  </si>
  <si>
    <t xml:space="preserve">            Obligacionet</t>
  </si>
  <si>
    <t xml:space="preserve">            Primi ι obligacionit</t>
  </si>
  <si>
    <t xml:space="preserve">            Te tjera tituj- Bono te konvertueshem</t>
  </si>
  <si>
    <t xml:space="preserve">            Primi I bonos</t>
  </si>
  <si>
    <t xml:space="preserve">            Zbritja e bonos</t>
  </si>
  <si>
    <t>Total 1</t>
  </si>
  <si>
    <t>Huamarje te tjera afatgjata</t>
  </si>
  <si>
    <t xml:space="preserve"> Te drejta e detyrime ndaj  apjest grup (  teprica kreditore)</t>
  </si>
  <si>
    <t xml:space="preserve"> Te drejta e detyrime ndaj  aksionerve (  teprica kreditore)</t>
  </si>
  <si>
    <t xml:space="preserve"> Te drejta ndaj pronarve per kape neneshk(  teprica kreditore)</t>
  </si>
  <si>
    <t xml:space="preserve"> Premtim pagesa te pagueshme</t>
  </si>
  <si>
    <t xml:space="preserve"> Parapagime te mara</t>
  </si>
  <si>
    <t xml:space="preserve"> Provizine afatgjata</t>
  </si>
  <si>
    <t xml:space="preserve"> Grante dhe te ardhura te shtyra</t>
  </si>
  <si>
    <t xml:space="preserve"> Interesa pasive te shtyra</t>
  </si>
  <si>
    <t>TOTALI I DETYRIMEVE AFATGJATA   (1+2+3+4 = II)</t>
  </si>
  <si>
    <t>TOTALI I DETYRIMEVE  (I+ II)</t>
  </si>
  <si>
    <t>pasqy konsol</t>
  </si>
  <si>
    <t>Kapitali Qe I perket aksioneve te shoqerise meme</t>
  </si>
  <si>
    <t>Kapitali Aksionar</t>
  </si>
  <si>
    <t>pasqy konsol 101</t>
  </si>
  <si>
    <t xml:space="preserve">            Kapitali neneshkruar I papaguar</t>
  </si>
  <si>
    <t xml:space="preserve">            Kapitali paguar</t>
  </si>
  <si>
    <t xml:space="preserve"> Primi I aksionit</t>
  </si>
  <si>
    <t>Rezerva nga rivleresimi</t>
  </si>
  <si>
    <t>Sherbime tjera roje private</t>
  </si>
  <si>
    <t xml:space="preserve"> Detyrime per blerjen e letrave me vlere</t>
  </si>
  <si>
    <t>Ndryshimet ne inventarin e prod. te gat. dhe Prodhim.A.A.M</t>
  </si>
  <si>
    <t>Kuota e shpenzimeve për t’u shpërndare në disa ushtrime</t>
  </si>
  <si>
    <t>Punime Sherbime nga te tretet</t>
  </si>
  <si>
    <t xml:space="preserve"> Njesite ose aksionet e thesarit (negative)</t>
  </si>
  <si>
    <t xml:space="preserve"> Rezerva</t>
  </si>
  <si>
    <t xml:space="preserve">           1061 Rezerva ligjore</t>
  </si>
  <si>
    <t xml:space="preserve">           1062 Rezerva Statutore</t>
  </si>
  <si>
    <t xml:space="preserve">           1068 Rezerva te tjera</t>
  </si>
  <si>
    <t xml:space="preserve"> Fitimet e pashperndara</t>
  </si>
  <si>
    <t>Fitimet(humbjet) e vitit ushtrimor</t>
  </si>
  <si>
    <t>Subvencione për investime të tjera</t>
  </si>
  <si>
    <t xml:space="preserve"> Shuma të parashikuara për rreziqe</t>
  </si>
  <si>
    <t>TOTALI I KAPITALIT   (III)</t>
  </si>
  <si>
    <t>TOTALI I DETYRYMEVE DHE KAPITALIT  (I+ II+III)</t>
  </si>
  <si>
    <t>SHENIME</t>
  </si>
  <si>
    <t>ZERAT E TE ARDHURAVE DHE SHPENZIMEVE</t>
  </si>
  <si>
    <t>Llogarive</t>
  </si>
  <si>
    <t>Shitje neto</t>
  </si>
  <si>
    <t>Shitje produkte të gatshme</t>
  </si>
  <si>
    <t>Shitje mallra</t>
  </si>
  <si>
    <t>Te ardhura te tjera nga veprimtarit e shfrytezimit</t>
  </si>
  <si>
    <t>Shitje produkte të ndërmjetme</t>
  </si>
  <si>
    <t>Shitje nënprodukte dhe produkte mbeturinë</t>
  </si>
  <si>
    <t>Dorëzim punime dhe shërbime</t>
  </si>
  <si>
    <t>Shitje materiale furniturash</t>
  </si>
  <si>
    <t>Të ardhura nga veprimtari anekse</t>
  </si>
  <si>
    <t>Qira</t>
  </si>
  <si>
    <t>Komisione e ndërmjetësime</t>
  </si>
  <si>
    <t>Transport për të tretet</t>
  </si>
  <si>
    <t>Vënie personeli në dispozicion të te tretëve</t>
  </si>
  <si>
    <t>Të tjera</t>
  </si>
  <si>
    <t>PRODHIMI I AKTIVEVE TË QENDRUESHME</t>
  </si>
  <si>
    <t>SUBVENCIONE PËR SHFRYTËZIMIN</t>
  </si>
  <si>
    <t>Subvencione për çmime</t>
  </si>
  <si>
    <t>Subvencione të tjera për shfrytëzimin</t>
  </si>
  <si>
    <t>TË ARDHURA TË TJERA TË ZAKONSHME</t>
  </si>
  <si>
    <t xml:space="preserve">             A K T I V  E T</t>
  </si>
  <si>
    <t>Shenime</t>
  </si>
  <si>
    <t>Personel nga jashtë njësisë ekonomike roje private</t>
  </si>
  <si>
    <t>Shitje aktive afatgjate</t>
  </si>
  <si>
    <t>705/1</t>
  </si>
  <si>
    <t>Agim Shenediela</t>
  </si>
  <si>
    <t>Aktivet monetare</t>
  </si>
  <si>
    <t xml:space="preserve"> Letra me vlere afatshkurtra</t>
  </si>
  <si>
    <t xml:space="preserve">    Letra me vlere te pjesmarjes</t>
  </si>
  <si>
    <t xml:space="preserve">    Letra me vlere te huave</t>
  </si>
  <si>
    <t xml:space="preserve">   Vlera monetare ne bankë</t>
  </si>
  <si>
    <t xml:space="preserve">             Vlera monetare ne banke ,   ne leke</t>
  </si>
  <si>
    <t xml:space="preserve">             Vlera monetare ne banke ,   ne monedha te huaja</t>
  </si>
  <si>
    <t xml:space="preserve"> Vlera ne arke</t>
  </si>
  <si>
    <t xml:space="preserve">              Vlera monetare,   ne leke</t>
  </si>
  <si>
    <t xml:space="preserve">              Vlera monetare,   ne monedhe te huaj</t>
  </si>
  <si>
    <t xml:space="preserve">   Hua te dhena</t>
  </si>
  <si>
    <t xml:space="preserve">              Hua ,   ne leke</t>
  </si>
  <si>
    <t xml:space="preserve">              Hua ,   ne monedhe te huaj</t>
  </si>
  <si>
    <t xml:space="preserve"> Derivative dhe aktive te mbajtura per tregetim</t>
  </si>
  <si>
    <t xml:space="preserve"> Derivatet</t>
  </si>
  <si>
    <t xml:space="preserve">                Vlerat pozitive (Aktivet)</t>
  </si>
  <si>
    <t xml:space="preserve"> Ative te tjera financiare per tregetim</t>
  </si>
  <si>
    <t>Aktive te tjera financiare afatshkurtra</t>
  </si>
  <si>
    <t>Klient per mallra,produkte dhe sherbime</t>
  </si>
  <si>
    <t>Premtim pag. arket ( behen shitje me leshim premtim pag)</t>
  </si>
  <si>
    <t>Klient per aktive afatgjata</t>
  </si>
  <si>
    <t>Te drejtat per tu arketuar nga proçeset gjyqesore</t>
  </si>
  <si>
    <t xml:space="preserve"> Parapagime te dhena</t>
  </si>
  <si>
    <t>Debitor te tjere,kreditor te tjere (  teprica debitore)</t>
  </si>
  <si>
    <t>Te drejta per tu arketuar nga shitja e letrave me vlere</t>
  </si>
  <si>
    <t>Tatim mbi fitimin (  teprica debitore)</t>
  </si>
  <si>
    <t>Tatim mbi te ardhurat personale (  teprica debitore)</t>
  </si>
  <si>
    <t>Tatim te tjera mbi punonjesit (  teprica debitore)</t>
  </si>
  <si>
    <t>Tatim ne burim (  teprica debitore)</t>
  </si>
  <si>
    <t>Shteti TVSH per tu mare</t>
  </si>
  <si>
    <t>Te tjera tat per tu pag dhe per tu kthyer (  teprica deb)</t>
  </si>
  <si>
    <t>Tatim te shtyra (  teprica debitore)</t>
  </si>
  <si>
    <t>Te drejta e detyrime ndaj  apjest grup (  teprica debitore)</t>
  </si>
  <si>
    <t>Te drejta e detyrime ndaj  aksionerve (  teprica debitore)</t>
  </si>
  <si>
    <t>Te drejta ndaj pronarve per kape neneshk(  teprica deb)</t>
  </si>
  <si>
    <t>Furnitor per mallra,prod. dhe sherbime (  teprica deb)</t>
  </si>
  <si>
    <t>Furnitor peraktive afatgjata(  teprica deb)</t>
  </si>
  <si>
    <t>Huadhenie afatshkurtra</t>
  </si>
  <si>
    <t>Qera financiare (afatshkurtra dhe ka teprice debitore)</t>
  </si>
  <si>
    <t>Diferenca konvertimi Aktive</t>
  </si>
  <si>
    <t>Zhvleresim I te drejtave dhe detyri (llogarite analitike)</t>
  </si>
  <si>
    <t xml:space="preserve">Totali 2 </t>
  </si>
  <si>
    <t xml:space="preserve"> Materjale</t>
  </si>
  <si>
    <t>Materjale te para</t>
  </si>
  <si>
    <t xml:space="preserve"> Materjale te tjera</t>
  </si>
  <si>
    <t xml:space="preserve">            Materjale ndihmese</t>
  </si>
  <si>
    <t xml:space="preserve">             Lende djegese</t>
  </si>
  <si>
    <t xml:space="preserve">             Pjese nderimi</t>
  </si>
  <si>
    <t xml:space="preserve">             Materjale amballazhi</t>
  </si>
  <si>
    <t xml:space="preserve">             Materjale te tjera</t>
  </si>
  <si>
    <t>Prodhim ne proçes</t>
  </si>
  <si>
    <t xml:space="preserve">             Prodhim ne proçes</t>
  </si>
  <si>
    <t xml:space="preserve">             Punime ne proçes</t>
  </si>
  <si>
    <t xml:space="preserve">             Sherbime ne proçes</t>
  </si>
  <si>
    <t xml:space="preserve">            Zhvleresim I prodhimeve ne proçes</t>
  </si>
  <si>
    <t>Produkte</t>
  </si>
  <si>
    <t xml:space="preserve">             Produkte te gatshme</t>
  </si>
  <si>
    <t xml:space="preserve">             Produkte te ndermjetme</t>
  </si>
  <si>
    <t xml:space="preserve">             Nenprodukte dhe produkte mbeturine</t>
  </si>
  <si>
    <t xml:space="preserve">            Zhvleresim I produkteve te gateshme</t>
  </si>
  <si>
    <t>Mallra</t>
  </si>
  <si>
    <t>Zhvleresimi I mallrave dhe produkteve per shitje</t>
  </si>
  <si>
    <t>Parapagesa per furnizime (Materjale te para)</t>
  </si>
  <si>
    <t>Parapagesa per furnizime (Materjale te tjera)</t>
  </si>
  <si>
    <t>Parapagesa per furnizime (Produkte te gateshme)</t>
  </si>
  <si>
    <t>Parapagesa per furnizime (Mallra dhe produkte per shitje)</t>
  </si>
  <si>
    <t>INVETAR I IMET</t>
  </si>
  <si>
    <t xml:space="preserve">Totali 3 </t>
  </si>
  <si>
    <t>Aktive afatshkurtra te mbajtura per shitje</t>
  </si>
  <si>
    <t>486 Shpenzime te periudhave te ardhshme</t>
  </si>
  <si>
    <t>481 Shpenzime te llogaritura</t>
  </si>
  <si>
    <t>483 Interesa aktive te llogaritura</t>
  </si>
  <si>
    <t>487 Te ardhura te tjera</t>
  </si>
  <si>
    <t>Totali    6</t>
  </si>
  <si>
    <t>TOTALI I AKTIVEVE AFATSHKURTRA   (1+2+3+4+5+6 = I)</t>
  </si>
  <si>
    <t>Aksione te shoqerive te kontrolluara</t>
  </si>
  <si>
    <t>shoq individ 161</t>
  </si>
  <si>
    <t>Zhvleresimi I aksioneve te kontrolluara</t>
  </si>
  <si>
    <t>Aksione te shoqerive te lidhura</t>
  </si>
  <si>
    <t>Zhvleresimi per aksione te shoqerive te lidhura</t>
  </si>
  <si>
    <t>Aksione te tjera dhe letra me vlere</t>
  </si>
  <si>
    <r>
      <t xml:space="preserve">PERIUDHA    NGA    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>01,01,2010</t>
    </r>
    <r>
      <rPr>
        <sz val="11"/>
        <rFont val="Arial"/>
        <family val="2"/>
      </rPr>
      <t xml:space="preserve">   deri  me     </t>
    </r>
    <r>
      <rPr>
        <u val="single"/>
        <sz val="14"/>
        <rFont val="Arial"/>
        <family val="2"/>
      </rPr>
      <t>31,12,2010</t>
    </r>
  </si>
  <si>
    <t>01.01.2010-31.12.2010</t>
  </si>
  <si>
    <t>Dhjetor 31,2010</t>
  </si>
  <si>
    <t>MBI PASQYRAT FINANCIARE VITIT 2010</t>
  </si>
  <si>
    <t>Zhvleresimi I aksioneve dhe letrave me vlere</t>
  </si>
  <si>
    <t>Huadhenie afatgjata</t>
  </si>
  <si>
    <t>Te drejta te tjera afatgjata</t>
  </si>
  <si>
    <t>Zhvleresim per huadhenie afatgjata</t>
  </si>
  <si>
    <t>Zhvleresim per te drejtat afatgjata</t>
  </si>
  <si>
    <t>Te drejtat dhe detyrimet ndaj paleve te treta</t>
  </si>
  <si>
    <t xml:space="preserve"> ciles. Afatgj 45</t>
  </si>
  <si>
    <t xml:space="preserve">            Te drejta dhe detyrime ndaj pjesetarve te grupit</t>
  </si>
  <si>
    <t xml:space="preserve">            Te drejta dhe detyrime ndaj ortak/aksioner</t>
  </si>
  <si>
    <t xml:space="preserve">            dividente per tu paguar</t>
  </si>
  <si>
    <t xml:space="preserve"> Zhvleresim I te drejtave dhe detyrimeve(  llogari analitike)</t>
  </si>
  <si>
    <t xml:space="preserve"> ciles. Afatgj 49</t>
  </si>
  <si>
    <t>Aktive afatgjata materjale</t>
  </si>
  <si>
    <t xml:space="preserve"> Toka,troje,terene</t>
  </si>
  <si>
    <t xml:space="preserve"> Zhvleresimi per tokat</t>
  </si>
  <si>
    <t xml:space="preserve"> Ndertesa</t>
  </si>
  <si>
    <t xml:space="preserve"> Zhvleresim per ndertesat</t>
  </si>
  <si>
    <t xml:space="preserve"> Amortizimi  per ndertesave</t>
  </si>
  <si>
    <t xml:space="preserve"> Instalime teknike,makineri , pajisje,instrumen dhe vegla pune</t>
  </si>
  <si>
    <t xml:space="preserve"> Zhvlersim  Inst tek,makin , pajisje,instrumen dhe vegla pune</t>
  </si>
  <si>
    <t xml:space="preserve"> Mjete trasporti</t>
  </si>
  <si>
    <t xml:space="preserve"> Zhvleresim per Mjete trasporti</t>
  </si>
  <si>
    <t xml:space="preserve"> Amortizim  Inst tek,makin , pajisje,instrumen dhe vegla pune</t>
  </si>
  <si>
    <t xml:space="preserve"> Amortizim per Mjete trasporti</t>
  </si>
  <si>
    <t xml:space="preserve"> Te tjera Aktife Afatgjata materjale</t>
  </si>
  <si>
    <t xml:space="preserve">                  Mobilje dhe pajisje zyre</t>
  </si>
  <si>
    <t xml:space="preserve">                  Pajisje informatike</t>
  </si>
  <si>
    <t xml:space="preserve">                  Te tjera</t>
  </si>
  <si>
    <t xml:space="preserve">                  Zhvleresim per te tjera Aktive  Afatgjata materjale</t>
  </si>
  <si>
    <t xml:space="preserve">                  Amortizim per te tjera Aktivet Afatgjata materjale </t>
  </si>
  <si>
    <t xml:space="preserve">35 Inventari imet dhe amballazhe </t>
  </si>
  <si>
    <t xml:space="preserve"> shifer e konside 35</t>
  </si>
  <si>
    <t xml:space="preserve"> Aktivet afatgjata biologjike</t>
  </si>
  <si>
    <t xml:space="preserve"> Amortizimi I Aktiveve Afatgjata Biologjike</t>
  </si>
  <si>
    <t xml:space="preserve"> Zhvleresimi I Aktiveve Afatgjata Biologjike ne proçes</t>
  </si>
  <si>
    <t>Aktive afatgjata jo materjale</t>
  </si>
  <si>
    <t xml:space="preserve"> Emeri I mire</t>
  </si>
  <si>
    <t xml:space="preserve"> Amortizimi I  emrit te mire</t>
  </si>
  <si>
    <t xml:space="preserve"> Zhvleresimi I emerit te mire</t>
  </si>
  <si>
    <t xml:space="preserve"> Konçensione,te drejta te ngjashme,liçenca dhe te ngjashme</t>
  </si>
  <si>
    <t xml:space="preserve"> Amortizimi Konçen,te drejta te ngjash,liçenca dhe te ngjash</t>
  </si>
  <si>
    <t xml:space="preserve"> Zhvleresimi Konçen,te drejta te ngjash,liçenca dhe te ngjash</t>
  </si>
  <si>
    <t xml:space="preserve"> Te tjera Aktive Afatgjata jo materjale</t>
  </si>
  <si>
    <t xml:space="preserve"> Amortizimi Te tjera Aktive Afatgjata jo materjale</t>
  </si>
  <si>
    <t xml:space="preserve"> ZhvleresimiTe tjera Aktive Afatgjata jo materjale</t>
  </si>
  <si>
    <t xml:space="preserve">Ortake – kapital i nënshkruar, i kërkuar, i paderdhur  </t>
  </si>
  <si>
    <t>TOTALI I AKTIVEVE AFATGJATA   (1+2+3+4+5+6 = II)</t>
  </si>
  <si>
    <t>TOTALI I AKTIVEVE   (I+ II)</t>
  </si>
  <si>
    <t>Financieri</t>
  </si>
  <si>
    <t xml:space="preserve">                  LLOGARITE      VJETORE </t>
  </si>
  <si>
    <t xml:space="preserve">                   ( Gjendjet      Financiare  )</t>
  </si>
  <si>
    <t xml:space="preserve">MIRATUAR   NGA   _____________________________________  </t>
  </si>
  <si>
    <t>Me   date  _____________________________</t>
  </si>
  <si>
    <t>Data    e   depozitimit   ___________________________________</t>
  </si>
  <si>
    <t>Nr</t>
  </si>
  <si>
    <t>rend</t>
  </si>
  <si>
    <t xml:space="preserve">                    B      I      L      A       N     C     I</t>
  </si>
  <si>
    <t xml:space="preserve">     USHTRIMI   </t>
  </si>
  <si>
    <t xml:space="preserve"> USHTRIMI   </t>
  </si>
  <si>
    <t>I</t>
  </si>
  <si>
    <t>III</t>
  </si>
  <si>
    <t>GJENDJA   DHE  NDRYSHIMET   E  AKTIVEVE  TE  QENDRUESHME   ME  VLEREN   BRUTO</t>
  </si>
  <si>
    <t>Gjendja ne</t>
  </si>
  <si>
    <t>celje  te</t>
  </si>
  <si>
    <t>Ushtrimit</t>
  </si>
  <si>
    <t>Kontribute</t>
  </si>
  <si>
    <t>ne kapital</t>
  </si>
  <si>
    <t>Blerje dhe</t>
  </si>
  <si>
    <t>krijuara</t>
  </si>
  <si>
    <t>Shtese  te</t>
  </si>
  <si>
    <t>tjera</t>
  </si>
  <si>
    <t>Rivleresime</t>
  </si>
  <si>
    <t>SHITJE</t>
  </si>
  <si>
    <t>Nxjerr jasht</t>
  </si>
  <si>
    <t>perdorimit</t>
  </si>
  <si>
    <t xml:space="preserve">Paksime  </t>
  </si>
  <si>
    <t>te tjera</t>
  </si>
  <si>
    <t>Korrigjimi</t>
  </si>
  <si>
    <t>vleres Bruto</t>
  </si>
  <si>
    <t>GJITHSEJ</t>
  </si>
  <si>
    <t>Gjendje ne</t>
  </si>
  <si>
    <t>mbyllje  te</t>
  </si>
  <si>
    <t xml:space="preserve">  1 - Shpenzime te nisjes dhe zgjerimit</t>
  </si>
  <si>
    <t xml:space="preserve">  4 - Fond   Tragetar</t>
  </si>
  <si>
    <t xml:space="preserve">  5 - Te  tjera  ne  shfrytezim</t>
  </si>
  <si>
    <t xml:space="preserve">  6 - Ne proces dhe pagesa pjesore</t>
  </si>
  <si>
    <t xml:space="preserve">II - TE  TRUPEZUARA </t>
  </si>
  <si>
    <t xml:space="preserve">  7 - Toka , Troje, Terrene</t>
  </si>
  <si>
    <t xml:space="preserve">  8 - Ndertesa</t>
  </si>
  <si>
    <t xml:space="preserve"> 11 - Mjete  transporti</t>
  </si>
  <si>
    <t xml:space="preserve"> 12 - Paisje  zyre dhe informatike</t>
  </si>
  <si>
    <t xml:space="preserve"> 13 - Gje e gjalle pune  e  prodhimi</t>
  </si>
  <si>
    <t xml:space="preserve"> 15 - Te  tjera  ne shfrytezim</t>
  </si>
  <si>
    <t xml:space="preserve">  T  O  T  A  L   ( I + II  )</t>
  </si>
  <si>
    <t>I -   TE  PA   TRUPEZUARA</t>
  </si>
  <si>
    <t xml:space="preserve">                SHTESAT        GJATE        USHTRIMIT </t>
  </si>
  <si>
    <t xml:space="preserve">                PAKSIMI        GJATE        USHTRIMIT </t>
  </si>
  <si>
    <t>E  M  E  R   T   I   M   I</t>
  </si>
  <si>
    <t>GJENDJA   DHE   NDRYSHIMET</t>
  </si>
  <si>
    <t xml:space="preserve">RUBRIKAT    DHE    POSTET </t>
  </si>
  <si>
    <r>
      <t xml:space="preserve">      </t>
    </r>
    <r>
      <rPr>
        <b/>
        <u val="single"/>
        <sz val="11"/>
        <rFont val="Arial"/>
        <family val="2"/>
      </rPr>
      <t>PASQYRA        E        AMORTIZIMEVE</t>
    </r>
    <r>
      <rPr>
        <b/>
        <sz val="11"/>
        <rFont val="Arial"/>
        <family val="2"/>
      </rPr>
      <t xml:space="preserve">  </t>
    </r>
  </si>
  <si>
    <t>Shuma  e</t>
  </si>
  <si>
    <t>akumuluar</t>
  </si>
  <si>
    <t>ne celje te</t>
  </si>
  <si>
    <t>Plotesime te</t>
  </si>
  <si>
    <t>rivleresim</t>
  </si>
  <si>
    <t>lidhura me nje</t>
  </si>
  <si>
    <t>Amortizimi</t>
  </si>
  <si>
    <t>Vjetor</t>
  </si>
  <si>
    <t>Elemente te</t>
  </si>
  <si>
    <t>kaluar ne aktiv.</t>
  </si>
  <si>
    <t>Qarkullues</t>
  </si>
  <si>
    <t>Elemente</t>
  </si>
  <si>
    <t xml:space="preserve">te </t>
  </si>
  <si>
    <t>Shitur</t>
  </si>
  <si>
    <t>nxjerre jasht</t>
  </si>
  <si>
    <t>Perdorimit</t>
  </si>
  <si>
    <t xml:space="preserve">akumuluar ne </t>
  </si>
  <si>
    <t>mbyllje te</t>
  </si>
  <si>
    <t>S  H  U  M  A</t>
  </si>
  <si>
    <t xml:space="preserve"> 10 - Inst teknike ,makineri,paisje,vegla,instr </t>
  </si>
  <si>
    <t xml:space="preserve">  9 - Ndertime dhe instalime te pergjithesh</t>
  </si>
  <si>
    <t xml:space="preserve">  3 - Koncensione,Patenta,Marka vlera tjera</t>
  </si>
  <si>
    <t>S H U M A</t>
  </si>
  <si>
    <t>II</t>
  </si>
  <si>
    <t>Referenca llogarive</t>
  </si>
  <si>
    <t>Parapagime dhe shpenzime te tjera(investimi ksamil)</t>
  </si>
  <si>
    <t xml:space="preserve">                  Amortizim per paisjet e zyres</t>
  </si>
  <si>
    <t xml:space="preserve">                  Amortizim per paisjet informatike</t>
  </si>
  <si>
    <t xml:space="preserve">                  Zhvleresim per paisjet informatike</t>
  </si>
  <si>
    <t xml:space="preserve">                  Zhvleresim per paisjet e zyres</t>
  </si>
  <si>
    <t>Investime ne proces materiale</t>
  </si>
  <si>
    <t>Zhvleresim per investimet proces materiale</t>
  </si>
  <si>
    <t>Amortizimi investimeve proces materiale</t>
  </si>
  <si>
    <t>Donika Profnasta</t>
  </si>
  <si>
    <t xml:space="preserve"> Detyrime ndaj punonjesve</t>
  </si>
  <si>
    <t xml:space="preserve">   E   M   E   R   T   I   M   I</t>
  </si>
  <si>
    <t xml:space="preserve">Shuma  </t>
  </si>
  <si>
    <t xml:space="preserve">    HUMBJE    E    MBARTUR</t>
  </si>
  <si>
    <t xml:space="preserve">     a )  nga   viti</t>
  </si>
  <si>
    <t xml:space="preserve">     F I T I M I     I    U S H T R I M I T </t>
  </si>
  <si>
    <t xml:space="preserve"> SHPENZIME  TE  PA  ZBRITESHME (+)</t>
  </si>
  <si>
    <t xml:space="preserve">   a - Amortizime  tej  normave   tatimore</t>
  </si>
  <si>
    <t xml:space="preserve">   b - Shpenzime  pritje e dhurime tej  kufirit tatimor</t>
  </si>
  <si>
    <t xml:space="preserve">   c - Gjoba , penalitete , demshperblime</t>
  </si>
  <si>
    <t xml:space="preserve">   d - Provizione qe  nuk  njihen nga  dispozitat</t>
  </si>
  <si>
    <t xml:space="preserve">   e - te   tjera </t>
  </si>
  <si>
    <t xml:space="preserve"> FITIMI   TATIMOR   I  USHTRIMIT  ( 2 + 3 )</t>
  </si>
  <si>
    <t xml:space="preserve"> PJESA  E  HUMBJES  MBARTUR  ( - ) </t>
  </si>
  <si>
    <t xml:space="preserve">  FITIMI   I   TATUESHEM   ( 4 - 5  )</t>
  </si>
  <si>
    <t>SHUMA  E  TATIMIT  TE   LLOGARITUR</t>
  </si>
  <si>
    <t xml:space="preserve">CAKTIMI    I    FITIMIT </t>
  </si>
  <si>
    <t xml:space="preserve">Ne   leke </t>
  </si>
  <si>
    <t xml:space="preserve">E  M  E  R  T  I  M  I </t>
  </si>
  <si>
    <t xml:space="preserve">    O R I G J I N A</t>
  </si>
  <si>
    <t xml:space="preserve">   Fitime  ose  humbje  te  mbartura</t>
  </si>
  <si>
    <t xml:space="preserve">   Fitime  ose  humbje  te  ushtrimit</t>
  </si>
  <si>
    <t xml:space="preserve">   Marre   nga  rezervat</t>
  </si>
  <si>
    <t xml:space="preserve">     a -                    I</t>
  </si>
  <si>
    <t xml:space="preserve">     b -                    I</t>
  </si>
  <si>
    <t xml:space="preserve">     c -                    I</t>
  </si>
  <si>
    <t xml:space="preserve">     d -                    I</t>
  </si>
  <si>
    <t xml:space="preserve">  C A K T I M I   I   F I T I M I T</t>
  </si>
  <si>
    <t xml:space="preserve">     Per   rezervat</t>
  </si>
  <si>
    <t xml:space="preserve">     b - rezerva  statuore (     "     )                    I</t>
  </si>
  <si>
    <t xml:space="preserve">     h - Rezerva te  tjera ( Nd . Shteterore )</t>
  </si>
  <si>
    <t xml:space="preserve">      D i v i d e n d e</t>
  </si>
  <si>
    <t xml:space="preserve">     Fitimi   i   pa   caktuar </t>
  </si>
  <si>
    <t xml:space="preserve">     a - Rezerve  ligjore  ( shoq. Tregtare )       I</t>
  </si>
  <si>
    <t xml:space="preserve">     c - Rezerva  te   tjera    (     "       )               I</t>
  </si>
  <si>
    <t xml:space="preserve">     e - rezerva per shperblime suplementare ( Nd. Sht. )</t>
  </si>
  <si>
    <t xml:space="preserve">     d - Rezerva per zhvillim ( Nd . Shteterore ) I</t>
  </si>
  <si>
    <t>x</t>
  </si>
  <si>
    <r>
      <t xml:space="preserve">  </t>
    </r>
    <r>
      <rPr>
        <b/>
        <u val="single"/>
        <sz val="12"/>
        <rFont val="Arial"/>
        <family val="2"/>
      </rPr>
      <t>REZULTATI        TATIMOR</t>
    </r>
    <r>
      <rPr>
        <b/>
        <sz val="12"/>
        <rFont val="Arial"/>
        <family val="2"/>
      </rPr>
      <t xml:space="preserve"> </t>
    </r>
  </si>
  <si>
    <t xml:space="preserve">Shoqeri  me   pergjegjesi  te  kufizuar </t>
  </si>
  <si>
    <t xml:space="preserve">STATUSI     JURIDIK     </t>
  </si>
  <si>
    <t xml:space="preserve">  2 - Shpenz  kerkimeve te aplikuara e  zhvill</t>
  </si>
  <si>
    <t>DATA   E   MBYLLJES    ____________________</t>
  </si>
  <si>
    <r>
      <t>Nr.  i   Regjistrit  tregetar</t>
    </r>
    <r>
      <rPr>
        <sz val="11"/>
        <rFont val="Arial"/>
        <family val="2"/>
      </rPr>
      <t xml:space="preserve">       </t>
    </r>
  </si>
  <si>
    <t xml:space="preserve">Tatim   Fitimi </t>
  </si>
  <si>
    <t xml:space="preserve">Me   lehtesi   Tatimore  </t>
  </si>
  <si>
    <r>
      <t xml:space="preserve">VEPRIMTATRIA    KRYESORE  :  </t>
    </r>
    <r>
      <rPr>
        <u val="single"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 xml:space="preserve">  </t>
    </r>
  </si>
  <si>
    <r>
      <t>Emri   dhe   Andresa   e   plote</t>
    </r>
    <r>
      <rPr>
        <sz val="11"/>
        <rFont val="Arial"/>
        <family val="2"/>
      </rPr>
      <t xml:space="preserve">     </t>
    </r>
  </si>
  <si>
    <r>
      <t>Data    e   krijimit</t>
    </r>
    <r>
      <rPr>
        <sz val="11"/>
        <rFont val="Arial"/>
        <family val="2"/>
      </rPr>
      <t xml:space="preserve"> </t>
    </r>
  </si>
  <si>
    <t>AKTIVET AFATSHKURTRA</t>
  </si>
  <si>
    <t xml:space="preserve">Aktive monetare </t>
  </si>
  <si>
    <t>Derivative dhe aktive te mbajtura per tregetim</t>
  </si>
  <si>
    <t>TOTALI 2</t>
  </si>
  <si>
    <t>Aktive te tjera financiare afatshkurtera</t>
  </si>
  <si>
    <t>TOTALI 3</t>
  </si>
  <si>
    <t>Inventari</t>
  </si>
  <si>
    <t>TOTALI 4</t>
  </si>
  <si>
    <t>Aktive biologjike afatshkurtra</t>
  </si>
  <si>
    <t xml:space="preserve">Aktivet afatshkurtra te mbajtura per shitje </t>
  </si>
  <si>
    <t>Parapagimet dhe shpenzimet e shtyra</t>
  </si>
  <si>
    <t>TOTALI AKTIVEVE AFATSHKURTRA         (  I  )</t>
  </si>
  <si>
    <t>AKTIVET AFATGJATA</t>
  </si>
  <si>
    <t>Investimetfinanciare afatgjata</t>
  </si>
  <si>
    <t>TOTALI 1</t>
  </si>
  <si>
    <t>Aktive afatgjata materiale</t>
  </si>
  <si>
    <t>Aktivet Biologjike afatgjata</t>
  </si>
  <si>
    <t>Aktivet afatgjata jomateriale</t>
  </si>
  <si>
    <t>Kapitali aksionar I papaguar</t>
  </si>
  <si>
    <t>Aktive te tjera afatgjata</t>
  </si>
  <si>
    <t>TOTALI I AKTIVEVE AFAGJATA   ( II )</t>
  </si>
  <si>
    <t>T O T A L I    I    A K T I V EVE  (  I + II  )</t>
  </si>
  <si>
    <t>DETYRIMET AFATSHKURTRA</t>
  </si>
  <si>
    <t xml:space="preserve">       A    K   T   I   V   E   T</t>
  </si>
  <si>
    <t>DETYRIMET DHE KAPITALET</t>
  </si>
  <si>
    <t>Derivativet</t>
  </si>
  <si>
    <t>Huamarrjet</t>
  </si>
  <si>
    <t>a</t>
  </si>
  <si>
    <t>b</t>
  </si>
  <si>
    <t>c</t>
  </si>
  <si>
    <t>Huate dhe oblikacionet afatshkurtra</t>
  </si>
  <si>
    <t>Kthimet/Ripagesat e huave afatshkurtra</t>
  </si>
  <si>
    <t xml:space="preserve">Bono te konvertueshme </t>
  </si>
  <si>
    <t>Huate dhe parapagimet</t>
  </si>
  <si>
    <t>d</t>
  </si>
  <si>
    <t>e</t>
  </si>
  <si>
    <t>Te pagueshme ndaj furnitoreve</t>
  </si>
  <si>
    <t>Te pagueshme ndaj punonjesve</t>
  </si>
  <si>
    <t>Detyrimet tatimore</t>
  </si>
  <si>
    <t>Hua te tjera</t>
  </si>
  <si>
    <t>Parapagimet e arketuara</t>
  </si>
  <si>
    <t>Grantet dhe te ardhurat e shtyra</t>
  </si>
  <si>
    <t>Provizionet afatshkurtra</t>
  </si>
  <si>
    <t>TOTALI DETYRIMEVE. AFATSHKURTRA ( I )</t>
  </si>
  <si>
    <t>DETYRIME AFATGJATA</t>
  </si>
  <si>
    <t>Huate afatgjata</t>
  </si>
  <si>
    <t>Hua,bono dhe detyrimenga qeraja financiare</t>
  </si>
  <si>
    <t xml:space="preserve">Bonot e konvertueshme </t>
  </si>
  <si>
    <t>Huamarrje te tjera afatgjata</t>
  </si>
  <si>
    <t>Provizione afatgjata</t>
  </si>
  <si>
    <t>TOTALI I DETYRIMEVE AFATGJATA ( II )</t>
  </si>
  <si>
    <t>TOTALI I DETYRIMEVE  ( I+II )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</si>
  <si>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</si>
  <si>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</si>
  <si>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</si>
  <si>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</si>
  <si>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</si>
  <si>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 ( negative)</t>
  </si>
  <si>
    <t>Rezerva statutore</t>
  </si>
  <si>
    <t>Rezerva ligjore</t>
  </si>
  <si>
    <t>Rezerva te tjera</t>
  </si>
  <si>
    <t>Fitimet e pashperndara</t>
  </si>
  <si>
    <t>Fitimi ( humbja )e vitit financiar</t>
  </si>
  <si>
    <t>TOTALI I KAPITALIT  III (1-10)</t>
  </si>
  <si>
    <t>TOTALI I DETYRIMEVE KAPITALIT (I+II+III)</t>
  </si>
  <si>
    <t>PASQYRA E TE ARDHURAVE DHE SHPENZIMEVE</t>
  </si>
  <si>
    <t>NR</t>
  </si>
  <si>
    <t xml:space="preserve">PERSHKRIMI I ELEMENTEVE </t>
  </si>
  <si>
    <t>Shitjet neto</t>
  </si>
  <si>
    <t>Te ardhura te tjera nga veprimtarite e shfrytezimit</t>
  </si>
  <si>
    <t>Ndryshimet ne inventarin e produkteve te gateshme dhe Pr. Proc.</t>
  </si>
  <si>
    <t xml:space="preserve">Materiale te konsumuara </t>
  </si>
  <si>
    <t>Kostot e punes</t>
  </si>
  <si>
    <t>Pagat e personelit</t>
  </si>
  <si>
    <t xml:space="preserve">Shpenzime per sigurime shoqerore dhe shendetsore </t>
  </si>
  <si>
    <t>Amortizimet dhe zhvleresimet</t>
  </si>
  <si>
    <t>Shpenzime te tjera</t>
  </si>
  <si>
    <t>TOTALI I SHPENZIMEVE   ( 4 - 7 )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</si>
  <si>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</si>
  <si>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</si>
  <si>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</si>
  <si>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</si>
  <si>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</si>
  <si>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</si>
  <si>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</si>
  <si>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</si>
  <si>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</si>
  <si>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 xml:space="preserve">d </t>
  </si>
  <si>
    <t>Tatim fitimi llogaritur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</si>
  <si>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</si>
  <si>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</si>
  <si>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</si>
  <si>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</si>
  <si>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Aktivet e mbajtura per tregetim</t>
  </si>
  <si>
    <t>Llogari/Kerkesa te arketueshme</t>
  </si>
  <si>
    <t>Llogari/Kerkesa te tjera te arketueshme</t>
  </si>
  <si>
    <t>Instrumente te tjera borxhi</t>
  </si>
  <si>
    <t>Investime te tjera financiare</t>
  </si>
  <si>
    <t xml:space="preserve">Lendet e para </t>
  </si>
  <si>
    <t>Prodhim ne proces</t>
  </si>
  <si>
    <t>Produkte te gatshme</t>
  </si>
  <si>
    <t>Mallra per rishitje</t>
  </si>
  <si>
    <t>Pjesmarrje te tjera ne njesi te kontr.(vetem ne PF)</t>
  </si>
  <si>
    <t>Aksione dhe investime te tjera ne pjesmarrje</t>
  </si>
  <si>
    <t>Aksione dhe letra te tjera me vlere</t>
  </si>
  <si>
    <t xml:space="preserve">Llogari/Kerkesa te arketueshme afatgjata </t>
  </si>
  <si>
    <t>Toka</t>
  </si>
  <si>
    <t xml:space="preserve">Ndertesa </t>
  </si>
  <si>
    <t>Makineri dhe paisje</t>
  </si>
  <si>
    <t xml:space="preserve">Aktive te tjera afatgjata materiale ( me vl.kontab.) </t>
  </si>
  <si>
    <t>Emri I mire</t>
  </si>
  <si>
    <t>Shpenzimet e zhvillimit</t>
  </si>
  <si>
    <t xml:space="preserve">Aktive te tjera afatgjata jomateriale </t>
  </si>
  <si>
    <t>Tatime taksa tjera ngjashme</t>
  </si>
  <si>
    <t>Ndryshimi ne inventarin e produkteve te gatshme dhe proces</t>
  </si>
  <si>
    <t xml:space="preserve">Tjera </t>
  </si>
  <si>
    <t>Shpenzime tjera</t>
  </si>
  <si>
    <t>f</t>
  </si>
  <si>
    <t xml:space="preserve">Rritje/ rrenie shpenzimeve parapaguara </t>
  </si>
  <si>
    <t>NIPT-I :</t>
  </si>
  <si>
    <t xml:space="preserve">KOMPANIA: </t>
  </si>
  <si>
    <t xml:space="preserve">PERIUDHA(VITI/Q): </t>
  </si>
  <si>
    <t>MENU QENDRORE</t>
  </si>
  <si>
    <t xml:space="preserve">MONEDHA : </t>
  </si>
  <si>
    <t>All</t>
  </si>
  <si>
    <t xml:space="preserve">AUTORI : </t>
  </si>
  <si>
    <t>KARAKTERISTIKAT E SHOQERISE</t>
  </si>
  <si>
    <t>SHENIMI 1- Te ardhura dhe shpenzime analitike</t>
  </si>
  <si>
    <t>SHENIMI 12-  FURNITORE</t>
  </si>
  <si>
    <t>Pasqyra e fitimeve dhe Humbjeve</t>
  </si>
  <si>
    <t>SHENIMI 2- Aktive afagjata materiale</t>
  </si>
  <si>
    <t>SHENIMI 13- Huara afatshkurtra</t>
  </si>
  <si>
    <t>B I L A N C I</t>
  </si>
  <si>
    <t>SHENIMI 3- Aktive afagjata jomateriale</t>
  </si>
  <si>
    <t>SHENIMI 14- Aktive te tjera afatgjata</t>
  </si>
  <si>
    <t xml:space="preserve">Pasqyra e fluksit te parase </t>
  </si>
  <si>
    <t>SHENIMI 4- INVENTARET</t>
  </si>
  <si>
    <t>SHENIMI 15-  Grante dhe te ardhura te shtyra</t>
  </si>
  <si>
    <t>K O N T R O L L I T</t>
  </si>
  <si>
    <t>SHENIMI 5- Kerkesa te aketueshme</t>
  </si>
  <si>
    <t>SHENIMI 16- Te pagueshme te tjera</t>
  </si>
  <si>
    <t>SHENIMI 6- Kerkesa te tjera te arketueshme</t>
  </si>
  <si>
    <t>SHENIMI 17-  TATIM FITIMI</t>
  </si>
  <si>
    <t>Pasqyra e ndryshimit te kapitalit</t>
  </si>
  <si>
    <t>SHENIM I6.1- Para P dhe shpenzimet e shtyra</t>
  </si>
  <si>
    <t>SHENIMI 18- DIVIDENTET</t>
  </si>
  <si>
    <t>Mardhenie te grupit</t>
  </si>
  <si>
    <t>SHENIMI 7- Aktive monetare</t>
  </si>
  <si>
    <t>SHENIMI 19- Investime financiare afatgjata</t>
  </si>
  <si>
    <t>SHENIMI 8- Kapitali aksionar</t>
  </si>
  <si>
    <t>Ndihme</t>
  </si>
  <si>
    <t>SHENIMI 9- Rezervat</t>
  </si>
  <si>
    <t>Faqe skice</t>
  </si>
  <si>
    <t>SHENIMI 10-  Huara afatgjata</t>
  </si>
  <si>
    <t>SHENIMI 11- PROVIZIONET</t>
  </si>
  <si>
    <t>BOIKEN SHPK</t>
  </si>
  <si>
    <t>DONIKA PROFNASTA</t>
  </si>
  <si>
    <t>EMERTIMI</t>
  </si>
  <si>
    <t>PERIUDHA</t>
  </si>
  <si>
    <t>FLUKSI MONETAR NGA VEPRIMTARITE E SHFRYTEZIMIT</t>
  </si>
  <si>
    <t>FLUKSI MONETAR NGA VEPRIMTARITE INVESTUESE</t>
  </si>
  <si>
    <t xml:space="preserve">Blerja e aktiveve afatgjata materiale </t>
  </si>
  <si>
    <t>Dividentet e arketuar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</si>
  <si>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</si>
  <si>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</si>
  <si>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</si>
  <si>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</si>
  <si>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</si>
  <si>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>IV</t>
  </si>
  <si>
    <t>V</t>
  </si>
  <si>
    <t xml:space="preserve">Rritja / renia neto e mjeteve monetare </t>
  </si>
  <si>
    <t>VI</t>
  </si>
  <si>
    <t>PASQYRA E FLUKSIT MONETAR - METODA INDIREKTE</t>
  </si>
  <si>
    <t>Fitimi para tatimit</t>
  </si>
  <si>
    <t xml:space="preserve">Rritje / renie ne tepricen e kerkesave te arketueshme nga </t>
  </si>
  <si>
    <t>aktiviteti, si dhe dhe kerkesave te arketueshme te tjera</t>
  </si>
  <si>
    <t>Rritje / renie ne tepricen e inventarit</t>
  </si>
  <si>
    <t>Rritje / renie ne tepricen e detyrimeve , per tu paguar nga aktiviteti</t>
  </si>
  <si>
    <t xml:space="preserve">Mjete Monetare neto te perfituara nga </t>
  </si>
  <si>
    <t>aktivitetet e shfrytezimit   ( a-e  )</t>
  </si>
  <si>
    <t>Pasqyrat financiare te vitit 2010 jane ta pa konsoliduara</t>
  </si>
  <si>
    <t>Deklaratat financiare te vitit 2010 jane pergatitur ne zbatim te Statndarteve Kombetare Kontabilitetit</t>
  </si>
  <si>
    <t>Celja e llogarive te bilancit me dt 01.01.2010 eshte e njejte me gjendjen e llogarive te bilancit dt 31.12. 2009</t>
  </si>
  <si>
    <t>Politikat kontabile te reflektuara ne deklarimet financiare te shoqerise,  per vitin 2010,jane te qendrueshme</t>
  </si>
  <si>
    <t>dhe te pandrysheshme nga viti i meparshem raportues 2009</t>
  </si>
  <si>
    <t>Gjendjet ne monedhe te huaj jane vleresuar me kursin zyrtar te Bankes se Shqiperise dt 31.12.2010</t>
  </si>
  <si>
    <t xml:space="preserve"> me dt 31/12/2010 jane perfshire ne rezultat.</t>
  </si>
  <si>
    <t>me koston e blerjes (  kosto eshte llogaritur me metoden e mesatares se ponderuar) ne date 31.12.2010</t>
  </si>
  <si>
    <t>te kembimit  me dt 31/12/2010 jane perfshire ne rezultat.</t>
  </si>
  <si>
    <t xml:space="preserve">Te ardhurat  gjate vitit 2010 jane njohur ne PF  me vleren e drejte </t>
  </si>
  <si>
    <t>Per vitin 2010 ai eshte 10% mbi fitimin tatimor.</t>
  </si>
  <si>
    <t xml:space="preserve">Zmadhim kapitali nga fitimet </t>
  </si>
  <si>
    <t>e mepareshme</t>
  </si>
  <si>
    <t>Pozicioni me 31 dhjetor 2010</t>
  </si>
  <si>
    <r>
      <t>A</t>
    </r>
    <r>
      <rPr>
        <b/>
        <sz val="7"/>
        <rFont val="Arial Narrow"/>
        <family val="2"/>
      </rPr>
      <t>ktivet e Qarkulluse</t>
    </r>
  </si>
  <si>
    <t>Blerja e shoqerise se kontrolluar X minus parat e arketuara</t>
  </si>
  <si>
    <t>Te ardhura nga shitja e paisjeve</t>
  </si>
  <si>
    <t>Interesi I arketuar</t>
  </si>
  <si>
    <t>Mjetet monetare ne fillim te periudhes kontabel</t>
  </si>
  <si>
    <t>Mjetet monetare ne fund te periudhes kontabel</t>
  </si>
  <si>
    <t>Rregullime per:                     ( 1-4 )</t>
  </si>
  <si>
    <t xml:space="preserve">     1 - Amortizimin  ( + )</t>
  </si>
  <si>
    <t>Mjete Monetare neto e perdorur nga veprimtarite investuese( a-e )</t>
  </si>
  <si>
    <t xml:space="preserve">Mjete Monetare neto e perdorur nga veprimtarite financiare( a-d ) </t>
  </si>
  <si>
    <t xml:space="preserve">     2 - Humbje nga kembimet valutore ( + )</t>
  </si>
  <si>
    <t xml:space="preserve">     3 - Te ardhura nga investimet  ( - )</t>
  </si>
  <si>
    <t xml:space="preserve">     4 - Shpenzime per interesa     ( + )</t>
  </si>
  <si>
    <t>TOTALI TE ARDHURAVE ( 1-2 )</t>
  </si>
  <si>
    <t xml:space="preserve">EMERTIMI I ZERAVE </t>
  </si>
  <si>
    <t>AKSIONAR</t>
  </si>
  <si>
    <t xml:space="preserve">PRIMI I </t>
  </si>
  <si>
    <t>AKSIONIT</t>
  </si>
  <si>
    <t xml:space="preserve">AKSIONET </t>
  </si>
  <si>
    <t>REZERVA</t>
  </si>
  <si>
    <t>TOTALI</t>
  </si>
  <si>
    <t>NE VALUTE</t>
  </si>
  <si>
    <t xml:space="preserve">TE KONVERT </t>
  </si>
  <si>
    <t xml:space="preserve">REZERVA  </t>
  </si>
  <si>
    <t>LIGJORE ,</t>
  </si>
  <si>
    <t>STATUTOR</t>
  </si>
  <si>
    <t>THESARIT</t>
  </si>
  <si>
    <t xml:space="preserve"> E </t>
  </si>
  <si>
    <t xml:space="preserve">I PA </t>
  </si>
  <si>
    <t>SHPERND.</t>
  </si>
  <si>
    <t xml:space="preserve">Efekti I ndryshimeve </t>
  </si>
  <si>
    <t>ne politikat kontabel</t>
  </si>
  <si>
    <t>Pozicioni I rregulluar</t>
  </si>
  <si>
    <t xml:space="preserve">Efektet e ndryshimit te </t>
  </si>
  <si>
    <t>kurseve te kembimit</t>
  </si>
  <si>
    <t>gjate konsolidimit</t>
  </si>
  <si>
    <t>Totali I te ardhurave apo</t>
  </si>
  <si>
    <t>Administrator</t>
  </si>
  <si>
    <t>I shpenzimeve , qe nuk jane</t>
  </si>
  <si>
    <t>Dividentet e paguar</t>
  </si>
  <si>
    <t xml:space="preserve">Transferime ne rezerven e </t>
  </si>
  <si>
    <t>detyrueshme statutore</t>
  </si>
  <si>
    <t>Emetim I kapitalit aksionar</t>
  </si>
  <si>
    <t xml:space="preserve">shpenzimeve , qe nuk jane </t>
  </si>
  <si>
    <t>njohur ne pasq.e te A dhe SH</t>
  </si>
  <si>
    <t>njohur ne pasq. e te A dheSH</t>
  </si>
  <si>
    <t>kontabel</t>
  </si>
  <si>
    <t xml:space="preserve">Fitimi neto per periudhen </t>
  </si>
  <si>
    <t>Emetimi I kapitalit aksionar</t>
  </si>
  <si>
    <t>Aksione te thesarit te riblera</t>
  </si>
  <si>
    <t>Pozicioni me 31 dhjetor 08</t>
  </si>
  <si>
    <t xml:space="preserve">FITIMI </t>
  </si>
  <si>
    <t xml:space="preserve">SHENIME </t>
  </si>
  <si>
    <t>KLASIFIKIMI I SHPENZIMEVE SIPAS NATYRES</t>
  </si>
  <si>
    <t>Te ardhurat dhe shpenzimet financiare nga njesi te kontroll</t>
  </si>
  <si>
    <t xml:space="preserve">VITI </t>
  </si>
  <si>
    <t>REFERENCAT</t>
  </si>
  <si>
    <t>NR.LLOG</t>
  </si>
  <si>
    <t>702-708X</t>
  </si>
  <si>
    <t>601-608X</t>
  </si>
  <si>
    <t>641-648</t>
  </si>
  <si>
    <t>68X</t>
  </si>
  <si>
    <t>61-63</t>
  </si>
  <si>
    <t>763,764,765,</t>
  </si>
  <si>
    <t>Investimet financiare afatgjata</t>
  </si>
  <si>
    <t>Totali 1</t>
  </si>
  <si>
    <t>Totali 2</t>
  </si>
  <si>
    <t>Aktive biologjike afatgjata</t>
  </si>
  <si>
    <t>Totali 4</t>
  </si>
  <si>
    <t>"BOIKEN" SHPK</t>
  </si>
  <si>
    <t>Rruga "Deshmoret 4 Shkurtit"</t>
  </si>
  <si>
    <t xml:space="preserve">T I R A N E </t>
  </si>
  <si>
    <t>NIPT</t>
  </si>
  <si>
    <t>K11718001R</t>
  </si>
  <si>
    <t>Ndertim,veprimtari fushen turizmit</t>
  </si>
  <si>
    <t>Parapagesat per furnizime</t>
  </si>
  <si>
    <t xml:space="preserve"> 14 - Mobilje orendi</t>
  </si>
  <si>
    <t xml:space="preserve">   Toka , Troje, Terrene</t>
  </si>
  <si>
    <t xml:space="preserve">   Ndertesa</t>
  </si>
  <si>
    <t xml:space="preserve">   Ndertime dhe instalime te pergjithesh</t>
  </si>
  <si>
    <t xml:space="preserve">  Paisje  zyre dhe informatike</t>
  </si>
  <si>
    <t xml:space="preserve">  Mjete  transporti</t>
  </si>
  <si>
    <t xml:space="preserve">  Inst teknike ,makineri,paisje,vegla,instr </t>
  </si>
  <si>
    <t xml:space="preserve">  Gje e gjalle pune  e  prodhimi</t>
  </si>
  <si>
    <t xml:space="preserve">  Mobilje orendi</t>
  </si>
  <si>
    <t xml:space="preserve">  Te  tjera  ne shfrytezim</t>
  </si>
  <si>
    <t xml:space="preserve">  Ne  proces dhe  pagesa pjesore</t>
  </si>
  <si>
    <t xml:space="preserve">     Perqindja  e  fitimit  mbi  fitimin   10 %</t>
  </si>
  <si>
    <t>AGIM SHENEDIELA</t>
  </si>
  <si>
    <t>ADMINISTRATORI</t>
  </si>
  <si>
    <t>Dhjetor 31,2009</t>
  </si>
  <si>
    <t>Të ndryshme shpenzime noterie</t>
  </si>
  <si>
    <t>Te tjera shpenzime rrjedhëse nga viti kaluar</t>
  </si>
  <si>
    <t>Fitimi neto vitit financiar 2008</t>
  </si>
  <si>
    <t>Pozicioni me 31 dhjetor 09</t>
  </si>
  <si>
    <t xml:space="preserve"> 16 - Ne  proces  Fshati Ksamil</t>
  </si>
  <si>
    <t>Nentrajtime që përfshihen  nga shpenzimet e viteve kaluara</t>
  </si>
  <si>
    <t>Kontabiliteti mbahet ne perputhje me Ligjin “Mbi Kontabilitetin" Nr 9228 dt 29/04/2004</t>
  </si>
  <si>
    <t>Shoqeria gjate vitit nuk ka ndryshuar metodat e vleresimit te aktiveve dhe pasiveve,</t>
  </si>
  <si>
    <t>te ardhurave dhe shpenzimeve, duke ruajtur parimit te vijimesise, dhe qendrueshmerise se metodave</t>
  </si>
  <si>
    <t>Monedha raportuese eshte monedha kombetare e Shqiperise LEK-u.</t>
  </si>
  <si>
    <t>Aktivet e Afat Gjata Materiale jane te vleresuara me koston historike minus amortizimin,( zhvleresime nuk ka)</t>
  </si>
  <si>
    <t>Aktivet e Afat Gjata Financiare jane te vleresuara me koston e blerjes, (zhvleresime nuk ka)</t>
  </si>
  <si>
    <t>Mjete Monetare ne Arke dhe ne banke jane vleresuar me “Vleren e drejte”</t>
  </si>
  <si>
    <t xml:space="preserve">Aktivet e tjera  Financiare afat shkurtra jane vlersuar me koston e amortizuar,Efektet e kurseve te kembimit </t>
  </si>
  <si>
    <t xml:space="preserve">Gjendjet e inventareve  per materialet e para, materialet ndihmese dhe mallrat jane vleresuar </t>
  </si>
  <si>
    <t xml:space="preserve">Detyrimet afat shkurtra "Huate dhe parapagimet" jane vleresuar me koston e amortizuar,Efektet e kurseve </t>
  </si>
  <si>
    <t xml:space="preserve">Kapitali aksionar eshte vleresuar me vleren kontabel </t>
  </si>
  <si>
    <t xml:space="preserve">Parimi baze per percaktimin e madhesise se te ardhurave eshte parimi i konstatimit </t>
  </si>
  <si>
    <t>i kombinuar me ate te realizimit faktik te te ardhurave.</t>
  </si>
  <si>
    <t xml:space="preserve">Shoqeria paguan tatim mbi fitimin per aktivitetin qe ajo ushtron sipas Legjislacionit fiskal ne fuqi. </t>
  </si>
  <si>
    <t>1. INFORMATA TE PERGJITHESHME</t>
  </si>
  <si>
    <t>PASQYRA E NDRYSHIMEVE NE KAPITAL(Pa konsoliduar)</t>
  </si>
  <si>
    <t>Kuota – pjese e subvencioneve për investime</t>
  </si>
  <si>
    <t>Të ardhura nga shitja e aktiveve të qëndrueshme</t>
  </si>
  <si>
    <t>Dhurata e ndihma të marra</t>
  </si>
  <si>
    <t>Kerkesa për arketim të rikuperuara</t>
  </si>
  <si>
    <t>Penalitete e gjoba të arkëtuara</t>
  </si>
  <si>
    <t>Të ndryshme</t>
  </si>
  <si>
    <t>Totali I te ardhurave te shfrytezimit</t>
  </si>
  <si>
    <t>Materjale te konsumuara</t>
  </si>
  <si>
    <t>Blerje materialesh të para</t>
  </si>
  <si>
    <t>Blerje materialesh të tjera të stokueshme</t>
  </si>
  <si>
    <t>Ndryshimi i gjendjeve të materialeve e mallrave të blera</t>
  </si>
  <si>
    <t>Ndryshimi i gjendjeve të materialeve të para</t>
  </si>
  <si>
    <t>Ndryshimi i gjendjeve të mallrave</t>
  </si>
  <si>
    <t>Blerje, energji, avull, uje</t>
  </si>
  <si>
    <t>Blerje mallra</t>
  </si>
  <si>
    <t>Blerje të pastokueshme, materiale, furnitura</t>
  </si>
  <si>
    <t>Kosto e punes</t>
  </si>
  <si>
    <t>Kuota të sigurimeve shoqërore dhe përkrahjes shoqërore</t>
  </si>
  <si>
    <t>Kuota të tjera për organizmat shoqërore</t>
  </si>
  <si>
    <t>Shpenzime të tjera</t>
  </si>
  <si>
    <t>Amortizimi dhe zhvleresime</t>
  </si>
  <si>
    <t>Amortizime dhe shuma të parashikuara të shfrytëzimit</t>
  </si>
  <si>
    <t>Amortizime të aktiveve të qendrueshme</t>
  </si>
  <si>
    <t>Shuma të parashikuara për zhvleresimin e aktiveve të qendrueshme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</si>
  <si>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</si>
  <si>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</si>
  <si>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</si>
  <si>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</si>
  <si>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Shuma të parashikuara për zhvleresimin e aktiveve financiare të qendrueshme</t>
  </si>
  <si>
    <t>Shuma të parashikuara për zhvlëresime të aktiveve financiare qarkulluese</t>
  </si>
  <si>
    <t>Shuma të parashikuara të jashtëzakonshme</t>
  </si>
  <si>
    <t>Nëntrajtime të përgjithshme</t>
  </si>
  <si>
    <t>Mirëmbajtje dhe riparime</t>
  </si>
  <si>
    <t>Prime të sigurimit</t>
  </si>
  <si>
    <t>Studime dhe kërkime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</si>
  <si>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</si>
  <si>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</si>
  <si>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</si>
  <si>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</si>
  <si>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</si>
  <si>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</si>
  <si>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</si>
  <si>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 xml:space="preserve">Tatim mbi qarkullimin dhe akciza </t>
  </si>
  <si>
    <t>Tatime e taksa e derdhje të ngjashme të lidhura</t>
  </si>
  <si>
    <t>Taksa regjistrimi</t>
  </si>
  <si>
    <t>Vlera kontabël e aktiveve të qendrueshme të shitura</t>
  </si>
  <si>
    <t>Subvencione e ndihme të dhëna</t>
  </si>
  <si>
    <t>Shpenzime për pritje e dhurata</t>
  </si>
  <si>
    <t>Humbje nga mosarketimi i kërkesave mbi të tretet</t>
  </si>
  <si>
    <t>Penalitete, gjoba e dëmshpërblime</t>
  </si>
  <si>
    <t>Totali I shpenzimeve(   shuma 8 deri 11)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</si>
</sst>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-* #,##0.0_L_e_k_-;\-* #,##0.0_L_e_k_-;_-* &quot;-&quot;??_L_e_k_-;_-@_-"/>
    <numFmt numFmtId="178" formatCode="_-* #,##0_L_e_k_-;\-* #,##0_L_e_k_-;_-* &quot;-&quot;??_L_e_k_-;_-@_-"/>
    <numFmt numFmtId="179" formatCode="0.0"/>
    <numFmt numFmtId="180" formatCode="_-* #,##0.000_L_e_k_-;\-* #,##0.000_L_e_k_-;_-* &quot;-&quot;??_L_e_k_-;_-@_-"/>
    <numFmt numFmtId="181" formatCode="_-* #,##0.0000_L_e_k_-;\-* #,##0.0000_L_e_k_-;_-* &quot;-&quot;??_L_e_k_-;_-@_-"/>
    <numFmt numFmtId="182" formatCode="_-* #,##0.00000_L_e_k_-;\-* #,##0.00000_L_e_k_-;_-* &quot;-&quot;??_L_e_k_-;_-@_-"/>
    <numFmt numFmtId="183" formatCode="General_)"/>
    <numFmt numFmtId="184" formatCode="#,##0.0"/>
    <numFmt numFmtId="185" formatCode="_-* #,##0\ _F_-;\-* #,##0\ _F_-;_-* &quot;-&quot;??\ _F_-;_-@_-"/>
    <numFmt numFmtId="186" formatCode="_(* #,##0.0_);_(* \(#,##0.0\);_(* &quot;-&quot;?_);_(@_)"/>
    <numFmt numFmtId="187" formatCode="_-* #,##0_-;\-* #,##0_-;_-* &quot;-&quot;??_-;_-@_-"/>
    <numFmt numFmtId="188" formatCode="_-* #,##0.000000_L_e_k_-;\-* #,##0.000000_L_e_k_-;_-* &quot;-&quot;??_L_e_k_-;_-@_-"/>
    <numFmt numFmtId="189" formatCode="_-* #,##0.0000000_L_e_k_-;\-* #,##0.0000000_L_e_k_-;_-* &quot;-&quot;??_L_e_k_-;_-@_-"/>
    <numFmt numFmtId="190" formatCode="0.00_);\(0.00\)"/>
  </numFmts>
  <fonts count="4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i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6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7"/>
      <name val="Arial"/>
      <family val="0"/>
    </font>
    <font>
      <b/>
      <sz val="10"/>
      <color indexed="8"/>
      <name val="Courier New"/>
      <family val="3"/>
    </font>
    <font>
      <sz val="10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8"/>
      <name val="Arial"/>
      <family val="0"/>
    </font>
    <font>
      <sz val="11"/>
      <name val="Times New Roman"/>
      <family val="1"/>
    </font>
    <font>
      <b/>
      <i/>
      <sz val="10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7"/>
      <name val="Arial Narrow"/>
      <family val="2"/>
    </font>
    <font>
      <b/>
      <i/>
      <sz val="12"/>
      <name val="Arial Narrow"/>
      <family val="2"/>
    </font>
    <font>
      <b/>
      <u val="single"/>
      <sz val="14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12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ck"/>
      <top style="hair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0" fillId="0" borderId="4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0" fillId="2" borderId="13" xfId="0" applyNumberForma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15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3" fontId="0" fillId="3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2" xfId="0" applyFont="1" applyFill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0" fillId="0" borderId="12" xfId="0" applyNumberFormat="1" applyBorder="1" applyAlignment="1">
      <alignment horizontal="center"/>
    </xf>
    <xf numFmtId="3" fontId="0" fillId="4" borderId="11" xfId="0" applyNumberFormat="1" applyFill="1" applyBorder="1" applyAlignment="1">
      <alignment/>
    </xf>
    <xf numFmtId="3" fontId="0" fillId="4" borderId="13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70" fontId="0" fillId="0" borderId="17" xfId="19" applyBorder="1" applyAlignment="1">
      <alignment/>
    </xf>
    <xf numFmtId="170" fontId="0" fillId="0" borderId="24" xfId="19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4" borderId="0" xfId="0" applyFill="1" applyAlignment="1">
      <alignment/>
    </xf>
    <xf numFmtId="0" fontId="2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170" fontId="0" fillId="0" borderId="0" xfId="19" applyFont="1" applyBorder="1" applyAlignment="1">
      <alignment/>
    </xf>
    <xf numFmtId="0" fontId="0" fillId="0" borderId="1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3" fontId="0" fillId="4" borderId="26" xfId="0" applyNumberForma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27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 horizontal="center"/>
    </xf>
    <xf numFmtId="3" fontId="0" fillId="0" borderId="28" xfId="0" applyNumberFormat="1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2" fillId="0" borderId="11" xfId="0" applyFont="1" applyBorder="1" applyAlignment="1">
      <alignment horizontal="left"/>
    </xf>
    <xf numFmtId="3" fontId="0" fillId="4" borderId="10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4" borderId="11" xfId="0" applyNumberFormat="1" applyFon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3" fontId="2" fillId="4" borderId="13" xfId="0" applyNumberFormat="1" applyFont="1" applyFill="1" applyBorder="1" applyAlignment="1">
      <alignment/>
    </xf>
    <xf numFmtId="3" fontId="10" fillId="4" borderId="13" xfId="0" applyNumberFormat="1" applyFont="1" applyFill="1" applyBorder="1" applyAlignment="1">
      <alignment/>
    </xf>
    <xf numFmtId="3" fontId="7" fillId="4" borderId="13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1" fontId="2" fillId="0" borderId="24" xfId="15" applyFont="1" applyBorder="1" applyAlignment="1">
      <alignment/>
    </xf>
    <xf numFmtId="43" fontId="2" fillId="2" borderId="9" xfId="0" applyNumberFormat="1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14" fontId="7" fillId="0" borderId="0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178" fontId="0" fillId="2" borderId="11" xfId="15" applyNumberFormat="1" applyFill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171" fontId="0" fillId="0" borderId="0" xfId="15" applyFont="1" applyAlignment="1">
      <alignment/>
    </xf>
    <xf numFmtId="1" fontId="28" fillId="0" borderId="0" xfId="23" applyNumberFormat="1" applyFont="1" applyBorder="1">
      <alignment/>
      <protection/>
    </xf>
    <xf numFmtId="0" fontId="0" fillId="0" borderId="0" xfId="0" applyFont="1" applyAlignment="1">
      <alignment/>
    </xf>
    <xf numFmtId="171" fontId="0" fillId="0" borderId="0" xfId="15" applyFont="1" applyAlignment="1">
      <alignment/>
    </xf>
    <xf numFmtId="4" fontId="0" fillId="0" borderId="0" xfId="0" applyNumberFormat="1" applyAlignment="1">
      <alignment/>
    </xf>
    <xf numFmtId="3" fontId="2" fillId="0" borderId="26" xfId="0" applyNumberFormat="1" applyFont="1" applyBorder="1" applyAlignment="1">
      <alignment/>
    </xf>
    <xf numFmtId="3" fontId="2" fillId="4" borderId="31" xfId="0" applyNumberFormat="1" applyFont="1" applyFill="1" applyBorder="1" applyAlignment="1">
      <alignment/>
    </xf>
    <xf numFmtId="49" fontId="29" fillId="4" borderId="32" xfId="0" applyNumberFormat="1" applyFont="1" applyFill="1" applyBorder="1" applyAlignment="1">
      <alignment/>
    </xf>
    <xf numFmtId="49" fontId="29" fillId="4" borderId="3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49" fontId="29" fillId="4" borderId="34" xfId="0" applyNumberFormat="1" applyFont="1" applyFill="1" applyBorder="1" applyAlignment="1">
      <alignment/>
    </xf>
    <xf numFmtId="49" fontId="29" fillId="4" borderId="35" xfId="0" applyNumberFormat="1" applyFont="1" applyFill="1" applyBorder="1" applyAlignment="1">
      <alignment horizontal="center"/>
    </xf>
    <xf numFmtId="49" fontId="29" fillId="4" borderId="36" xfId="0" applyNumberFormat="1" applyFont="1" applyFill="1" applyBorder="1" applyAlignment="1">
      <alignment/>
    </xf>
    <xf numFmtId="49" fontId="29" fillId="4" borderId="37" xfId="0" applyNumberFormat="1" applyFont="1" applyFill="1" applyBorder="1" applyAlignment="1">
      <alignment horizontal="center"/>
    </xf>
    <xf numFmtId="0" fontId="31" fillId="2" borderId="38" xfId="0" applyFont="1" applyFill="1" applyBorder="1" applyAlignment="1">
      <alignment/>
    </xf>
    <xf numFmtId="0" fontId="31" fillId="2" borderId="39" xfId="0" applyFont="1" applyFill="1" applyBorder="1" applyAlignment="1">
      <alignment/>
    </xf>
    <xf numFmtId="0" fontId="32" fillId="0" borderId="0" xfId="0" applyFont="1" applyAlignment="1">
      <alignment/>
    </xf>
    <xf numFmtId="0" fontId="33" fillId="2" borderId="38" xfId="0" applyFont="1" applyFill="1" applyBorder="1" applyAlignment="1">
      <alignment/>
    </xf>
    <xf numFmtId="0" fontId="34" fillId="2" borderId="40" xfId="0" applyFont="1" applyFill="1" applyBorder="1" applyAlignment="1">
      <alignment/>
    </xf>
    <xf numFmtId="0" fontId="34" fillId="2" borderId="39" xfId="0" applyFont="1" applyFill="1" applyBorder="1" applyAlignment="1">
      <alignment/>
    </xf>
    <xf numFmtId="0" fontId="34" fillId="0" borderId="0" xfId="0" applyFont="1" applyAlignment="1">
      <alignment/>
    </xf>
    <xf numFmtId="0" fontId="31" fillId="2" borderId="41" xfId="0" applyFont="1" applyFill="1" applyBorder="1" applyAlignment="1">
      <alignment/>
    </xf>
    <xf numFmtId="0" fontId="31" fillId="2" borderId="42" xfId="0" applyFont="1" applyFill="1" applyBorder="1" applyAlignment="1">
      <alignment/>
    </xf>
    <xf numFmtId="0" fontId="32" fillId="0" borderId="0" xfId="0" applyFont="1" applyBorder="1" applyAlignment="1">
      <alignment/>
    </xf>
    <xf numFmtId="0" fontId="33" fillId="2" borderId="41" xfId="0" applyFont="1" applyFill="1" applyBorder="1" applyAlignment="1">
      <alignment/>
    </xf>
    <xf numFmtId="0" fontId="34" fillId="2" borderId="43" xfId="0" applyFont="1" applyFill="1" applyBorder="1" applyAlignment="1">
      <alignment/>
    </xf>
    <xf numFmtId="0" fontId="34" fillId="2" borderId="42" xfId="0" applyFont="1" applyFill="1" applyBorder="1" applyAlignment="1">
      <alignment/>
    </xf>
    <xf numFmtId="0" fontId="34" fillId="0" borderId="0" xfId="0" applyFont="1" applyBorder="1" applyAlignment="1">
      <alignment/>
    </xf>
    <xf numFmtId="0" fontId="31" fillId="2" borderId="41" xfId="0" applyFont="1" applyFill="1" applyBorder="1" applyAlignment="1">
      <alignment horizontal="center"/>
    </xf>
    <xf numFmtId="0" fontId="31" fillId="2" borderId="41" xfId="0" applyFont="1" applyFill="1" applyBorder="1" applyAlignment="1">
      <alignment horizontal="left"/>
    </xf>
    <xf numFmtId="0" fontId="31" fillId="2" borderId="42" xfId="0" applyFont="1" applyFill="1" applyBorder="1" applyAlignment="1">
      <alignment horizontal="left"/>
    </xf>
    <xf numFmtId="0" fontId="35" fillId="0" borderId="41" xfId="0" applyFont="1" applyBorder="1" applyAlignment="1">
      <alignment/>
    </xf>
    <xf numFmtId="0" fontId="35" fillId="0" borderId="42" xfId="0" applyFont="1" applyBorder="1" applyAlignment="1">
      <alignment/>
    </xf>
    <xf numFmtId="0" fontId="31" fillId="2" borderId="44" xfId="0" applyFont="1" applyFill="1" applyBorder="1" applyAlignment="1">
      <alignment horizontal="left"/>
    </xf>
    <xf numFmtId="0" fontId="31" fillId="2" borderId="45" xfId="0" applyFont="1" applyFill="1" applyBorder="1" applyAlignment="1">
      <alignment horizontal="left"/>
    </xf>
    <xf numFmtId="0" fontId="29" fillId="2" borderId="44" xfId="0" applyFont="1" applyFill="1" applyBorder="1" applyAlignment="1">
      <alignment/>
    </xf>
    <xf numFmtId="0" fontId="32" fillId="2" borderId="46" xfId="0" applyFont="1" applyFill="1" applyBorder="1" applyAlignment="1">
      <alignment/>
    </xf>
    <xf numFmtId="0" fontId="32" fillId="2" borderId="45" xfId="0" applyFont="1" applyFill="1" applyBorder="1" applyAlignment="1">
      <alignment/>
    </xf>
    <xf numFmtId="0" fontId="36" fillId="0" borderId="0" xfId="0" applyFont="1" applyAlignment="1">
      <alignment/>
    </xf>
    <xf numFmtId="0" fontId="30" fillId="0" borderId="0" xfId="0" applyFont="1" applyBorder="1" applyAlignment="1">
      <alignment/>
    </xf>
    <xf numFmtId="171" fontId="7" fillId="0" borderId="0" xfId="15" applyFont="1" applyAlignment="1">
      <alignment horizontal="center"/>
    </xf>
    <xf numFmtId="40" fontId="0" fillId="0" borderId="0" xfId="0" applyNumberFormat="1" applyAlignment="1">
      <alignment/>
    </xf>
    <xf numFmtId="0" fontId="0" fillId="5" borderId="0" xfId="0" applyFill="1" applyAlignment="1">
      <alignment/>
    </xf>
    <xf numFmtId="0" fontId="25" fillId="4" borderId="0" xfId="0" applyFont="1" applyFill="1" applyBorder="1" applyAlignment="1">
      <alignment/>
    </xf>
    <xf numFmtId="0" fontId="27" fillId="4" borderId="0" xfId="0" applyFont="1" applyFill="1" applyBorder="1" applyAlignment="1">
      <alignment horizontal="center"/>
    </xf>
    <xf numFmtId="4" fontId="26" fillId="4" borderId="0" xfId="15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27" fillId="4" borderId="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3" fontId="7" fillId="4" borderId="24" xfId="0" applyNumberFormat="1" applyFont="1" applyFill="1" applyBorder="1" applyAlignment="1">
      <alignment/>
    </xf>
    <xf numFmtId="0" fontId="0" fillId="4" borderId="0" xfId="0" applyFill="1" applyBorder="1" applyAlignment="1">
      <alignment horizontal="center"/>
    </xf>
    <xf numFmtId="3" fontId="0" fillId="4" borderId="0" xfId="0" applyNumberFormat="1" applyFill="1" applyBorder="1" applyAlignment="1">
      <alignment/>
    </xf>
    <xf numFmtId="0" fontId="7" fillId="4" borderId="0" xfId="0" applyFont="1" applyFill="1" applyBorder="1" applyAlignment="1">
      <alignment/>
    </xf>
    <xf numFmtId="171" fontId="7" fillId="4" borderId="0" xfId="15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0" fillId="0" borderId="28" xfId="0" applyNumberFormat="1" applyBorder="1" applyAlignment="1">
      <alignment horizontal="center"/>
    </xf>
    <xf numFmtId="0" fontId="2" fillId="0" borderId="24" xfId="0" applyFont="1" applyFill="1" applyBorder="1" applyAlignment="1">
      <alignment/>
    </xf>
    <xf numFmtId="3" fontId="0" fillId="4" borderId="24" xfId="0" applyNumberFormat="1" applyFill="1" applyBorder="1" applyAlignment="1">
      <alignment/>
    </xf>
    <xf numFmtId="0" fontId="2" fillId="0" borderId="47" xfId="0" applyFont="1" applyBorder="1" applyAlignment="1">
      <alignment/>
    </xf>
    <xf numFmtId="3" fontId="10" fillId="4" borderId="4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7" fontId="10" fillId="4" borderId="13" xfId="0" applyNumberFormat="1" applyFont="1" applyFill="1" applyBorder="1" applyAlignment="1">
      <alignment/>
    </xf>
    <xf numFmtId="3" fontId="2" fillId="4" borderId="26" xfId="0" applyNumberFormat="1" applyFont="1" applyFill="1" applyBorder="1" applyAlignment="1">
      <alignment/>
    </xf>
    <xf numFmtId="4" fontId="7" fillId="4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25" xfId="0" applyFont="1" applyBorder="1" applyAlignment="1">
      <alignment/>
    </xf>
    <xf numFmtId="49" fontId="29" fillId="4" borderId="49" xfId="0" applyNumberFormat="1" applyFont="1" applyFill="1" applyBorder="1" applyAlignment="1">
      <alignment/>
    </xf>
    <xf numFmtId="49" fontId="29" fillId="4" borderId="5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39" fontId="0" fillId="0" borderId="0" xfId="0" applyNumberFormat="1" applyAlignment="1">
      <alignment/>
    </xf>
    <xf numFmtId="14" fontId="6" fillId="0" borderId="0" xfId="0" applyNumberFormat="1" applyFont="1" applyBorder="1" applyAlignment="1">
      <alignment/>
    </xf>
    <xf numFmtId="3" fontId="7" fillId="4" borderId="23" xfId="0" applyNumberFormat="1" applyFont="1" applyFill="1" applyBorder="1" applyAlignment="1">
      <alignment/>
    </xf>
    <xf numFmtId="3" fontId="0" fillId="0" borderId="51" xfId="0" applyNumberFormat="1" applyFill="1" applyBorder="1" applyAlignment="1">
      <alignment/>
    </xf>
    <xf numFmtId="0" fontId="10" fillId="0" borderId="7" xfId="0" applyFont="1" applyBorder="1" applyAlignment="1">
      <alignment/>
    </xf>
    <xf numFmtId="3" fontId="7" fillId="4" borderId="52" xfId="0" applyNumberFormat="1" applyFont="1" applyFill="1" applyBorder="1" applyAlignment="1">
      <alignment/>
    </xf>
    <xf numFmtId="3" fontId="10" fillId="4" borderId="53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3" fontId="0" fillId="4" borderId="53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2" fillId="0" borderId="53" xfId="0" applyNumberFormat="1" applyFont="1" applyBorder="1" applyAlignment="1">
      <alignment/>
    </xf>
    <xf numFmtId="3" fontId="7" fillId="4" borderId="53" xfId="0" applyNumberFormat="1" applyFont="1" applyFill="1" applyBorder="1" applyAlignment="1">
      <alignment/>
    </xf>
    <xf numFmtId="37" fontId="10" fillId="4" borderId="53" xfId="0" applyNumberFormat="1" applyFont="1" applyFill="1" applyBorder="1" applyAlignment="1">
      <alignment/>
    </xf>
    <xf numFmtId="3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6" xfId="0" applyFont="1" applyBorder="1" applyAlignment="1">
      <alignment horizontal="justify"/>
    </xf>
    <xf numFmtId="0" fontId="1" fillId="0" borderId="56" xfId="0" applyFont="1" applyBorder="1" applyAlignment="1">
      <alignment/>
    </xf>
    <xf numFmtId="0" fontId="0" fillId="0" borderId="57" xfId="0" applyBorder="1" applyAlignment="1">
      <alignment/>
    </xf>
    <xf numFmtId="0" fontId="23" fillId="0" borderId="58" xfId="0" applyFont="1" applyBorder="1" applyAlignment="1">
      <alignment horizontal="center" vertical="center" wrapText="1"/>
    </xf>
    <xf numFmtId="0" fontId="23" fillId="0" borderId="58" xfId="0" applyNumberFormat="1" applyFont="1" applyBorder="1" applyAlignment="1">
      <alignment horizontal="center"/>
    </xf>
    <xf numFmtId="0" fontId="23" fillId="6" borderId="59" xfId="0" applyFont="1" applyFill="1" applyBorder="1" applyAlignment="1">
      <alignment/>
    </xf>
    <xf numFmtId="0" fontId="23" fillId="6" borderId="60" xfId="0" applyFont="1" applyFill="1" applyBorder="1" applyAlignment="1">
      <alignment/>
    </xf>
    <xf numFmtId="0" fontId="23" fillId="6" borderId="61" xfId="0" applyFont="1" applyFill="1" applyBorder="1" applyAlignment="1">
      <alignment/>
    </xf>
    <xf numFmtId="43" fontId="23" fillId="6" borderId="61" xfId="17" applyFont="1" applyFill="1" applyBorder="1" applyAlignment="1">
      <alignment/>
    </xf>
    <xf numFmtId="0" fontId="38" fillId="0" borderId="58" xfId="0" applyFont="1" applyBorder="1" applyAlignment="1">
      <alignment/>
    </xf>
    <xf numFmtId="0" fontId="39" fillId="0" borderId="58" xfId="0" applyFont="1" applyBorder="1" applyAlignment="1">
      <alignment horizontal="center"/>
    </xf>
    <xf numFmtId="4" fontId="38" fillId="0" borderId="58" xfId="0" applyNumberFormat="1" applyFont="1" applyBorder="1" applyAlignment="1">
      <alignment/>
    </xf>
    <xf numFmtId="0" fontId="38" fillId="0" borderId="62" xfId="0" applyFont="1" applyBorder="1" applyAlignment="1">
      <alignment/>
    </xf>
    <xf numFmtId="0" fontId="38" fillId="0" borderId="63" xfId="0" applyFont="1" applyBorder="1" applyAlignment="1">
      <alignment/>
    </xf>
    <xf numFmtId="0" fontId="39" fillId="0" borderId="63" xfId="0" applyFont="1" applyBorder="1" applyAlignment="1">
      <alignment horizontal="center"/>
    </xf>
    <xf numFmtId="4" fontId="38" fillId="0" borderId="63" xfId="15" applyNumberFormat="1" applyFont="1" applyBorder="1" applyAlignment="1">
      <alignment/>
    </xf>
    <xf numFmtId="4" fontId="38" fillId="0" borderId="64" xfId="15" applyNumberFormat="1" applyFont="1" applyBorder="1" applyAlignment="1">
      <alignment horizontal="right"/>
    </xf>
    <xf numFmtId="1" fontId="38" fillId="0" borderId="63" xfId="23" applyNumberFormat="1" applyFont="1" applyBorder="1">
      <alignment/>
      <protection/>
    </xf>
    <xf numFmtId="4" fontId="40" fillId="0" borderId="63" xfId="15" applyNumberFormat="1" applyFont="1" applyBorder="1" applyAlignment="1">
      <alignment horizontal="right"/>
    </xf>
    <xf numFmtId="4" fontId="38" fillId="0" borderId="64" xfId="15" applyNumberFormat="1" applyFont="1" applyBorder="1" applyAlignment="1">
      <alignment/>
    </xf>
    <xf numFmtId="4" fontId="40" fillId="0" borderId="63" xfId="15" applyNumberFormat="1" applyFont="1" applyBorder="1" applyAlignment="1">
      <alignment/>
    </xf>
    <xf numFmtId="0" fontId="41" fillId="0" borderId="62" xfId="0" applyFont="1" applyBorder="1" applyAlignment="1">
      <alignment horizontal="justify"/>
    </xf>
    <xf numFmtId="0" fontId="38" fillId="0" borderId="65" xfId="0" applyFont="1" applyBorder="1" applyAlignment="1">
      <alignment/>
    </xf>
    <xf numFmtId="0" fontId="39" fillId="0" borderId="65" xfId="0" applyFont="1" applyBorder="1" applyAlignment="1">
      <alignment horizontal="center"/>
    </xf>
    <xf numFmtId="4" fontId="40" fillId="0" borderId="65" xfId="15" applyNumberFormat="1" applyFont="1" applyBorder="1" applyAlignment="1">
      <alignment/>
    </xf>
    <xf numFmtId="0" fontId="38" fillId="0" borderId="66" xfId="0" applyFont="1" applyBorder="1" applyAlignment="1">
      <alignment/>
    </xf>
    <xf numFmtId="0" fontId="39" fillId="0" borderId="66" xfId="0" applyFont="1" applyBorder="1" applyAlignment="1">
      <alignment horizontal="center"/>
    </xf>
    <xf numFmtId="4" fontId="38" fillId="0" borderId="66" xfId="15" applyNumberFormat="1" applyFont="1" applyBorder="1" applyAlignment="1">
      <alignment/>
    </xf>
    <xf numFmtId="0" fontId="38" fillId="0" borderId="64" xfId="0" applyFont="1" applyBorder="1" applyAlignment="1">
      <alignment/>
    </xf>
    <xf numFmtId="0" fontId="38" fillId="0" borderId="67" xfId="0" applyFont="1" applyBorder="1" applyAlignment="1">
      <alignment/>
    </xf>
    <xf numFmtId="0" fontId="39" fillId="0" borderId="67" xfId="0" applyFont="1" applyBorder="1" applyAlignment="1">
      <alignment horizontal="center"/>
    </xf>
    <xf numFmtId="4" fontId="40" fillId="0" borderId="67" xfId="15" applyNumberFormat="1" applyFont="1" applyBorder="1" applyAlignment="1">
      <alignment/>
    </xf>
    <xf numFmtId="0" fontId="38" fillId="0" borderId="59" xfId="0" applyFont="1" applyBorder="1" applyAlignment="1">
      <alignment/>
    </xf>
    <xf numFmtId="0" fontId="39" fillId="0" borderId="59" xfId="0" applyFont="1" applyBorder="1" applyAlignment="1">
      <alignment horizontal="center"/>
    </xf>
    <xf numFmtId="4" fontId="38" fillId="0" borderId="59" xfId="15" applyNumberFormat="1" applyFont="1" applyBorder="1" applyAlignment="1">
      <alignment/>
    </xf>
    <xf numFmtId="0" fontId="38" fillId="0" borderId="68" xfId="0" applyFont="1" applyBorder="1" applyAlignment="1">
      <alignment/>
    </xf>
    <xf numFmtId="0" fontId="39" fillId="0" borderId="69" xfId="0" applyFont="1" applyBorder="1" applyAlignment="1">
      <alignment horizontal="center"/>
    </xf>
    <xf numFmtId="4" fontId="38" fillId="0" borderId="70" xfId="15" applyNumberFormat="1" applyFont="1" applyBorder="1" applyAlignment="1">
      <alignment/>
    </xf>
    <xf numFmtId="4" fontId="40" fillId="0" borderId="63" xfId="15" applyNumberFormat="1" applyFont="1" applyFill="1" applyBorder="1" applyAlignment="1">
      <alignment/>
    </xf>
    <xf numFmtId="0" fontId="38" fillId="7" borderId="66" xfId="0" applyFont="1" applyFill="1" applyBorder="1" applyAlignment="1">
      <alignment/>
    </xf>
    <xf numFmtId="0" fontId="38" fillId="7" borderId="66" xfId="0" applyFont="1" applyFill="1" applyBorder="1" applyAlignment="1">
      <alignment horizontal="center"/>
    </xf>
    <xf numFmtId="4" fontId="38" fillId="7" borderId="66" xfId="15" applyNumberFormat="1" applyFont="1" applyFill="1" applyBorder="1" applyAlignment="1">
      <alignment/>
    </xf>
    <xf numFmtId="4" fontId="38" fillId="0" borderId="58" xfId="15" applyNumberFormat="1" applyFont="1" applyBorder="1" applyAlignment="1">
      <alignment/>
    </xf>
    <xf numFmtId="0" fontId="38" fillId="0" borderId="71" xfId="0" applyFont="1" applyBorder="1" applyAlignment="1">
      <alignment/>
    </xf>
    <xf numFmtId="0" fontId="39" fillId="0" borderId="71" xfId="0" applyFont="1" applyBorder="1" applyAlignment="1">
      <alignment horizontal="center"/>
    </xf>
    <xf numFmtId="0" fontId="38" fillId="0" borderId="72" xfId="0" applyFont="1" applyBorder="1" applyAlignment="1">
      <alignment/>
    </xf>
    <xf numFmtId="0" fontId="38" fillId="0" borderId="61" xfId="0" applyFont="1" applyBorder="1" applyAlignment="1">
      <alignment/>
    </xf>
    <xf numFmtId="0" fontId="39" fillId="0" borderId="61" xfId="0" applyFont="1" applyBorder="1" applyAlignment="1">
      <alignment horizontal="center"/>
    </xf>
    <xf numFmtId="40" fontId="40" fillId="0" borderId="63" xfId="15" applyNumberFormat="1" applyFont="1" applyBorder="1" applyAlignment="1">
      <alignment/>
    </xf>
    <xf numFmtId="0" fontId="39" fillId="0" borderId="64" xfId="0" applyFont="1" applyBorder="1" applyAlignment="1">
      <alignment horizontal="center"/>
    </xf>
    <xf numFmtId="0" fontId="38" fillId="0" borderId="63" xfId="0" applyFont="1" applyBorder="1" applyAlignment="1">
      <alignment horizontal="center"/>
    </xf>
    <xf numFmtId="0" fontId="38" fillId="0" borderId="73" xfId="0" applyFont="1" applyBorder="1" applyAlignment="1">
      <alignment/>
    </xf>
    <xf numFmtId="0" fontId="38" fillId="0" borderId="67" xfId="0" applyFont="1" applyBorder="1" applyAlignment="1">
      <alignment horizontal="center"/>
    </xf>
    <xf numFmtId="40" fontId="40" fillId="0" borderId="67" xfId="15" applyNumberFormat="1" applyFont="1" applyBorder="1" applyAlignment="1">
      <alignment/>
    </xf>
    <xf numFmtId="40" fontId="40" fillId="0" borderId="65" xfId="15" applyNumberFormat="1" applyFont="1" applyBorder="1" applyAlignment="1">
      <alignment/>
    </xf>
    <xf numFmtId="0" fontId="38" fillId="0" borderId="58" xfId="0" applyFont="1" applyBorder="1" applyAlignment="1">
      <alignment horizontal="center"/>
    </xf>
    <xf numFmtId="40" fontId="38" fillId="0" borderId="58" xfId="15" applyNumberFormat="1" applyFont="1" applyBorder="1" applyAlignment="1">
      <alignment/>
    </xf>
    <xf numFmtId="0" fontId="38" fillId="0" borderId="65" xfId="0" applyFont="1" applyBorder="1" applyAlignment="1">
      <alignment horizontal="center"/>
    </xf>
    <xf numFmtId="0" fontId="38" fillId="0" borderId="66" xfId="0" applyFont="1" applyBorder="1" applyAlignment="1">
      <alignment horizontal="center"/>
    </xf>
    <xf numFmtId="40" fontId="38" fillId="0" borderId="66" xfId="15" applyNumberFormat="1" applyFont="1" applyBorder="1" applyAlignment="1">
      <alignment/>
    </xf>
    <xf numFmtId="40" fontId="38" fillId="7" borderId="66" xfId="15" applyNumberFormat="1" applyFont="1" applyFill="1" applyBorder="1" applyAlignment="1">
      <alignment/>
    </xf>
    <xf numFmtId="0" fontId="43" fillId="7" borderId="66" xfId="0" applyFont="1" applyFill="1" applyBorder="1" applyAlignment="1">
      <alignment/>
    </xf>
    <xf numFmtId="0" fontId="43" fillId="7" borderId="66" xfId="0" applyFont="1" applyFill="1" applyBorder="1" applyAlignment="1">
      <alignment horizontal="center"/>
    </xf>
    <xf numFmtId="40" fontId="43" fillId="7" borderId="66" xfId="15" applyNumberFormat="1" applyFont="1" applyFill="1" applyBorder="1" applyAlignment="1">
      <alignment/>
    </xf>
    <xf numFmtId="0" fontId="38" fillId="4" borderId="0" xfId="0" applyFont="1" applyFill="1" applyBorder="1" applyAlignment="1">
      <alignment/>
    </xf>
    <xf numFmtId="0" fontId="39" fillId="4" borderId="0" xfId="0" applyFont="1" applyFill="1" applyBorder="1" applyAlignment="1">
      <alignment horizontal="center"/>
    </xf>
    <xf numFmtId="4" fontId="40" fillId="4" borderId="0" xfId="15" applyNumberFormat="1" applyFont="1" applyFill="1" applyBorder="1" applyAlignment="1">
      <alignment/>
    </xf>
    <xf numFmtId="171" fontId="22" fillId="0" borderId="0" xfId="15" applyFont="1" applyAlignment="1">
      <alignment/>
    </xf>
    <xf numFmtId="0" fontId="44" fillId="0" borderId="0" xfId="0" applyFont="1" applyBorder="1" applyAlignment="1">
      <alignment/>
    </xf>
    <xf numFmtId="4" fontId="40" fillId="0" borderId="66" xfId="15" applyNumberFormat="1" applyFont="1" applyBorder="1" applyAlignment="1">
      <alignment/>
    </xf>
    <xf numFmtId="0" fontId="38" fillId="0" borderId="62" xfId="0" applyFont="1" applyBorder="1" applyAlignment="1">
      <alignment horizontal="justify"/>
    </xf>
    <xf numFmtId="0" fontId="23" fillId="5" borderId="59" xfId="0" applyFont="1" applyFill="1" applyBorder="1" applyAlignment="1">
      <alignment/>
    </xf>
    <xf numFmtId="0" fontId="23" fillId="5" borderId="60" xfId="0" applyFont="1" applyFill="1" applyBorder="1" applyAlignment="1">
      <alignment/>
    </xf>
    <xf numFmtId="4" fontId="23" fillId="5" borderId="60" xfId="0" applyNumberFormat="1" applyFont="1" applyFill="1" applyBorder="1" applyAlignment="1">
      <alignment/>
    </xf>
    <xf numFmtId="4" fontId="23" fillId="6" borderId="60" xfId="0" applyNumberFormat="1" applyFont="1" applyFill="1" applyBorder="1" applyAlignment="1">
      <alignment/>
    </xf>
    <xf numFmtId="39" fontId="40" fillId="0" borderId="63" xfId="15" applyNumberFormat="1" applyFont="1" applyBorder="1" applyAlignment="1">
      <alignment/>
    </xf>
    <xf numFmtId="0" fontId="23" fillId="5" borderId="74" xfId="0" applyFont="1" applyFill="1" applyBorder="1" applyAlignment="1">
      <alignment/>
    </xf>
    <xf numFmtId="0" fontId="23" fillId="5" borderId="75" xfId="0" applyFont="1" applyFill="1" applyBorder="1" applyAlignment="1">
      <alignment/>
    </xf>
    <xf numFmtId="4" fontId="23" fillId="5" borderId="75" xfId="0" applyNumberFormat="1" applyFont="1" applyFill="1" applyBorder="1" applyAlignment="1">
      <alignment/>
    </xf>
    <xf numFmtId="4" fontId="38" fillId="4" borderId="0" xfId="15" applyNumberFormat="1" applyFont="1" applyFill="1" applyBorder="1" applyAlignment="1">
      <alignment/>
    </xf>
    <xf numFmtId="0" fontId="23" fillId="2" borderId="76" xfId="24" applyFont="1" applyFill="1" applyBorder="1" applyAlignment="1">
      <alignment horizontal="right"/>
      <protection/>
    </xf>
    <xf numFmtId="0" fontId="22" fillId="2" borderId="77" xfId="24" applyFont="1" applyFill="1" applyBorder="1">
      <alignment/>
      <protection/>
    </xf>
    <xf numFmtId="4" fontId="23" fillId="2" borderId="78" xfId="18" applyNumberFormat="1" applyFont="1" applyFill="1" applyBorder="1" applyAlignment="1">
      <alignment/>
    </xf>
    <xf numFmtId="0" fontId="23" fillId="0" borderId="79" xfId="24" applyFont="1" applyBorder="1" applyAlignment="1">
      <alignment horizontal="left"/>
      <protection/>
    </xf>
    <xf numFmtId="0" fontId="22" fillId="0" borderId="80" xfId="24" applyFont="1" applyBorder="1">
      <alignment/>
      <protection/>
    </xf>
    <xf numFmtId="0" fontId="22" fillId="0" borderId="81" xfId="24" applyFont="1" applyBorder="1" applyAlignment="1">
      <alignment horizontal="center"/>
      <protection/>
    </xf>
    <xf numFmtId="4" fontId="45" fillId="0" borderId="80" xfId="18" applyNumberFormat="1" applyFont="1" applyBorder="1" applyAlignment="1">
      <alignment/>
    </xf>
    <xf numFmtId="0" fontId="23" fillId="0" borderId="82" xfId="24" applyFont="1" applyBorder="1" applyAlignment="1">
      <alignment horizontal="left"/>
      <protection/>
    </xf>
    <xf numFmtId="0" fontId="22" fillId="0" borderId="83" xfId="24" applyFont="1" applyBorder="1">
      <alignment/>
      <protection/>
    </xf>
    <xf numFmtId="0" fontId="22" fillId="0" borderId="84" xfId="24" applyFont="1" applyBorder="1" applyAlignment="1">
      <alignment horizontal="center"/>
      <protection/>
    </xf>
    <xf numFmtId="4" fontId="45" fillId="0" borderId="83" xfId="18" applyNumberFormat="1" applyFont="1" applyBorder="1" applyAlignment="1">
      <alignment/>
    </xf>
    <xf numFmtId="0" fontId="23" fillId="0" borderId="85" xfId="24" applyFont="1" applyBorder="1" applyAlignment="1">
      <alignment horizontal="left"/>
      <protection/>
    </xf>
    <xf numFmtId="0" fontId="22" fillId="0" borderId="86" xfId="24" applyFont="1" applyBorder="1">
      <alignment/>
      <protection/>
    </xf>
    <xf numFmtId="0" fontId="22" fillId="0" borderId="87" xfId="24" applyFont="1" applyBorder="1" applyAlignment="1">
      <alignment horizontal="center"/>
      <protection/>
    </xf>
    <xf numFmtId="4" fontId="45" fillId="0" borderId="87" xfId="18" applyNumberFormat="1" applyFont="1" applyBorder="1" applyAlignment="1">
      <alignment/>
    </xf>
    <xf numFmtId="0" fontId="22" fillId="2" borderId="77" xfId="24" applyFont="1" applyFill="1" applyBorder="1" applyAlignment="1">
      <alignment horizontal="center"/>
      <protection/>
    </xf>
    <xf numFmtId="0" fontId="23" fillId="0" borderId="79" xfId="24" applyFont="1" applyBorder="1" applyAlignment="1">
      <alignment horizontal="right"/>
      <protection/>
    </xf>
    <xf numFmtId="4" fontId="46" fillId="0" borderId="80" xfId="18" applyNumberFormat="1" applyFont="1" applyBorder="1" applyAlignment="1">
      <alignment/>
    </xf>
    <xf numFmtId="0" fontId="23" fillId="0" borderId="62" xfId="24" applyFont="1" applyBorder="1" applyAlignment="1">
      <alignment horizontal="right"/>
      <protection/>
    </xf>
    <xf numFmtId="0" fontId="22" fillId="0" borderId="88" xfId="24" applyFont="1" applyBorder="1">
      <alignment/>
      <protection/>
    </xf>
    <xf numFmtId="0" fontId="22" fillId="0" borderId="89" xfId="24" applyFont="1" applyBorder="1" applyAlignment="1">
      <alignment horizontal="center"/>
      <protection/>
    </xf>
    <xf numFmtId="4" fontId="45" fillId="0" borderId="88" xfId="18" applyNumberFormat="1" applyFont="1" applyBorder="1" applyAlignment="1">
      <alignment/>
    </xf>
    <xf numFmtId="0" fontId="23" fillId="0" borderId="82" xfId="24" applyFont="1" applyBorder="1" applyAlignment="1">
      <alignment horizontal="right"/>
      <protection/>
    </xf>
    <xf numFmtId="4" fontId="23" fillId="2" borderId="77" xfId="18" applyNumberFormat="1" applyFont="1" applyFill="1" applyBorder="1" applyAlignment="1">
      <alignment/>
    </xf>
    <xf numFmtId="0" fontId="23" fillId="0" borderId="85" xfId="24" applyFont="1" applyBorder="1" applyAlignment="1">
      <alignment horizontal="right"/>
      <protection/>
    </xf>
    <xf numFmtId="4" fontId="45" fillId="0" borderId="86" xfId="18" applyNumberFormat="1" applyFont="1" applyBorder="1" applyAlignment="1" applyProtection="1">
      <alignment/>
      <protection locked="0"/>
    </xf>
    <xf numFmtId="0" fontId="41" fillId="2" borderId="90" xfId="24" applyFont="1" applyFill="1" applyBorder="1" applyAlignment="1">
      <alignment horizontal="justify"/>
      <protection/>
    </xf>
    <xf numFmtId="4" fontId="45" fillId="0" borderId="80" xfId="18" applyNumberFormat="1" applyFont="1" applyBorder="1" applyAlignment="1" applyProtection="1">
      <alignment/>
      <protection locked="0"/>
    </xf>
    <xf numFmtId="0" fontId="23" fillId="0" borderId="62" xfId="24" applyFont="1" applyBorder="1">
      <alignment/>
      <protection/>
    </xf>
    <xf numFmtId="0" fontId="23" fillId="0" borderId="79" xfId="24" applyFont="1" applyBorder="1">
      <alignment/>
      <protection/>
    </xf>
    <xf numFmtId="0" fontId="23" fillId="0" borderId="85" xfId="24" applyFont="1" applyBorder="1">
      <alignment/>
      <protection/>
    </xf>
    <xf numFmtId="4" fontId="23" fillId="2" borderId="77" xfId="18" applyNumberFormat="1" applyFont="1" applyFill="1" applyBorder="1" applyAlignment="1" applyProtection="1">
      <alignment/>
      <protection locked="0"/>
    </xf>
    <xf numFmtId="0" fontId="23" fillId="0" borderId="62" xfId="24" applyFont="1" applyBorder="1" applyAlignment="1">
      <alignment horizontal="left"/>
      <protection/>
    </xf>
    <xf numFmtId="0" fontId="38" fillId="0" borderId="79" xfId="24" applyFont="1" applyBorder="1" applyAlignment="1">
      <alignment horizontal="right"/>
      <protection/>
    </xf>
    <xf numFmtId="4" fontId="45" fillId="0" borderId="88" xfId="18" applyNumberFormat="1" applyFont="1" applyBorder="1" applyAlignment="1" applyProtection="1">
      <alignment/>
      <protection locked="0"/>
    </xf>
    <xf numFmtId="0" fontId="23" fillId="0" borderId="62" xfId="24" applyFont="1" applyFill="1" applyBorder="1" applyAlignment="1">
      <alignment horizontal="right"/>
      <protection/>
    </xf>
    <xf numFmtId="0" fontId="22" fillId="0" borderId="88" xfId="24" applyFont="1" applyBorder="1" applyAlignment="1">
      <alignment horizontal="justify"/>
      <protection/>
    </xf>
    <xf numFmtId="0" fontId="23" fillId="0" borderId="91" xfId="24" applyFont="1" applyBorder="1" applyAlignment="1">
      <alignment horizontal="left"/>
      <protection/>
    </xf>
    <xf numFmtId="0" fontId="22" fillId="0" borderId="92" xfId="24" applyFont="1" applyBorder="1">
      <alignment/>
      <protection/>
    </xf>
    <xf numFmtId="0" fontId="22" fillId="0" borderId="93" xfId="24" applyFont="1" applyBorder="1" applyAlignment="1">
      <alignment horizontal="center"/>
      <protection/>
    </xf>
    <xf numFmtId="0" fontId="38" fillId="2" borderId="90" xfId="24" applyFont="1" applyFill="1" applyBorder="1">
      <alignment/>
      <protection/>
    </xf>
    <xf numFmtId="0" fontId="23" fillId="2" borderId="94" xfId="24" applyFont="1" applyFill="1" applyBorder="1" applyAlignment="1">
      <alignment horizontal="center"/>
      <protection/>
    </xf>
    <xf numFmtId="0" fontId="23" fillId="0" borderId="95" xfId="24" applyFont="1" applyBorder="1">
      <alignment/>
      <protection/>
    </xf>
    <xf numFmtId="0" fontId="22" fillId="0" borderId="96" xfId="24" applyFont="1" applyFill="1" applyBorder="1">
      <alignment/>
      <protection/>
    </xf>
    <xf numFmtId="0" fontId="22" fillId="0" borderId="97" xfId="24" applyFont="1" applyFill="1" applyBorder="1" applyAlignment="1">
      <alignment horizontal="center"/>
      <protection/>
    </xf>
    <xf numFmtId="0" fontId="23" fillId="0" borderId="62" xfId="24" applyFont="1" applyFill="1" applyBorder="1">
      <alignment/>
      <protection/>
    </xf>
    <xf numFmtId="0" fontId="22" fillId="0" borderId="88" xfId="24" applyFont="1" applyFill="1" applyBorder="1">
      <alignment/>
      <protection/>
    </xf>
    <xf numFmtId="0" fontId="22" fillId="0" borderId="89" xfId="24" applyFont="1" applyFill="1" applyBorder="1" applyAlignment="1">
      <alignment horizontal="center"/>
      <protection/>
    </xf>
    <xf numFmtId="0" fontId="23" fillId="0" borderId="82" xfId="24" applyFont="1" applyBorder="1">
      <alignment/>
      <protection/>
    </xf>
    <xf numFmtId="0" fontId="23" fillId="6" borderId="76" xfId="24" applyFont="1" applyFill="1" applyBorder="1">
      <alignment/>
      <protection/>
    </xf>
    <xf numFmtId="0" fontId="22" fillId="6" borderId="77" xfId="0" applyFont="1" applyFill="1" applyBorder="1" applyAlignment="1">
      <alignment/>
    </xf>
    <xf numFmtId="0" fontId="22" fillId="6" borderId="77" xfId="24" applyFont="1" applyFill="1" applyBorder="1" applyAlignment="1">
      <alignment horizontal="center"/>
      <protection/>
    </xf>
    <xf numFmtId="4" fontId="23" fillId="6" borderId="77" xfId="18" applyNumberFormat="1" applyFont="1" applyFill="1" applyBorder="1" applyAlignment="1" applyProtection="1">
      <alignment/>
      <protection locked="0"/>
    </xf>
    <xf numFmtId="0" fontId="23" fillId="2" borderId="76" xfId="24" applyFont="1" applyFill="1" applyBorder="1">
      <alignment/>
      <protection/>
    </xf>
    <xf numFmtId="1" fontId="22" fillId="2" borderId="77" xfId="23" applyNumberFormat="1" applyFont="1" applyFill="1" applyBorder="1">
      <alignment/>
      <protection/>
    </xf>
    <xf numFmtId="4" fontId="46" fillId="0" borderId="80" xfId="18" applyNumberFormat="1" applyFont="1" applyBorder="1" applyAlignment="1" applyProtection="1">
      <alignment/>
      <protection locked="0"/>
    </xf>
    <xf numFmtId="4" fontId="46" fillId="0" borderId="88" xfId="18" applyNumberFormat="1" applyFont="1" applyBorder="1" applyAlignment="1" applyProtection="1">
      <alignment/>
      <protection locked="0"/>
    </xf>
    <xf numFmtId="39" fontId="46" fillId="0" borderId="88" xfId="18" applyNumberFormat="1" applyFont="1" applyBorder="1" applyAlignment="1" applyProtection="1">
      <alignment/>
      <protection locked="0"/>
    </xf>
    <xf numFmtId="179" fontId="23" fillId="0" borderId="62" xfId="24" applyNumberFormat="1" applyFont="1" applyBorder="1">
      <alignment/>
      <protection/>
    </xf>
    <xf numFmtId="40" fontId="46" fillId="0" borderId="88" xfId="18" applyNumberFormat="1" applyFont="1" applyBorder="1" applyAlignment="1" applyProtection="1">
      <alignment/>
      <protection locked="0"/>
    </xf>
    <xf numFmtId="40" fontId="45" fillId="0" borderId="88" xfId="18" applyNumberFormat="1" applyFont="1" applyBorder="1" applyAlignment="1" applyProtection="1">
      <alignment/>
      <protection locked="0"/>
    </xf>
    <xf numFmtId="179" fontId="23" fillId="0" borderId="82" xfId="24" applyNumberFormat="1" applyFont="1" applyBorder="1">
      <alignment/>
      <protection/>
    </xf>
    <xf numFmtId="4" fontId="45" fillId="0" borderId="83" xfId="18" applyNumberFormat="1" applyFont="1" applyBorder="1" applyAlignment="1" applyProtection="1">
      <alignment/>
      <protection locked="0"/>
    </xf>
    <xf numFmtId="179" fontId="23" fillId="2" borderId="76" xfId="24" applyNumberFormat="1" applyFont="1" applyFill="1" applyBorder="1">
      <alignment/>
      <protection/>
    </xf>
    <xf numFmtId="0" fontId="23" fillId="2" borderId="77" xfId="0" applyFont="1" applyFill="1" applyBorder="1" applyAlignment="1">
      <alignment/>
    </xf>
    <xf numFmtId="0" fontId="23" fillId="2" borderId="77" xfId="24" applyFont="1" applyFill="1" applyBorder="1">
      <alignment/>
      <protection/>
    </xf>
    <xf numFmtId="179" fontId="23" fillId="0" borderId="79" xfId="24" applyNumberFormat="1" applyFont="1" applyBorder="1">
      <alignment/>
      <protection/>
    </xf>
    <xf numFmtId="1" fontId="38" fillId="2" borderId="77" xfId="17" applyNumberFormat="1" applyFont="1" applyFill="1" applyBorder="1" applyAlignment="1">
      <alignment/>
    </xf>
    <xf numFmtId="0" fontId="23" fillId="2" borderId="77" xfId="24" applyFont="1" applyFill="1" applyBorder="1" applyAlignment="1">
      <alignment horizontal="center"/>
      <protection/>
    </xf>
    <xf numFmtId="179" fontId="23" fillId="0" borderId="91" xfId="24" applyNumberFormat="1" applyFont="1" applyBorder="1">
      <alignment/>
      <protection/>
    </xf>
    <xf numFmtId="1" fontId="38" fillId="0" borderId="69" xfId="17" applyNumberFormat="1" applyFont="1" applyFill="1" applyBorder="1" applyAlignment="1">
      <alignment/>
    </xf>
    <xf numFmtId="176" fontId="22" fillId="0" borderId="98" xfId="18" applyNumberFormat="1" applyFont="1" applyBorder="1" applyAlignment="1" applyProtection="1">
      <alignment/>
      <protection locked="0"/>
    </xf>
    <xf numFmtId="179" fontId="24" fillId="2" borderId="99" xfId="24" applyNumberFormat="1" applyFont="1" applyFill="1" applyBorder="1">
      <alignment/>
      <protection/>
    </xf>
    <xf numFmtId="1" fontId="38" fillId="2" borderId="100" xfId="17" applyNumberFormat="1" applyFont="1" applyFill="1" applyBorder="1" applyAlignment="1">
      <alignment/>
    </xf>
    <xf numFmtId="0" fontId="47" fillId="2" borderId="100" xfId="24" applyFont="1" applyFill="1" applyBorder="1" applyAlignment="1">
      <alignment horizontal="center"/>
      <protection/>
    </xf>
    <xf numFmtId="4" fontId="24" fillId="2" borderId="101" xfId="18" applyNumberFormat="1" applyFont="1" applyFill="1" applyBorder="1" applyAlignment="1" applyProtection="1">
      <alignment/>
      <protection locked="0"/>
    </xf>
    <xf numFmtId="4" fontId="22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2" xfId="0" applyFont="1" applyBorder="1" applyAlignment="1">
      <alignment/>
    </xf>
    <xf numFmtId="170" fontId="0" fillId="0" borderId="9" xfId="19" applyBorder="1" applyAlignment="1">
      <alignment horizontal="center"/>
    </xf>
    <xf numFmtId="170" fontId="0" fillId="4" borderId="102" xfId="19" applyFill="1" applyBorder="1" applyAlignment="1">
      <alignment horizontal="center"/>
    </xf>
    <xf numFmtId="1" fontId="0" fillId="4" borderId="69" xfId="19" applyNumberForma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171" fontId="10" fillId="4" borderId="0" xfId="15" applyFont="1" applyFill="1" applyBorder="1" applyAlignment="1">
      <alignment horizontal="center"/>
    </xf>
    <xf numFmtId="170" fontId="0" fillId="0" borderId="2" xfId="19" applyBorder="1" applyAlignment="1">
      <alignment/>
    </xf>
    <xf numFmtId="170" fontId="2" fillId="0" borderId="15" xfId="19" applyFont="1" applyBorder="1" applyAlignment="1">
      <alignment/>
    </xf>
    <xf numFmtId="0" fontId="7" fillId="4" borderId="0" xfId="0" applyFont="1" applyFill="1" applyBorder="1" applyAlignment="1">
      <alignment horizontal="center"/>
    </xf>
    <xf numFmtId="171" fontId="7" fillId="4" borderId="0" xfId="15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71" fontId="10" fillId="4" borderId="0" xfId="15" applyFont="1" applyFill="1" applyBorder="1" applyAlignment="1">
      <alignment horizontal="left"/>
    </xf>
    <xf numFmtId="170" fontId="2" fillId="0" borderId="25" xfId="19" applyFont="1" applyBorder="1" applyAlignment="1">
      <alignment horizontal="center"/>
    </xf>
    <xf numFmtId="170" fontId="0" fillId="0" borderId="103" xfId="19" applyBorder="1" applyAlignment="1">
      <alignment horizontal="center"/>
    </xf>
    <xf numFmtId="170" fontId="0" fillId="0" borderId="104" xfId="19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69" xfId="0" applyBorder="1" applyAlignment="1">
      <alignment horizontal="center"/>
    </xf>
    <xf numFmtId="171" fontId="7" fillId="0" borderId="0" xfId="15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23" fillId="0" borderId="105" xfId="24" applyFont="1" applyBorder="1" applyAlignment="1">
      <alignment horizontal="center" vertical="center" wrapText="1"/>
      <protection/>
    </xf>
    <xf numFmtId="0" fontId="23" fillId="0" borderId="76" xfId="24" applyFont="1" applyBorder="1" applyAlignment="1">
      <alignment horizontal="center" vertical="center" wrapText="1"/>
      <protection/>
    </xf>
    <xf numFmtId="0" fontId="23" fillId="0" borderId="106" xfId="24" applyFont="1" applyBorder="1" applyAlignment="1">
      <alignment horizontal="center" vertical="center" wrapText="1"/>
      <protection/>
    </xf>
    <xf numFmtId="0" fontId="23" fillId="0" borderId="77" xfId="24" applyFont="1" applyBorder="1" applyAlignment="1">
      <alignment horizontal="center" vertical="center" wrapText="1"/>
      <protection/>
    </xf>
    <xf numFmtId="0" fontId="23" fillId="0" borderId="107" xfId="0" applyNumberFormat="1" applyFont="1" applyBorder="1" applyAlignment="1">
      <alignment horizontal="center"/>
    </xf>
    <xf numFmtId="0" fontId="23" fillId="0" borderId="69" xfId="0" applyNumberFormat="1" applyFont="1" applyBorder="1" applyAlignment="1">
      <alignment horizontal="center"/>
    </xf>
    <xf numFmtId="0" fontId="23" fillId="0" borderId="107" xfId="0" applyNumberFormat="1" applyFont="1" applyBorder="1" applyAlignment="1">
      <alignment horizontal="justify"/>
    </xf>
    <xf numFmtId="0" fontId="23" fillId="0" borderId="69" xfId="0" applyNumberFormat="1" applyFont="1" applyBorder="1" applyAlignment="1">
      <alignment horizontal="justify"/>
    </xf>
    <xf numFmtId="0" fontId="41" fillId="0" borderId="0" xfId="0" applyFont="1" applyAlignment="1">
      <alignment horizontal="center"/>
    </xf>
    <xf numFmtId="171" fontId="41" fillId="0" borderId="0" xfId="15" applyFont="1" applyAlignment="1">
      <alignment horizontal="center"/>
    </xf>
  </cellXfs>
  <cellStyles count="12">
    <cellStyle name="Normal" xfId="0"/>
    <cellStyle name="Comma" xfId="15"/>
    <cellStyle name="Comma [0]" xfId="16"/>
    <cellStyle name="Comma_Bilanci Albavia" xfId="17"/>
    <cellStyle name="Comma_Profit &amp; Loss acc. Albavia" xfId="18"/>
    <cellStyle name="Currency" xfId="19"/>
    <cellStyle name="Currency [0]" xfId="20"/>
    <cellStyle name="Followed Hyperlink" xfId="21"/>
    <cellStyle name="Hyperlink" xfId="22"/>
    <cellStyle name="Normal_Fletë1" xfId="23"/>
    <cellStyle name="Normal_Profit &amp; Loss acc. Albavia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workbookViewId="0" topLeftCell="A2">
      <pane xSplit="11" ySplit="6" topLeftCell="L17" activePane="bottomRight" state="frozen"/>
      <selection pane="topLeft" activeCell="A2" sqref="A2"/>
      <selection pane="topRight" activeCell="L2" sqref="L2"/>
      <selection pane="bottomLeft" activeCell="A8" sqref="A8"/>
      <selection pane="bottomRight" activeCell="G4" sqref="G4"/>
    </sheetView>
  </sheetViews>
  <sheetFormatPr defaultColWidth="9.140625" defaultRowHeight="12.75"/>
  <cols>
    <col min="1" max="1" width="3.140625" style="1" customWidth="1"/>
    <col min="2" max="2" width="5.140625" style="1" customWidth="1"/>
    <col min="3" max="3" width="4.421875" style="1" customWidth="1"/>
    <col min="4" max="5" width="9.140625" style="1" customWidth="1"/>
    <col min="6" max="6" width="15.00390625" style="1" customWidth="1"/>
    <col min="7" max="7" width="13.7109375" style="1" customWidth="1"/>
    <col min="8" max="8" width="8.28125" style="1" customWidth="1"/>
    <col min="9" max="9" width="9.57421875" style="1" customWidth="1"/>
    <col min="10" max="10" width="3.421875" style="1" customWidth="1"/>
    <col min="11" max="11" width="8.28125" style="1" customWidth="1"/>
    <col min="12" max="13" width="9.140625" style="1" customWidth="1"/>
    <col min="14" max="14" width="15.00390625" style="1" customWidth="1"/>
    <col min="15" max="16384" width="9.140625" style="1" customWidth="1"/>
  </cols>
  <sheetData>
    <row r="2" spans="2:11" ht="14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4.25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ht="18">
      <c r="B4" s="6"/>
      <c r="C4" s="109" t="s">
        <v>435</v>
      </c>
      <c r="D4" s="7"/>
      <c r="E4" s="7"/>
      <c r="F4" s="7"/>
      <c r="G4" s="123" t="s">
        <v>700</v>
      </c>
      <c r="H4" s="7"/>
      <c r="I4" s="7"/>
      <c r="J4" s="7"/>
      <c r="K4" s="8"/>
    </row>
    <row r="5" spans="2:11" ht="18">
      <c r="B5" s="6"/>
      <c r="C5" s="7"/>
      <c r="D5" s="7"/>
      <c r="E5" s="7"/>
      <c r="F5" s="7"/>
      <c r="G5" s="123" t="s">
        <v>701</v>
      </c>
      <c r="H5" s="108"/>
      <c r="I5" s="7"/>
      <c r="J5" s="7"/>
      <c r="K5" s="8"/>
    </row>
    <row r="6" spans="2:11" ht="18">
      <c r="B6" s="6"/>
      <c r="C6" s="7"/>
      <c r="D6" s="7"/>
      <c r="E6" s="7"/>
      <c r="F6" s="7"/>
      <c r="G6" s="123" t="s">
        <v>702</v>
      </c>
      <c r="H6" s="108"/>
      <c r="I6" s="7"/>
      <c r="J6" s="7"/>
      <c r="K6" s="8"/>
    </row>
    <row r="7" spans="2:11" ht="18">
      <c r="B7" s="6"/>
      <c r="C7" s="7"/>
      <c r="D7" s="7"/>
      <c r="E7" s="7"/>
      <c r="F7" s="7"/>
      <c r="G7" s="7"/>
      <c r="H7" s="123"/>
      <c r="I7" s="7"/>
      <c r="J7" s="7"/>
      <c r="K7" s="8"/>
    </row>
    <row r="8" spans="2:11" ht="14.25">
      <c r="B8" s="6"/>
      <c r="C8" s="7"/>
      <c r="D8" s="7"/>
      <c r="E8" s="7"/>
      <c r="F8" s="7"/>
      <c r="G8" s="7"/>
      <c r="H8" s="7"/>
      <c r="I8" s="7"/>
      <c r="J8" s="7"/>
      <c r="K8" s="8"/>
    </row>
    <row r="9" spans="2:11" ht="14.25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1" ht="14.25"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2:11" ht="14.2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ht="20.25">
      <c r="B12" s="6"/>
      <c r="C12" s="109" t="s">
        <v>436</v>
      </c>
      <c r="D12" s="7"/>
      <c r="E12" s="7"/>
      <c r="F12" s="191">
        <v>37027</v>
      </c>
      <c r="G12" s="124"/>
      <c r="H12" s="7"/>
      <c r="I12" s="7"/>
      <c r="J12" s="7"/>
      <c r="K12" s="8"/>
    </row>
    <row r="13" spans="2:11" ht="14.2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4" ht="20.25">
      <c r="A14" s="2"/>
      <c r="B14" s="6"/>
      <c r="C14" s="110" t="s">
        <v>431</v>
      </c>
      <c r="D14" s="7"/>
      <c r="E14" s="7"/>
      <c r="F14" s="103"/>
      <c r="G14" s="125">
        <v>22475</v>
      </c>
      <c r="H14" s="7"/>
      <c r="I14" s="7"/>
      <c r="J14" s="7"/>
      <c r="K14" s="8"/>
      <c r="N14" s="111"/>
    </row>
    <row r="15" spans="2:11" ht="15">
      <c r="B15" s="9"/>
      <c r="C15" s="7" t="s">
        <v>703</v>
      </c>
      <c r="D15" s="7"/>
      <c r="E15" s="7"/>
      <c r="F15" s="7"/>
      <c r="G15" s="102" t="s">
        <v>704</v>
      </c>
      <c r="H15" s="7"/>
      <c r="I15" s="7"/>
      <c r="J15" s="7"/>
      <c r="K15" s="8"/>
    </row>
    <row r="16" spans="2:11" ht="14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ht="14.2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14.25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8">
      <c r="B19" s="6"/>
      <c r="C19" s="7" t="s">
        <v>428</v>
      </c>
      <c r="D19" s="7"/>
      <c r="E19" s="7"/>
      <c r="F19" s="123" t="s">
        <v>427</v>
      </c>
      <c r="G19" s="108"/>
      <c r="H19" s="108"/>
      <c r="I19" s="108"/>
      <c r="J19" s="7"/>
      <c r="K19" s="8"/>
    </row>
    <row r="20" spans="2:11" ht="14.2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14.2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8">
      <c r="B22" s="6"/>
      <c r="C22" s="7" t="s">
        <v>434</v>
      </c>
      <c r="D22" s="7"/>
      <c r="E22" s="7"/>
      <c r="F22" s="7"/>
      <c r="G22" s="7" t="s">
        <v>705</v>
      </c>
      <c r="H22" s="7"/>
      <c r="I22" s="7"/>
      <c r="J22" s="7"/>
      <c r="K22" s="8"/>
    </row>
    <row r="23" spans="2:11" ht="15">
      <c r="B23" s="6"/>
      <c r="C23" s="7"/>
      <c r="D23" s="7"/>
      <c r="E23" s="7"/>
      <c r="F23" s="102"/>
      <c r="G23" s="7"/>
      <c r="H23" s="7"/>
      <c r="I23" s="7"/>
      <c r="J23" s="7"/>
      <c r="K23" s="8"/>
    </row>
    <row r="24" spans="2:11" ht="14.25"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2:11" ht="14.25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1" ht="14.25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1" ht="14.25">
      <c r="B27" s="6"/>
      <c r="C27" s="7"/>
      <c r="D27" s="7"/>
      <c r="E27" s="7"/>
      <c r="F27" s="7"/>
      <c r="G27" s="7"/>
      <c r="H27" s="7"/>
      <c r="I27" s="7"/>
      <c r="J27" s="7"/>
      <c r="K27" s="8"/>
    </row>
    <row r="28" spans="2:11" ht="14.25">
      <c r="B28" s="6"/>
      <c r="C28" s="7"/>
      <c r="D28" s="3"/>
      <c r="E28" s="4"/>
      <c r="F28" s="4"/>
      <c r="G28" s="4"/>
      <c r="H28" s="4"/>
      <c r="I28" s="4"/>
      <c r="J28" s="5"/>
      <c r="K28" s="8"/>
    </row>
    <row r="29" spans="2:11" ht="14.25">
      <c r="B29" s="6"/>
      <c r="C29" s="7"/>
      <c r="D29" s="6"/>
      <c r="E29" s="7" t="s">
        <v>302</v>
      </c>
      <c r="F29" s="7"/>
      <c r="G29" s="7"/>
      <c r="H29" s="7"/>
      <c r="I29" s="7"/>
      <c r="J29" s="8"/>
      <c r="K29" s="8"/>
    </row>
    <row r="30" spans="2:11" ht="14.25">
      <c r="B30" s="6"/>
      <c r="C30" s="7"/>
      <c r="D30" s="6"/>
      <c r="E30" s="7"/>
      <c r="F30" s="7"/>
      <c r="G30" s="7"/>
      <c r="H30" s="7"/>
      <c r="I30" s="7"/>
      <c r="J30" s="8"/>
      <c r="K30" s="8"/>
    </row>
    <row r="31" spans="2:11" ht="14.25">
      <c r="B31" s="6"/>
      <c r="C31" s="7"/>
      <c r="D31" s="6"/>
      <c r="E31" s="7" t="s">
        <v>303</v>
      </c>
      <c r="F31" s="7"/>
      <c r="G31" s="7"/>
      <c r="H31" s="7"/>
      <c r="I31" s="7"/>
      <c r="J31" s="8"/>
      <c r="K31" s="8"/>
    </row>
    <row r="32" spans="2:11" ht="14.25">
      <c r="B32" s="6"/>
      <c r="C32" s="7"/>
      <c r="D32" s="6"/>
      <c r="E32" s="7"/>
      <c r="F32" s="7"/>
      <c r="G32" s="7"/>
      <c r="H32" s="7"/>
      <c r="I32" s="7"/>
      <c r="J32" s="8"/>
      <c r="K32" s="8"/>
    </row>
    <row r="33" spans="2:11" ht="18">
      <c r="B33" s="6"/>
      <c r="C33" s="7"/>
      <c r="D33" s="6" t="s">
        <v>249</v>
      </c>
      <c r="E33" s="7"/>
      <c r="F33" s="7"/>
      <c r="G33" s="7"/>
      <c r="H33" s="7"/>
      <c r="I33" s="7"/>
      <c r="J33" s="8"/>
      <c r="K33" s="8"/>
    </row>
    <row r="34" spans="2:11" ht="14.25">
      <c r="B34" s="6"/>
      <c r="C34" s="7"/>
      <c r="D34" s="6"/>
      <c r="E34" s="7"/>
      <c r="F34" s="7"/>
      <c r="G34" s="7"/>
      <c r="H34" s="7"/>
      <c r="I34" s="7"/>
      <c r="J34" s="8"/>
      <c r="K34" s="8"/>
    </row>
    <row r="35" spans="2:11" ht="15">
      <c r="B35" s="6"/>
      <c r="C35" s="7"/>
      <c r="D35" s="6" t="s">
        <v>430</v>
      </c>
      <c r="E35" s="7"/>
      <c r="F35" s="7"/>
      <c r="G35" s="279">
        <v>40633</v>
      </c>
      <c r="H35" s="7"/>
      <c r="I35" s="7"/>
      <c r="J35" s="8"/>
      <c r="K35" s="8"/>
    </row>
    <row r="36" spans="2:11" ht="14.25">
      <c r="B36" s="6"/>
      <c r="C36" s="7"/>
      <c r="D36" s="6"/>
      <c r="E36" s="7"/>
      <c r="F36" s="7"/>
      <c r="G36" s="7"/>
      <c r="H36" s="7"/>
      <c r="I36" s="7"/>
      <c r="J36" s="8"/>
      <c r="K36" s="8"/>
    </row>
    <row r="37" spans="2:11" ht="14.25">
      <c r="B37" s="6"/>
      <c r="C37" s="13"/>
      <c r="D37" s="9" t="s">
        <v>304</v>
      </c>
      <c r="E37" s="7"/>
      <c r="F37" s="7"/>
      <c r="G37" s="7"/>
      <c r="H37" s="7"/>
      <c r="I37" s="7"/>
      <c r="J37" s="8"/>
      <c r="K37" s="8"/>
    </row>
    <row r="38" spans="2:11" ht="14.25">
      <c r="B38" s="6"/>
      <c r="C38" s="7"/>
      <c r="D38" s="6"/>
      <c r="E38" s="7"/>
      <c r="F38" s="7"/>
      <c r="G38" s="7"/>
      <c r="H38" s="7"/>
      <c r="I38" s="7"/>
      <c r="J38" s="8"/>
      <c r="K38" s="8"/>
    </row>
    <row r="39" spans="2:11" ht="15">
      <c r="B39" s="6"/>
      <c r="C39" s="7"/>
      <c r="D39" s="6"/>
      <c r="E39" s="7"/>
      <c r="F39" s="7" t="s">
        <v>305</v>
      </c>
      <c r="G39" s="279">
        <v>40633</v>
      </c>
      <c r="H39" s="7"/>
      <c r="I39" s="7"/>
      <c r="J39" s="8"/>
      <c r="K39" s="8"/>
    </row>
    <row r="40" spans="2:11" ht="14.25">
      <c r="B40" s="6"/>
      <c r="C40" s="7"/>
      <c r="D40" s="6"/>
      <c r="E40" s="7"/>
      <c r="F40" s="7"/>
      <c r="G40" s="7"/>
      <c r="H40" s="7"/>
      <c r="I40" s="7"/>
      <c r="J40" s="8"/>
      <c r="K40" s="8"/>
    </row>
    <row r="41" spans="2:11" ht="14.25">
      <c r="B41" s="6"/>
      <c r="C41" s="7"/>
      <c r="D41" s="6"/>
      <c r="E41" s="7"/>
      <c r="F41" s="7"/>
      <c r="G41" s="7"/>
      <c r="H41" s="7"/>
      <c r="I41" s="7"/>
      <c r="J41" s="8"/>
      <c r="K41" s="8"/>
    </row>
    <row r="42" spans="2:11" ht="14.25">
      <c r="B42" s="6"/>
      <c r="C42" s="7"/>
      <c r="D42" s="6" t="s">
        <v>306</v>
      </c>
      <c r="E42" s="7"/>
      <c r="F42" s="7"/>
      <c r="G42" s="7"/>
      <c r="H42" s="7"/>
      <c r="I42" s="7"/>
      <c r="J42" s="8"/>
      <c r="K42" s="8"/>
    </row>
    <row r="43" spans="2:11" ht="14.25">
      <c r="B43" s="6"/>
      <c r="C43" s="7"/>
      <c r="D43" s="6"/>
      <c r="E43" s="7"/>
      <c r="F43" s="7"/>
      <c r="G43" s="7"/>
      <c r="H43" s="7"/>
      <c r="I43" s="7"/>
      <c r="J43" s="8"/>
      <c r="K43" s="8"/>
    </row>
    <row r="44" spans="2:11" ht="14.25">
      <c r="B44" s="6"/>
      <c r="C44" s="7"/>
      <c r="D44" s="10"/>
      <c r="E44" s="11"/>
      <c r="F44" s="11"/>
      <c r="G44" s="11"/>
      <c r="H44" s="11"/>
      <c r="I44" s="11"/>
      <c r="J44" s="12"/>
      <c r="K44" s="8"/>
    </row>
    <row r="45" spans="2:11" ht="14.25">
      <c r="B45" s="6"/>
      <c r="C45" s="7"/>
      <c r="D45" s="7"/>
      <c r="E45" s="7"/>
      <c r="F45" s="7"/>
      <c r="G45" s="7"/>
      <c r="H45" s="7"/>
      <c r="I45" s="7"/>
      <c r="J45" s="7"/>
      <c r="K45" s="8"/>
    </row>
    <row r="46" spans="2:11" ht="14.25">
      <c r="B46" s="6"/>
      <c r="C46" s="7"/>
      <c r="D46" s="7"/>
      <c r="E46" s="7"/>
      <c r="F46" s="7"/>
      <c r="G46" s="7"/>
      <c r="H46" s="7"/>
      <c r="I46" s="7"/>
      <c r="J46" s="7"/>
      <c r="K46" s="8"/>
    </row>
    <row r="47" spans="2:11" ht="14.25">
      <c r="B47" s="10"/>
      <c r="C47" s="11"/>
      <c r="D47" s="11"/>
      <c r="E47" s="11"/>
      <c r="F47" s="11"/>
      <c r="G47" s="11"/>
      <c r="H47" s="11"/>
      <c r="I47" s="11"/>
      <c r="J47" s="11"/>
      <c r="K47" s="12"/>
    </row>
  </sheetData>
  <printOptions/>
  <pageMargins left="0.33" right="0.75" top="0.87" bottom="1" header="0.5" footer="0.5"/>
  <pageSetup horizontalDpi="600" verticalDpi="600" orientation="portrait" paperSize="9" r:id="rId1"/>
  <headerFooter alignWithMargins="0">
    <oddFooter>&amp;CFaqe  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44"/>
  <sheetViews>
    <sheetView workbookViewId="0" topLeftCell="A1">
      <selection activeCell="B1" sqref="B1"/>
    </sheetView>
  </sheetViews>
  <sheetFormatPr defaultColWidth="9.140625" defaultRowHeight="12.75"/>
  <cols>
    <col min="2" max="2" width="52.57421875" style="0" customWidth="1"/>
    <col min="3" max="5" width="19.140625" style="0" customWidth="1"/>
    <col min="6" max="7" width="12.7109375" style="0" bestFit="1" customWidth="1"/>
    <col min="8" max="9" width="12.8515625" style="0" bestFit="1" customWidth="1"/>
    <col min="11" max="11" width="10.140625" style="0" bestFit="1" customWidth="1"/>
  </cols>
  <sheetData>
    <row r="1" spans="1:5" ht="21" customHeight="1" thickBot="1">
      <c r="A1" s="195"/>
      <c r="B1" s="361" t="s">
        <v>700</v>
      </c>
      <c r="C1" s="195"/>
      <c r="D1" s="195"/>
      <c r="E1" s="195"/>
    </row>
    <row r="2" spans="1:5" ht="14.25" thickBot="1" thickTop="1">
      <c r="A2" s="296"/>
      <c r="B2" s="296" t="s">
        <v>38</v>
      </c>
      <c r="C2" s="296" t="s">
        <v>163</v>
      </c>
      <c r="D2" s="297" t="s">
        <v>251</v>
      </c>
      <c r="E2" s="297" t="s">
        <v>721</v>
      </c>
    </row>
    <row r="3" spans="1:5" ht="14.25" thickBot="1" thickTop="1">
      <c r="A3" s="298" t="s">
        <v>312</v>
      </c>
      <c r="B3" s="299" t="s">
        <v>459</v>
      </c>
      <c r="C3" s="300"/>
      <c r="D3" s="301">
        <f>D58</f>
        <v>121283417</v>
      </c>
      <c r="E3" s="301">
        <f>E58</f>
        <v>161270090</v>
      </c>
    </row>
    <row r="4" spans="1:5" ht="15" thickBot="1" thickTop="1">
      <c r="A4" s="302">
        <v>1</v>
      </c>
      <c r="B4" s="302" t="s">
        <v>462</v>
      </c>
      <c r="C4" s="319">
        <v>55</v>
      </c>
      <c r="D4" s="320">
        <f>D6</f>
        <v>0</v>
      </c>
      <c r="E4" s="320">
        <f>E6</f>
        <v>0</v>
      </c>
    </row>
    <row r="5" spans="1:5" ht="15" thickBot="1" thickTop="1">
      <c r="A5" s="318"/>
      <c r="B5" s="318" t="s">
        <v>39</v>
      </c>
      <c r="C5" s="319">
        <v>5512</v>
      </c>
      <c r="D5" s="362">
        <v>0</v>
      </c>
      <c r="E5" s="362">
        <v>0</v>
      </c>
    </row>
    <row r="6" spans="1:5" ht="14.25" thickBot="1" thickTop="1">
      <c r="A6" s="305"/>
      <c r="B6" s="306" t="s">
        <v>40</v>
      </c>
      <c r="C6" s="318"/>
      <c r="D6" s="320">
        <v>0</v>
      </c>
      <c r="E6" s="320">
        <v>0</v>
      </c>
    </row>
    <row r="7" spans="1:5" ht="15" thickBot="1" thickTop="1">
      <c r="A7" s="302">
        <v>2</v>
      </c>
      <c r="B7" s="302" t="s">
        <v>41</v>
      </c>
      <c r="C7" s="319"/>
      <c r="D7" s="320">
        <f>D21</f>
        <v>9668911</v>
      </c>
      <c r="E7" s="320">
        <f>E21</f>
        <v>16300000</v>
      </c>
    </row>
    <row r="8" spans="1:5" ht="14.25" thickTop="1">
      <c r="A8" s="305"/>
      <c r="B8" s="306" t="s">
        <v>42</v>
      </c>
      <c r="C8" s="307">
        <v>519</v>
      </c>
      <c r="D8" s="308"/>
      <c r="E8" s="308"/>
    </row>
    <row r="9" spans="1:5" ht="13.5">
      <c r="A9" s="305"/>
      <c r="B9" s="306" t="s">
        <v>43</v>
      </c>
      <c r="C9" s="307">
        <v>542</v>
      </c>
      <c r="D9" s="308"/>
      <c r="E9" s="308"/>
    </row>
    <row r="10" spans="1:6" ht="13.5">
      <c r="A10" s="305"/>
      <c r="B10" s="310" t="s">
        <v>44</v>
      </c>
      <c r="C10" s="307">
        <v>5411</v>
      </c>
      <c r="D10" s="308">
        <v>9668911</v>
      </c>
      <c r="E10" s="308">
        <v>16300000</v>
      </c>
      <c r="F10" s="202"/>
    </row>
    <row r="11" spans="1:5" ht="13.5">
      <c r="A11" s="305"/>
      <c r="B11" s="310" t="s">
        <v>45</v>
      </c>
      <c r="C11" s="307">
        <v>5412</v>
      </c>
      <c r="D11" s="308"/>
      <c r="E11" s="308"/>
    </row>
    <row r="12" spans="1:5" ht="13.5">
      <c r="A12" s="305"/>
      <c r="B12" s="306" t="s">
        <v>46</v>
      </c>
      <c r="C12" s="307"/>
      <c r="D12" s="308"/>
      <c r="E12" s="308"/>
    </row>
    <row r="13" spans="1:5" ht="13.5">
      <c r="A13" s="305"/>
      <c r="B13" s="310" t="s">
        <v>47</v>
      </c>
      <c r="C13" s="307">
        <v>4613</v>
      </c>
      <c r="D13" s="313"/>
      <c r="E13" s="313"/>
    </row>
    <row r="14" spans="1:5" ht="13.5">
      <c r="A14" s="305"/>
      <c r="B14" s="310" t="s">
        <v>48</v>
      </c>
      <c r="C14" s="307">
        <v>4681</v>
      </c>
      <c r="D14" s="313"/>
      <c r="E14" s="313"/>
    </row>
    <row r="15" spans="1:5" ht="13.5">
      <c r="A15" s="305"/>
      <c r="B15" s="306" t="s">
        <v>49</v>
      </c>
      <c r="C15" s="307">
        <v>2340.5</v>
      </c>
      <c r="D15" s="313"/>
      <c r="E15" s="313"/>
    </row>
    <row r="16" spans="1:5" ht="13.5">
      <c r="A16" s="305"/>
      <c r="B16" s="306" t="s">
        <v>50</v>
      </c>
      <c r="C16" s="307">
        <v>484</v>
      </c>
      <c r="D16" s="313"/>
      <c r="E16" s="313"/>
    </row>
    <row r="17" spans="1:5" ht="13.5">
      <c r="A17" s="305"/>
      <c r="B17" s="306" t="s">
        <v>51</v>
      </c>
      <c r="C17" s="307">
        <v>4612</v>
      </c>
      <c r="D17" s="313"/>
      <c r="E17" s="313"/>
    </row>
    <row r="18" spans="1:5" ht="13.5">
      <c r="A18" s="305"/>
      <c r="B18" s="306" t="s">
        <v>52</v>
      </c>
      <c r="C18" s="307">
        <v>4682</v>
      </c>
      <c r="D18" s="313"/>
      <c r="E18" s="313"/>
    </row>
    <row r="19" spans="1:5" ht="13.5">
      <c r="A19" s="305"/>
      <c r="B19" s="306" t="s">
        <v>53</v>
      </c>
      <c r="C19" s="307">
        <v>1016107</v>
      </c>
      <c r="D19" s="313"/>
      <c r="E19" s="313"/>
    </row>
    <row r="20" spans="1:5" ht="14.25" thickBot="1">
      <c r="A20" s="305"/>
      <c r="B20" s="306" t="s">
        <v>54</v>
      </c>
      <c r="C20" s="307" t="s">
        <v>55</v>
      </c>
      <c r="D20" s="313"/>
      <c r="E20" s="313"/>
    </row>
    <row r="21" spans="1:5" ht="15" thickBot="1" thickTop="1">
      <c r="A21" s="302"/>
      <c r="B21" s="302" t="s">
        <v>56</v>
      </c>
      <c r="C21" s="303"/>
      <c r="D21" s="335">
        <f>SUM(D8:D20)</f>
        <v>9668911</v>
      </c>
      <c r="E21" s="335">
        <f>SUM(E8:E20)</f>
        <v>16300000</v>
      </c>
    </row>
    <row r="22" spans="1:5" ht="15" thickBot="1" thickTop="1">
      <c r="A22" s="318">
        <v>3</v>
      </c>
      <c r="B22" s="302" t="s">
        <v>57</v>
      </c>
      <c r="C22" s="303"/>
      <c r="D22" s="335">
        <f>D51</f>
        <v>111614506</v>
      </c>
      <c r="E22" s="335">
        <f>E51</f>
        <v>144970090</v>
      </c>
    </row>
    <row r="23" spans="1:5" ht="14.25" thickTop="1">
      <c r="A23" s="305"/>
      <c r="B23" s="306" t="s">
        <v>58</v>
      </c>
      <c r="C23" s="307">
        <v>468</v>
      </c>
      <c r="D23" s="313"/>
      <c r="E23" s="313"/>
    </row>
    <row r="24" spans="1:5" ht="13.5">
      <c r="A24" s="305"/>
      <c r="B24" s="306" t="s">
        <v>59</v>
      </c>
      <c r="C24" s="307">
        <v>401</v>
      </c>
      <c r="D24" s="313">
        <v>23990601</v>
      </c>
      <c r="E24" s="313">
        <v>26873583</v>
      </c>
    </row>
    <row r="25" spans="1:5" ht="23.25">
      <c r="A25" s="363" t="s">
        <v>631</v>
      </c>
      <c r="B25" s="306" t="s">
        <v>60</v>
      </c>
      <c r="C25" s="307">
        <v>409</v>
      </c>
      <c r="D25" s="313"/>
      <c r="E25" s="313"/>
    </row>
    <row r="26" spans="1:5" ht="13.5">
      <c r="A26" s="305"/>
      <c r="B26" s="306" t="s">
        <v>61</v>
      </c>
      <c r="C26" s="307">
        <v>404</v>
      </c>
      <c r="D26" s="313"/>
      <c r="E26" s="313"/>
    </row>
    <row r="27" spans="1:5" ht="13.5">
      <c r="A27" s="305"/>
      <c r="B27" s="306" t="s">
        <v>388</v>
      </c>
      <c r="C27" s="307">
        <v>42</v>
      </c>
      <c r="D27" s="313"/>
      <c r="E27" s="313"/>
    </row>
    <row r="28" spans="1:5" ht="13.5">
      <c r="A28" s="305"/>
      <c r="B28" s="306" t="s">
        <v>62</v>
      </c>
      <c r="C28" s="307">
        <v>421</v>
      </c>
      <c r="D28" s="313">
        <v>903226</v>
      </c>
      <c r="E28" s="313">
        <v>715649</v>
      </c>
    </row>
    <row r="29" spans="1:5" ht="13.5">
      <c r="A29" s="305"/>
      <c r="B29" s="306" t="s">
        <v>63</v>
      </c>
      <c r="C29" s="307">
        <v>423</v>
      </c>
      <c r="D29" s="313"/>
      <c r="E29" s="313"/>
    </row>
    <row r="30" spans="1:5" ht="13.5">
      <c r="A30" s="305"/>
      <c r="B30" s="306" t="s">
        <v>64</v>
      </c>
      <c r="C30" s="307">
        <v>43</v>
      </c>
      <c r="D30" s="313"/>
      <c r="E30" s="313"/>
    </row>
    <row r="31" spans="1:5" ht="13.5">
      <c r="A31" s="305"/>
      <c r="B31" s="306" t="s">
        <v>65</v>
      </c>
      <c r="C31" s="307">
        <v>431</v>
      </c>
      <c r="D31" s="313">
        <v>132793</v>
      </c>
      <c r="E31" s="313">
        <v>185012</v>
      </c>
    </row>
    <row r="32" spans="1:5" ht="13.5">
      <c r="A32" s="305"/>
      <c r="B32" s="306" t="s">
        <v>66</v>
      </c>
      <c r="C32" s="307">
        <v>437</v>
      </c>
      <c r="D32" s="313"/>
      <c r="E32" s="313"/>
    </row>
    <row r="33" spans="1:5" ht="13.5">
      <c r="A33" s="305"/>
      <c r="B33" s="306" t="s">
        <v>69</v>
      </c>
      <c r="C33" s="307">
        <v>438</v>
      </c>
      <c r="D33" s="313"/>
      <c r="E33" s="313"/>
    </row>
    <row r="34" spans="1:5" ht="13.5">
      <c r="A34" s="305"/>
      <c r="B34" s="306" t="s">
        <v>70</v>
      </c>
      <c r="C34" s="307">
        <v>44</v>
      </c>
      <c r="D34" s="313"/>
      <c r="E34" s="313"/>
    </row>
    <row r="35" spans="1:5" ht="13.5">
      <c r="A35" s="305"/>
      <c r="B35" s="306" t="s">
        <v>71</v>
      </c>
      <c r="C35" s="307">
        <v>441</v>
      </c>
      <c r="D35" s="313"/>
      <c r="E35" s="313"/>
    </row>
    <row r="36" spans="1:5" ht="13.5">
      <c r="A36" s="305"/>
      <c r="B36" s="306" t="s">
        <v>72</v>
      </c>
      <c r="C36" s="307">
        <v>442</v>
      </c>
      <c r="D36" s="313">
        <v>57446</v>
      </c>
      <c r="E36" s="313">
        <v>72212</v>
      </c>
    </row>
    <row r="37" spans="1:5" ht="13.5">
      <c r="A37" s="305"/>
      <c r="B37" s="306" t="s">
        <v>73</v>
      </c>
      <c r="C37" s="307">
        <v>443</v>
      </c>
      <c r="D37" s="313"/>
      <c r="E37" s="313"/>
    </row>
    <row r="38" spans="1:5" ht="13.5">
      <c r="A38" s="305"/>
      <c r="B38" s="306" t="s">
        <v>74</v>
      </c>
      <c r="C38" s="307">
        <v>444</v>
      </c>
      <c r="D38" s="313"/>
      <c r="E38" s="313"/>
    </row>
    <row r="39" spans="1:5" ht="13.5">
      <c r="A39" s="305"/>
      <c r="B39" s="306" t="s">
        <v>75</v>
      </c>
      <c r="C39" s="307">
        <v>4453</v>
      </c>
      <c r="D39" s="313"/>
      <c r="E39" s="313"/>
    </row>
    <row r="40" spans="1:5" ht="13.5">
      <c r="A40" s="306"/>
      <c r="B40" s="306" t="s">
        <v>76</v>
      </c>
      <c r="C40" s="307">
        <v>447</v>
      </c>
      <c r="D40" s="313"/>
      <c r="E40" s="313"/>
    </row>
    <row r="41" spans="1:5" ht="13.5">
      <c r="A41" s="306"/>
      <c r="B41" s="306" t="s">
        <v>77</v>
      </c>
      <c r="C41" s="307">
        <v>448</v>
      </c>
      <c r="D41" s="313"/>
      <c r="E41" s="313"/>
    </row>
    <row r="42" spans="1:5" ht="13.5">
      <c r="A42" s="306"/>
      <c r="B42" s="306" t="s">
        <v>78</v>
      </c>
      <c r="C42" s="307">
        <v>449</v>
      </c>
      <c r="D42" s="313"/>
      <c r="E42" s="313"/>
    </row>
    <row r="43" spans="1:5" ht="13.5">
      <c r="A43" s="306"/>
      <c r="B43" s="306" t="s">
        <v>79</v>
      </c>
      <c r="C43" s="307">
        <v>455</v>
      </c>
      <c r="D43" s="313"/>
      <c r="E43" s="313"/>
    </row>
    <row r="44" spans="1:5" ht="13.5">
      <c r="A44" s="306"/>
      <c r="B44" s="321" t="s">
        <v>80</v>
      </c>
      <c r="C44" s="307">
        <v>456</v>
      </c>
      <c r="D44" s="313"/>
      <c r="E44" s="313"/>
    </row>
    <row r="45" spans="1:5" ht="13.5">
      <c r="A45" s="306"/>
      <c r="B45" s="306" t="s">
        <v>81</v>
      </c>
      <c r="C45" s="307">
        <v>457</v>
      </c>
      <c r="D45" s="313"/>
      <c r="E45" s="313"/>
    </row>
    <row r="46" spans="1:7" ht="13.5">
      <c r="A46" s="306"/>
      <c r="B46" s="306" t="s">
        <v>82</v>
      </c>
      <c r="C46" s="307">
        <v>460</v>
      </c>
      <c r="D46" s="313"/>
      <c r="E46" s="313"/>
      <c r="G46" s="202"/>
    </row>
    <row r="47" spans="1:7" ht="13.5">
      <c r="A47" s="306"/>
      <c r="B47" s="306" t="s">
        <v>83</v>
      </c>
      <c r="C47" s="307">
        <v>464</v>
      </c>
      <c r="D47" s="313"/>
      <c r="E47" s="313"/>
      <c r="G47" s="202"/>
    </row>
    <row r="48" spans="1:7" ht="13.5">
      <c r="A48" s="306"/>
      <c r="B48" s="306" t="s">
        <v>84</v>
      </c>
      <c r="C48" s="307">
        <v>467</v>
      </c>
      <c r="D48" s="313">
        <v>78120440</v>
      </c>
      <c r="E48" s="313">
        <v>117123634</v>
      </c>
      <c r="G48" s="202"/>
    </row>
    <row r="49" spans="1:7" ht="13.5">
      <c r="A49" s="306"/>
      <c r="B49" s="306" t="s">
        <v>85</v>
      </c>
      <c r="C49" s="307">
        <v>477</v>
      </c>
      <c r="D49" s="313"/>
      <c r="E49" s="313"/>
      <c r="G49" s="202"/>
    </row>
    <row r="50" spans="1:7" ht="14.25" thickBot="1">
      <c r="A50" s="306"/>
      <c r="B50" s="306" t="s">
        <v>86</v>
      </c>
      <c r="C50" s="307">
        <v>409</v>
      </c>
      <c r="D50" s="313">
        <v>8410000</v>
      </c>
      <c r="E50" s="313"/>
      <c r="G50" s="202"/>
    </row>
    <row r="51" spans="1:7" ht="15" thickBot="1" thickTop="1">
      <c r="A51" s="302"/>
      <c r="B51" s="302" t="s">
        <v>87</v>
      </c>
      <c r="C51" s="303"/>
      <c r="D51" s="335">
        <f>SUM(D23:D50)</f>
        <v>111614506</v>
      </c>
      <c r="E51" s="335">
        <f>SUM(E23:E50)</f>
        <v>144970090</v>
      </c>
      <c r="G51" s="202"/>
    </row>
    <row r="52" spans="1:5" ht="15" thickBot="1" thickTop="1">
      <c r="A52" s="302">
        <v>4</v>
      </c>
      <c r="B52" s="302" t="s">
        <v>478</v>
      </c>
      <c r="C52" s="303"/>
      <c r="D52" s="335">
        <v>0</v>
      </c>
      <c r="E52" s="335">
        <v>0</v>
      </c>
    </row>
    <row r="53" spans="1:5" ht="14.25" thickTop="1">
      <c r="A53" s="306"/>
      <c r="B53" s="306" t="s">
        <v>88</v>
      </c>
      <c r="C53" s="307">
        <v>466</v>
      </c>
      <c r="D53" s="313"/>
      <c r="E53" s="313"/>
    </row>
    <row r="54" spans="1:5" ht="13.5">
      <c r="A54" s="306"/>
      <c r="B54" s="306" t="s">
        <v>89</v>
      </c>
      <c r="C54" s="307">
        <v>4661</v>
      </c>
      <c r="D54" s="313"/>
      <c r="E54" s="313"/>
    </row>
    <row r="55" spans="1:5" ht="13.5">
      <c r="A55" s="306"/>
      <c r="B55" s="306" t="s">
        <v>90</v>
      </c>
      <c r="C55" s="307">
        <v>484</v>
      </c>
      <c r="D55" s="313"/>
      <c r="E55" s="313"/>
    </row>
    <row r="56" spans="1:5" ht="14.25" thickBot="1">
      <c r="A56" s="306"/>
      <c r="B56" s="306" t="s">
        <v>91</v>
      </c>
      <c r="C56" s="307">
        <v>488</v>
      </c>
      <c r="D56" s="313"/>
      <c r="E56" s="313"/>
    </row>
    <row r="57" spans="1:5" ht="15" thickBot="1" thickTop="1">
      <c r="A57" s="302">
        <v>5</v>
      </c>
      <c r="B57" s="302" t="s">
        <v>92</v>
      </c>
      <c r="C57" s="303">
        <v>463</v>
      </c>
      <c r="D57" s="335">
        <v>0</v>
      </c>
      <c r="E57" s="335">
        <v>0</v>
      </c>
    </row>
    <row r="58" spans="1:5" s="148" customFormat="1" ht="14.25" thickBot="1" thickTop="1">
      <c r="A58" s="364"/>
      <c r="B58" s="365" t="s">
        <v>93</v>
      </c>
      <c r="C58" s="365"/>
      <c r="D58" s="366">
        <f>D4+D7+D22+D52+D57</f>
        <v>121283417</v>
      </c>
      <c r="E58" s="366">
        <f>E4+E7+E22+E52+E57</f>
        <v>161270090</v>
      </c>
    </row>
    <row r="59" spans="1:5" ht="14.25" thickBot="1" thickTop="1">
      <c r="A59" s="298" t="s">
        <v>377</v>
      </c>
      <c r="B59" s="299" t="s">
        <v>94</v>
      </c>
      <c r="C59" s="299"/>
      <c r="D59" s="367">
        <f>D84</f>
        <v>22356297</v>
      </c>
      <c r="E59" s="367">
        <f>E84</f>
        <v>21911870</v>
      </c>
    </row>
    <row r="60" spans="1:5" ht="15" thickBot="1" thickTop="1">
      <c r="A60" s="302">
        <v>1</v>
      </c>
      <c r="B60" s="302" t="s">
        <v>95</v>
      </c>
      <c r="C60" s="303"/>
      <c r="D60" s="335">
        <f>D69</f>
        <v>22356297</v>
      </c>
      <c r="E60" s="335">
        <f>E69</f>
        <v>21911870</v>
      </c>
    </row>
    <row r="61" spans="1:5" ht="14.25" thickTop="1">
      <c r="A61" s="306"/>
      <c r="B61" s="321" t="s">
        <v>96</v>
      </c>
      <c r="C61" s="307"/>
      <c r="D61" s="313"/>
      <c r="E61" s="313"/>
    </row>
    <row r="62" spans="1:5" ht="13.5">
      <c r="A62" s="306"/>
      <c r="B62" s="306" t="s">
        <v>97</v>
      </c>
      <c r="C62" s="307">
        <v>4681</v>
      </c>
      <c r="D62" s="313">
        <v>22356297</v>
      </c>
      <c r="E62" s="313">
        <v>21911870</v>
      </c>
    </row>
    <row r="63" spans="1:11" ht="13.5">
      <c r="A63" s="306"/>
      <c r="B63" s="306" t="s">
        <v>98</v>
      </c>
      <c r="C63" s="307">
        <v>4688</v>
      </c>
      <c r="D63" s="313"/>
      <c r="E63" s="313"/>
      <c r="K63" s="202"/>
    </row>
    <row r="64" spans="1:5" ht="13.5">
      <c r="A64" s="306"/>
      <c r="B64" s="321" t="s">
        <v>99</v>
      </c>
      <c r="C64" s="307">
        <v>1611</v>
      </c>
      <c r="D64" s="313"/>
      <c r="E64" s="313"/>
    </row>
    <row r="65" spans="1:8" ht="13.5">
      <c r="A65" s="306"/>
      <c r="B65" s="306" t="s">
        <v>100</v>
      </c>
      <c r="C65" s="307">
        <v>1618</v>
      </c>
      <c r="D65" s="313"/>
      <c r="E65" s="313"/>
      <c r="H65" s="202"/>
    </row>
    <row r="66" spans="1:5" ht="13.5">
      <c r="A66" s="306"/>
      <c r="B66" s="306" t="s">
        <v>101</v>
      </c>
      <c r="C66" s="307">
        <v>4683</v>
      </c>
      <c r="D66" s="313"/>
      <c r="E66" s="313"/>
    </row>
    <row r="67" spans="1:5" ht="13.5">
      <c r="A67" s="306"/>
      <c r="B67" s="306" t="s">
        <v>102</v>
      </c>
      <c r="C67" s="307">
        <v>46831</v>
      </c>
      <c r="D67" s="313"/>
      <c r="E67" s="313"/>
    </row>
    <row r="68" spans="1:5" ht="14.25" thickBot="1">
      <c r="A68" s="306"/>
      <c r="B68" s="306" t="s">
        <v>103</v>
      </c>
      <c r="C68" s="307">
        <v>46832</v>
      </c>
      <c r="D68" s="313"/>
      <c r="E68" s="313"/>
    </row>
    <row r="69" spans="1:5" ht="15" thickBot="1" thickTop="1">
      <c r="A69" s="302"/>
      <c r="B69" s="302" t="s">
        <v>104</v>
      </c>
      <c r="C69" s="303"/>
      <c r="D69" s="335">
        <f>SUM(D62:D68)</f>
        <v>22356297</v>
      </c>
      <c r="E69" s="335">
        <f>SUM(E62:E68)</f>
        <v>21911870</v>
      </c>
    </row>
    <row r="70" spans="1:5" ht="15" thickBot="1" thickTop="1">
      <c r="A70" s="302">
        <v>2</v>
      </c>
      <c r="B70" s="302" t="s">
        <v>105</v>
      </c>
      <c r="C70" s="303"/>
      <c r="D70" s="335">
        <f>D79</f>
        <v>0</v>
      </c>
      <c r="E70" s="335">
        <f>E79</f>
        <v>0</v>
      </c>
    </row>
    <row r="71" spans="1:5" ht="14.25" thickTop="1">
      <c r="A71" s="306"/>
      <c r="B71" s="306" t="s">
        <v>106</v>
      </c>
      <c r="C71" s="307">
        <v>451</v>
      </c>
      <c r="D71" s="313"/>
      <c r="E71" s="313"/>
    </row>
    <row r="72" spans="1:5" ht="13.5">
      <c r="A72" s="306"/>
      <c r="B72" s="306" t="s">
        <v>107</v>
      </c>
      <c r="C72" s="307">
        <v>455</v>
      </c>
      <c r="D72" s="313"/>
      <c r="E72" s="313"/>
    </row>
    <row r="73" spans="1:5" ht="13.5">
      <c r="A73" s="306"/>
      <c r="B73" s="306" t="s">
        <v>108</v>
      </c>
      <c r="C73" s="307">
        <v>456</v>
      </c>
      <c r="D73" s="313"/>
      <c r="E73" s="313"/>
    </row>
    <row r="74" spans="1:5" ht="13.5">
      <c r="A74" s="306"/>
      <c r="B74" s="306" t="s">
        <v>81</v>
      </c>
      <c r="C74" s="307">
        <v>457</v>
      </c>
      <c r="D74" s="313"/>
      <c r="E74" s="313"/>
    </row>
    <row r="75" spans="1:5" ht="13.5">
      <c r="A75" s="306"/>
      <c r="B75" s="306" t="s">
        <v>125</v>
      </c>
      <c r="C75" s="307">
        <v>464</v>
      </c>
      <c r="D75" s="313"/>
      <c r="E75" s="313"/>
    </row>
    <row r="76" spans="1:5" ht="13.5">
      <c r="A76" s="306"/>
      <c r="B76" s="306" t="s">
        <v>109</v>
      </c>
      <c r="C76" s="307">
        <v>403</v>
      </c>
      <c r="D76" s="313"/>
      <c r="E76" s="313"/>
    </row>
    <row r="77" spans="1:5" ht="13.5">
      <c r="A77" s="306"/>
      <c r="B77" s="306" t="s">
        <v>61</v>
      </c>
      <c r="C77" s="307">
        <v>404</v>
      </c>
      <c r="D77" s="313"/>
      <c r="E77" s="313"/>
    </row>
    <row r="78" spans="1:5" ht="14.25" thickBot="1">
      <c r="A78" s="306"/>
      <c r="B78" s="306" t="s">
        <v>110</v>
      </c>
      <c r="C78" s="307">
        <v>409</v>
      </c>
      <c r="D78" s="313"/>
      <c r="E78" s="313"/>
    </row>
    <row r="79" spans="1:5" ht="15" thickBot="1" thickTop="1">
      <c r="A79" s="302"/>
      <c r="B79" s="302" t="s">
        <v>697</v>
      </c>
      <c r="C79" s="303"/>
      <c r="D79" s="335">
        <v>0</v>
      </c>
      <c r="E79" s="335">
        <v>0</v>
      </c>
    </row>
    <row r="80" spans="1:5" ht="15" thickBot="1" thickTop="1">
      <c r="A80" s="302">
        <v>3</v>
      </c>
      <c r="B80" s="302" t="s">
        <v>111</v>
      </c>
      <c r="C80" s="303">
        <v>463</v>
      </c>
      <c r="D80" s="335"/>
      <c r="E80" s="335"/>
    </row>
    <row r="81" spans="1:5" ht="15" thickBot="1" thickTop="1">
      <c r="A81" s="302">
        <v>4</v>
      </c>
      <c r="B81" s="302" t="s">
        <v>112</v>
      </c>
      <c r="C81" s="303">
        <v>466</v>
      </c>
      <c r="D81" s="335">
        <f>SUM(D82:D83)</f>
        <v>0</v>
      </c>
      <c r="E81" s="335">
        <f>SUM(E82:E83)</f>
        <v>0</v>
      </c>
    </row>
    <row r="82" spans="1:5" ht="14.25" thickTop="1">
      <c r="A82" s="306"/>
      <c r="B82" s="306" t="s">
        <v>113</v>
      </c>
      <c r="C82" s="307">
        <v>484</v>
      </c>
      <c r="D82" s="313"/>
      <c r="E82" s="313"/>
    </row>
    <row r="83" spans="1:5" ht="14.25" thickBot="1">
      <c r="A83" s="306"/>
      <c r="B83" s="306" t="s">
        <v>91</v>
      </c>
      <c r="C83" s="307">
        <v>488</v>
      </c>
      <c r="D83" s="313"/>
      <c r="E83" s="313"/>
    </row>
    <row r="84" spans="1:256" s="240" customFormat="1" ht="14.25" thickBot="1" thickTop="1">
      <c r="A84" s="364"/>
      <c r="B84" s="365" t="s">
        <v>114</v>
      </c>
      <c r="C84" s="365"/>
      <c r="D84" s="366">
        <f>D60+D70+D80+D81</f>
        <v>22356297</v>
      </c>
      <c r="E84" s="366">
        <f>E60+E70+E80+E81</f>
        <v>21911870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240" customFormat="1" ht="25.5" customHeight="1" thickBot="1" thickTop="1">
      <c r="A85" s="364"/>
      <c r="B85" s="365" t="s">
        <v>115</v>
      </c>
      <c r="C85" s="365"/>
      <c r="D85" s="366">
        <f>D84+D58</f>
        <v>143639714</v>
      </c>
      <c r="E85" s="366">
        <f>E84+E58</f>
        <v>183181960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9" ht="15" thickBot="1" thickTop="1">
      <c r="A86" s="302" t="s">
        <v>313</v>
      </c>
      <c r="B86" s="302" t="s">
        <v>489</v>
      </c>
      <c r="C86" s="303"/>
      <c r="D86" s="335">
        <f>D103</f>
        <v>46947093</v>
      </c>
      <c r="E86" s="335">
        <f>E103</f>
        <v>44424107</v>
      </c>
      <c r="F86" s="202"/>
      <c r="G86" s="202"/>
      <c r="H86" s="202"/>
      <c r="I86" s="202"/>
    </row>
    <row r="87" spans="1:7" ht="14.25" thickTop="1">
      <c r="A87" s="306">
        <v>1</v>
      </c>
      <c r="B87" s="306" t="s">
        <v>490</v>
      </c>
      <c r="C87" s="307" t="s">
        <v>116</v>
      </c>
      <c r="D87" s="313"/>
      <c r="E87" s="313"/>
      <c r="G87" s="202"/>
    </row>
    <row r="88" spans="1:8" ht="13.5">
      <c r="A88" s="306">
        <v>2</v>
      </c>
      <c r="B88" s="306" t="s">
        <v>117</v>
      </c>
      <c r="C88" s="307" t="s">
        <v>116</v>
      </c>
      <c r="D88" s="313"/>
      <c r="E88" s="313"/>
      <c r="H88" s="202"/>
    </row>
    <row r="89" spans="1:6" ht="13.5">
      <c r="A89" s="306">
        <v>3</v>
      </c>
      <c r="B89" s="306" t="s">
        <v>118</v>
      </c>
      <c r="C89" s="307" t="s">
        <v>119</v>
      </c>
      <c r="D89" s="313">
        <v>44420000</v>
      </c>
      <c r="E89" s="313">
        <v>100000</v>
      </c>
      <c r="F89" s="202"/>
    </row>
    <row r="90" spans="1:9" ht="13.5">
      <c r="A90" s="306"/>
      <c r="B90" s="306" t="s">
        <v>120</v>
      </c>
      <c r="C90" s="307"/>
      <c r="D90" s="313"/>
      <c r="E90" s="313"/>
      <c r="H90" s="202"/>
      <c r="I90" s="202"/>
    </row>
    <row r="91" spans="1:8" ht="13.5">
      <c r="A91" s="306"/>
      <c r="B91" s="306" t="s">
        <v>121</v>
      </c>
      <c r="C91" s="307"/>
      <c r="D91" s="308"/>
      <c r="E91" s="308"/>
      <c r="H91" s="202"/>
    </row>
    <row r="92" spans="1:8" ht="13.5">
      <c r="A92" s="306">
        <v>4</v>
      </c>
      <c r="B92" s="306" t="s">
        <v>122</v>
      </c>
      <c r="C92" s="307">
        <v>104</v>
      </c>
      <c r="D92" s="313"/>
      <c r="E92" s="313"/>
      <c r="H92" s="202"/>
    </row>
    <row r="93" spans="1:5" ht="13.5">
      <c r="A93" s="306">
        <v>5</v>
      </c>
      <c r="B93" s="306" t="s">
        <v>123</v>
      </c>
      <c r="C93" s="307">
        <v>105</v>
      </c>
      <c r="D93" s="313"/>
      <c r="E93" s="313"/>
    </row>
    <row r="94" spans="1:5" ht="13.5">
      <c r="A94" s="306">
        <v>6</v>
      </c>
      <c r="B94" s="306" t="s">
        <v>129</v>
      </c>
      <c r="C94" s="307">
        <v>103</v>
      </c>
      <c r="D94" s="313"/>
      <c r="E94" s="313"/>
    </row>
    <row r="95" spans="1:6" ht="13.5">
      <c r="A95" s="306">
        <v>7</v>
      </c>
      <c r="B95" s="306" t="s">
        <v>130</v>
      </c>
      <c r="C95" s="307">
        <v>106</v>
      </c>
      <c r="D95" s="308">
        <f>SUM(D96:D98)</f>
        <v>4107</v>
      </c>
      <c r="E95" s="308">
        <f>SUM(E96:E98)</f>
        <v>48201051</v>
      </c>
      <c r="F95" s="202"/>
    </row>
    <row r="96" spans="1:5" ht="13.5">
      <c r="A96" s="306"/>
      <c r="B96" s="306" t="s">
        <v>131</v>
      </c>
      <c r="C96" s="307">
        <v>1061</v>
      </c>
      <c r="D96" s="313">
        <v>4107</v>
      </c>
      <c r="E96" s="313">
        <v>10000</v>
      </c>
    </row>
    <row r="97" spans="1:5" ht="13.5">
      <c r="A97" s="306"/>
      <c r="B97" s="306" t="s">
        <v>132</v>
      </c>
      <c r="C97" s="307">
        <v>1062</v>
      </c>
      <c r="D97" s="308"/>
      <c r="E97" s="308"/>
    </row>
    <row r="98" spans="1:8" ht="13.5">
      <c r="A98" s="306"/>
      <c r="B98" s="306" t="s">
        <v>133</v>
      </c>
      <c r="C98" s="307">
        <v>1068</v>
      </c>
      <c r="D98" s="313"/>
      <c r="E98" s="313">
        <v>48191051</v>
      </c>
      <c r="F98" s="202"/>
      <c r="H98" s="278"/>
    </row>
    <row r="99" spans="1:5" ht="13.5">
      <c r="A99" s="306">
        <v>8</v>
      </c>
      <c r="B99" s="306" t="s">
        <v>134</v>
      </c>
      <c r="C99" s="307">
        <v>107</v>
      </c>
      <c r="D99" s="313"/>
      <c r="E99" s="313"/>
    </row>
    <row r="100" spans="1:9" ht="13.5">
      <c r="A100" s="306">
        <v>9</v>
      </c>
      <c r="B100" s="306" t="s">
        <v>135</v>
      </c>
      <c r="C100" s="307">
        <v>121</v>
      </c>
      <c r="D100" s="368">
        <v>2522986</v>
      </c>
      <c r="E100" s="368">
        <v>-3876944</v>
      </c>
      <c r="I100" s="278"/>
    </row>
    <row r="101" spans="1:8" ht="13.5">
      <c r="A101" s="306">
        <v>10</v>
      </c>
      <c r="B101" s="306" t="s">
        <v>136</v>
      </c>
      <c r="C101" s="307">
        <v>137</v>
      </c>
      <c r="D101" s="313">
        <v>0</v>
      </c>
      <c r="E101" s="313">
        <v>0</v>
      </c>
      <c r="H101" s="202"/>
    </row>
    <row r="102" spans="1:7" ht="14.25" thickBot="1">
      <c r="A102" s="306">
        <v>11</v>
      </c>
      <c r="B102" s="306" t="s">
        <v>137</v>
      </c>
      <c r="C102" s="307">
        <v>151</v>
      </c>
      <c r="D102" s="313">
        <v>0</v>
      </c>
      <c r="E102" s="313">
        <v>0</v>
      </c>
      <c r="G102" s="202"/>
    </row>
    <row r="103" spans="1:8" ht="14.25" thickBot="1" thickTop="1">
      <c r="A103" s="298"/>
      <c r="B103" s="299" t="s">
        <v>138</v>
      </c>
      <c r="C103" s="299"/>
      <c r="D103" s="367">
        <f>D87+D88+D89+D92+D93+D94+D95+D99+D100+D101+D102</f>
        <v>46947093</v>
      </c>
      <c r="E103" s="367">
        <f>E87+E88+E89+E92+E93+E94+E95+E99+E100+E101+E102</f>
        <v>44424107</v>
      </c>
      <c r="H103" s="202"/>
    </row>
    <row r="104" spans="1:8" ht="25.5" customHeight="1" thickTop="1">
      <c r="A104" s="369"/>
      <c r="B104" s="370" t="s">
        <v>139</v>
      </c>
      <c r="C104" s="370"/>
      <c r="D104" s="371">
        <f>D103+D85</f>
        <v>190586807</v>
      </c>
      <c r="E104" s="371">
        <f>E103+E85</f>
        <v>227606067</v>
      </c>
      <c r="H104" s="202"/>
    </row>
    <row r="105" spans="1:5" s="244" customFormat="1" ht="13.5">
      <c r="A105" s="357"/>
      <c r="B105" s="357" t="s">
        <v>301</v>
      </c>
      <c r="C105" s="358"/>
      <c r="D105" s="372" t="s">
        <v>720</v>
      </c>
      <c r="E105" s="359"/>
    </row>
    <row r="106" spans="1:5" s="244" customFormat="1" ht="26.25" customHeight="1">
      <c r="A106" s="357"/>
      <c r="B106" s="357" t="s">
        <v>593</v>
      </c>
      <c r="C106" s="358"/>
      <c r="D106" s="372" t="s">
        <v>719</v>
      </c>
      <c r="E106" s="359"/>
    </row>
    <row r="107" spans="1:5" s="244" customFormat="1" ht="13.5">
      <c r="A107" s="357"/>
      <c r="B107" s="357"/>
      <c r="C107" s="358"/>
      <c r="D107" s="359"/>
      <c r="E107" s="359"/>
    </row>
    <row r="108" spans="1:5" s="244" customFormat="1" ht="12.75">
      <c r="A108" s="241"/>
      <c r="B108" s="241"/>
      <c r="C108" s="245"/>
      <c r="D108" s="243"/>
      <c r="E108" s="243"/>
    </row>
    <row r="109" spans="1:5" s="244" customFormat="1" ht="12.75">
      <c r="A109" s="241"/>
      <c r="B109" s="241"/>
      <c r="C109" s="242"/>
      <c r="D109" s="243"/>
      <c r="E109" s="243"/>
    </row>
    <row r="110" spans="1:5" s="244" customFormat="1" ht="12.75">
      <c r="A110" s="241"/>
      <c r="B110" s="241"/>
      <c r="C110" s="245"/>
      <c r="D110" s="243"/>
      <c r="E110" s="243"/>
    </row>
    <row r="111" spans="1:5" s="244" customFormat="1" ht="12.75">
      <c r="A111" s="241"/>
      <c r="B111" s="241"/>
      <c r="C111" s="242"/>
      <c r="D111" s="243"/>
      <c r="E111" s="243"/>
    </row>
    <row r="112" spans="1:5" s="244" customFormat="1" ht="12.75">
      <c r="A112" s="241"/>
      <c r="B112" s="241"/>
      <c r="C112" s="242"/>
      <c r="D112" s="243"/>
      <c r="E112" s="243"/>
    </row>
    <row r="113" spans="1:5" s="244" customFormat="1" ht="12.75">
      <c r="A113" s="241"/>
      <c r="B113" s="241"/>
      <c r="C113" s="242"/>
      <c r="D113" s="243"/>
      <c r="E113" s="243"/>
    </row>
    <row r="114" spans="1:5" s="244" customFormat="1" ht="12.75">
      <c r="A114" s="241"/>
      <c r="B114" s="241"/>
      <c r="C114" s="245"/>
      <c r="D114" s="243"/>
      <c r="E114" s="243"/>
    </row>
    <row r="115" spans="1:5" s="244" customFormat="1" ht="12.75">
      <c r="A115" s="241"/>
      <c r="B115" s="241"/>
      <c r="C115" s="242"/>
      <c r="D115" s="243"/>
      <c r="E115" s="243"/>
    </row>
    <row r="116" spans="1:5" s="244" customFormat="1" ht="12.75">
      <c r="A116" s="241"/>
      <c r="B116" s="241"/>
      <c r="C116" s="245"/>
      <c r="D116" s="243"/>
      <c r="E116" s="243"/>
    </row>
    <row r="117" spans="1:5" s="244" customFormat="1" ht="12.75">
      <c r="A117" s="241"/>
      <c r="B117" s="241"/>
      <c r="C117" s="242"/>
      <c r="D117" s="243"/>
      <c r="E117" s="243"/>
    </row>
    <row r="118" spans="1:5" s="244" customFormat="1" ht="12.75">
      <c r="A118" s="241"/>
      <c r="B118" s="241"/>
      <c r="C118" s="242"/>
      <c r="D118" s="243"/>
      <c r="E118" s="243"/>
    </row>
    <row r="119" spans="1:5" s="244" customFormat="1" ht="12.75">
      <c r="A119" s="241"/>
      <c r="B119" s="241"/>
      <c r="C119" s="242"/>
      <c r="D119" s="243"/>
      <c r="E119" s="243"/>
    </row>
    <row r="120" spans="1:5" s="244" customFormat="1" ht="12.75">
      <c r="A120" s="241"/>
      <c r="B120" s="241"/>
      <c r="C120" s="242"/>
      <c r="D120" s="243"/>
      <c r="E120" s="243"/>
    </row>
    <row r="121" spans="1:5" s="244" customFormat="1" ht="12.75">
      <c r="A121" s="241"/>
      <c r="B121" s="241"/>
      <c r="C121" s="242"/>
      <c r="D121" s="243"/>
      <c r="E121" s="243"/>
    </row>
    <row r="122" spans="1:5" s="244" customFormat="1" ht="12.75">
      <c r="A122" s="241"/>
      <c r="B122" s="241"/>
      <c r="C122" s="242"/>
      <c r="D122" s="243"/>
      <c r="E122" s="243"/>
    </row>
    <row r="123" spans="4:5" ht="12.75">
      <c r="D123" s="200"/>
      <c r="E123" s="200"/>
    </row>
    <row r="124" spans="4:5" ht="12.75">
      <c r="D124" s="200"/>
      <c r="E124" s="200"/>
    </row>
    <row r="125" spans="4:5" ht="12.75">
      <c r="D125" s="200"/>
      <c r="E125" s="200"/>
    </row>
    <row r="126" spans="4:5" ht="12.75">
      <c r="D126" s="200"/>
      <c r="E126" s="200"/>
    </row>
    <row r="127" spans="4:5" ht="12.75">
      <c r="D127" s="200"/>
      <c r="E127" s="200"/>
    </row>
    <row r="128" spans="4:5" ht="12.75">
      <c r="D128" s="200"/>
      <c r="E128" s="200"/>
    </row>
    <row r="129" spans="4:5" ht="12.75">
      <c r="D129" s="200"/>
      <c r="E129" s="200"/>
    </row>
    <row r="130" spans="4:5" ht="12.75">
      <c r="D130" s="200"/>
      <c r="E130" s="200"/>
    </row>
    <row r="131" spans="4:5" ht="12.75">
      <c r="D131" s="200"/>
      <c r="E131" s="200"/>
    </row>
    <row r="132" spans="4:5" ht="12.75">
      <c r="D132" s="200"/>
      <c r="E132" s="200"/>
    </row>
    <row r="133" spans="4:5" ht="12.75">
      <c r="D133" s="200"/>
      <c r="E133" s="200"/>
    </row>
    <row r="134" spans="4:5" ht="12.75">
      <c r="D134" s="200"/>
      <c r="E134" s="200"/>
    </row>
    <row r="135" spans="4:5" ht="12.75">
      <c r="D135" s="200"/>
      <c r="E135" s="200"/>
    </row>
    <row r="136" spans="4:5" ht="12.75">
      <c r="D136" s="200"/>
      <c r="E136" s="200"/>
    </row>
    <row r="137" spans="4:5" ht="12.75">
      <c r="D137" s="200"/>
      <c r="E137" s="200"/>
    </row>
    <row r="138" spans="4:5" ht="12.75">
      <c r="D138" s="200"/>
      <c r="E138" s="200"/>
    </row>
    <row r="139" spans="4:5" ht="12.75">
      <c r="D139" s="200"/>
      <c r="E139" s="200"/>
    </row>
    <row r="140" spans="4:5" ht="12.75">
      <c r="D140" s="200"/>
      <c r="E140" s="200"/>
    </row>
    <row r="141" spans="4:5" ht="12.75">
      <c r="D141" s="200"/>
      <c r="E141" s="200"/>
    </row>
    <row r="142" spans="4:5" ht="12.75">
      <c r="D142" s="200"/>
      <c r="E142" s="200"/>
    </row>
    <row r="143" spans="4:5" ht="12.75">
      <c r="D143" s="200"/>
      <c r="E143" s="200"/>
    </row>
    <row r="144" spans="4:5" ht="12.75">
      <c r="D144" s="200"/>
      <c r="E144" s="200"/>
    </row>
    <row r="145" spans="4:5" ht="12.75">
      <c r="D145" s="200"/>
      <c r="E145" s="200"/>
    </row>
    <row r="146" spans="4:5" ht="12.75">
      <c r="D146" s="200"/>
      <c r="E146" s="200"/>
    </row>
    <row r="147" spans="4:5" ht="12.75">
      <c r="D147" s="200"/>
      <c r="E147" s="200"/>
    </row>
    <row r="148" spans="4:5" ht="12.75">
      <c r="D148" s="200"/>
      <c r="E148" s="200"/>
    </row>
    <row r="149" spans="4:5" ht="12.75">
      <c r="D149" s="200"/>
      <c r="E149" s="200"/>
    </row>
    <row r="150" spans="4:5" ht="12.75">
      <c r="D150" s="200"/>
      <c r="E150" s="200"/>
    </row>
    <row r="151" spans="4:5" ht="12.75">
      <c r="D151" s="200"/>
      <c r="E151" s="200"/>
    </row>
    <row r="152" spans="4:5" ht="12.75">
      <c r="D152" s="200"/>
      <c r="E152" s="200"/>
    </row>
    <row r="153" spans="4:5" ht="12.75">
      <c r="D153" s="200"/>
      <c r="E153" s="200"/>
    </row>
    <row r="154" spans="4:5" ht="12.75">
      <c r="D154" s="200"/>
      <c r="E154" s="200"/>
    </row>
    <row r="155" spans="4:5" ht="12.75">
      <c r="D155" s="200"/>
      <c r="E155" s="200"/>
    </row>
    <row r="156" spans="4:5" ht="12.75">
      <c r="D156" s="200"/>
      <c r="E156" s="200"/>
    </row>
    <row r="157" spans="4:5" ht="12.75">
      <c r="D157" s="200"/>
      <c r="E157" s="200"/>
    </row>
    <row r="158" spans="4:5" ht="12.75">
      <c r="D158" s="200"/>
      <c r="E158" s="200"/>
    </row>
    <row r="159" spans="4:5" ht="12.75">
      <c r="D159" s="200"/>
      <c r="E159" s="200"/>
    </row>
    <row r="160" spans="4:5" ht="12.75">
      <c r="D160" s="200"/>
      <c r="E160" s="200"/>
    </row>
    <row r="161" spans="4:5" ht="12.75">
      <c r="D161" s="200"/>
      <c r="E161" s="200"/>
    </row>
    <row r="162" spans="4:5" ht="12.75">
      <c r="D162" s="200"/>
      <c r="E162" s="200"/>
    </row>
    <row r="163" spans="4:5" ht="12.75">
      <c r="D163" s="200"/>
      <c r="E163" s="200"/>
    </row>
    <row r="164" spans="4:5" ht="12.75">
      <c r="D164" s="200"/>
      <c r="E164" s="200"/>
    </row>
    <row r="165" spans="4:5" ht="12.75">
      <c r="D165" s="200"/>
      <c r="E165" s="200"/>
    </row>
    <row r="166" spans="4:5" ht="12.75">
      <c r="D166" s="200"/>
      <c r="E166" s="200"/>
    </row>
    <row r="167" spans="4:5" ht="12.75">
      <c r="D167" s="200"/>
      <c r="E167" s="200"/>
    </row>
    <row r="168" spans="4:5" ht="12.75">
      <c r="D168" s="200"/>
      <c r="E168" s="200"/>
    </row>
    <row r="169" spans="4:5" ht="12.75">
      <c r="D169" s="200"/>
      <c r="E169" s="200"/>
    </row>
    <row r="170" spans="4:5" ht="12.75">
      <c r="D170" s="200"/>
      <c r="E170" s="200"/>
    </row>
    <row r="171" spans="4:5" ht="12.75">
      <c r="D171" s="200"/>
      <c r="E171" s="200"/>
    </row>
    <row r="172" spans="4:5" ht="12.75">
      <c r="D172" s="200"/>
      <c r="E172" s="200"/>
    </row>
    <row r="173" spans="4:5" ht="12.75">
      <c r="D173" s="200"/>
      <c r="E173" s="200"/>
    </row>
    <row r="174" spans="4:5" ht="12.75">
      <c r="D174" s="200"/>
      <c r="E174" s="200"/>
    </row>
    <row r="175" spans="4:5" ht="12.75">
      <c r="D175" s="200"/>
      <c r="E175" s="200"/>
    </row>
    <row r="176" spans="4:5" ht="12.75">
      <c r="D176" s="200"/>
      <c r="E176" s="200"/>
    </row>
    <row r="177" spans="4:5" ht="12.75">
      <c r="D177" s="200"/>
      <c r="E177" s="200"/>
    </row>
    <row r="178" spans="4:5" ht="12.75">
      <c r="D178" s="200"/>
      <c r="E178" s="200"/>
    </row>
    <row r="179" spans="4:5" ht="12.75">
      <c r="D179" s="200"/>
      <c r="E179" s="200"/>
    </row>
    <row r="180" spans="4:5" ht="12.75">
      <c r="D180" s="200"/>
      <c r="E180" s="200"/>
    </row>
    <row r="181" spans="4:5" ht="12.75">
      <c r="D181" s="200"/>
      <c r="E181" s="200"/>
    </row>
    <row r="182" spans="4:5" ht="12.75">
      <c r="D182" s="200"/>
      <c r="E182" s="200"/>
    </row>
    <row r="183" spans="4:5" ht="12.75">
      <c r="D183" s="200"/>
      <c r="E183" s="200"/>
    </row>
    <row r="184" spans="4:5" ht="12.75">
      <c r="D184" s="200"/>
      <c r="E184" s="200"/>
    </row>
    <row r="185" spans="4:5" ht="12.75">
      <c r="D185" s="200"/>
      <c r="E185" s="200"/>
    </row>
    <row r="186" spans="4:5" ht="12.75">
      <c r="D186" s="200"/>
      <c r="E186" s="200"/>
    </row>
    <row r="187" spans="4:5" ht="12.75">
      <c r="D187" s="200"/>
      <c r="E187" s="200"/>
    </row>
    <row r="188" spans="4:5" ht="12.75">
      <c r="D188" s="200"/>
      <c r="E188" s="200"/>
    </row>
    <row r="189" spans="4:5" ht="12.75">
      <c r="D189" s="200"/>
      <c r="E189" s="200"/>
    </row>
    <row r="190" spans="4:5" ht="12.75">
      <c r="D190" s="200"/>
      <c r="E190" s="200"/>
    </row>
    <row r="191" spans="4:5" ht="12.75">
      <c r="D191" s="200"/>
      <c r="E191" s="200"/>
    </row>
    <row r="192" spans="4:5" ht="12.75">
      <c r="D192" s="200"/>
      <c r="E192" s="200"/>
    </row>
    <row r="193" spans="4:5" ht="12.75">
      <c r="D193" s="200"/>
      <c r="E193" s="200"/>
    </row>
    <row r="194" spans="4:5" ht="12.75">
      <c r="D194" s="200"/>
      <c r="E194" s="200"/>
    </row>
    <row r="195" spans="4:5" ht="12.75">
      <c r="D195" s="200"/>
      <c r="E195" s="200"/>
    </row>
    <row r="196" spans="4:5" ht="12.75">
      <c r="D196" s="200"/>
      <c r="E196" s="200"/>
    </row>
    <row r="197" spans="4:5" ht="12.75">
      <c r="D197" s="200"/>
      <c r="E197" s="200"/>
    </row>
    <row r="198" spans="4:5" ht="12.75">
      <c r="D198" s="200"/>
      <c r="E198" s="200"/>
    </row>
    <row r="199" spans="4:5" ht="12.75">
      <c r="D199" s="200"/>
      <c r="E199" s="200"/>
    </row>
    <row r="200" spans="4:5" ht="12.75">
      <c r="D200" s="200"/>
      <c r="E200" s="200"/>
    </row>
    <row r="201" spans="4:5" ht="12.75">
      <c r="D201" s="200"/>
      <c r="E201" s="200"/>
    </row>
    <row r="202" spans="4:5" ht="12.75">
      <c r="D202" s="200"/>
      <c r="E202" s="200"/>
    </row>
    <row r="203" spans="4:5" ht="12.75">
      <c r="D203" s="200"/>
      <c r="E203" s="200"/>
    </row>
    <row r="204" spans="4:5" ht="12.75">
      <c r="D204" s="200"/>
      <c r="E204" s="200"/>
    </row>
    <row r="205" spans="4:5" ht="12.75">
      <c r="D205" s="200"/>
      <c r="E205" s="200"/>
    </row>
    <row r="206" spans="4:5" ht="12.75">
      <c r="D206" s="200"/>
      <c r="E206" s="200"/>
    </row>
    <row r="207" spans="4:5" ht="12.75">
      <c r="D207" s="200"/>
      <c r="E207" s="200"/>
    </row>
    <row r="208" spans="4:5" ht="12.75">
      <c r="D208" s="200"/>
      <c r="E208" s="200"/>
    </row>
    <row r="209" spans="4:5" ht="12.75">
      <c r="D209" s="200"/>
      <c r="E209" s="200"/>
    </row>
    <row r="210" spans="4:5" ht="12.75">
      <c r="D210" s="200"/>
      <c r="E210" s="200"/>
    </row>
    <row r="211" spans="4:5" ht="12.75">
      <c r="D211" s="200"/>
      <c r="E211" s="200"/>
    </row>
    <row r="212" spans="4:5" ht="12.75">
      <c r="D212" s="200"/>
      <c r="E212" s="200"/>
    </row>
    <row r="213" spans="4:5" ht="12.75">
      <c r="D213" s="200"/>
      <c r="E213" s="200"/>
    </row>
    <row r="214" spans="4:5" ht="12.75">
      <c r="D214" s="200"/>
      <c r="E214" s="200"/>
    </row>
    <row r="215" spans="4:5" ht="12.75">
      <c r="D215" s="200"/>
      <c r="E215" s="200"/>
    </row>
    <row r="216" spans="4:5" ht="12.75">
      <c r="D216" s="200"/>
      <c r="E216" s="200"/>
    </row>
    <row r="217" spans="4:5" ht="12.75">
      <c r="D217" s="200"/>
      <c r="E217" s="200"/>
    </row>
    <row r="218" spans="4:5" ht="12.75">
      <c r="D218" s="200"/>
      <c r="E218" s="200"/>
    </row>
    <row r="219" spans="4:5" ht="12.75">
      <c r="D219" s="200"/>
      <c r="E219" s="200"/>
    </row>
    <row r="220" spans="4:5" ht="12.75">
      <c r="D220" s="200"/>
      <c r="E220" s="200"/>
    </row>
    <row r="221" spans="4:5" ht="12.75">
      <c r="D221" s="200"/>
      <c r="E221" s="200"/>
    </row>
    <row r="222" spans="4:5" ht="12.75">
      <c r="D222" s="200"/>
      <c r="E222" s="200"/>
    </row>
    <row r="223" spans="4:5" ht="12.75">
      <c r="D223" s="200"/>
      <c r="E223" s="200"/>
    </row>
    <row r="224" spans="4:5" ht="12.75">
      <c r="D224" s="200"/>
      <c r="E224" s="200"/>
    </row>
    <row r="225" spans="4:5" ht="12.75">
      <c r="D225" s="200"/>
      <c r="E225" s="200"/>
    </row>
    <row r="226" spans="4:5" ht="12.75">
      <c r="D226" s="200"/>
      <c r="E226" s="200"/>
    </row>
    <row r="227" spans="4:5" ht="12.75">
      <c r="D227" s="200"/>
      <c r="E227" s="200"/>
    </row>
    <row r="228" spans="4:5" ht="12.75">
      <c r="D228" s="200"/>
      <c r="E228" s="200"/>
    </row>
    <row r="229" spans="4:5" ht="12.75">
      <c r="D229" s="200"/>
      <c r="E229" s="200"/>
    </row>
    <row r="230" spans="4:5" ht="12.75">
      <c r="D230" s="200"/>
      <c r="E230" s="200"/>
    </row>
    <row r="231" spans="4:5" ht="12.75">
      <c r="D231" s="200"/>
      <c r="E231" s="200"/>
    </row>
    <row r="232" spans="4:5" ht="12.75">
      <c r="D232" s="200"/>
      <c r="E232" s="200"/>
    </row>
    <row r="233" spans="4:5" ht="12.75">
      <c r="D233" s="200"/>
      <c r="E233" s="200"/>
    </row>
    <row r="234" spans="4:5" ht="12.75">
      <c r="D234" s="200"/>
      <c r="E234" s="200"/>
    </row>
    <row r="235" spans="4:5" ht="12.75">
      <c r="D235" s="200"/>
      <c r="E235" s="200"/>
    </row>
    <row r="236" spans="4:5" ht="12.75">
      <c r="D236" s="200"/>
      <c r="E236" s="200"/>
    </row>
    <row r="237" spans="4:5" ht="12.75">
      <c r="D237" s="200"/>
      <c r="E237" s="200"/>
    </row>
    <row r="238" spans="4:5" ht="12.75">
      <c r="D238" s="200"/>
      <c r="E238" s="200"/>
    </row>
    <row r="239" spans="4:5" ht="12.75">
      <c r="D239" s="200"/>
      <c r="E239" s="200"/>
    </row>
    <row r="240" spans="4:5" ht="12.75">
      <c r="D240" s="200"/>
      <c r="E240" s="200"/>
    </row>
    <row r="241" spans="4:5" ht="12.75">
      <c r="D241" s="200"/>
      <c r="E241" s="200"/>
    </row>
    <row r="242" spans="4:5" ht="12.75">
      <c r="D242" s="200"/>
      <c r="E242" s="200"/>
    </row>
    <row r="243" spans="4:5" ht="12.75">
      <c r="D243" s="200"/>
      <c r="E243" s="200"/>
    </row>
    <row r="244" spans="4:5" ht="12.75">
      <c r="D244" s="200"/>
      <c r="E244" s="200"/>
    </row>
  </sheetData>
  <printOptions/>
  <pageMargins left="0.75" right="0.26" top="0.5" bottom="0.6" header="0.5" footer="0.28"/>
  <pageSetup horizontalDpi="600" verticalDpi="600" orientation="portrait" scale="80" r:id="rId1"/>
  <headerFooter alignWithMargins="0">
    <oddFooter>&amp;CFaqe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B60">
      <selection activeCell="D61" sqref="D61:D87"/>
    </sheetView>
  </sheetViews>
  <sheetFormatPr defaultColWidth="9.140625" defaultRowHeight="12.75"/>
  <cols>
    <col min="1" max="1" width="11.00390625" style="0" customWidth="1"/>
    <col min="2" max="2" width="46.28125" style="0" customWidth="1"/>
    <col min="3" max="3" width="15.57421875" style="0" customWidth="1"/>
    <col min="4" max="5" width="17.8515625" style="0" customWidth="1"/>
    <col min="7" max="7" width="12.7109375" style="0" bestFit="1" customWidth="1"/>
  </cols>
  <sheetData>
    <row r="1" spans="1:5" ht="19.5" customHeight="1" thickBot="1">
      <c r="A1" s="195"/>
      <c r="B1" s="361" t="s">
        <v>700</v>
      </c>
      <c r="C1" s="195"/>
      <c r="D1" s="195"/>
      <c r="E1" s="195"/>
    </row>
    <row r="2" spans="1:5" s="93" customFormat="1" ht="21.75" customHeight="1" thickBot="1" thickTop="1">
      <c r="A2" s="477" t="s">
        <v>140</v>
      </c>
      <c r="B2" s="479" t="s">
        <v>141</v>
      </c>
      <c r="C2" s="483" t="s">
        <v>378</v>
      </c>
      <c r="D2" s="481" t="s">
        <v>251</v>
      </c>
      <c r="E2" s="481" t="s">
        <v>721</v>
      </c>
    </row>
    <row r="3" spans="1:5" ht="13.5" thickBot="1">
      <c r="A3" s="478"/>
      <c r="B3" s="480"/>
      <c r="C3" s="484" t="s">
        <v>142</v>
      </c>
      <c r="D3" s="482"/>
      <c r="E3" s="482"/>
    </row>
    <row r="4" spans="1:5" ht="13.5" thickBot="1">
      <c r="A4" s="373">
        <v>1</v>
      </c>
      <c r="B4" s="374" t="s">
        <v>143</v>
      </c>
      <c r="C4" s="374"/>
      <c r="D4" s="375">
        <f>SUM(D5:D7)</f>
        <v>0</v>
      </c>
      <c r="E4" s="375">
        <f>SUM(E5:E7)</f>
        <v>156250</v>
      </c>
    </row>
    <row r="5" spans="1:5" ht="12.75">
      <c r="A5" s="376"/>
      <c r="B5" s="377" t="s">
        <v>144</v>
      </c>
      <c r="C5" s="378">
        <v>701</v>
      </c>
      <c r="D5" s="379"/>
      <c r="E5" s="379"/>
    </row>
    <row r="6" spans="1:5" ht="12.75">
      <c r="A6" s="380"/>
      <c r="B6" s="381" t="s">
        <v>145</v>
      </c>
      <c r="C6" s="382">
        <v>705</v>
      </c>
      <c r="D6" s="383">
        <v>0</v>
      </c>
      <c r="E6" s="383">
        <v>156250</v>
      </c>
    </row>
    <row r="7" spans="1:5" ht="13.5" thickBot="1">
      <c r="A7" s="384"/>
      <c r="B7" s="385" t="s">
        <v>165</v>
      </c>
      <c r="C7" s="386" t="s">
        <v>166</v>
      </c>
      <c r="D7" s="387"/>
      <c r="E7" s="387"/>
    </row>
    <row r="8" spans="1:5" ht="13.5" thickBot="1">
      <c r="A8" s="373">
        <v>2</v>
      </c>
      <c r="B8" s="374" t="s">
        <v>146</v>
      </c>
      <c r="C8" s="388"/>
      <c r="D8" s="375">
        <f>SUM(D9:D18)</f>
        <v>0</v>
      </c>
      <c r="E8" s="375">
        <f>SUM(E9:E18)</f>
        <v>12122315</v>
      </c>
    </row>
    <row r="9" spans="1:5" ht="12.75">
      <c r="A9" s="389"/>
      <c r="B9" s="377" t="s">
        <v>147</v>
      </c>
      <c r="C9" s="378">
        <v>702</v>
      </c>
      <c r="D9" s="390"/>
      <c r="E9" s="390"/>
    </row>
    <row r="10" spans="1:5" ht="12.75">
      <c r="A10" s="391"/>
      <c r="B10" s="392" t="s">
        <v>148</v>
      </c>
      <c r="C10" s="393">
        <v>703</v>
      </c>
      <c r="D10" s="394"/>
      <c r="E10" s="394"/>
    </row>
    <row r="11" spans="1:5" ht="12.75">
      <c r="A11" s="391"/>
      <c r="B11" s="392" t="s">
        <v>149</v>
      </c>
      <c r="C11" s="393">
        <v>704</v>
      </c>
      <c r="D11" s="394">
        <v>0</v>
      </c>
      <c r="E11" s="394">
        <v>9072315</v>
      </c>
    </row>
    <row r="12" spans="1:5" ht="12.75">
      <c r="A12" s="391"/>
      <c r="B12" s="392" t="s">
        <v>150</v>
      </c>
      <c r="C12" s="393">
        <v>707</v>
      </c>
      <c r="D12" s="394">
        <v>0</v>
      </c>
      <c r="E12" s="394">
        <v>3050000</v>
      </c>
    </row>
    <row r="13" spans="1:5" ht="12.75">
      <c r="A13" s="391"/>
      <c r="B13" s="392" t="s">
        <v>151</v>
      </c>
      <c r="C13" s="393">
        <v>708</v>
      </c>
      <c r="D13" s="394"/>
      <c r="E13" s="394"/>
    </row>
    <row r="14" spans="1:5" ht="12.75">
      <c r="A14" s="391"/>
      <c r="B14" s="392" t="s">
        <v>152</v>
      </c>
      <c r="C14" s="393">
        <v>7081</v>
      </c>
      <c r="D14" s="394"/>
      <c r="E14" s="394"/>
    </row>
    <row r="15" spans="1:5" ht="12.75">
      <c r="A15" s="391"/>
      <c r="B15" s="392" t="s">
        <v>153</v>
      </c>
      <c r="C15" s="393">
        <v>7082</v>
      </c>
      <c r="D15" s="394"/>
      <c r="E15" s="394"/>
    </row>
    <row r="16" spans="1:5" ht="12.75">
      <c r="A16" s="391"/>
      <c r="B16" s="392" t="s">
        <v>154</v>
      </c>
      <c r="C16" s="393">
        <v>7083</v>
      </c>
      <c r="D16" s="394"/>
      <c r="E16" s="394"/>
    </row>
    <row r="17" spans="1:5" ht="12.75">
      <c r="A17" s="391"/>
      <c r="B17" s="392" t="s">
        <v>155</v>
      </c>
      <c r="C17" s="393">
        <v>7084</v>
      </c>
      <c r="D17" s="394"/>
      <c r="E17" s="394"/>
    </row>
    <row r="18" spans="1:5" ht="13.5" thickBot="1">
      <c r="A18" s="395"/>
      <c r="B18" s="381" t="s">
        <v>156</v>
      </c>
      <c r="C18" s="382">
        <v>7088</v>
      </c>
      <c r="D18" s="394"/>
      <c r="E18" s="394"/>
    </row>
    <row r="19" spans="1:5" ht="13.5" thickBot="1">
      <c r="A19" s="373">
        <v>3</v>
      </c>
      <c r="B19" s="374" t="s">
        <v>551</v>
      </c>
      <c r="C19" s="388">
        <v>714</v>
      </c>
      <c r="D19" s="396">
        <v>0</v>
      </c>
      <c r="E19" s="396">
        <v>0</v>
      </c>
    </row>
    <row r="20" spans="1:5" ht="13.5" thickBot="1">
      <c r="A20" s="373">
        <v>4</v>
      </c>
      <c r="B20" s="374" t="s">
        <v>157</v>
      </c>
      <c r="C20" s="388">
        <v>721</v>
      </c>
      <c r="D20" s="396">
        <v>25131404</v>
      </c>
      <c r="E20" s="396">
        <v>85244567</v>
      </c>
    </row>
    <row r="21" spans="1:5" ht="13.5" thickBot="1">
      <c r="A21" s="373">
        <v>5</v>
      </c>
      <c r="B21" s="374" t="s">
        <v>158</v>
      </c>
      <c r="C21" s="388">
        <v>73</v>
      </c>
      <c r="D21" s="396">
        <f>SUM(D22:D23)</f>
        <v>0</v>
      </c>
      <c r="E21" s="396">
        <f>SUM(E22:E23)</f>
        <v>0</v>
      </c>
    </row>
    <row r="22" spans="1:5" ht="12.75">
      <c r="A22" s="397"/>
      <c r="B22" s="385" t="s">
        <v>159</v>
      </c>
      <c r="C22" s="386">
        <v>731</v>
      </c>
      <c r="D22" s="398">
        <v>0</v>
      </c>
      <c r="E22" s="398">
        <v>0</v>
      </c>
    </row>
    <row r="23" spans="1:5" ht="13.5" thickBot="1">
      <c r="A23" s="395"/>
      <c r="B23" s="381" t="s">
        <v>160</v>
      </c>
      <c r="C23" s="382">
        <v>732</v>
      </c>
      <c r="D23" s="394">
        <v>0</v>
      </c>
      <c r="E23" s="394">
        <v>0</v>
      </c>
    </row>
    <row r="24" spans="1:5" ht="13.5" thickBot="1">
      <c r="A24" s="373">
        <v>6</v>
      </c>
      <c r="B24" s="374" t="s">
        <v>161</v>
      </c>
      <c r="C24" s="388">
        <v>75</v>
      </c>
      <c r="D24" s="396">
        <f>SUM(D25:D30)</f>
        <v>0</v>
      </c>
      <c r="E24" s="396">
        <f>SUM(E25:E30)</f>
        <v>0</v>
      </c>
    </row>
    <row r="25" spans="1:5" ht="12.75">
      <c r="A25" s="397"/>
      <c r="B25" s="385" t="s">
        <v>744</v>
      </c>
      <c r="C25" s="386">
        <v>751</v>
      </c>
      <c r="D25" s="394"/>
      <c r="E25" s="394"/>
    </row>
    <row r="26" spans="1:5" ht="13.5" thickBot="1">
      <c r="A26" s="395"/>
      <c r="B26" s="381" t="s">
        <v>745</v>
      </c>
      <c r="C26" s="382">
        <v>752</v>
      </c>
      <c r="D26" s="394"/>
      <c r="E26" s="394"/>
    </row>
    <row r="27" spans="1:5" ht="28.5" thickBot="1">
      <c r="A27" s="399" t="s">
        <v>631</v>
      </c>
      <c r="B27" s="381" t="s">
        <v>746</v>
      </c>
      <c r="C27" s="382">
        <v>754</v>
      </c>
      <c r="D27" s="394"/>
      <c r="E27" s="394"/>
    </row>
    <row r="28" spans="1:5" ht="12.75">
      <c r="A28" s="395"/>
      <c r="B28" s="381" t="s">
        <v>747</v>
      </c>
      <c r="C28" s="382">
        <v>756</v>
      </c>
      <c r="D28" s="394"/>
      <c r="E28" s="394"/>
    </row>
    <row r="29" spans="1:5" ht="12.75">
      <c r="A29" s="395"/>
      <c r="B29" s="381" t="s">
        <v>748</v>
      </c>
      <c r="C29" s="382">
        <v>757</v>
      </c>
      <c r="D29" s="394"/>
      <c r="E29" s="394"/>
    </row>
    <row r="30" spans="1:5" ht="13.5" thickBot="1">
      <c r="A30" s="395"/>
      <c r="B30" s="381" t="s">
        <v>749</v>
      </c>
      <c r="C30" s="382">
        <v>758</v>
      </c>
      <c r="D30" s="394"/>
      <c r="E30" s="394"/>
    </row>
    <row r="31" spans="1:5" ht="13.5" thickBot="1">
      <c r="A31" s="373">
        <v>7</v>
      </c>
      <c r="B31" s="374" t="s">
        <v>750</v>
      </c>
      <c r="C31" s="388">
        <v>60</v>
      </c>
      <c r="D31" s="396">
        <f>D4+D8+D19+D20+D21+D24</f>
        <v>25131404</v>
      </c>
      <c r="E31" s="396">
        <f>E4+E8+E19+E20+E21+E24</f>
        <v>97523132</v>
      </c>
    </row>
    <row r="32" spans="1:5" ht="13.5" thickBot="1">
      <c r="A32" s="373">
        <v>8</v>
      </c>
      <c r="B32" s="374" t="s">
        <v>751</v>
      </c>
      <c r="C32" s="388">
        <v>60</v>
      </c>
      <c r="D32" s="396">
        <f>SUM(D33:D42)</f>
        <v>3049821</v>
      </c>
      <c r="E32" s="396">
        <f>SUM(E33:E42)</f>
        <v>14851908</v>
      </c>
    </row>
    <row r="33" spans="1:5" ht="12.75">
      <c r="A33" s="389"/>
      <c r="B33" s="377" t="s">
        <v>752</v>
      </c>
      <c r="C33" s="378">
        <v>601</v>
      </c>
      <c r="D33" s="400">
        <v>2947398</v>
      </c>
      <c r="E33" s="400">
        <v>13154981</v>
      </c>
    </row>
    <row r="34" spans="1:5" ht="12.75">
      <c r="A34" s="391"/>
      <c r="B34" s="392" t="s">
        <v>753</v>
      </c>
      <c r="C34" s="393">
        <v>602</v>
      </c>
      <c r="D34" s="400"/>
      <c r="E34" s="400"/>
    </row>
    <row r="35" spans="1:5" ht="12.75">
      <c r="A35" s="401"/>
      <c r="B35" s="392" t="s">
        <v>754</v>
      </c>
      <c r="C35" s="393">
        <v>603</v>
      </c>
      <c r="D35" s="400"/>
      <c r="E35" s="400"/>
    </row>
    <row r="36" spans="1:5" ht="12.75">
      <c r="A36" s="402"/>
      <c r="B36" s="377" t="s">
        <v>755</v>
      </c>
      <c r="C36" s="393">
        <v>6031</v>
      </c>
      <c r="D36" s="400">
        <v>0</v>
      </c>
      <c r="E36" s="400">
        <v>1248138</v>
      </c>
    </row>
    <row r="37" spans="1:5" ht="12.75">
      <c r="A37" s="402"/>
      <c r="B37" s="377" t="s">
        <v>756</v>
      </c>
      <c r="C37" s="393">
        <v>6035</v>
      </c>
      <c r="D37" s="400"/>
      <c r="E37" s="400"/>
    </row>
    <row r="38" spans="1:5" ht="12.75">
      <c r="A38" s="402"/>
      <c r="B38" s="377" t="s">
        <v>757</v>
      </c>
      <c r="C38" s="393">
        <v>604</v>
      </c>
      <c r="D38" s="400"/>
      <c r="E38" s="400">
        <v>304649</v>
      </c>
    </row>
    <row r="39" spans="1:5" ht="12.75">
      <c r="A39" s="402"/>
      <c r="B39" s="377" t="s">
        <v>758</v>
      </c>
      <c r="C39" s="393">
        <v>605</v>
      </c>
      <c r="D39" s="400"/>
      <c r="E39" s="400"/>
    </row>
    <row r="40" spans="1:5" ht="12.75">
      <c r="A40" s="402"/>
      <c r="B40" s="377" t="s">
        <v>759</v>
      </c>
      <c r="C40" s="393">
        <v>606</v>
      </c>
      <c r="D40" s="400">
        <v>102423</v>
      </c>
      <c r="E40" s="400">
        <v>144140</v>
      </c>
    </row>
    <row r="41" spans="1:5" ht="12.75">
      <c r="A41" s="402"/>
      <c r="B41" s="377" t="s">
        <v>727</v>
      </c>
      <c r="C41" s="393">
        <v>607</v>
      </c>
      <c r="D41" s="400"/>
      <c r="E41" s="400"/>
    </row>
    <row r="42" spans="1:5" ht="13.5" thickBot="1">
      <c r="A42" s="403"/>
      <c r="B42" s="385" t="s">
        <v>552</v>
      </c>
      <c r="C42" s="382">
        <v>608</v>
      </c>
      <c r="D42" s="400">
        <v>0</v>
      </c>
      <c r="E42" s="400">
        <v>0</v>
      </c>
    </row>
    <row r="43" spans="1:5" ht="13.5" thickBot="1">
      <c r="A43" s="373">
        <v>9</v>
      </c>
      <c r="B43" s="374" t="s">
        <v>760</v>
      </c>
      <c r="C43" s="388">
        <v>64</v>
      </c>
      <c r="D43" s="404">
        <f>SUM(D44:D47)</f>
        <v>7919787</v>
      </c>
      <c r="E43" s="404">
        <f>SUM(E44:E47)</f>
        <v>11777700</v>
      </c>
    </row>
    <row r="44" spans="1:5" ht="12.75">
      <c r="A44" s="389"/>
      <c r="B44" s="377" t="s">
        <v>510</v>
      </c>
      <c r="C44" s="378">
        <v>641</v>
      </c>
      <c r="D44" s="400">
        <v>7033324</v>
      </c>
      <c r="E44" s="400">
        <v>10285930</v>
      </c>
    </row>
    <row r="45" spans="1:5" ht="12.75">
      <c r="A45" s="405"/>
      <c r="B45" s="392" t="s">
        <v>761</v>
      </c>
      <c r="C45" s="393">
        <v>644</v>
      </c>
      <c r="D45" s="400">
        <v>886463</v>
      </c>
      <c r="E45" s="400">
        <v>1491770</v>
      </c>
    </row>
    <row r="46" spans="1:5" ht="12.75">
      <c r="A46" s="405"/>
      <c r="B46" s="392" t="s">
        <v>762</v>
      </c>
      <c r="C46" s="393">
        <v>645</v>
      </c>
      <c r="D46" s="400"/>
      <c r="E46" s="400"/>
    </row>
    <row r="47" spans="1:5" ht="13.5" thickBot="1">
      <c r="A47" s="395"/>
      <c r="B47" s="381" t="s">
        <v>763</v>
      </c>
      <c r="C47" s="382">
        <v>648</v>
      </c>
      <c r="D47" s="400"/>
      <c r="E47" s="400"/>
    </row>
    <row r="48" spans="1:5" ht="13.5" thickBot="1">
      <c r="A48" s="373">
        <v>10</v>
      </c>
      <c r="B48" s="374" t="s">
        <v>764</v>
      </c>
      <c r="C48" s="388">
        <v>68</v>
      </c>
      <c r="D48" s="404">
        <f>SUM(D49:D59)</f>
        <v>4238197</v>
      </c>
      <c r="E48" s="404">
        <f>SUM(E49:E59)</f>
        <v>4342373</v>
      </c>
    </row>
    <row r="49" spans="1:5" ht="12.75">
      <c r="A49" s="406"/>
      <c r="B49" s="377" t="s">
        <v>765</v>
      </c>
      <c r="C49" s="378">
        <v>681</v>
      </c>
      <c r="D49" s="407">
        <v>0</v>
      </c>
      <c r="E49" s="407">
        <v>0</v>
      </c>
    </row>
    <row r="50" spans="1:5" ht="12.75">
      <c r="A50" s="391"/>
      <c r="B50" s="392" t="s">
        <v>766</v>
      </c>
      <c r="C50" s="393">
        <v>6811</v>
      </c>
      <c r="D50" s="407">
        <v>4238197</v>
      </c>
      <c r="E50" s="407">
        <v>4342373</v>
      </c>
    </row>
    <row r="51" spans="1:5" ht="12.75">
      <c r="A51" s="405"/>
      <c r="B51" s="392" t="s">
        <v>767</v>
      </c>
      <c r="C51" s="393">
        <v>6812</v>
      </c>
      <c r="D51" s="407">
        <v>0</v>
      </c>
      <c r="E51" s="407">
        <v>0</v>
      </c>
    </row>
    <row r="52" spans="1:5" ht="12.75">
      <c r="A52" s="391"/>
      <c r="B52" s="392" t="s">
        <v>768</v>
      </c>
      <c r="C52" s="393">
        <v>6813</v>
      </c>
      <c r="D52" s="407">
        <v>0</v>
      </c>
      <c r="E52" s="407">
        <v>0</v>
      </c>
    </row>
    <row r="53" spans="1:5" ht="12.75">
      <c r="A53" s="408"/>
      <c r="B53" s="392" t="s">
        <v>769</v>
      </c>
      <c r="C53" s="393">
        <v>6815</v>
      </c>
      <c r="D53" s="407">
        <v>0</v>
      </c>
      <c r="E53" s="407">
        <v>0</v>
      </c>
    </row>
    <row r="54" spans="1:5" ht="12.75">
      <c r="A54" s="391"/>
      <c r="B54" s="392" t="s">
        <v>770</v>
      </c>
      <c r="C54" s="393">
        <v>6816</v>
      </c>
      <c r="D54" s="407"/>
      <c r="E54" s="407"/>
    </row>
    <row r="55" spans="1:5" ht="12.75">
      <c r="A55" s="395"/>
      <c r="B55" s="392" t="s">
        <v>771</v>
      </c>
      <c r="C55" s="393">
        <v>686</v>
      </c>
      <c r="D55" s="407">
        <v>0</v>
      </c>
      <c r="E55" s="407">
        <v>0</v>
      </c>
    </row>
    <row r="56" spans="1:5" ht="25.5">
      <c r="A56" s="405"/>
      <c r="B56" s="409" t="s">
        <v>772</v>
      </c>
      <c r="C56" s="393">
        <v>6862</v>
      </c>
      <c r="D56" s="407">
        <v>0</v>
      </c>
      <c r="E56" s="407">
        <v>0</v>
      </c>
    </row>
    <row r="57" spans="1:5" ht="12.75">
      <c r="A57" s="405"/>
      <c r="B57" s="392" t="s">
        <v>769</v>
      </c>
      <c r="C57" s="393">
        <v>6864</v>
      </c>
      <c r="D57" s="407">
        <v>0</v>
      </c>
      <c r="E57" s="407">
        <v>0</v>
      </c>
    </row>
    <row r="58" spans="1:5" ht="25.5">
      <c r="A58" s="405"/>
      <c r="B58" s="409" t="s">
        <v>773</v>
      </c>
      <c r="C58" s="393">
        <v>6865</v>
      </c>
      <c r="D58" s="407">
        <v>0</v>
      </c>
      <c r="E58" s="407">
        <v>0</v>
      </c>
    </row>
    <row r="59" spans="1:5" ht="13.5" thickBot="1">
      <c r="A59" s="410"/>
      <c r="B59" s="411" t="s">
        <v>774</v>
      </c>
      <c r="C59" s="412">
        <v>687</v>
      </c>
      <c r="D59" s="407">
        <v>0</v>
      </c>
      <c r="E59" s="407">
        <v>0</v>
      </c>
    </row>
    <row r="60" spans="1:5" ht="13.5" thickBot="1">
      <c r="A60" s="413">
        <v>11</v>
      </c>
      <c r="B60" s="374" t="s">
        <v>513</v>
      </c>
      <c r="C60" s="414"/>
      <c r="D60" s="404">
        <f>SUM(D61:D88)</f>
        <v>5654389</v>
      </c>
      <c r="E60" s="404">
        <f>SUM(E61:E88)</f>
        <v>67307790</v>
      </c>
    </row>
    <row r="61" spans="1:5" ht="12.75">
      <c r="A61" s="415"/>
      <c r="B61" s="416" t="s">
        <v>128</v>
      </c>
      <c r="C61" s="417">
        <v>61</v>
      </c>
      <c r="D61" s="407">
        <v>0</v>
      </c>
      <c r="E61" s="407">
        <v>0</v>
      </c>
    </row>
    <row r="62" spans="1:5" ht="12.75">
      <c r="A62" s="418"/>
      <c r="B62" s="419" t="s">
        <v>775</v>
      </c>
      <c r="C62" s="420">
        <v>611</v>
      </c>
      <c r="D62" s="407">
        <v>29059</v>
      </c>
      <c r="E62" s="407">
        <v>0</v>
      </c>
    </row>
    <row r="63" spans="1:5" ht="12.75">
      <c r="A63" s="401"/>
      <c r="B63" s="392" t="s">
        <v>152</v>
      </c>
      <c r="C63" s="420">
        <v>613</v>
      </c>
      <c r="D63" s="407">
        <v>517887</v>
      </c>
      <c r="E63" s="407">
        <v>536206</v>
      </c>
    </row>
    <row r="64" spans="1:5" ht="12.75">
      <c r="A64" s="401"/>
      <c r="B64" s="392" t="s">
        <v>776</v>
      </c>
      <c r="C64" s="420">
        <v>615</v>
      </c>
      <c r="D64" s="407">
        <v>199588</v>
      </c>
      <c r="E64" s="407">
        <v>112141</v>
      </c>
    </row>
    <row r="65" spans="1:5" ht="12.75">
      <c r="A65" s="401"/>
      <c r="B65" s="392" t="s">
        <v>777</v>
      </c>
      <c r="C65" s="420">
        <v>616</v>
      </c>
      <c r="D65" s="407">
        <v>306660</v>
      </c>
      <c r="E65" s="407">
        <v>189520</v>
      </c>
    </row>
    <row r="66" spans="1:5" ht="12.75">
      <c r="A66" s="401"/>
      <c r="B66" s="392" t="s">
        <v>778</v>
      </c>
      <c r="C66" s="420">
        <v>617</v>
      </c>
      <c r="D66" s="407">
        <v>1600820</v>
      </c>
      <c r="E66" s="407">
        <v>4472937</v>
      </c>
    </row>
    <row r="67" spans="1:5" ht="12.75">
      <c r="A67" s="401"/>
      <c r="B67" s="392" t="s">
        <v>722</v>
      </c>
      <c r="C67" s="420">
        <v>618</v>
      </c>
      <c r="D67" s="407">
        <v>118133</v>
      </c>
      <c r="E67" s="407">
        <v>48600</v>
      </c>
    </row>
    <row r="68" spans="1:5" ht="12.75">
      <c r="A68" s="401"/>
      <c r="B68" s="392" t="s">
        <v>124</v>
      </c>
      <c r="C68" s="420">
        <v>62</v>
      </c>
      <c r="D68" s="407"/>
      <c r="E68" s="407">
        <v>3050000</v>
      </c>
    </row>
    <row r="69" spans="1:5" ht="12.75">
      <c r="A69" s="401"/>
      <c r="B69" s="392" t="s">
        <v>164</v>
      </c>
      <c r="C69" s="420">
        <v>621</v>
      </c>
      <c r="D69" s="407">
        <v>0</v>
      </c>
      <c r="E69" s="407">
        <v>0</v>
      </c>
    </row>
    <row r="70" spans="1:5" ht="12.75">
      <c r="A70" s="401"/>
      <c r="B70" s="392" t="s">
        <v>779</v>
      </c>
      <c r="C70" s="420">
        <v>622</v>
      </c>
      <c r="D70" s="407">
        <v>0</v>
      </c>
      <c r="E70" s="407">
        <v>0</v>
      </c>
    </row>
    <row r="71" spans="1:5" ht="25.5">
      <c r="A71" s="401"/>
      <c r="B71" s="409" t="s">
        <v>780</v>
      </c>
      <c r="C71" s="420">
        <v>623</v>
      </c>
      <c r="D71" s="407">
        <v>0</v>
      </c>
      <c r="E71" s="407">
        <v>0</v>
      </c>
    </row>
    <row r="72" spans="1:5" ht="12.75">
      <c r="A72" s="401"/>
      <c r="B72" s="392" t="s">
        <v>781</v>
      </c>
      <c r="C72" s="420">
        <v>624</v>
      </c>
      <c r="D72" s="407">
        <v>0</v>
      </c>
      <c r="E72" s="407">
        <v>0</v>
      </c>
    </row>
    <row r="73" spans="1:5" ht="12.75">
      <c r="A73" s="401"/>
      <c r="B73" s="392" t="s">
        <v>782</v>
      </c>
      <c r="C73" s="420">
        <v>625</v>
      </c>
      <c r="D73" s="407"/>
      <c r="E73" s="407">
        <v>209100</v>
      </c>
    </row>
    <row r="74" spans="1:5" ht="12.75">
      <c r="A74" s="401"/>
      <c r="B74" s="392" t="s">
        <v>783</v>
      </c>
      <c r="C74" s="420">
        <v>626</v>
      </c>
      <c r="D74" s="407">
        <v>2559603</v>
      </c>
      <c r="E74" s="407">
        <v>3811122</v>
      </c>
    </row>
    <row r="75" spans="1:5" ht="12.75">
      <c r="A75" s="401"/>
      <c r="B75" s="392" t="s">
        <v>784</v>
      </c>
      <c r="C75" s="420">
        <v>627</v>
      </c>
      <c r="D75" s="407">
        <v>0</v>
      </c>
      <c r="E75" s="407">
        <v>0</v>
      </c>
    </row>
    <row r="76" spans="1:5" ht="12.75">
      <c r="A76" s="401"/>
      <c r="B76" s="392" t="s">
        <v>785</v>
      </c>
      <c r="C76" s="420">
        <v>628</v>
      </c>
      <c r="D76" s="407">
        <v>0</v>
      </c>
      <c r="E76" s="407">
        <v>0</v>
      </c>
    </row>
    <row r="77" spans="1:5" ht="12.75">
      <c r="A77" s="401"/>
      <c r="B77" s="392" t="s">
        <v>550</v>
      </c>
      <c r="C77" s="420">
        <v>63</v>
      </c>
      <c r="D77" s="407">
        <v>0</v>
      </c>
      <c r="E77" s="407">
        <v>0</v>
      </c>
    </row>
    <row r="78" spans="1:5" ht="12.75">
      <c r="A78" s="401"/>
      <c r="B78" s="392" t="s">
        <v>786</v>
      </c>
      <c r="C78" s="420">
        <v>631</v>
      </c>
      <c r="D78" s="407">
        <v>0</v>
      </c>
      <c r="E78" s="407">
        <v>0</v>
      </c>
    </row>
    <row r="79" spans="1:5" ht="12.75">
      <c r="A79" s="401"/>
      <c r="B79" s="392" t="s">
        <v>787</v>
      </c>
      <c r="C79" s="420">
        <v>632</v>
      </c>
      <c r="D79" s="407">
        <v>0</v>
      </c>
      <c r="E79" s="407">
        <v>0</v>
      </c>
    </row>
    <row r="80" spans="1:5" ht="12.75">
      <c r="A80" s="401"/>
      <c r="B80" s="392" t="s">
        <v>788</v>
      </c>
      <c r="C80" s="420">
        <v>633</v>
      </c>
      <c r="D80" s="407">
        <v>0</v>
      </c>
      <c r="E80" s="407">
        <v>0</v>
      </c>
    </row>
    <row r="81" spans="1:5" ht="12.75">
      <c r="A81" s="401"/>
      <c r="B81" s="392" t="s">
        <v>68</v>
      </c>
      <c r="C81" s="420">
        <v>638</v>
      </c>
      <c r="D81" s="407">
        <v>178300</v>
      </c>
      <c r="E81" s="407">
        <v>256180</v>
      </c>
    </row>
    <row r="82" spans="1:5" ht="12.75">
      <c r="A82" s="401"/>
      <c r="B82" s="392" t="s">
        <v>553</v>
      </c>
      <c r="C82" s="420">
        <v>65</v>
      </c>
      <c r="D82" s="407">
        <v>0</v>
      </c>
      <c r="E82" s="407">
        <v>0</v>
      </c>
    </row>
    <row r="83" spans="1:5" ht="12.75">
      <c r="A83" s="401"/>
      <c r="B83" s="392" t="s">
        <v>789</v>
      </c>
      <c r="C83" s="420">
        <v>652</v>
      </c>
      <c r="D83" s="407"/>
      <c r="E83" s="407"/>
    </row>
    <row r="84" spans="1:5" ht="12.75">
      <c r="A84" s="401"/>
      <c r="B84" s="392" t="s">
        <v>790</v>
      </c>
      <c r="C84" s="420">
        <v>653</v>
      </c>
      <c r="D84" s="407">
        <v>0</v>
      </c>
      <c r="E84" s="407">
        <v>0</v>
      </c>
    </row>
    <row r="85" spans="1:5" ht="12.75">
      <c r="A85" s="401"/>
      <c r="B85" s="392" t="s">
        <v>791</v>
      </c>
      <c r="C85" s="420">
        <v>654</v>
      </c>
      <c r="D85" s="407">
        <v>0</v>
      </c>
      <c r="E85" s="407">
        <v>0</v>
      </c>
    </row>
    <row r="86" spans="1:5" ht="12.75">
      <c r="A86" s="401"/>
      <c r="B86" s="392" t="s">
        <v>792</v>
      </c>
      <c r="C86" s="420">
        <v>656</v>
      </c>
      <c r="D86" s="407">
        <v>0</v>
      </c>
      <c r="E86" s="407">
        <v>0</v>
      </c>
    </row>
    <row r="87" spans="1:5" ht="12.75">
      <c r="A87" s="401"/>
      <c r="B87" s="392" t="s">
        <v>793</v>
      </c>
      <c r="C87" s="420">
        <v>657</v>
      </c>
      <c r="D87" s="407">
        <v>144339</v>
      </c>
      <c r="E87" s="407">
        <v>5252191</v>
      </c>
    </row>
    <row r="88" spans="1:5" ht="13.5" thickBot="1">
      <c r="A88" s="421"/>
      <c r="B88" s="381" t="s">
        <v>723</v>
      </c>
      <c r="C88" s="420">
        <v>658</v>
      </c>
      <c r="D88" s="407"/>
      <c r="E88" s="407">
        <v>49369793</v>
      </c>
    </row>
    <row r="89" spans="1:5" ht="13.5" thickBot="1">
      <c r="A89" s="422">
        <v>12</v>
      </c>
      <c r="B89" s="423" t="s">
        <v>794</v>
      </c>
      <c r="C89" s="424"/>
      <c r="D89" s="425">
        <f>D32+D43+D48+D60</f>
        <v>20862194</v>
      </c>
      <c r="E89" s="425">
        <f>E32+E43+E48+E60</f>
        <v>98279771</v>
      </c>
    </row>
    <row r="90" spans="1:5" ht="13.5" thickBot="1">
      <c r="A90" s="426">
        <v>13</v>
      </c>
      <c r="B90" s="427" t="s">
        <v>0</v>
      </c>
      <c r="C90" s="388"/>
      <c r="D90" s="396">
        <f>D31-D89</f>
        <v>4269210</v>
      </c>
      <c r="E90" s="396">
        <f>E31-E89</f>
        <v>-756639</v>
      </c>
    </row>
    <row r="91" spans="1:5" ht="12.75">
      <c r="A91" s="402">
        <v>14</v>
      </c>
      <c r="B91" s="377" t="s">
        <v>1</v>
      </c>
      <c r="C91" s="378"/>
      <c r="D91" s="428">
        <v>0</v>
      </c>
      <c r="E91" s="428">
        <v>0</v>
      </c>
    </row>
    <row r="92" spans="1:5" ht="12.75">
      <c r="A92" s="401"/>
      <c r="B92" s="392" t="s">
        <v>2</v>
      </c>
      <c r="C92" s="393">
        <v>761</v>
      </c>
      <c r="D92" s="407"/>
      <c r="E92" s="407"/>
    </row>
    <row r="93" spans="1:5" ht="12.75">
      <c r="A93" s="401"/>
      <c r="B93" s="392" t="s">
        <v>3</v>
      </c>
      <c r="C93" s="393">
        <v>661</v>
      </c>
      <c r="D93" s="407"/>
      <c r="E93" s="407"/>
    </row>
    <row r="94" spans="1:5" ht="12.75">
      <c r="A94" s="401">
        <v>15</v>
      </c>
      <c r="B94" s="392" t="s">
        <v>4</v>
      </c>
      <c r="C94" s="393"/>
      <c r="D94" s="429">
        <v>0</v>
      </c>
      <c r="E94" s="429">
        <v>0</v>
      </c>
    </row>
    <row r="95" spans="1:5" ht="12.75">
      <c r="A95" s="401"/>
      <c r="B95" s="392" t="s">
        <v>5</v>
      </c>
      <c r="C95" s="393">
        <v>762</v>
      </c>
      <c r="D95" s="407"/>
      <c r="E95" s="407"/>
    </row>
    <row r="96" spans="1:5" ht="12.75">
      <c r="A96" s="401"/>
      <c r="B96" s="392" t="s">
        <v>6</v>
      </c>
      <c r="C96" s="393">
        <v>662</v>
      </c>
      <c r="D96" s="407"/>
      <c r="E96" s="407"/>
    </row>
    <row r="97" spans="1:5" ht="12.75">
      <c r="A97" s="401">
        <v>16</v>
      </c>
      <c r="B97" s="392" t="s">
        <v>7</v>
      </c>
      <c r="C97" s="393"/>
      <c r="D97" s="430">
        <v>2911556</v>
      </c>
      <c r="E97" s="430">
        <v>0</v>
      </c>
    </row>
    <row r="98" spans="1:5" ht="25.5">
      <c r="A98" s="431">
        <v>16.1</v>
      </c>
      <c r="B98" s="409" t="s">
        <v>8</v>
      </c>
      <c r="C98" s="393"/>
      <c r="D98" s="407"/>
      <c r="E98" s="407"/>
    </row>
    <row r="99" spans="1:5" ht="25.5">
      <c r="A99" s="431"/>
      <c r="B99" s="409" t="s">
        <v>9</v>
      </c>
      <c r="C99" s="393">
        <v>763</v>
      </c>
      <c r="D99" s="407"/>
      <c r="E99" s="407"/>
    </row>
    <row r="100" spans="1:5" ht="12.75">
      <c r="A100" s="401"/>
      <c r="B100" s="392" t="s">
        <v>10</v>
      </c>
      <c r="C100" s="393">
        <v>764</v>
      </c>
      <c r="D100" s="407"/>
      <c r="E100" s="407"/>
    </row>
    <row r="101" spans="1:5" ht="12.75">
      <c r="A101" s="401"/>
      <c r="B101" s="392" t="s">
        <v>11</v>
      </c>
      <c r="C101" s="393">
        <v>765</v>
      </c>
      <c r="D101" s="407"/>
      <c r="E101" s="407"/>
    </row>
    <row r="102" spans="1:5" ht="12.75">
      <c r="A102" s="401"/>
      <c r="B102" s="392" t="s">
        <v>12</v>
      </c>
      <c r="C102" s="393">
        <v>665</v>
      </c>
      <c r="D102" s="407"/>
      <c r="E102" s="407"/>
    </row>
    <row r="103" spans="1:5" ht="12.75">
      <c r="A103" s="431">
        <v>16.2</v>
      </c>
      <c r="B103" s="392" t="s">
        <v>13</v>
      </c>
      <c r="C103" s="393"/>
      <c r="D103" s="432">
        <f>D104+D105</f>
        <v>-4277692</v>
      </c>
      <c r="E103" s="432">
        <f>E104+E105</f>
        <v>-3061442</v>
      </c>
    </row>
    <row r="104" spans="1:7" ht="12.75">
      <c r="A104" s="431"/>
      <c r="B104" s="392" t="s">
        <v>14</v>
      </c>
      <c r="C104" s="393">
        <v>757</v>
      </c>
      <c r="D104" s="407">
        <v>1945</v>
      </c>
      <c r="E104" s="407">
        <v>842</v>
      </c>
      <c r="G104" s="202"/>
    </row>
    <row r="105" spans="1:5" ht="12.75">
      <c r="A105" s="401"/>
      <c r="B105" s="392" t="s">
        <v>3</v>
      </c>
      <c r="C105" s="393">
        <v>657</v>
      </c>
      <c r="D105" s="433">
        <v>-4279637</v>
      </c>
      <c r="E105" s="433">
        <v>-3062284</v>
      </c>
    </row>
    <row r="106" spans="1:5" ht="12.75">
      <c r="A106" s="431">
        <v>16.3</v>
      </c>
      <c r="B106" s="392" t="s">
        <v>15</v>
      </c>
      <c r="C106" s="393"/>
      <c r="D106" s="429">
        <f>D107+D108</f>
        <v>-83719</v>
      </c>
      <c r="E106" s="429">
        <f>E107+E108</f>
        <v>93942</v>
      </c>
    </row>
    <row r="107" spans="1:5" ht="12.75">
      <c r="A107" s="431"/>
      <c r="B107" s="392" t="s">
        <v>16</v>
      </c>
      <c r="C107" s="393">
        <v>766</v>
      </c>
      <c r="D107" s="407"/>
      <c r="E107" s="407">
        <v>93942</v>
      </c>
    </row>
    <row r="108" spans="1:5" ht="12.75">
      <c r="A108" s="431"/>
      <c r="B108" s="392" t="s">
        <v>17</v>
      </c>
      <c r="C108" s="393">
        <v>666</v>
      </c>
      <c r="D108" s="407">
        <v>-83719</v>
      </c>
      <c r="E108" s="407"/>
    </row>
    <row r="109" spans="1:5" ht="12.75">
      <c r="A109" s="431">
        <v>16.4</v>
      </c>
      <c r="B109" s="392" t="s">
        <v>18</v>
      </c>
      <c r="C109" s="393"/>
      <c r="D109" s="407"/>
      <c r="E109" s="407"/>
    </row>
    <row r="110" spans="1:5" ht="12.75">
      <c r="A110" s="431"/>
      <c r="B110" s="392" t="s">
        <v>19</v>
      </c>
      <c r="C110" s="393">
        <v>768</v>
      </c>
      <c r="D110" s="407"/>
      <c r="E110" s="407"/>
    </row>
    <row r="111" spans="1:5" ht="13.5" thickBot="1">
      <c r="A111" s="434"/>
      <c r="B111" s="381" t="s">
        <v>20</v>
      </c>
      <c r="C111" s="382">
        <v>668</v>
      </c>
      <c r="D111" s="435"/>
      <c r="E111" s="435"/>
    </row>
    <row r="112" spans="1:5" ht="13.5" thickBot="1">
      <c r="A112" s="436">
        <v>17</v>
      </c>
      <c r="B112" s="437" t="s">
        <v>21</v>
      </c>
      <c r="C112" s="388"/>
      <c r="D112" s="404">
        <f>D106+D103+D97</f>
        <v>-1449855</v>
      </c>
      <c r="E112" s="404">
        <f>E106+E103+E97</f>
        <v>-2967500</v>
      </c>
    </row>
    <row r="113" spans="1:5" ht="13.5" thickBot="1">
      <c r="A113" s="436">
        <v>18</v>
      </c>
      <c r="B113" s="438" t="s">
        <v>22</v>
      </c>
      <c r="C113" s="388" t="s">
        <v>23</v>
      </c>
      <c r="D113" s="404">
        <v>0</v>
      </c>
      <c r="E113" s="404">
        <v>0</v>
      </c>
    </row>
    <row r="114" spans="1:5" ht="12.75">
      <c r="A114" s="439"/>
      <c r="B114" s="377" t="s">
        <v>24</v>
      </c>
      <c r="C114" s="378">
        <v>771</v>
      </c>
      <c r="D114" s="400"/>
      <c r="E114" s="400"/>
    </row>
    <row r="115" spans="1:5" ht="12.75">
      <c r="A115" s="431"/>
      <c r="B115" s="392" t="s">
        <v>25</v>
      </c>
      <c r="C115" s="393">
        <v>772</v>
      </c>
      <c r="D115" s="407"/>
      <c r="E115" s="407"/>
    </row>
    <row r="116" spans="1:5" ht="25.5">
      <c r="A116" s="431"/>
      <c r="B116" s="409" t="s">
        <v>26</v>
      </c>
      <c r="C116" s="393">
        <v>773</v>
      </c>
      <c r="D116" s="407"/>
      <c r="E116" s="407"/>
    </row>
    <row r="117" spans="1:5" ht="12.75">
      <c r="A117" s="431"/>
      <c r="B117" s="392" t="s">
        <v>27</v>
      </c>
      <c r="C117" s="393">
        <v>777</v>
      </c>
      <c r="D117" s="407"/>
      <c r="E117" s="407"/>
    </row>
    <row r="118" spans="1:5" ht="12.75">
      <c r="A118" s="431"/>
      <c r="B118" s="392" t="s">
        <v>28</v>
      </c>
      <c r="C118" s="393">
        <v>778</v>
      </c>
      <c r="D118" s="407"/>
      <c r="E118" s="407"/>
    </row>
    <row r="119" spans="1:5" ht="12.75">
      <c r="A119" s="431"/>
      <c r="B119" s="392" t="s">
        <v>29</v>
      </c>
      <c r="C119" s="393">
        <v>671</v>
      </c>
      <c r="D119" s="407"/>
      <c r="E119" s="407"/>
    </row>
    <row r="120" spans="1:5" ht="12.75">
      <c r="A120" s="431"/>
      <c r="B120" s="392" t="s">
        <v>30</v>
      </c>
      <c r="C120" s="393">
        <v>672</v>
      </c>
      <c r="D120" s="407"/>
      <c r="E120" s="407"/>
    </row>
    <row r="121" spans="1:5" ht="12.75">
      <c r="A121" s="431"/>
      <c r="B121" s="392" t="s">
        <v>31</v>
      </c>
      <c r="C121" s="393">
        <v>673</v>
      </c>
      <c r="D121" s="407"/>
      <c r="E121" s="407"/>
    </row>
    <row r="122" spans="1:5" ht="12.75">
      <c r="A122" s="431"/>
      <c r="B122" s="392" t="s">
        <v>32</v>
      </c>
      <c r="C122" s="393">
        <v>677</v>
      </c>
      <c r="D122" s="407"/>
      <c r="E122" s="407"/>
    </row>
    <row r="123" spans="1:5" ht="13.5" thickBot="1">
      <c r="A123" s="434"/>
      <c r="B123" s="381" t="s">
        <v>156</v>
      </c>
      <c r="C123" s="382">
        <v>678</v>
      </c>
      <c r="D123" s="435"/>
      <c r="E123" s="435"/>
    </row>
    <row r="124" spans="1:5" ht="13.5" thickBot="1">
      <c r="A124" s="436">
        <v>19</v>
      </c>
      <c r="B124" s="440" t="s">
        <v>33</v>
      </c>
      <c r="C124" s="441"/>
      <c r="D124" s="404">
        <f>D90+D112+D113</f>
        <v>2819355</v>
      </c>
      <c r="E124" s="404">
        <f>E90+E112+E113</f>
        <v>-3724139</v>
      </c>
    </row>
    <row r="125" spans="1:5" ht="12.75">
      <c r="A125" s="439"/>
      <c r="B125" s="377" t="s">
        <v>34</v>
      </c>
      <c r="C125" s="378">
        <v>694</v>
      </c>
      <c r="D125" s="400">
        <v>296369.4</v>
      </c>
      <c r="E125" s="400">
        <v>152805</v>
      </c>
    </row>
    <row r="126" spans="1:5" ht="13.5" thickBot="1">
      <c r="A126" s="442"/>
      <c r="B126" s="443" t="s">
        <v>35</v>
      </c>
      <c r="C126" s="412">
        <v>121</v>
      </c>
      <c r="D126" s="444"/>
      <c r="E126" s="444"/>
    </row>
    <row r="127" spans="1:5" ht="16.5" thickBot="1">
      <c r="A127" s="445"/>
      <c r="B127" s="446" t="s">
        <v>36</v>
      </c>
      <c r="C127" s="447">
        <v>121</v>
      </c>
      <c r="D127" s="448">
        <f>D124-D125</f>
        <v>2522985.6</v>
      </c>
      <c r="E127" s="448">
        <f>E124-E125</f>
        <v>-3876944</v>
      </c>
    </row>
    <row r="128" spans="1:5" ht="13.5" thickTop="1">
      <c r="A128" s="195"/>
      <c r="B128" s="195"/>
      <c r="C128" s="195"/>
      <c r="D128" s="195"/>
      <c r="E128" s="195"/>
    </row>
    <row r="129" spans="1:5" ht="12.75">
      <c r="A129" s="195"/>
      <c r="B129" s="195"/>
      <c r="C129" s="195"/>
      <c r="D129" s="196"/>
      <c r="E129" s="196"/>
    </row>
    <row r="130" spans="1:5" ht="12.75">
      <c r="A130" s="195"/>
      <c r="B130" s="195"/>
      <c r="C130" s="195"/>
      <c r="D130" s="449"/>
      <c r="E130" s="449"/>
    </row>
    <row r="131" spans="1:5" ht="12.75">
      <c r="A131" s="195"/>
      <c r="B131" s="195"/>
      <c r="C131" s="195"/>
      <c r="D131" s="195"/>
      <c r="E131" s="195"/>
    </row>
    <row r="132" spans="1:5" ht="18">
      <c r="A132" s="485" t="s">
        <v>301</v>
      </c>
      <c r="B132" s="485"/>
      <c r="C132" s="450"/>
      <c r="D132" s="486" t="s">
        <v>37</v>
      </c>
      <c r="E132" s="486"/>
    </row>
    <row r="133" spans="1:5" ht="18">
      <c r="A133" s="485" t="s">
        <v>387</v>
      </c>
      <c r="B133" s="485"/>
      <c r="C133" s="450"/>
      <c r="D133" s="486" t="s">
        <v>167</v>
      </c>
      <c r="E133" s="486"/>
    </row>
    <row r="134" spans="1:5" ht="12.75">
      <c r="A134" s="195"/>
      <c r="B134" s="195"/>
      <c r="C134" s="195"/>
      <c r="D134" s="195"/>
      <c r="E134" s="195"/>
    </row>
  </sheetData>
  <mergeCells count="9">
    <mergeCell ref="A132:B132"/>
    <mergeCell ref="D132:E132"/>
    <mergeCell ref="A133:B133"/>
    <mergeCell ref="D133:E133"/>
    <mergeCell ref="A2:A3"/>
    <mergeCell ref="B2:B3"/>
    <mergeCell ref="D2:D3"/>
    <mergeCell ref="E2:E3"/>
    <mergeCell ref="C2:C3"/>
  </mergeCells>
  <printOptions/>
  <pageMargins left="0.75" right="0.16" top="0.84" bottom="0.83" header="0.5" footer="0.5"/>
  <pageSetup horizontalDpi="600" verticalDpi="600" orientation="portrait" paperSize="9" scale="80" r:id="rId1"/>
  <headerFooter alignWithMargins="0">
    <oddFooter>&amp;CFaqe  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pane xSplit="7" ySplit="6" topLeftCell="H13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D24" sqref="D24"/>
    </sheetView>
  </sheetViews>
  <sheetFormatPr defaultColWidth="9.140625" defaultRowHeight="12.75"/>
  <cols>
    <col min="1" max="1" width="30.421875" style="0" customWidth="1"/>
    <col min="2" max="2" width="9.8515625" style="0" customWidth="1"/>
    <col min="3" max="4" width="9.421875" style="0" customWidth="1"/>
    <col min="5" max="5" width="8.140625" style="0" customWidth="1"/>
    <col min="6" max="6" width="8.57421875" style="0" customWidth="1"/>
    <col min="7" max="7" width="9.421875" style="0" customWidth="1"/>
    <col min="8" max="8" width="8.28125" style="0" customWidth="1"/>
    <col min="9" max="9" width="8.57421875" style="0" customWidth="1"/>
    <col min="10" max="10" width="6.57421875" style="0" customWidth="1"/>
    <col min="11" max="11" width="8.7109375" style="0" customWidth="1"/>
    <col min="12" max="12" width="9.421875" style="0" customWidth="1"/>
    <col min="13" max="13" width="10.00390625" style="0" customWidth="1"/>
  </cols>
  <sheetData>
    <row r="1" ht="20.25" customHeight="1">
      <c r="A1" s="123" t="s">
        <v>700</v>
      </c>
    </row>
    <row r="2" s="63" customFormat="1" ht="15.75" customHeight="1">
      <c r="B2" s="64" t="s">
        <v>314</v>
      </c>
    </row>
    <row r="3" ht="12.75">
      <c r="M3" s="15">
        <v>2010</v>
      </c>
    </row>
    <row r="4" spans="1:13" s="52" customFormat="1" ht="16.5" customHeight="1">
      <c r="A4" s="53"/>
      <c r="B4" s="53" t="s">
        <v>315</v>
      </c>
      <c r="C4" s="67" t="s">
        <v>348</v>
      </c>
      <c r="D4" s="56"/>
      <c r="E4" s="56"/>
      <c r="F4" s="56"/>
      <c r="G4" s="57"/>
      <c r="H4" s="67" t="s">
        <v>349</v>
      </c>
      <c r="I4" s="56"/>
      <c r="J4" s="56"/>
      <c r="K4" s="56"/>
      <c r="L4" s="57"/>
      <c r="M4" s="53" t="s">
        <v>333</v>
      </c>
    </row>
    <row r="5" spans="1:13" s="52" customFormat="1" ht="17.25" customHeight="1">
      <c r="A5" s="68" t="s">
        <v>350</v>
      </c>
      <c r="B5" s="54" t="s">
        <v>316</v>
      </c>
      <c r="C5" s="53" t="s">
        <v>318</v>
      </c>
      <c r="D5" s="53" t="s">
        <v>320</v>
      </c>
      <c r="E5" s="53" t="s">
        <v>322</v>
      </c>
      <c r="F5" s="53" t="s">
        <v>324</v>
      </c>
      <c r="G5" s="53"/>
      <c r="H5" s="53" t="s">
        <v>325</v>
      </c>
      <c r="I5" s="53" t="s">
        <v>326</v>
      </c>
      <c r="J5" s="53" t="s">
        <v>328</v>
      </c>
      <c r="K5" s="53" t="s">
        <v>330</v>
      </c>
      <c r="L5" s="58"/>
      <c r="M5" s="54" t="s">
        <v>334</v>
      </c>
    </row>
    <row r="6" spans="1:13" s="52" customFormat="1" ht="17.25" customHeight="1">
      <c r="A6" s="54"/>
      <c r="B6" s="54" t="s">
        <v>317</v>
      </c>
      <c r="C6" s="54" t="s">
        <v>319</v>
      </c>
      <c r="D6" s="54" t="s">
        <v>321</v>
      </c>
      <c r="E6" s="54" t="s">
        <v>323</v>
      </c>
      <c r="F6" s="115"/>
      <c r="G6" s="54" t="s">
        <v>332</v>
      </c>
      <c r="H6" s="54"/>
      <c r="I6" s="54" t="s">
        <v>327</v>
      </c>
      <c r="J6" s="54" t="s">
        <v>329</v>
      </c>
      <c r="K6" s="54" t="s">
        <v>331</v>
      </c>
      <c r="L6" s="59" t="s">
        <v>332</v>
      </c>
      <c r="M6" s="54" t="s">
        <v>317</v>
      </c>
    </row>
    <row r="7" spans="1:13" ht="28.5" customHeight="1">
      <c r="A7" s="65" t="s">
        <v>347</v>
      </c>
      <c r="B7" s="121">
        <v>0</v>
      </c>
      <c r="C7" s="121">
        <f>SUM(C8:C13)</f>
        <v>0</v>
      </c>
      <c r="D7" s="121">
        <f>SUM(D8:D13)</f>
        <v>0</v>
      </c>
      <c r="E7" s="121">
        <f>SUM(E8:E13)</f>
        <v>0</v>
      </c>
      <c r="F7" s="121">
        <f>SUM(F8:F13)</f>
        <v>0</v>
      </c>
      <c r="G7" s="121">
        <f>C7+D7+E7+F7</f>
        <v>0</v>
      </c>
      <c r="H7" s="121">
        <f>SUM(H8:H13)</f>
        <v>0</v>
      </c>
      <c r="I7" s="121">
        <f>SUM(I8:I13)</f>
        <v>0</v>
      </c>
      <c r="J7" s="121">
        <f>SUM(J8:J13)</f>
        <v>0</v>
      </c>
      <c r="K7" s="121">
        <f>SUM(K8:K13)</f>
        <v>0</v>
      </c>
      <c r="L7" s="121">
        <f>H7+I7+J7+K7</f>
        <v>0</v>
      </c>
      <c r="M7" s="121">
        <f>B7+G7-L7</f>
        <v>0</v>
      </c>
    </row>
    <row r="8" spans="1:13" ht="18" customHeight="1">
      <c r="A8" s="61" t="s">
        <v>335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f aca="true" t="shared" si="0" ref="G8:G13">SUM(B8:F8)</f>
        <v>0</v>
      </c>
      <c r="H8" s="121">
        <v>0</v>
      </c>
      <c r="I8" s="121">
        <v>0</v>
      </c>
      <c r="J8" s="121">
        <v>0</v>
      </c>
      <c r="K8" s="121">
        <v>0</v>
      </c>
      <c r="L8" s="121">
        <f aca="true" t="shared" si="1" ref="L8:L13">SUM(H8:K8)</f>
        <v>0</v>
      </c>
      <c r="M8" s="121">
        <f aca="true" t="shared" si="2" ref="M8:M13">B8+G8-L8</f>
        <v>0</v>
      </c>
    </row>
    <row r="9" spans="1:13" ht="18" customHeight="1">
      <c r="A9" s="61" t="s">
        <v>429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f t="shared" si="0"/>
        <v>0</v>
      </c>
      <c r="H9" s="121">
        <v>0</v>
      </c>
      <c r="I9" s="121">
        <v>0</v>
      </c>
      <c r="J9" s="121">
        <v>0</v>
      </c>
      <c r="K9" s="121">
        <v>0</v>
      </c>
      <c r="L9" s="121">
        <f t="shared" si="1"/>
        <v>0</v>
      </c>
      <c r="M9" s="121">
        <f t="shared" si="2"/>
        <v>0</v>
      </c>
    </row>
    <row r="10" spans="1:13" ht="18" customHeight="1">
      <c r="A10" s="61" t="s">
        <v>375</v>
      </c>
      <c r="B10" s="121">
        <v>0</v>
      </c>
      <c r="C10" s="121">
        <v>0</v>
      </c>
      <c r="D10" s="121">
        <v>0</v>
      </c>
      <c r="E10" s="121">
        <v>0</v>
      </c>
      <c r="F10" s="121">
        <v>0</v>
      </c>
      <c r="G10" s="121">
        <f t="shared" si="0"/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 t="shared" si="1"/>
        <v>0</v>
      </c>
      <c r="M10" s="121">
        <f t="shared" si="2"/>
        <v>0</v>
      </c>
    </row>
    <row r="11" spans="1:13" ht="18" customHeight="1">
      <c r="A11" s="61" t="s">
        <v>336</v>
      </c>
      <c r="B11" s="121">
        <v>0</v>
      </c>
      <c r="C11" s="121">
        <v>0</v>
      </c>
      <c r="D11" s="121">
        <v>0</v>
      </c>
      <c r="E11" s="121">
        <v>0</v>
      </c>
      <c r="F11" s="121">
        <v>0</v>
      </c>
      <c r="G11" s="121">
        <f t="shared" si="0"/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 t="shared" si="1"/>
        <v>0</v>
      </c>
      <c r="M11" s="121">
        <f t="shared" si="2"/>
        <v>0</v>
      </c>
    </row>
    <row r="12" spans="1:13" ht="18" customHeight="1">
      <c r="A12" s="61" t="s">
        <v>337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f t="shared" si="0"/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 t="shared" si="1"/>
        <v>0</v>
      </c>
      <c r="M12" s="121">
        <f t="shared" si="2"/>
        <v>0</v>
      </c>
    </row>
    <row r="13" spans="1:13" ht="18" customHeight="1">
      <c r="A13" s="61" t="s">
        <v>338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f t="shared" si="0"/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 t="shared" si="1"/>
        <v>0</v>
      </c>
      <c r="M13" s="121">
        <f t="shared" si="2"/>
        <v>0</v>
      </c>
    </row>
    <row r="14" spans="1:13" ht="28.5" customHeight="1">
      <c r="A14" s="66" t="s">
        <v>339</v>
      </c>
      <c r="B14" s="190">
        <v>156948501</v>
      </c>
      <c r="C14" s="190">
        <f>SUM(C15:C24)</f>
        <v>0</v>
      </c>
      <c r="D14" s="190"/>
      <c r="E14" s="190">
        <f>SUM(E15:E24)</f>
        <v>0</v>
      </c>
      <c r="F14" s="190">
        <f>SUM(F15:F24)</f>
        <v>0</v>
      </c>
      <c r="G14" s="190">
        <f>C14+D14+E14+F14</f>
        <v>0</v>
      </c>
      <c r="H14" s="190">
        <f>SUM(H15:H24)</f>
        <v>0</v>
      </c>
      <c r="I14" s="190">
        <f>SUM(I15:I24)</f>
        <v>0</v>
      </c>
      <c r="J14" s="190">
        <f>SUM(J15:J24)</f>
        <v>0</v>
      </c>
      <c r="K14" s="190">
        <f>SUM(K15:K24)</f>
        <v>0</v>
      </c>
      <c r="L14" s="190">
        <f>H14+I14+J14+K14</f>
        <v>0</v>
      </c>
      <c r="M14" s="192">
        <f>B14+G14-L14</f>
        <v>156948501</v>
      </c>
    </row>
    <row r="15" spans="1:13" ht="18" customHeight="1">
      <c r="A15" s="61" t="s">
        <v>340</v>
      </c>
      <c r="B15" s="121">
        <v>0</v>
      </c>
      <c r="C15" s="121"/>
      <c r="D15" s="121"/>
      <c r="E15" s="121"/>
      <c r="F15" s="121"/>
      <c r="G15" s="121">
        <f>SUM(C15:F15)</f>
        <v>0</v>
      </c>
      <c r="H15" s="121"/>
      <c r="I15" s="121"/>
      <c r="J15" s="121"/>
      <c r="K15" s="121"/>
      <c r="L15" s="121">
        <f>SUM(H15:K15)</f>
        <v>0</v>
      </c>
      <c r="M15" s="193">
        <f aca="true" t="shared" si="3" ref="M15:M24">B15+G15-L15</f>
        <v>0</v>
      </c>
    </row>
    <row r="16" spans="1:13" ht="18" customHeight="1">
      <c r="A16" s="61" t="s">
        <v>341</v>
      </c>
      <c r="B16" s="121">
        <v>0</v>
      </c>
      <c r="C16" s="121"/>
      <c r="D16" s="121"/>
      <c r="E16" s="121"/>
      <c r="F16" s="121"/>
      <c r="G16" s="121">
        <f aca="true" t="shared" si="4" ref="G16:G24">SUM(C16:F16)</f>
        <v>0</v>
      </c>
      <c r="H16" s="121"/>
      <c r="I16" s="121"/>
      <c r="J16" s="121"/>
      <c r="K16" s="121"/>
      <c r="L16" s="121">
        <f aca="true" t="shared" si="5" ref="L16:L24">SUM(H16:K16)</f>
        <v>0</v>
      </c>
      <c r="M16" s="193">
        <f t="shared" si="3"/>
        <v>0</v>
      </c>
    </row>
    <row r="17" spans="1:13" ht="18" customHeight="1">
      <c r="A17" s="61" t="s">
        <v>374</v>
      </c>
      <c r="B17" s="121">
        <v>0</v>
      </c>
      <c r="C17" s="121"/>
      <c r="D17" s="121"/>
      <c r="E17" s="121"/>
      <c r="F17" s="121"/>
      <c r="G17" s="121">
        <f t="shared" si="4"/>
        <v>0</v>
      </c>
      <c r="H17" s="121"/>
      <c r="I17" s="121"/>
      <c r="J17" s="121"/>
      <c r="K17" s="121"/>
      <c r="L17" s="121">
        <f t="shared" si="5"/>
        <v>0</v>
      </c>
      <c r="M17" s="193">
        <f t="shared" si="3"/>
        <v>0</v>
      </c>
    </row>
    <row r="18" spans="1:13" ht="18" customHeight="1">
      <c r="A18" s="61" t="s">
        <v>373</v>
      </c>
      <c r="B18" s="121">
        <v>3881468</v>
      </c>
      <c r="C18" s="121"/>
      <c r="D18" s="121"/>
      <c r="E18" s="121"/>
      <c r="F18" s="121"/>
      <c r="G18" s="121">
        <f t="shared" si="4"/>
        <v>0</v>
      </c>
      <c r="H18" s="121"/>
      <c r="I18" s="121"/>
      <c r="J18" s="121"/>
      <c r="K18" s="121"/>
      <c r="L18" s="121">
        <f t="shared" si="5"/>
        <v>0</v>
      </c>
      <c r="M18" s="193">
        <f>B18+G18-L18</f>
        <v>3881468</v>
      </c>
    </row>
    <row r="19" spans="1:13" ht="18" customHeight="1">
      <c r="A19" s="61" t="s">
        <v>342</v>
      </c>
      <c r="B19" s="121">
        <v>15259203</v>
      </c>
      <c r="C19" s="121"/>
      <c r="D19" s="121"/>
      <c r="E19" s="121"/>
      <c r="F19" s="121"/>
      <c r="G19" s="121">
        <f t="shared" si="4"/>
        <v>0</v>
      </c>
      <c r="H19" s="121"/>
      <c r="I19" s="121"/>
      <c r="J19" s="121"/>
      <c r="K19" s="121"/>
      <c r="L19" s="121">
        <f t="shared" si="5"/>
        <v>0</v>
      </c>
      <c r="M19" s="193">
        <f t="shared" si="3"/>
        <v>15259203</v>
      </c>
    </row>
    <row r="20" spans="1:13" ht="18" customHeight="1">
      <c r="A20" s="61" t="s">
        <v>343</v>
      </c>
      <c r="B20" s="121">
        <v>4074478</v>
      </c>
      <c r="C20" s="121"/>
      <c r="D20" s="121"/>
      <c r="E20" s="121"/>
      <c r="F20" s="121"/>
      <c r="G20" s="121">
        <f t="shared" si="4"/>
        <v>0</v>
      </c>
      <c r="H20" s="121"/>
      <c r="I20" s="121"/>
      <c r="J20" s="121"/>
      <c r="K20" s="121"/>
      <c r="L20" s="121">
        <f t="shared" si="5"/>
        <v>0</v>
      </c>
      <c r="M20" s="193">
        <f t="shared" si="3"/>
        <v>4074478</v>
      </c>
    </row>
    <row r="21" spans="1:13" ht="18" customHeight="1">
      <c r="A21" s="61" t="s">
        <v>344</v>
      </c>
      <c r="B21" s="121">
        <v>0</v>
      </c>
      <c r="C21" s="121"/>
      <c r="D21" s="121"/>
      <c r="E21" s="121"/>
      <c r="F21" s="121"/>
      <c r="G21" s="121">
        <f t="shared" si="4"/>
        <v>0</v>
      </c>
      <c r="H21" s="121"/>
      <c r="I21" s="121"/>
      <c r="J21" s="121"/>
      <c r="K21" s="121"/>
      <c r="L21" s="121">
        <f t="shared" si="5"/>
        <v>0</v>
      </c>
      <c r="M21" s="193">
        <f t="shared" si="3"/>
        <v>0</v>
      </c>
    </row>
    <row r="22" spans="1:13" ht="18" customHeight="1">
      <c r="A22" s="61" t="s">
        <v>707</v>
      </c>
      <c r="B22" s="121">
        <v>4143481</v>
      </c>
      <c r="C22" s="121"/>
      <c r="D22" s="121">
        <v>59500</v>
      </c>
      <c r="E22" s="121"/>
      <c r="F22" s="121"/>
      <c r="G22" s="121">
        <f t="shared" si="4"/>
        <v>59500</v>
      </c>
      <c r="H22" s="121"/>
      <c r="I22" s="121"/>
      <c r="J22" s="121"/>
      <c r="K22" s="121"/>
      <c r="L22" s="121">
        <f t="shared" si="5"/>
        <v>0</v>
      </c>
      <c r="M22" s="193">
        <f t="shared" si="3"/>
        <v>4202981</v>
      </c>
    </row>
    <row r="23" spans="1:13" ht="18" customHeight="1">
      <c r="A23" s="61" t="s">
        <v>345</v>
      </c>
      <c r="B23" s="121">
        <v>0</v>
      </c>
      <c r="C23" s="121"/>
      <c r="D23" s="121"/>
      <c r="E23" s="121"/>
      <c r="F23" s="121"/>
      <c r="G23" s="121">
        <f t="shared" si="4"/>
        <v>0</v>
      </c>
      <c r="H23" s="121"/>
      <c r="I23" s="121"/>
      <c r="J23" s="121"/>
      <c r="K23" s="121"/>
      <c r="L23" s="121">
        <f t="shared" si="5"/>
        <v>0</v>
      </c>
      <c r="M23" s="193">
        <f t="shared" si="3"/>
        <v>0</v>
      </c>
    </row>
    <row r="24" spans="1:13" ht="18" customHeight="1">
      <c r="A24" s="61" t="s">
        <v>726</v>
      </c>
      <c r="B24" s="121">
        <v>129589871</v>
      </c>
      <c r="C24" s="121"/>
      <c r="D24" s="121">
        <v>25131404</v>
      </c>
      <c r="E24" s="121"/>
      <c r="F24" s="121"/>
      <c r="G24" s="121">
        <f t="shared" si="4"/>
        <v>25131404</v>
      </c>
      <c r="H24" s="121"/>
      <c r="I24" s="121"/>
      <c r="J24" s="121"/>
      <c r="K24" s="121"/>
      <c r="L24" s="121">
        <f t="shared" si="5"/>
        <v>0</v>
      </c>
      <c r="M24" s="193">
        <f t="shared" si="3"/>
        <v>154721275</v>
      </c>
    </row>
    <row r="25" spans="1:13" ht="33.75" customHeight="1">
      <c r="A25" s="48" t="s">
        <v>346</v>
      </c>
      <c r="B25" s="190">
        <v>156948501</v>
      </c>
      <c r="C25" s="190">
        <f>SUM(C15:C24)</f>
        <v>0</v>
      </c>
      <c r="D25" s="190">
        <f>SUM(D15:D24)</f>
        <v>25190904</v>
      </c>
      <c r="E25" s="190">
        <f>SUM(E15:E24)</f>
        <v>0</v>
      </c>
      <c r="F25" s="190">
        <f>SUM(F15:F24)</f>
        <v>0</v>
      </c>
      <c r="G25" s="190">
        <f>SUM(G15:G24)</f>
        <v>25190904</v>
      </c>
      <c r="H25" s="190">
        <f>H7+H14</f>
        <v>0</v>
      </c>
      <c r="I25" s="190">
        <f>I7+I14</f>
        <v>0</v>
      </c>
      <c r="J25" s="190">
        <f>J7+J14</f>
        <v>0</v>
      </c>
      <c r="K25" s="190">
        <f>K7+K14</f>
        <v>0</v>
      </c>
      <c r="L25" s="190">
        <f>H25+I25+J25+K25</f>
        <v>0</v>
      </c>
      <c r="M25" s="192">
        <f>B25+G25-L25</f>
        <v>182139405</v>
      </c>
    </row>
    <row r="26" spans="2:13" ht="12.7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2:13" ht="12.75">
      <c r="B27" s="105"/>
      <c r="M27" s="193"/>
    </row>
    <row r="28" spans="2:13" ht="12.75">
      <c r="B28" s="105"/>
      <c r="M28" s="193"/>
    </row>
  </sheetData>
  <printOptions/>
  <pageMargins left="0.53" right="0.58" top="0.85" bottom="0.86" header="0.5" footer="0.5"/>
  <pageSetup horizontalDpi="600" verticalDpi="600" orientation="landscape" paperSize="9" r:id="rId1"/>
  <headerFooter alignWithMargins="0">
    <oddFooter>&amp;CFaqe  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pane xSplit="7" ySplit="7" topLeftCell="I1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I29" sqref="I29"/>
    </sheetView>
  </sheetViews>
  <sheetFormatPr defaultColWidth="9.140625" defaultRowHeight="12.75"/>
  <cols>
    <col min="1" max="1" width="4.28125" style="0" customWidth="1"/>
    <col min="2" max="2" width="31.7109375" style="0" customWidth="1"/>
    <col min="3" max="3" width="12.28125" style="0" customWidth="1"/>
    <col min="4" max="4" width="9.28125" style="0" customWidth="1"/>
    <col min="6" max="6" width="7.8515625" style="0" customWidth="1"/>
    <col min="7" max="7" width="10.28125" style="0" customWidth="1"/>
    <col min="8" max="8" width="10.421875" style="0" customWidth="1"/>
    <col min="11" max="11" width="10.8515625" style="0" customWidth="1"/>
    <col min="12" max="12" width="11.7109375" style="0" customWidth="1"/>
  </cols>
  <sheetData>
    <row r="1" ht="21.75" customHeight="1">
      <c r="B1" s="123" t="s">
        <v>700</v>
      </c>
    </row>
    <row r="2" spans="2:12" ht="15">
      <c r="B2" s="63"/>
      <c r="C2" s="63"/>
      <c r="D2" s="63" t="s">
        <v>353</v>
      </c>
      <c r="E2" s="63"/>
      <c r="F2" s="63"/>
      <c r="G2" s="63"/>
      <c r="H2" s="63"/>
      <c r="I2" s="63"/>
      <c r="J2" s="63"/>
      <c r="K2" s="63"/>
      <c r="L2" s="63"/>
    </row>
    <row r="3" ht="12.75">
      <c r="L3" s="15">
        <v>2010</v>
      </c>
    </row>
    <row r="4" spans="1:12" ht="12.75">
      <c r="A4" s="70"/>
      <c r="B4" s="53"/>
      <c r="C4" s="53" t="s">
        <v>354</v>
      </c>
      <c r="D4" s="67" t="s">
        <v>348</v>
      </c>
      <c r="E4" s="56"/>
      <c r="F4" s="56"/>
      <c r="G4" s="57"/>
      <c r="H4" s="67" t="s">
        <v>349</v>
      </c>
      <c r="I4" s="56"/>
      <c r="J4" s="56"/>
      <c r="K4" s="57"/>
      <c r="L4" s="53" t="s">
        <v>354</v>
      </c>
    </row>
    <row r="5" spans="1:12" ht="12.75">
      <c r="A5" s="71" t="s">
        <v>307</v>
      </c>
      <c r="B5" s="69" t="s">
        <v>351</v>
      </c>
      <c r="C5" s="54" t="s">
        <v>355</v>
      </c>
      <c r="D5" s="53" t="s">
        <v>357</v>
      </c>
      <c r="E5" s="53" t="s">
        <v>360</v>
      </c>
      <c r="F5" s="53"/>
      <c r="G5" s="53"/>
      <c r="H5" s="53" t="s">
        <v>362</v>
      </c>
      <c r="I5" s="53" t="s">
        <v>365</v>
      </c>
      <c r="J5" s="53" t="s">
        <v>362</v>
      </c>
      <c r="K5" s="58"/>
      <c r="L5" s="54" t="s">
        <v>370</v>
      </c>
    </row>
    <row r="6" spans="1:12" ht="12.75">
      <c r="A6" s="71" t="s">
        <v>308</v>
      </c>
      <c r="B6" s="69" t="s">
        <v>352</v>
      </c>
      <c r="C6" s="54" t="s">
        <v>356</v>
      </c>
      <c r="D6" s="54" t="s">
        <v>359</v>
      </c>
      <c r="E6" s="54" t="s">
        <v>361</v>
      </c>
      <c r="F6" s="54"/>
      <c r="G6" s="54" t="s">
        <v>332</v>
      </c>
      <c r="H6" s="54" t="s">
        <v>363</v>
      </c>
      <c r="I6" s="54" t="s">
        <v>366</v>
      </c>
      <c r="J6" s="54" t="s">
        <v>368</v>
      </c>
      <c r="K6" s="59" t="s">
        <v>332</v>
      </c>
      <c r="L6" s="54" t="s">
        <v>371</v>
      </c>
    </row>
    <row r="7" spans="1:12" ht="12.75">
      <c r="A7" s="72"/>
      <c r="B7" s="55"/>
      <c r="C7" s="55" t="s">
        <v>317</v>
      </c>
      <c r="D7" s="55" t="s">
        <v>358</v>
      </c>
      <c r="E7" s="55"/>
      <c r="F7" s="55"/>
      <c r="G7" s="55"/>
      <c r="H7" s="55" t="s">
        <v>364</v>
      </c>
      <c r="I7" s="55" t="s">
        <v>367</v>
      </c>
      <c r="J7" s="55" t="s">
        <v>369</v>
      </c>
      <c r="K7" s="60"/>
      <c r="L7" s="55" t="s">
        <v>317</v>
      </c>
    </row>
    <row r="8" spans="1:12" ht="18" customHeight="1">
      <c r="A8" s="73">
        <v>1</v>
      </c>
      <c r="B8" s="61" t="s">
        <v>708</v>
      </c>
      <c r="C8" s="74">
        <v>0</v>
      </c>
      <c r="D8" s="74"/>
      <c r="E8" s="74"/>
      <c r="F8" s="74"/>
      <c r="G8" s="74">
        <f>D8+E8+F8</f>
        <v>0</v>
      </c>
      <c r="H8" s="74"/>
      <c r="I8" s="74"/>
      <c r="J8" s="74"/>
      <c r="K8" s="74">
        <f>H8+I8+J8</f>
        <v>0</v>
      </c>
      <c r="L8" s="74">
        <f>C8+G8-K8</f>
        <v>0</v>
      </c>
    </row>
    <row r="9" spans="1:12" ht="18" customHeight="1">
      <c r="A9" s="22">
        <f>A8+1</f>
        <v>2</v>
      </c>
      <c r="B9" s="61" t="s">
        <v>709</v>
      </c>
      <c r="C9" s="74">
        <v>0</v>
      </c>
      <c r="D9" s="74"/>
      <c r="E9" s="74"/>
      <c r="F9" s="74"/>
      <c r="G9" s="74">
        <f>D9+E9+F9</f>
        <v>0</v>
      </c>
      <c r="H9" s="74"/>
      <c r="I9" s="74"/>
      <c r="J9" s="74"/>
      <c r="K9" s="74">
        <f>H9+I9+J9</f>
        <v>0</v>
      </c>
      <c r="L9" s="74">
        <f>C9+G9-K9</f>
        <v>0</v>
      </c>
    </row>
    <row r="10" spans="1:12" ht="18" customHeight="1">
      <c r="A10" s="22">
        <f aca="true" t="shared" si="0" ref="A10:A26">A9+1</f>
        <v>3</v>
      </c>
      <c r="B10" s="61" t="s">
        <v>710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8" customHeight="1">
      <c r="A11" s="22">
        <f t="shared" si="0"/>
        <v>4</v>
      </c>
      <c r="B11" s="61" t="s">
        <v>713</v>
      </c>
      <c r="C11" s="74">
        <v>3255444</v>
      </c>
      <c r="D11" s="74"/>
      <c r="E11" s="74">
        <v>323853</v>
      </c>
      <c r="F11" s="74"/>
      <c r="G11" s="74">
        <f>SUM(D11:F11)</f>
        <v>323853</v>
      </c>
      <c r="H11" s="74"/>
      <c r="I11" s="74"/>
      <c r="J11" s="74"/>
      <c r="K11" s="74">
        <f>SUM(H11:J11)</f>
        <v>0</v>
      </c>
      <c r="L11" s="74">
        <f>C11+G11-K11</f>
        <v>3579297</v>
      </c>
    </row>
    <row r="12" spans="1:12" ht="18" customHeight="1">
      <c r="A12" s="22">
        <f t="shared" si="0"/>
        <v>5</v>
      </c>
      <c r="B12" s="61" t="s">
        <v>712</v>
      </c>
      <c r="C12" s="74">
        <v>5565658</v>
      </c>
      <c r="D12" s="74"/>
      <c r="E12" s="74">
        <v>3001751</v>
      </c>
      <c r="F12" s="74"/>
      <c r="G12" s="74">
        <f aca="true" t="shared" si="1" ref="G12:G17">SUM(D12:F12)</f>
        <v>3001751</v>
      </c>
      <c r="H12" s="74"/>
      <c r="I12" s="74"/>
      <c r="J12" s="74"/>
      <c r="K12" s="74">
        <f aca="true" t="shared" si="2" ref="K12:K17">SUM(H12:J12)</f>
        <v>0</v>
      </c>
      <c r="L12" s="74">
        <f aca="true" t="shared" si="3" ref="L12:L17">C12+G12-K12</f>
        <v>8567409</v>
      </c>
    </row>
    <row r="13" spans="1:12" ht="18" customHeight="1">
      <c r="A13" s="22">
        <f t="shared" si="0"/>
        <v>6</v>
      </c>
      <c r="B13" s="61" t="s">
        <v>711</v>
      </c>
      <c r="C13" s="74">
        <v>3376327</v>
      </c>
      <c r="D13" s="74"/>
      <c r="E13" s="74">
        <v>272618</v>
      </c>
      <c r="F13" s="74"/>
      <c r="G13" s="74">
        <f t="shared" si="1"/>
        <v>272618</v>
      </c>
      <c r="H13" s="74"/>
      <c r="I13" s="74"/>
      <c r="J13" s="74"/>
      <c r="K13" s="74">
        <f t="shared" si="2"/>
        <v>0</v>
      </c>
      <c r="L13" s="74">
        <f t="shared" si="3"/>
        <v>3648945</v>
      </c>
    </row>
    <row r="14" spans="1:12" ht="18" customHeight="1">
      <c r="A14" s="22">
        <f t="shared" si="0"/>
        <v>7</v>
      </c>
      <c r="B14" s="61" t="s">
        <v>714</v>
      </c>
      <c r="C14" s="74">
        <v>0</v>
      </c>
      <c r="D14" s="74"/>
      <c r="E14" s="74"/>
      <c r="F14" s="74"/>
      <c r="G14" s="74">
        <f t="shared" si="1"/>
        <v>0</v>
      </c>
      <c r="H14" s="74"/>
      <c r="I14" s="74"/>
      <c r="J14" s="74"/>
      <c r="K14" s="74">
        <f t="shared" si="2"/>
        <v>0</v>
      </c>
      <c r="L14" s="74">
        <f t="shared" si="3"/>
        <v>0</v>
      </c>
    </row>
    <row r="15" spans="1:12" ht="18" customHeight="1">
      <c r="A15" s="22">
        <f t="shared" si="0"/>
        <v>8</v>
      </c>
      <c r="B15" s="61" t="s">
        <v>715</v>
      </c>
      <c r="C15" s="74">
        <v>2588806</v>
      </c>
      <c r="D15" s="74"/>
      <c r="E15" s="74">
        <v>639975</v>
      </c>
      <c r="F15" s="74"/>
      <c r="G15" s="74">
        <f t="shared" si="1"/>
        <v>639975</v>
      </c>
      <c r="H15" s="74"/>
      <c r="I15" s="74"/>
      <c r="J15" s="74"/>
      <c r="K15" s="74">
        <f t="shared" si="2"/>
        <v>0</v>
      </c>
      <c r="L15" s="74">
        <f t="shared" si="3"/>
        <v>3228781</v>
      </c>
    </row>
    <row r="16" spans="1:12" ht="18" customHeight="1">
      <c r="A16" s="22">
        <f t="shared" si="0"/>
        <v>9</v>
      </c>
      <c r="B16" s="61" t="s">
        <v>716</v>
      </c>
      <c r="C16" s="74">
        <v>0</v>
      </c>
      <c r="D16" s="74"/>
      <c r="E16" s="74"/>
      <c r="F16" s="74"/>
      <c r="G16" s="74">
        <f t="shared" si="1"/>
        <v>0</v>
      </c>
      <c r="H16" s="74"/>
      <c r="I16" s="74"/>
      <c r="J16" s="74"/>
      <c r="K16" s="74">
        <f t="shared" si="2"/>
        <v>0</v>
      </c>
      <c r="L16" s="74">
        <f t="shared" si="3"/>
        <v>0</v>
      </c>
    </row>
    <row r="17" spans="1:12" ht="18" customHeight="1">
      <c r="A17" s="22">
        <f t="shared" si="0"/>
        <v>10</v>
      </c>
      <c r="B17" s="61" t="s">
        <v>717</v>
      </c>
      <c r="C17" s="74">
        <v>0</v>
      </c>
      <c r="D17" s="74"/>
      <c r="E17" s="74"/>
      <c r="F17" s="74"/>
      <c r="G17" s="74">
        <f t="shared" si="1"/>
        <v>0</v>
      </c>
      <c r="H17" s="74"/>
      <c r="I17" s="74"/>
      <c r="J17" s="74"/>
      <c r="K17" s="74">
        <f t="shared" si="2"/>
        <v>0</v>
      </c>
      <c r="L17" s="74">
        <f t="shared" si="3"/>
        <v>0</v>
      </c>
    </row>
    <row r="18" spans="1:12" ht="18" customHeight="1">
      <c r="A18" s="22">
        <f t="shared" si="0"/>
        <v>11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18" customHeight="1">
      <c r="A19" s="22">
        <f t="shared" si="0"/>
        <v>12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8" customHeight="1">
      <c r="A20" s="22">
        <f t="shared" si="0"/>
        <v>13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 ht="18" customHeight="1">
      <c r="A21" s="22">
        <f t="shared" si="0"/>
        <v>14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18" customHeight="1">
      <c r="A22" s="22">
        <f t="shared" si="0"/>
        <v>15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ht="18" customHeight="1">
      <c r="A23" s="22">
        <f t="shared" si="0"/>
        <v>16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18" customHeight="1">
      <c r="A24" s="22">
        <f t="shared" si="0"/>
        <v>17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8" customHeight="1">
      <c r="A25" s="22">
        <f t="shared" si="0"/>
        <v>18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18" customHeight="1">
      <c r="A26" s="22">
        <f t="shared" si="0"/>
        <v>19</v>
      </c>
      <c r="B26" s="75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33.75" customHeight="1">
      <c r="A27" s="62"/>
      <c r="B27" s="120" t="s">
        <v>372</v>
      </c>
      <c r="C27" s="261">
        <f>C8+C9+C10+C11+C12+C13+C14+C15+C16+C17+C18+C19+C20+C21+C22+C23+C24+C25+C26</f>
        <v>14786235</v>
      </c>
      <c r="D27" s="261"/>
      <c r="E27" s="261">
        <f>E8+E9+E10+E11+E12+E13+E14+E15+E16+E17+E18+E19+E20+E21+E22+E23+E24+E25+E26</f>
        <v>4238197</v>
      </c>
      <c r="F27" s="261">
        <f>F8+F9+F10+F11+F12+F13+F14+F15+F16+F17+F18+F19+F20+F21+F22+F23+F24+F25+F26</f>
        <v>0</v>
      </c>
      <c r="G27" s="261">
        <f>G8+G9+G10+G11+G12+G13+G14+G15+G16+G17+G18+G19+G20+G21+G22+G23+G24+G25+G26</f>
        <v>4238197</v>
      </c>
      <c r="H27" s="261"/>
      <c r="I27" s="261"/>
      <c r="J27" s="261"/>
      <c r="K27" s="261">
        <f>K8+K9+K10+K11+K12+K13+K14+K15+K16+K17+K18+K19+K20+K21+K22+K23+K24+K25+K26</f>
        <v>0</v>
      </c>
      <c r="L27" s="261">
        <f>L8+L9+L10+L11+L12+L13+L14+L15+L16+L17+L18+L19+L20+L21+L22+L23+L24+L25+L26</f>
        <v>19024432</v>
      </c>
    </row>
    <row r="30" ht="12.75">
      <c r="L30" s="105"/>
    </row>
  </sheetData>
  <printOptions/>
  <pageMargins left="0.64" right="0.58" top="0.92" bottom="0.86" header="0.52" footer="0.5"/>
  <pageSetup horizontalDpi="600" verticalDpi="600" orientation="landscape" paperSize="9" r:id="rId1"/>
  <headerFooter alignWithMargins="0">
    <oddFooter>&amp;CFaqe  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pane xSplit="4" ySplit="6" topLeftCell="F17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B44" sqref="B44"/>
    </sheetView>
  </sheetViews>
  <sheetFormatPr defaultColWidth="9.140625" defaultRowHeight="12.75"/>
  <cols>
    <col min="1" max="1" width="4.57421875" style="0" customWidth="1"/>
    <col min="2" max="2" width="49.00390625" style="0" customWidth="1"/>
    <col min="3" max="3" width="12.8515625" style="0" customWidth="1"/>
    <col min="4" max="4" width="4.28125" style="0" customWidth="1"/>
    <col min="5" max="5" width="5.421875" style="0" customWidth="1"/>
    <col min="6" max="6" width="34.00390625" style="0" customWidth="1"/>
    <col min="7" max="7" width="13.7109375" style="0" customWidth="1"/>
    <col min="8" max="8" width="10.7109375" style="0" customWidth="1"/>
  </cols>
  <sheetData>
    <row r="1" ht="21.75" customHeight="1">
      <c r="B1" s="123" t="s">
        <v>700</v>
      </c>
    </row>
    <row r="2" spans="2:8" s="79" customFormat="1" ht="17.25" customHeight="1">
      <c r="B2" s="80" t="s">
        <v>426</v>
      </c>
      <c r="C2" s="93">
        <v>2010</v>
      </c>
      <c r="F2" s="92" t="s">
        <v>404</v>
      </c>
      <c r="H2" s="93">
        <v>2010</v>
      </c>
    </row>
    <row r="3" ht="15">
      <c r="C3" s="64" t="s">
        <v>405</v>
      </c>
    </row>
    <row r="5" spans="1:8" ht="15.75" customHeight="1">
      <c r="A5" s="81" t="s">
        <v>307</v>
      </c>
      <c r="B5" s="70" t="s">
        <v>389</v>
      </c>
      <c r="C5" s="83" t="s">
        <v>390</v>
      </c>
      <c r="E5" s="70" t="s">
        <v>307</v>
      </c>
      <c r="F5" s="76" t="s">
        <v>406</v>
      </c>
      <c r="G5" s="70" t="s">
        <v>376</v>
      </c>
      <c r="H5" s="70" t="s">
        <v>376</v>
      </c>
    </row>
    <row r="6" spans="1:8" ht="12.75">
      <c r="A6" s="82" t="s">
        <v>308</v>
      </c>
      <c r="B6" s="72"/>
      <c r="C6" s="84"/>
      <c r="E6" s="72" t="s">
        <v>308</v>
      </c>
      <c r="F6" s="72"/>
      <c r="G6" s="72"/>
      <c r="H6" s="72"/>
    </row>
    <row r="7" spans="1:8" ht="15.75" customHeight="1">
      <c r="A7" s="73">
        <v>1</v>
      </c>
      <c r="B7" s="20" t="s">
        <v>391</v>
      </c>
      <c r="C7" s="106"/>
      <c r="E7" s="89"/>
      <c r="F7" s="20" t="s">
        <v>407</v>
      </c>
      <c r="G7" s="28"/>
      <c r="H7" s="85"/>
    </row>
    <row r="8" spans="1:8" ht="15.75" customHeight="1">
      <c r="A8" s="22"/>
      <c r="B8" s="21" t="s">
        <v>392</v>
      </c>
      <c r="C8" s="29"/>
      <c r="E8" s="22">
        <v>1</v>
      </c>
      <c r="F8" s="21" t="s">
        <v>408</v>
      </c>
      <c r="G8" s="21"/>
      <c r="H8" s="91" t="s">
        <v>425</v>
      </c>
    </row>
    <row r="9" spans="1:8" ht="15.75" customHeight="1">
      <c r="A9" s="22"/>
      <c r="B9" s="21" t="s">
        <v>67</v>
      </c>
      <c r="C9" s="29"/>
      <c r="E9" s="22">
        <v>2</v>
      </c>
      <c r="F9" s="21" t="s">
        <v>409</v>
      </c>
      <c r="G9" s="28"/>
      <c r="H9" s="91" t="s">
        <v>425</v>
      </c>
    </row>
    <row r="10" spans="1:8" ht="15.75" customHeight="1">
      <c r="A10" s="22">
        <v>2</v>
      </c>
      <c r="B10" s="21" t="s">
        <v>393</v>
      </c>
      <c r="C10" s="118">
        <v>2819355</v>
      </c>
      <c r="E10" s="22">
        <v>3</v>
      </c>
      <c r="F10" s="21" t="s">
        <v>410</v>
      </c>
      <c r="G10" s="21"/>
      <c r="H10" s="91" t="s">
        <v>425</v>
      </c>
    </row>
    <row r="11" spans="1:8" ht="15.75" customHeight="1">
      <c r="A11" s="22">
        <f>A10+1</f>
        <v>3</v>
      </c>
      <c r="B11" s="21" t="s">
        <v>394</v>
      </c>
      <c r="C11" s="42">
        <f>C12+C13+C14+C15+C16+C17</f>
        <v>144339</v>
      </c>
      <c r="E11" s="87"/>
      <c r="F11" s="21" t="s">
        <v>411</v>
      </c>
      <c r="G11" s="21"/>
      <c r="H11" s="86"/>
    </row>
    <row r="12" spans="1:8" ht="15.75" customHeight="1">
      <c r="A12" s="22"/>
      <c r="B12" s="74" t="s">
        <v>395</v>
      </c>
      <c r="C12" s="29"/>
      <c r="E12" s="87"/>
      <c r="F12" s="21" t="s">
        <v>412</v>
      </c>
      <c r="G12" s="21"/>
      <c r="H12" s="86"/>
    </row>
    <row r="13" spans="1:8" ht="15.75" customHeight="1">
      <c r="A13" s="22"/>
      <c r="B13" s="74" t="s">
        <v>396</v>
      </c>
      <c r="C13" s="29"/>
      <c r="E13" s="87"/>
      <c r="F13" s="21" t="s">
        <v>413</v>
      </c>
      <c r="G13" s="21"/>
      <c r="H13" s="86"/>
    </row>
    <row r="14" spans="1:8" ht="15.75" customHeight="1">
      <c r="A14" s="22"/>
      <c r="B14" s="74" t="s">
        <v>397</v>
      </c>
      <c r="C14" s="29"/>
      <c r="E14" s="87"/>
      <c r="F14" s="21" t="s">
        <v>414</v>
      </c>
      <c r="G14" s="21"/>
      <c r="H14" s="86"/>
    </row>
    <row r="15" spans="1:8" ht="15.75" customHeight="1">
      <c r="A15" s="22"/>
      <c r="B15" s="74" t="s">
        <v>398</v>
      </c>
      <c r="C15" s="29"/>
      <c r="E15" s="87"/>
      <c r="F15" s="21" t="s">
        <v>415</v>
      </c>
      <c r="G15" s="194">
        <f>G9</f>
        <v>0</v>
      </c>
      <c r="H15" s="86"/>
    </row>
    <row r="16" spans="1:8" ht="15.75" customHeight="1">
      <c r="A16" s="22"/>
      <c r="B16" s="74" t="s">
        <v>399</v>
      </c>
      <c r="C16" s="29">
        <v>144339</v>
      </c>
      <c r="E16" s="22">
        <v>4</v>
      </c>
      <c r="F16" s="21" t="s">
        <v>416</v>
      </c>
      <c r="G16" s="21">
        <f>G17+G18+G19+G20+G21+G22</f>
        <v>0</v>
      </c>
      <c r="H16" s="86"/>
    </row>
    <row r="17" spans="1:8" ht="15.75" customHeight="1">
      <c r="A17" s="22"/>
      <c r="B17" s="74"/>
      <c r="C17" s="29"/>
      <c r="E17" s="87"/>
      <c r="F17" s="74" t="s">
        <v>421</v>
      </c>
      <c r="G17" s="21"/>
      <c r="H17" s="86"/>
    </row>
    <row r="18" spans="1:8" ht="15.75" customHeight="1">
      <c r="A18" s="22">
        <v>4</v>
      </c>
      <c r="B18" s="38" t="s">
        <v>400</v>
      </c>
      <c r="C18" s="42">
        <f>C10+C11</f>
        <v>2963694</v>
      </c>
      <c r="E18" s="87"/>
      <c r="F18" s="74" t="s">
        <v>417</v>
      </c>
      <c r="G18" s="21"/>
      <c r="H18" s="86"/>
    </row>
    <row r="19" spans="1:8" ht="15.75" customHeight="1">
      <c r="A19" s="22">
        <f>A18+1</f>
        <v>5</v>
      </c>
      <c r="B19" s="21" t="s">
        <v>401</v>
      </c>
      <c r="C19" s="29"/>
      <c r="E19" s="87"/>
      <c r="F19" s="74" t="s">
        <v>422</v>
      </c>
      <c r="G19" s="21"/>
      <c r="H19" s="86"/>
    </row>
    <row r="20" spans="1:8" ht="15.75" customHeight="1">
      <c r="A20" s="22">
        <f>A19+1</f>
        <v>6</v>
      </c>
      <c r="B20" s="21" t="s">
        <v>402</v>
      </c>
      <c r="C20" s="42">
        <f>C18-C19</f>
        <v>2963694</v>
      </c>
      <c r="E20" s="87"/>
      <c r="F20" s="90" t="s">
        <v>424</v>
      </c>
      <c r="G20" s="21"/>
      <c r="H20" s="86"/>
    </row>
    <row r="21" spans="1:8" ht="15.75" customHeight="1">
      <c r="A21" s="22"/>
      <c r="B21" s="50" t="s">
        <v>432</v>
      </c>
      <c r="C21" s="29">
        <f>C20*10%</f>
        <v>296369.4</v>
      </c>
      <c r="E21" s="87"/>
      <c r="F21" s="74" t="s">
        <v>423</v>
      </c>
      <c r="G21" s="21"/>
      <c r="H21" s="86"/>
    </row>
    <row r="22" spans="1:8" ht="15.75" customHeight="1">
      <c r="A22" s="22"/>
      <c r="B22" s="38" t="s">
        <v>718</v>
      </c>
      <c r="C22" s="107"/>
      <c r="E22" s="87"/>
      <c r="F22" s="74" t="s">
        <v>418</v>
      </c>
      <c r="G22" s="21"/>
      <c r="H22" s="86"/>
    </row>
    <row r="23" spans="1:8" ht="15.75" customHeight="1">
      <c r="A23" s="87"/>
      <c r="B23" s="21" t="s">
        <v>433</v>
      </c>
      <c r="C23" s="29"/>
      <c r="E23" s="22">
        <v>5</v>
      </c>
      <c r="F23" s="21" t="s">
        <v>419</v>
      </c>
      <c r="G23" s="21"/>
      <c r="H23" s="86"/>
    </row>
    <row r="24" spans="1:8" ht="15.75" customHeight="1">
      <c r="A24" s="87"/>
      <c r="B24" s="21"/>
      <c r="C24" s="29"/>
      <c r="E24" s="22"/>
      <c r="F24" s="21"/>
      <c r="G24" s="21"/>
      <c r="H24" s="86"/>
    </row>
    <row r="25" spans="1:8" ht="15.75" customHeight="1">
      <c r="A25" s="87">
        <v>7</v>
      </c>
      <c r="B25" s="21" t="s">
        <v>403</v>
      </c>
      <c r="C25" s="42">
        <f>C21+C23</f>
        <v>296369.4</v>
      </c>
      <c r="E25" s="22">
        <v>6</v>
      </c>
      <c r="F25" s="21" t="s">
        <v>420</v>
      </c>
      <c r="G25" s="194">
        <f>G15-G16-G23</f>
        <v>0</v>
      </c>
      <c r="H25" s="86"/>
    </row>
    <row r="26" spans="1:8" ht="15.75" customHeight="1">
      <c r="A26" s="87"/>
      <c r="B26" s="21"/>
      <c r="C26" s="29"/>
      <c r="E26" s="87"/>
      <c r="F26" s="21"/>
      <c r="G26" s="21"/>
      <c r="H26" s="86"/>
    </row>
    <row r="27" spans="1:8" ht="15.75" customHeight="1">
      <c r="A27" s="62"/>
      <c r="B27" s="78"/>
      <c r="C27" s="30"/>
      <c r="E27" s="62"/>
      <c r="F27" s="78"/>
      <c r="G27" s="78"/>
      <c r="H27" s="88"/>
    </row>
    <row r="29" ht="12.75">
      <c r="C29" s="105"/>
    </row>
    <row r="30" ht="12.75">
      <c r="C30" s="105"/>
    </row>
    <row r="31" ht="12.75">
      <c r="C31" s="105"/>
    </row>
    <row r="32" ht="12.75">
      <c r="C32" s="105"/>
    </row>
    <row r="33" ht="12.75">
      <c r="C33" s="105"/>
    </row>
    <row r="34" ht="12.75">
      <c r="C34" s="105"/>
    </row>
    <row r="35" ht="12.75">
      <c r="C35" s="105"/>
    </row>
    <row r="36" ht="12.75">
      <c r="C36" s="105"/>
    </row>
    <row r="37" ht="12.75">
      <c r="C37" s="105"/>
    </row>
    <row r="38" ht="12.75">
      <c r="C38" s="105"/>
    </row>
    <row r="39" ht="12.75">
      <c r="C39" s="105"/>
    </row>
    <row r="40" ht="12.75">
      <c r="C40" s="105"/>
    </row>
    <row r="41" ht="12.75">
      <c r="C41" s="105"/>
    </row>
    <row r="42" ht="12.75">
      <c r="C42" s="105"/>
    </row>
    <row r="43" ht="12.75">
      <c r="C43" s="105"/>
    </row>
  </sheetData>
  <printOptions/>
  <pageMargins left="0.75" right="0.6" top="1" bottom="1" header="0.5" footer="0.5"/>
  <pageSetup horizontalDpi="600" verticalDpi="600" orientation="portrait" paperSize="9" r:id="rId1"/>
  <headerFooter alignWithMargins="0">
    <oddFooter>&amp;CFaqe 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E5" sqref="E5:E6"/>
    </sheetView>
  </sheetViews>
  <sheetFormatPr defaultColWidth="9.140625" defaultRowHeight="12.75"/>
  <cols>
    <col min="1" max="1" width="21.140625" style="0" customWidth="1"/>
    <col min="2" max="2" width="32.00390625" style="0" customWidth="1"/>
    <col min="3" max="3" width="1.57421875" style="0" customWidth="1"/>
    <col min="4" max="4" width="6.57421875" style="0" customWidth="1"/>
    <col min="9" max="9" width="3.140625" style="0" customWidth="1"/>
    <col min="10" max="10" width="1.8515625" style="0" customWidth="1"/>
  </cols>
  <sheetData>
    <row r="1" spans="1:14" ht="14.25" thickTop="1">
      <c r="A1" s="205" t="s">
        <v>556</v>
      </c>
      <c r="B1" s="206" t="s">
        <v>704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3.5">
      <c r="A2" s="208" t="s">
        <v>557</v>
      </c>
      <c r="B2" s="209" t="s">
        <v>592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3.5">
      <c r="A3" s="208" t="s">
        <v>558</v>
      </c>
      <c r="B3" s="209" t="s">
        <v>250</v>
      </c>
      <c r="C3" s="207"/>
      <c r="D3" s="207"/>
      <c r="E3" s="207" t="s">
        <v>559</v>
      </c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3.5">
      <c r="A4" s="208" t="s">
        <v>560</v>
      </c>
      <c r="B4" s="209" t="s">
        <v>561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ht="13.5">
      <c r="A5" s="273" t="s">
        <v>668</v>
      </c>
      <c r="B5" s="274" t="s">
        <v>167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14.25" thickBot="1">
      <c r="A6" s="210" t="s">
        <v>562</v>
      </c>
      <c r="B6" s="211" t="s">
        <v>593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pans="1:14" ht="14.25" thickTop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</row>
    <row r="8" spans="1:14" ht="14.25" thickBot="1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</row>
    <row r="9" spans="1:16" ht="30" customHeight="1" thickBot="1" thickTop="1">
      <c r="A9" s="212" t="s">
        <v>563</v>
      </c>
      <c r="B9" s="213"/>
      <c r="C9" s="214"/>
      <c r="D9" s="215" t="s">
        <v>564</v>
      </c>
      <c r="E9" s="216"/>
      <c r="F9" s="216"/>
      <c r="G9" s="216"/>
      <c r="H9" s="216"/>
      <c r="I9" s="217"/>
      <c r="J9" s="218"/>
      <c r="K9" s="215" t="s">
        <v>565</v>
      </c>
      <c r="L9" s="216"/>
      <c r="M9" s="216"/>
      <c r="N9" s="216"/>
      <c r="O9" s="216"/>
      <c r="P9" s="217"/>
    </row>
    <row r="10" spans="1:16" ht="30" customHeight="1" thickBot="1">
      <c r="A10" s="219" t="s">
        <v>566</v>
      </c>
      <c r="B10" s="220"/>
      <c r="C10" s="221"/>
      <c r="D10" s="222" t="s">
        <v>567</v>
      </c>
      <c r="E10" s="223"/>
      <c r="F10" s="223"/>
      <c r="G10" s="223"/>
      <c r="H10" s="223"/>
      <c r="I10" s="224"/>
      <c r="J10" s="225"/>
      <c r="K10" s="222" t="s">
        <v>568</v>
      </c>
      <c r="L10" s="223"/>
      <c r="M10" s="223"/>
      <c r="N10" s="223"/>
      <c r="O10" s="223"/>
      <c r="P10" s="224"/>
    </row>
    <row r="11" spans="1:16" ht="30" customHeight="1" thickBot="1">
      <c r="A11" s="226" t="s">
        <v>569</v>
      </c>
      <c r="B11" s="220"/>
      <c r="C11" s="221"/>
      <c r="D11" s="222" t="s">
        <v>570</v>
      </c>
      <c r="E11" s="223"/>
      <c r="F11" s="223"/>
      <c r="G11" s="223"/>
      <c r="H11" s="223"/>
      <c r="I11" s="224"/>
      <c r="J11" s="225"/>
      <c r="K11" s="222" t="s">
        <v>571</v>
      </c>
      <c r="L11" s="223"/>
      <c r="M11" s="223"/>
      <c r="N11" s="223"/>
      <c r="O11" s="223"/>
      <c r="P11" s="224"/>
    </row>
    <row r="12" spans="1:16" ht="30" customHeight="1" thickBot="1">
      <c r="A12" s="227" t="s">
        <v>572</v>
      </c>
      <c r="B12" s="220"/>
      <c r="C12" s="221"/>
      <c r="D12" s="222" t="s">
        <v>573</v>
      </c>
      <c r="E12" s="223"/>
      <c r="F12" s="223"/>
      <c r="G12" s="223"/>
      <c r="H12" s="223"/>
      <c r="I12" s="224"/>
      <c r="J12" s="225"/>
      <c r="K12" s="222" t="s">
        <v>574</v>
      </c>
      <c r="L12" s="223"/>
      <c r="M12" s="223"/>
      <c r="N12" s="223"/>
      <c r="O12" s="223"/>
      <c r="P12" s="224"/>
    </row>
    <row r="13" spans="1:16" ht="30" customHeight="1" thickBot="1">
      <c r="A13" s="227" t="s">
        <v>575</v>
      </c>
      <c r="B13" s="228"/>
      <c r="C13" s="221"/>
      <c r="D13" s="222" t="s">
        <v>576</v>
      </c>
      <c r="E13" s="223"/>
      <c r="F13" s="223"/>
      <c r="G13" s="223"/>
      <c r="H13" s="223"/>
      <c r="I13" s="224"/>
      <c r="J13" s="225"/>
      <c r="K13" s="222" t="s">
        <v>577</v>
      </c>
      <c r="L13" s="223"/>
      <c r="M13" s="223"/>
      <c r="N13" s="223"/>
      <c r="O13" s="223"/>
      <c r="P13" s="224"/>
    </row>
    <row r="14" spans="1:16" ht="30" customHeight="1" thickBot="1">
      <c r="A14" s="229"/>
      <c r="B14" s="230"/>
      <c r="C14" s="221"/>
      <c r="D14" s="222" t="s">
        <v>578</v>
      </c>
      <c r="E14" s="223"/>
      <c r="F14" s="223"/>
      <c r="G14" s="223"/>
      <c r="H14" s="223"/>
      <c r="I14" s="224"/>
      <c r="J14" s="225"/>
      <c r="K14" s="222" t="s">
        <v>579</v>
      </c>
      <c r="L14" s="223"/>
      <c r="M14" s="223"/>
      <c r="N14" s="223"/>
      <c r="O14" s="223"/>
      <c r="P14" s="224"/>
    </row>
    <row r="15" spans="1:16" ht="30" customHeight="1" thickBot="1">
      <c r="A15" s="227" t="s">
        <v>580</v>
      </c>
      <c r="B15" s="220"/>
      <c r="C15" s="221"/>
      <c r="D15" s="222" t="s">
        <v>581</v>
      </c>
      <c r="E15" s="223"/>
      <c r="F15" s="223"/>
      <c r="G15" s="223"/>
      <c r="H15" s="223"/>
      <c r="I15" s="224"/>
      <c r="J15" s="225"/>
      <c r="K15" s="222" t="s">
        <v>582</v>
      </c>
      <c r="L15" s="223"/>
      <c r="M15" s="223"/>
      <c r="N15" s="223"/>
      <c r="O15" s="223"/>
      <c r="P15" s="224"/>
    </row>
    <row r="16" spans="1:16" ht="30" customHeight="1" thickBot="1">
      <c r="A16" s="227" t="s">
        <v>583</v>
      </c>
      <c r="B16" s="220"/>
      <c r="C16" s="221"/>
      <c r="D16" s="222" t="s">
        <v>584</v>
      </c>
      <c r="E16" s="223"/>
      <c r="F16" s="223"/>
      <c r="G16" s="223"/>
      <c r="H16" s="223"/>
      <c r="I16" s="224"/>
      <c r="J16" s="225"/>
      <c r="K16" s="222" t="s">
        <v>585</v>
      </c>
      <c r="L16" s="223"/>
      <c r="M16" s="223"/>
      <c r="N16" s="223"/>
      <c r="O16" s="223"/>
      <c r="P16" s="224"/>
    </row>
    <row r="17" spans="1:16" ht="30" customHeight="1" thickBot="1">
      <c r="A17" s="229"/>
      <c r="B17" s="230"/>
      <c r="C17" s="221"/>
      <c r="D17" s="222" t="s">
        <v>586</v>
      </c>
      <c r="E17" s="223"/>
      <c r="F17" s="223"/>
      <c r="G17" s="223"/>
      <c r="H17" s="223"/>
      <c r="I17" s="224"/>
      <c r="J17" s="225"/>
      <c r="K17" s="222"/>
      <c r="L17" s="223"/>
      <c r="M17" s="223"/>
      <c r="N17" s="223"/>
      <c r="O17" s="223"/>
      <c r="P17" s="224"/>
    </row>
    <row r="18" spans="1:16" ht="30" customHeight="1" thickBot="1">
      <c r="A18" s="226" t="s">
        <v>587</v>
      </c>
      <c r="B18" s="220"/>
      <c r="C18" s="221"/>
      <c r="D18" s="222" t="s">
        <v>588</v>
      </c>
      <c r="E18" s="223"/>
      <c r="F18" s="223"/>
      <c r="G18" s="223"/>
      <c r="H18" s="223"/>
      <c r="I18" s="224"/>
      <c r="J18" s="225"/>
      <c r="K18" s="222"/>
      <c r="L18" s="223"/>
      <c r="M18" s="223"/>
      <c r="N18" s="223"/>
      <c r="O18" s="223"/>
      <c r="P18" s="224"/>
    </row>
    <row r="19" spans="1:16" ht="30" customHeight="1" thickBot="1">
      <c r="A19" s="227" t="s">
        <v>589</v>
      </c>
      <c r="B19" s="220"/>
      <c r="C19" s="221"/>
      <c r="D19" s="222" t="s">
        <v>590</v>
      </c>
      <c r="E19" s="223"/>
      <c r="F19" s="223"/>
      <c r="G19" s="223"/>
      <c r="H19" s="223"/>
      <c r="I19" s="224"/>
      <c r="J19" s="225"/>
      <c r="K19" s="222"/>
      <c r="L19" s="223"/>
      <c r="M19" s="223"/>
      <c r="N19" s="223"/>
      <c r="O19" s="223"/>
      <c r="P19" s="224"/>
    </row>
    <row r="20" spans="1:16" ht="30" customHeight="1" thickBot="1">
      <c r="A20" s="231"/>
      <c r="B20" s="232"/>
      <c r="C20" s="221"/>
      <c r="D20" s="233" t="s">
        <v>591</v>
      </c>
      <c r="E20" s="234"/>
      <c r="F20" s="234"/>
      <c r="G20" s="234"/>
      <c r="H20" s="234"/>
      <c r="I20" s="235"/>
      <c r="J20" s="221"/>
      <c r="K20" s="233"/>
      <c r="L20" s="234"/>
      <c r="M20" s="234"/>
      <c r="N20" s="234"/>
      <c r="O20" s="234"/>
      <c r="P20" s="235"/>
    </row>
    <row r="21" spans="1:16" ht="14.25" thickTop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36"/>
      <c r="P21" s="236"/>
    </row>
    <row r="22" spans="1:14" ht="13.5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</row>
    <row r="23" spans="1:14" ht="13.5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</row>
    <row r="24" spans="1:14" ht="13.5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</row>
    <row r="25" spans="1:14" ht="13.5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</row>
    <row r="26" spans="1:14" ht="13.5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</row>
    <row r="27" spans="1:14" ht="13.5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</row>
    <row r="28" spans="1:14" ht="13.5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</row>
    <row r="29" spans="1:14" ht="13.5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</row>
    <row r="30" spans="1:14" ht="13.5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</row>
    <row r="31" spans="1:14" ht="13.5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</row>
    <row r="32" spans="1:14" ht="13.5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</row>
    <row r="33" spans="1:14" ht="13.5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</row>
    <row r="34" spans="1:14" ht="13.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</row>
  </sheetData>
  <printOptions/>
  <pageMargins left="0.74" right="0.49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pane xSplit="6" ySplit="5" topLeftCell="G3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60" sqref="E60"/>
    </sheetView>
  </sheetViews>
  <sheetFormatPr defaultColWidth="9.140625" defaultRowHeight="12.75"/>
  <cols>
    <col min="1" max="1" width="4.421875" style="23" customWidth="1"/>
    <col min="2" max="2" width="43.140625" style="0" customWidth="1"/>
    <col min="3" max="3" width="5.57421875" style="0" customWidth="1"/>
    <col min="4" max="4" width="13.00390625" style="0" customWidth="1"/>
    <col min="5" max="6" width="16.7109375" style="0" customWidth="1"/>
    <col min="7" max="7" width="11.140625" style="0" bestFit="1" customWidth="1"/>
    <col min="8" max="8" width="10.7109375" style="0" bestFit="1" customWidth="1"/>
    <col min="9" max="9" width="10.140625" style="0" bestFit="1" customWidth="1"/>
  </cols>
  <sheetData>
    <row r="1" ht="21.75" customHeight="1">
      <c r="B1" s="123" t="s">
        <v>700</v>
      </c>
    </row>
    <row r="2" spans="1:6" s="31" customFormat="1" ht="21.75" customHeight="1" thickBot="1">
      <c r="A2" s="168"/>
      <c r="B2" s="168" t="s">
        <v>309</v>
      </c>
      <c r="C2" s="168"/>
      <c r="D2" s="168"/>
      <c r="E2" s="168"/>
      <c r="F2" s="168"/>
    </row>
    <row r="3" spans="1:6" s="31" customFormat="1" ht="6.75" customHeight="1" thickTop="1">
      <c r="A3" s="34"/>
      <c r="B3" s="35"/>
      <c r="C3" s="35"/>
      <c r="D3" s="35"/>
      <c r="E3" s="35"/>
      <c r="F3" s="35"/>
    </row>
    <row r="4" spans="1:6" s="15" customFormat="1" ht="14.25" customHeight="1">
      <c r="A4" s="32"/>
      <c r="B4" s="16"/>
      <c r="C4" s="33" t="s">
        <v>307</v>
      </c>
      <c r="D4" s="33"/>
      <c r="E4" s="36" t="s">
        <v>310</v>
      </c>
      <c r="F4" s="36" t="s">
        <v>310</v>
      </c>
    </row>
    <row r="5" spans="1:11" ht="17.25" customHeight="1">
      <c r="A5" s="18"/>
      <c r="B5" s="49" t="s">
        <v>460</v>
      </c>
      <c r="C5" s="19" t="s">
        <v>308</v>
      </c>
      <c r="D5" s="19" t="s">
        <v>683</v>
      </c>
      <c r="E5" s="277">
        <v>2010</v>
      </c>
      <c r="F5" s="277">
        <v>2009</v>
      </c>
      <c r="G5" s="14"/>
      <c r="H5" s="14"/>
      <c r="I5" s="14"/>
      <c r="J5" s="14"/>
      <c r="K5" s="14"/>
    </row>
    <row r="6" spans="1:11" ht="15.75" customHeight="1">
      <c r="A6" s="47" t="s">
        <v>312</v>
      </c>
      <c r="B6" s="122" t="s">
        <v>437</v>
      </c>
      <c r="C6" s="25"/>
      <c r="D6" s="25"/>
      <c r="E6" s="181">
        <f>E28</f>
        <v>21775878</v>
      </c>
      <c r="F6" s="181">
        <f>F28</f>
        <v>73819401</v>
      </c>
      <c r="G6" s="14"/>
      <c r="H6" s="14"/>
      <c r="I6" s="14"/>
      <c r="J6" s="14"/>
      <c r="K6" s="14"/>
    </row>
    <row r="7" spans="1:11" ht="15.75" customHeight="1">
      <c r="A7" s="48">
        <v>1</v>
      </c>
      <c r="B7" s="45" t="s">
        <v>438</v>
      </c>
      <c r="C7" s="24"/>
      <c r="D7" s="24"/>
      <c r="E7" s="180">
        <v>19826</v>
      </c>
      <c r="F7" s="180">
        <v>159278</v>
      </c>
      <c r="G7" s="14"/>
      <c r="H7" s="104"/>
      <c r="I7" s="14"/>
      <c r="J7" s="14"/>
      <c r="K7" s="14"/>
    </row>
    <row r="8" spans="1:11" ht="13.5" customHeight="1">
      <c r="A8" s="48">
        <v>2</v>
      </c>
      <c r="B8" s="45" t="s">
        <v>439</v>
      </c>
      <c r="C8" s="24"/>
      <c r="D8" s="24"/>
      <c r="E8" s="180">
        <f>E11</f>
        <v>0</v>
      </c>
      <c r="F8" s="180">
        <f>F11</f>
        <v>0</v>
      </c>
      <c r="G8" s="14"/>
      <c r="H8" s="14"/>
      <c r="I8" s="14"/>
      <c r="J8" s="14"/>
      <c r="K8" s="14"/>
    </row>
    <row r="9" spans="1:11" ht="12.75">
      <c r="A9" s="22" t="s">
        <v>464</v>
      </c>
      <c r="B9" s="137" t="s">
        <v>462</v>
      </c>
      <c r="C9" s="24"/>
      <c r="D9" s="24"/>
      <c r="E9" s="28">
        <v>0</v>
      </c>
      <c r="F9" s="28">
        <v>0</v>
      </c>
      <c r="G9" s="14"/>
      <c r="H9" s="14"/>
      <c r="I9" s="14"/>
      <c r="J9" s="14"/>
      <c r="K9" s="14"/>
    </row>
    <row r="10" spans="1:11" ht="12.75">
      <c r="A10" s="22" t="s">
        <v>465</v>
      </c>
      <c r="B10" s="136" t="s">
        <v>530</v>
      </c>
      <c r="C10" s="24"/>
      <c r="D10" s="24"/>
      <c r="E10" s="28">
        <v>0</v>
      </c>
      <c r="F10" s="28">
        <v>0</v>
      </c>
      <c r="G10" s="14"/>
      <c r="H10" s="14"/>
      <c r="I10" s="14"/>
      <c r="J10" s="14"/>
      <c r="K10" s="14"/>
    </row>
    <row r="11" spans="1:11" ht="12.75">
      <c r="A11" s="22"/>
      <c r="B11" s="126" t="s">
        <v>440</v>
      </c>
      <c r="C11" s="126"/>
      <c r="D11" s="126"/>
      <c r="E11" s="37"/>
      <c r="F11" s="37"/>
      <c r="G11" s="14"/>
      <c r="H11" s="14"/>
      <c r="I11" s="14"/>
      <c r="J11" s="14"/>
      <c r="K11" s="14"/>
    </row>
    <row r="12" spans="1:11" ht="15.75">
      <c r="A12" s="48">
        <v>3</v>
      </c>
      <c r="B12" s="45" t="s">
        <v>441</v>
      </c>
      <c r="C12" s="24"/>
      <c r="D12" s="24"/>
      <c r="E12" s="180">
        <f>E17</f>
        <v>20256052</v>
      </c>
      <c r="F12" s="180">
        <f>F17</f>
        <v>73660123</v>
      </c>
      <c r="G12" s="104"/>
      <c r="H12" s="14"/>
      <c r="I12" s="14"/>
      <c r="J12" s="14"/>
      <c r="K12" s="14"/>
    </row>
    <row r="13" spans="1:11" ht="12.75">
      <c r="A13" s="22" t="s">
        <v>464</v>
      </c>
      <c r="B13" s="21" t="s">
        <v>531</v>
      </c>
      <c r="C13" s="24"/>
      <c r="D13" s="24"/>
      <c r="E13" s="28">
        <v>14947508</v>
      </c>
      <c r="F13" s="28">
        <v>69300961</v>
      </c>
      <c r="G13" s="14"/>
      <c r="H13" s="104"/>
      <c r="I13" s="14"/>
      <c r="J13" s="14"/>
      <c r="K13" s="14"/>
    </row>
    <row r="14" spans="1:11" ht="12.75">
      <c r="A14" s="22" t="s">
        <v>465</v>
      </c>
      <c r="B14" s="21" t="s">
        <v>532</v>
      </c>
      <c r="C14" s="24"/>
      <c r="D14" s="24"/>
      <c r="E14" s="28">
        <v>5308544</v>
      </c>
      <c r="F14" s="28">
        <v>4359162</v>
      </c>
      <c r="G14" s="14"/>
      <c r="H14" s="14"/>
      <c r="I14" s="104"/>
      <c r="J14" s="14"/>
      <c r="K14" s="14"/>
    </row>
    <row r="15" spans="1:11" ht="13.5" customHeight="1">
      <c r="A15" s="22" t="s">
        <v>466</v>
      </c>
      <c r="B15" s="21" t="s">
        <v>533</v>
      </c>
      <c r="C15" s="24"/>
      <c r="D15" s="24"/>
      <c r="E15" s="134">
        <v>0</v>
      </c>
      <c r="F15" s="134">
        <v>0</v>
      </c>
      <c r="G15" s="14"/>
      <c r="H15" s="14"/>
      <c r="I15" s="14"/>
      <c r="J15" s="14"/>
      <c r="K15" s="14"/>
    </row>
    <row r="16" spans="1:11" ht="12.75">
      <c r="A16" s="22" t="s">
        <v>471</v>
      </c>
      <c r="B16" s="21" t="s">
        <v>534</v>
      </c>
      <c r="C16" s="24"/>
      <c r="D16" s="24"/>
      <c r="E16" s="28">
        <v>0</v>
      </c>
      <c r="F16" s="28">
        <v>0</v>
      </c>
      <c r="G16" s="14"/>
      <c r="H16" s="14"/>
      <c r="I16" s="14"/>
      <c r="J16" s="14"/>
      <c r="K16" s="14"/>
    </row>
    <row r="17" spans="1:11" ht="12.75">
      <c r="A17" s="22"/>
      <c r="B17" s="126" t="s">
        <v>442</v>
      </c>
      <c r="C17" s="24"/>
      <c r="D17" s="24"/>
      <c r="E17" s="112">
        <f>SUM(E13:E16)</f>
        <v>20256052</v>
      </c>
      <c r="F17" s="112">
        <f>SUM(F13:F16)</f>
        <v>73660123</v>
      </c>
      <c r="G17" s="104"/>
      <c r="H17" s="14"/>
      <c r="I17" s="14"/>
      <c r="J17" s="14"/>
      <c r="K17" s="14"/>
    </row>
    <row r="18" spans="1:11" ht="15.75">
      <c r="A18" s="48">
        <v>4</v>
      </c>
      <c r="B18" s="45" t="s">
        <v>443</v>
      </c>
      <c r="C18" s="24"/>
      <c r="D18" s="24"/>
      <c r="E18" s="180">
        <f>E24</f>
        <v>0</v>
      </c>
      <c r="F18" s="180">
        <f>F24</f>
        <v>0</v>
      </c>
      <c r="G18" s="14"/>
      <c r="H18" s="14"/>
      <c r="I18" s="14"/>
      <c r="J18" s="14"/>
      <c r="K18" s="14"/>
    </row>
    <row r="19" spans="1:11" ht="12.75">
      <c r="A19" s="22" t="s">
        <v>464</v>
      </c>
      <c r="B19" s="26" t="s">
        <v>535</v>
      </c>
      <c r="C19" s="24"/>
      <c r="D19" s="24"/>
      <c r="E19" s="28"/>
      <c r="F19" s="28"/>
      <c r="G19" s="14"/>
      <c r="H19" s="14"/>
      <c r="I19" s="14"/>
      <c r="J19" s="14"/>
      <c r="K19" s="14"/>
    </row>
    <row r="20" spans="1:11" ht="12.75">
      <c r="A20" s="22" t="s">
        <v>465</v>
      </c>
      <c r="B20" s="26" t="s">
        <v>536</v>
      </c>
      <c r="C20" s="24"/>
      <c r="D20" s="24"/>
      <c r="E20" s="28"/>
      <c r="F20" s="28"/>
      <c r="G20" s="14"/>
      <c r="H20" s="14"/>
      <c r="I20" s="14"/>
      <c r="J20" s="14"/>
      <c r="K20" s="14"/>
    </row>
    <row r="21" spans="1:11" ht="12.75">
      <c r="A21" s="22" t="s">
        <v>466</v>
      </c>
      <c r="B21" s="26" t="s">
        <v>537</v>
      </c>
      <c r="C21" s="24"/>
      <c r="D21" s="24"/>
      <c r="E21" s="28"/>
      <c r="F21" s="28"/>
      <c r="G21" s="14"/>
      <c r="H21" s="14"/>
      <c r="I21" s="14"/>
      <c r="J21" s="14"/>
      <c r="K21" s="14"/>
    </row>
    <row r="22" spans="1:11" ht="13.5" customHeight="1">
      <c r="A22" s="22" t="s">
        <v>471</v>
      </c>
      <c r="B22" s="26" t="s">
        <v>538</v>
      </c>
      <c r="C22" s="24"/>
      <c r="D22" s="24"/>
      <c r="E22" s="134"/>
      <c r="F22" s="134"/>
      <c r="G22" s="14"/>
      <c r="H22" s="14"/>
      <c r="I22" s="14"/>
      <c r="J22" s="14"/>
      <c r="K22" s="14"/>
    </row>
    <row r="23" spans="1:11" ht="12.75">
      <c r="A23" s="22" t="s">
        <v>472</v>
      </c>
      <c r="B23" s="26" t="s">
        <v>706</v>
      </c>
      <c r="C23" s="24"/>
      <c r="D23" s="24"/>
      <c r="E23" s="28"/>
      <c r="F23" s="28"/>
      <c r="G23" s="14"/>
      <c r="H23" s="14"/>
      <c r="I23" s="14"/>
      <c r="J23" s="14"/>
      <c r="K23" s="14"/>
    </row>
    <row r="24" spans="1:11" ht="12.75">
      <c r="A24" s="22"/>
      <c r="B24" s="43" t="s">
        <v>444</v>
      </c>
      <c r="C24" s="24"/>
      <c r="D24" s="24"/>
      <c r="E24" s="112">
        <f>SUM(E19:E23)</f>
        <v>0</v>
      </c>
      <c r="F24" s="112">
        <f>SUM(F19:F23)</f>
        <v>0</v>
      </c>
      <c r="G24" s="14"/>
      <c r="H24" s="104"/>
      <c r="I24" s="14"/>
      <c r="J24" s="14"/>
      <c r="K24" s="14"/>
    </row>
    <row r="25" spans="1:11" ht="15.75">
      <c r="A25" s="48">
        <v>5</v>
      </c>
      <c r="B25" s="44" t="s">
        <v>445</v>
      </c>
      <c r="C25" s="24"/>
      <c r="D25" s="24"/>
      <c r="E25" s="180">
        <v>0</v>
      </c>
      <c r="F25" s="180">
        <v>0</v>
      </c>
      <c r="G25" s="14"/>
      <c r="H25" s="14"/>
      <c r="I25" s="14"/>
      <c r="J25" s="14"/>
      <c r="K25" s="14"/>
    </row>
    <row r="26" spans="1:11" ht="15.75">
      <c r="A26" s="48">
        <v>6</v>
      </c>
      <c r="B26" s="44" t="s">
        <v>446</v>
      </c>
      <c r="C26" s="24"/>
      <c r="D26" s="24"/>
      <c r="E26" s="180">
        <v>0</v>
      </c>
      <c r="F26" s="180">
        <v>0</v>
      </c>
      <c r="G26" s="14"/>
      <c r="H26" s="14"/>
      <c r="I26" s="14"/>
      <c r="J26" s="14"/>
      <c r="K26" s="14"/>
    </row>
    <row r="27" spans="1:11" ht="15.75" customHeight="1">
      <c r="A27" s="48">
        <v>7</v>
      </c>
      <c r="B27" s="44" t="s">
        <v>447</v>
      </c>
      <c r="C27" s="24"/>
      <c r="D27" s="24"/>
      <c r="E27" s="180">
        <v>1500000</v>
      </c>
      <c r="F27" s="180">
        <v>0</v>
      </c>
      <c r="G27" s="14"/>
      <c r="H27" s="104"/>
      <c r="I27" s="14"/>
      <c r="J27" s="14"/>
      <c r="K27" s="14"/>
    </row>
    <row r="28" spans="1:11" ht="18.75" customHeight="1">
      <c r="A28" s="22"/>
      <c r="B28" s="44" t="s">
        <v>448</v>
      </c>
      <c r="C28" s="24"/>
      <c r="D28" s="24"/>
      <c r="E28" s="181">
        <f>E7+E12+E18+E25+E26+E27</f>
        <v>21775878</v>
      </c>
      <c r="F28" s="181">
        <f>F7+F12+F18+F25+F26+F27</f>
        <v>73819401</v>
      </c>
      <c r="G28" s="14"/>
      <c r="H28" s="14"/>
      <c r="I28" s="14"/>
      <c r="J28" s="14"/>
      <c r="K28" s="14"/>
    </row>
    <row r="29" spans="1:11" ht="12.75">
      <c r="A29" s="22"/>
      <c r="B29" s="26"/>
      <c r="C29" s="24"/>
      <c r="D29" s="24"/>
      <c r="E29" s="28"/>
      <c r="F29" s="28"/>
      <c r="G29" s="14"/>
      <c r="H29" s="14"/>
      <c r="I29" s="14"/>
      <c r="J29" s="14"/>
      <c r="K29" s="14"/>
    </row>
    <row r="30" spans="1:11" ht="18">
      <c r="A30" s="48" t="s">
        <v>377</v>
      </c>
      <c r="B30" s="44" t="s">
        <v>449</v>
      </c>
      <c r="C30" s="24"/>
      <c r="D30" s="24"/>
      <c r="E30" s="181">
        <f>E51</f>
        <v>168810929</v>
      </c>
      <c r="F30" s="181">
        <f>F51</f>
        <v>153786666</v>
      </c>
      <c r="G30" s="14"/>
      <c r="H30" s="104"/>
      <c r="I30" s="14"/>
      <c r="J30" s="14"/>
      <c r="K30" s="14"/>
    </row>
    <row r="31" spans="1:11" ht="15.75">
      <c r="A31" s="48">
        <v>1</v>
      </c>
      <c r="B31" s="44" t="s">
        <v>450</v>
      </c>
      <c r="C31" s="24"/>
      <c r="D31" s="24"/>
      <c r="E31" s="180">
        <f>E36</f>
        <v>5695956</v>
      </c>
      <c r="F31" s="180">
        <f>F36</f>
        <v>11624400</v>
      </c>
      <c r="G31" s="14"/>
      <c r="H31" s="104"/>
      <c r="I31" s="119"/>
      <c r="J31" s="14"/>
      <c r="K31" s="14"/>
    </row>
    <row r="32" spans="1:11" ht="12.75">
      <c r="A32" s="22" t="s">
        <v>464</v>
      </c>
      <c r="B32" s="26" t="s">
        <v>539</v>
      </c>
      <c r="C32" s="24"/>
      <c r="D32" s="24"/>
      <c r="E32" s="28">
        <v>0</v>
      </c>
      <c r="F32" s="28">
        <v>0</v>
      </c>
      <c r="G32" s="14"/>
      <c r="H32" s="14"/>
      <c r="I32" s="119"/>
      <c r="J32" s="14"/>
      <c r="K32" s="14"/>
    </row>
    <row r="33" spans="1:11" ht="12.75">
      <c r="A33" s="22" t="s">
        <v>465</v>
      </c>
      <c r="B33" s="26" t="s">
        <v>540</v>
      </c>
      <c r="C33" s="24"/>
      <c r="D33" s="24"/>
      <c r="E33" s="28">
        <v>5695956</v>
      </c>
      <c r="F33" s="28">
        <v>11624400</v>
      </c>
      <c r="G33" s="104"/>
      <c r="H33" s="14"/>
      <c r="I33" s="119"/>
      <c r="J33" s="14"/>
      <c r="K33" s="14"/>
    </row>
    <row r="34" spans="1:11" ht="13.5" customHeight="1">
      <c r="A34" s="22" t="s">
        <v>466</v>
      </c>
      <c r="B34" s="26" t="s">
        <v>541</v>
      </c>
      <c r="C34" s="24"/>
      <c r="D34" s="24"/>
      <c r="E34" s="134">
        <v>0</v>
      </c>
      <c r="F34" s="134">
        <v>0</v>
      </c>
      <c r="G34" s="14"/>
      <c r="H34" s="14"/>
      <c r="I34" s="119"/>
      <c r="J34" s="14"/>
      <c r="K34" s="14"/>
    </row>
    <row r="35" spans="1:11" ht="12.75">
      <c r="A35" s="22" t="s">
        <v>471</v>
      </c>
      <c r="B35" s="26" t="s">
        <v>542</v>
      </c>
      <c r="C35" s="24"/>
      <c r="D35" s="24"/>
      <c r="E35" s="28">
        <v>0</v>
      </c>
      <c r="F35" s="28">
        <v>0</v>
      </c>
      <c r="G35" s="14"/>
      <c r="H35" s="14"/>
      <c r="I35" s="14"/>
      <c r="J35" s="14"/>
      <c r="K35" s="14"/>
    </row>
    <row r="36" spans="1:11" ht="12.75">
      <c r="A36" s="22"/>
      <c r="B36" s="43" t="s">
        <v>451</v>
      </c>
      <c r="C36" s="24"/>
      <c r="D36" s="24"/>
      <c r="E36" s="112">
        <f>SUM(E32:E35)</f>
        <v>5695956</v>
      </c>
      <c r="F36" s="112">
        <f>SUM(F32:F35)</f>
        <v>11624400</v>
      </c>
      <c r="G36" s="14"/>
      <c r="H36" s="14"/>
      <c r="I36" s="104"/>
      <c r="J36" s="14"/>
      <c r="K36" s="14"/>
    </row>
    <row r="37" spans="1:11" ht="15.75">
      <c r="A37" s="48">
        <v>2</v>
      </c>
      <c r="B37" s="44" t="s">
        <v>452</v>
      </c>
      <c r="C37" s="24"/>
      <c r="D37" s="24"/>
      <c r="E37" s="180">
        <f>E42</f>
        <v>163114973</v>
      </c>
      <c r="F37" s="180">
        <f>F42</f>
        <v>142162266</v>
      </c>
      <c r="G37" s="104"/>
      <c r="H37" s="104"/>
      <c r="I37" s="14"/>
      <c r="J37" s="14"/>
      <c r="K37" s="14"/>
    </row>
    <row r="38" spans="1:11" ht="12.75">
      <c r="A38" s="22" t="s">
        <v>464</v>
      </c>
      <c r="B38" s="26" t="s">
        <v>543</v>
      </c>
      <c r="C38" s="24"/>
      <c r="D38" s="24"/>
      <c r="E38" s="29">
        <v>0</v>
      </c>
      <c r="F38" s="29">
        <v>0</v>
      </c>
      <c r="G38" s="104"/>
      <c r="H38" s="14"/>
      <c r="I38" s="14"/>
      <c r="J38" s="14"/>
      <c r="K38" s="14"/>
    </row>
    <row r="39" spans="1:11" ht="12.75">
      <c r="A39" s="22" t="s">
        <v>465</v>
      </c>
      <c r="B39" s="27" t="s">
        <v>544</v>
      </c>
      <c r="C39" s="24"/>
      <c r="D39" s="24"/>
      <c r="E39" s="29">
        <v>154721275</v>
      </c>
      <c r="F39" s="29">
        <v>129589871</v>
      </c>
      <c r="G39" s="104"/>
      <c r="H39" s="104"/>
      <c r="I39" s="14"/>
      <c r="J39" s="14"/>
      <c r="K39" s="14"/>
    </row>
    <row r="40" spans="1:11" ht="12.75">
      <c r="A40" s="22" t="s">
        <v>466</v>
      </c>
      <c r="B40" s="26" t="s">
        <v>545</v>
      </c>
      <c r="C40" s="24"/>
      <c r="D40" s="24"/>
      <c r="E40" s="29">
        <v>1701904</v>
      </c>
      <c r="F40" s="29">
        <v>2878850</v>
      </c>
      <c r="G40" s="104"/>
      <c r="H40" s="14"/>
      <c r="I40" s="14"/>
      <c r="J40" s="14"/>
      <c r="K40" s="14"/>
    </row>
    <row r="41" spans="1:11" ht="13.5" customHeight="1">
      <c r="A41" s="22" t="s">
        <v>471</v>
      </c>
      <c r="B41" s="27" t="s">
        <v>546</v>
      </c>
      <c r="C41" s="24"/>
      <c r="D41" s="24"/>
      <c r="E41" s="135">
        <v>6691794</v>
      </c>
      <c r="F41" s="135">
        <v>9693545</v>
      </c>
      <c r="G41" s="14"/>
      <c r="H41" s="14"/>
      <c r="I41" s="14"/>
      <c r="J41" s="14"/>
      <c r="K41" s="14"/>
    </row>
    <row r="42" spans="1:11" ht="12.75">
      <c r="A42" s="22"/>
      <c r="B42" s="128" t="s">
        <v>440</v>
      </c>
      <c r="C42" s="24"/>
      <c r="D42" s="24"/>
      <c r="E42" s="112">
        <f>SUM(E38:E41)</f>
        <v>163114973</v>
      </c>
      <c r="F42" s="112">
        <f>SUM(F38:F41)</f>
        <v>142162266</v>
      </c>
      <c r="G42" s="14"/>
      <c r="H42" s="104"/>
      <c r="I42" s="14"/>
      <c r="J42" s="14"/>
      <c r="K42" s="14"/>
    </row>
    <row r="43" spans="1:11" ht="15.75">
      <c r="A43" s="48">
        <v>3</v>
      </c>
      <c r="B43" s="44" t="s">
        <v>453</v>
      </c>
      <c r="C43" s="24"/>
      <c r="D43" s="24"/>
      <c r="E43" s="180">
        <v>0</v>
      </c>
      <c r="F43" s="180">
        <v>0</v>
      </c>
      <c r="G43" s="14"/>
      <c r="H43" s="104"/>
      <c r="I43" s="14"/>
      <c r="J43" s="14"/>
      <c r="K43" s="14"/>
    </row>
    <row r="44" spans="1:11" ht="13.5" customHeight="1">
      <c r="A44" s="48">
        <v>4</v>
      </c>
      <c r="B44" s="44" t="s">
        <v>454</v>
      </c>
      <c r="C44" s="24"/>
      <c r="D44" s="24"/>
      <c r="E44" s="180">
        <f>SUM(E45:E47)</f>
        <v>0</v>
      </c>
      <c r="F44" s="180">
        <f>SUM(F45:F47)</f>
        <v>0</v>
      </c>
      <c r="G44" s="14"/>
      <c r="H44" s="104"/>
      <c r="I44" s="14"/>
      <c r="J44" s="14"/>
      <c r="K44" s="14"/>
    </row>
    <row r="45" spans="1:11" ht="12.75">
      <c r="A45" s="22" t="s">
        <v>464</v>
      </c>
      <c r="B45" s="26" t="s">
        <v>547</v>
      </c>
      <c r="C45" s="24"/>
      <c r="D45" s="24"/>
      <c r="E45" s="29">
        <v>0</v>
      </c>
      <c r="F45" s="29">
        <v>0</v>
      </c>
      <c r="G45" s="104"/>
      <c r="H45" s="14"/>
      <c r="I45" s="14"/>
      <c r="J45" s="14"/>
      <c r="K45" s="14"/>
    </row>
    <row r="46" spans="1:11" ht="12.75">
      <c r="A46" s="22" t="s">
        <v>465</v>
      </c>
      <c r="B46" s="26" t="s">
        <v>548</v>
      </c>
      <c r="C46" s="24"/>
      <c r="D46" s="24"/>
      <c r="E46" s="29">
        <v>0</v>
      </c>
      <c r="F46" s="29">
        <v>0</v>
      </c>
      <c r="G46" s="104"/>
      <c r="H46" s="14"/>
      <c r="I46" s="14"/>
      <c r="J46" s="14"/>
      <c r="K46" s="14"/>
    </row>
    <row r="47" spans="1:11" ht="12.75">
      <c r="A47" s="22" t="s">
        <v>466</v>
      </c>
      <c r="B47" s="26" t="s">
        <v>549</v>
      </c>
      <c r="C47" s="24"/>
      <c r="D47" s="24"/>
      <c r="E47" s="29">
        <v>0</v>
      </c>
      <c r="F47" s="29">
        <v>0</v>
      </c>
      <c r="G47" s="104"/>
      <c r="H47" s="14"/>
      <c r="I47" s="14"/>
      <c r="J47" s="14"/>
      <c r="K47" s="14"/>
    </row>
    <row r="48" spans="1:11" ht="13.5" customHeight="1">
      <c r="A48" s="48">
        <v>5</v>
      </c>
      <c r="B48" s="129" t="s">
        <v>455</v>
      </c>
      <c r="C48" s="24"/>
      <c r="D48" s="24"/>
      <c r="E48" s="180">
        <v>0</v>
      </c>
      <c r="F48" s="180">
        <v>0</v>
      </c>
      <c r="G48" s="104"/>
      <c r="H48" s="119"/>
      <c r="I48" s="14"/>
      <c r="J48" s="14"/>
      <c r="K48" s="14"/>
    </row>
    <row r="49" spans="1:11" ht="15.75">
      <c r="A49" s="48">
        <v>6</v>
      </c>
      <c r="B49" s="44" t="s">
        <v>456</v>
      </c>
      <c r="C49" s="24"/>
      <c r="D49" s="24"/>
      <c r="E49" s="180">
        <v>0</v>
      </c>
      <c r="F49" s="180">
        <v>0</v>
      </c>
      <c r="G49" s="14"/>
      <c r="H49" s="14"/>
      <c r="I49" s="14"/>
      <c r="J49" s="14"/>
      <c r="K49" s="14"/>
    </row>
    <row r="50" spans="1:11" ht="15.75" customHeight="1">
      <c r="A50" s="48"/>
      <c r="B50" s="44"/>
      <c r="C50" s="24"/>
      <c r="D50" s="24"/>
      <c r="E50" s="134"/>
      <c r="F50" s="134"/>
      <c r="G50" s="14"/>
      <c r="H50" s="14"/>
      <c r="I50" s="14"/>
      <c r="J50" s="14"/>
      <c r="K50" s="14"/>
    </row>
    <row r="51" spans="1:11" ht="18">
      <c r="A51" s="22"/>
      <c r="B51" s="44" t="s">
        <v>457</v>
      </c>
      <c r="C51" s="24"/>
      <c r="D51" s="24"/>
      <c r="E51" s="181">
        <f>E31+E37+E43+E44+E48+E49</f>
        <v>168810929</v>
      </c>
      <c r="F51" s="181">
        <f>F31+F37+F43+F44+F48+F49</f>
        <v>153786666</v>
      </c>
      <c r="G51" s="14"/>
      <c r="H51" s="14"/>
      <c r="I51" s="14"/>
      <c r="J51" s="14"/>
      <c r="K51" s="14"/>
    </row>
    <row r="52" spans="1:11" ht="12.75">
      <c r="A52" s="165"/>
      <c r="B52" s="164"/>
      <c r="C52" s="246"/>
      <c r="D52" s="246"/>
      <c r="E52" s="166"/>
      <c r="F52" s="166"/>
      <c r="G52" s="14"/>
      <c r="H52" s="14"/>
      <c r="I52" s="14"/>
      <c r="J52" s="14"/>
      <c r="K52" s="14"/>
    </row>
    <row r="53" spans="1:11" ht="18" customHeight="1">
      <c r="A53" s="247"/>
      <c r="B53" s="117" t="s">
        <v>458</v>
      </c>
      <c r="C53" s="247"/>
      <c r="D53" s="247"/>
      <c r="E53" s="248">
        <f>E6+E30</f>
        <v>190586807</v>
      </c>
      <c r="F53" s="248">
        <f>F6+F30</f>
        <v>227606067</v>
      </c>
      <c r="G53" s="14"/>
      <c r="H53" s="14"/>
      <c r="I53" s="14"/>
      <c r="J53" s="14"/>
      <c r="K53" s="14"/>
    </row>
    <row r="54" spans="1:11" s="15" customFormat="1" ht="13.5" customHeight="1">
      <c r="A54" s="275"/>
      <c r="B54" s="275"/>
      <c r="C54" s="275"/>
      <c r="D54" s="275"/>
      <c r="E54" s="275"/>
      <c r="F54" s="275"/>
      <c r="G54" s="276"/>
      <c r="H54" s="16"/>
      <c r="I54" s="16"/>
      <c r="J54" s="16"/>
      <c r="K54" s="16"/>
    </row>
    <row r="55" spans="1:7" s="15" customFormat="1" ht="21.75" customHeight="1">
      <c r="A55" s="275"/>
      <c r="B55" s="275" t="s">
        <v>301</v>
      </c>
      <c r="C55" s="275"/>
      <c r="D55" s="275"/>
      <c r="E55" s="275" t="s">
        <v>37</v>
      </c>
      <c r="F55" s="275"/>
      <c r="G55" s="276"/>
    </row>
    <row r="56" spans="1:7" s="15" customFormat="1" ht="25.5" customHeight="1">
      <c r="A56" s="275"/>
      <c r="B56" s="275" t="s">
        <v>387</v>
      </c>
      <c r="C56" s="275"/>
      <c r="D56" s="275"/>
      <c r="E56" s="275" t="s">
        <v>167</v>
      </c>
      <c r="F56" s="275"/>
      <c r="G56" s="276"/>
    </row>
    <row r="57" spans="2:6" ht="12.75">
      <c r="B57" s="14"/>
      <c r="C57" s="17"/>
      <c r="D57" s="17"/>
      <c r="E57" s="104"/>
      <c r="F57" s="104"/>
    </row>
    <row r="58" spans="2:6" ht="12.75">
      <c r="B58" s="14"/>
      <c r="C58" s="17"/>
      <c r="D58" s="17"/>
      <c r="E58" s="104">
        <f>+E53-Pasivi!E50</f>
        <v>0</v>
      </c>
      <c r="F58" s="104">
        <f>+F53-Pasivi!F50</f>
        <v>0</v>
      </c>
    </row>
    <row r="59" spans="2:6" ht="12.75">
      <c r="B59" s="14"/>
      <c r="C59" s="14"/>
      <c r="D59" s="14"/>
      <c r="E59" s="14"/>
      <c r="F59" s="14"/>
    </row>
  </sheetData>
  <printOptions/>
  <pageMargins left="0.64" right="0.16" top="0.46" bottom="0.78" header="0.28" footer="0.5"/>
  <pageSetup horizontalDpi="600" verticalDpi="600" orientation="portrait" paperSize="9" scale="90" r:id="rId1"/>
  <headerFooter alignWithMargins="0">
    <oddFooter>&amp;CFaqe  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pane xSplit="6" ySplit="5" topLeftCell="G27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H34" sqref="H34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3.8515625" style="0" customWidth="1"/>
    <col min="4" max="4" width="15.57421875" style="0" customWidth="1"/>
    <col min="5" max="6" width="16.8515625" style="0" customWidth="1"/>
    <col min="7" max="7" width="12.00390625" style="0" bestFit="1" customWidth="1"/>
    <col min="8" max="8" width="10.140625" style="0" bestFit="1" customWidth="1"/>
  </cols>
  <sheetData>
    <row r="1" spans="1:2" ht="21" customHeight="1">
      <c r="A1" s="23"/>
      <c r="B1" s="123" t="s">
        <v>700</v>
      </c>
    </row>
    <row r="2" spans="1:6" ht="21" customHeight="1" thickBot="1">
      <c r="A2" s="168"/>
      <c r="B2" s="168" t="s">
        <v>309</v>
      </c>
      <c r="C2" s="168"/>
      <c r="D2" s="168"/>
      <c r="E2" s="168"/>
      <c r="F2" s="168"/>
    </row>
    <row r="3" spans="1:6" ht="9" customHeight="1" thickTop="1">
      <c r="A3" s="34"/>
      <c r="B3" s="35"/>
      <c r="C3" s="35"/>
      <c r="D3" s="35"/>
      <c r="E3" s="35"/>
      <c r="F3" s="35"/>
    </row>
    <row r="4" spans="1:6" ht="14.25" customHeight="1">
      <c r="A4" s="32"/>
      <c r="B4" s="16"/>
      <c r="C4" s="33" t="s">
        <v>307</v>
      </c>
      <c r="D4" s="33"/>
      <c r="E4" s="40" t="s">
        <v>311</v>
      </c>
      <c r="F4" s="40" t="s">
        <v>311</v>
      </c>
    </row>
    <row r="5" spans="1:6" ht="17.25" customHeight="1">
      <c r="A5" s="18"/>
      <c r="B5" s="49" t="s">
        <v>461</v>
      </c>
      <c r="C5" s="19" t="s">
        <v>308</v>
      </c>
      <c r="D5" s="19" t="s">
        <v>683</v>
      </c>
      <c r="E5" s="41">
        <v>2010</v>
      </c>
      <c r="F5" s="41">
        <v>2009</v>
      </c>
    </row>
    <row r="6" spans="1:6" ht="15.75" customHeight="1">
      <c r="A6" s="47" t="s">
        <v>312</v>
      </c>
      <c r="B6" s="46" t="s">
        <v>459</v>
      </c>
      <c r="C6" s="25"/>
      <c r="D6" s="25"/>
      <c r="E6" s="280">
        <f>E22</f>
        <v>121283417</v>
      </c>
      <c r="F6" s="283">
        <f>F22</f>
        <v>161270090</v>
      </c>
    </row>
    <row r="7" spans="1:6" ht="13.5" customHeight="1">
      <c r="A7" s="48">
        <v>1</v>
      </c>
      <c r="B7" s="45" t="s">
        <v>462</v>
      </c>
      <c r="C7" s="24"/>
      <c r="D7" s="24"/>
      <c r="E7" s="180">
        <v>0</v>
      </c>
      <c r="F7" s="284">
        <v>0</v>
      </c>
    </row>
    <row r="8" spans="1:8" ht="15.75">
      <c r="A8" s="48">
        <v>2</v>
      </c>
      <c r="B8" s="45" t="s">
        <v>463</v>
      </c>
      <c r="C8" s="24"/>
      <c r="D8" s="24"/>
      <c r="E8" s="180">
        <f>SUM(E9:E11)</f>
        <v>9668911</v>
      </c>
      <c r="F8" s="284">
        <f>SUM(F9:F11)</f>
        <v>16300000</v>
      </c>
      <c r="H8" s="105">
        <f>+F8-E8</f>
        <v>6631089</v>
      </c>
    </row>
    <row r="9" spans="1:6" ht="12.75">
      <c r="A9" s="22" t="s">
        <v>464</v>
      </c>
      <c r="B9" s="21" t="s">
        <v>467</v>
      </c>
      <c r="C9" s="24"/>
      <c r="D9" s="24"/>
      <c r="E9" s="29">
        <v>9668911</v>
      </c>
      <c r="F9" s="285">
        <v>16300000</v>
      </c>
    </row>
    <row r="10" spans="1:6" ht="12.75">
      <c r="A10" s="22" t="s">
        <v>465</v>
      </c>
      <c r="B10" s="21" t="s">
        <v>468</v>
      </c>
      <c r="C10" s="24"/>
      <c r="D10" s="24"/>
      <c r="E10" s="29">
        <v>0</v>
      </c>
      <c r="F10" s="285">
        <v>0</v>
      </c>
    </row>
    <row r="11" spans="1:6" ht="12.75">
      <c r="A11" s="22" t="s">
        <v>466</v>
      </c>
      <c r="B11" s="21" t="s">
        <v>469</v>
      </c>
      <c r="C11" s="24"/>
      <c r="D11" s="24"/>
      <c r="E11" s="29">
        <v>0</v>
      </c>
      <c r="F11" s="285">
        <v>0</v>
      </c>
    </row>
    <row r="12" spans="1:6" ht="12.75">
      <c r="A12" s="22"/>
      <c r="B12" s="126" t="s">
        <v>440</v>
      </c>
      <c r="C12" s="24"/>
      <c r="D12" s="24"/>
      <c r="E12" s="135"/>
      <c r="F12" s="286"/>
    </row>
    <row r="13" spans="1:7" ht="15.75">
      <c r="A13" s="48">
        <v>3</v>
      </c>
      <c r="B13" s="45" t="s">
        <v>470</v>
      </c>
      <c r="C13" s="24"/>
      <c r="D13" s="24"/>
      <c r="E13" s="180">
        <f>E19</f>
        <v>111614506</v>
      </c>
      <c r="F13" s="284">
        <f>F19</f>
        <v>144970090</v>
      </c>
      <c r="G13" s="105"/>
    </row>
    <row r="14" spans="1:7" ht="12.75">
      <c r="A14" s="22" t="s">
        <v>464</v>
      </c>
      <c r="B14" s="21" t="s">
        <v>473</v>
      </c>
      <c r="C14" s="24"/>
      <c r="D14" s="24"/>
      <c r="E14" s="29">
        <v>23990601</v>
      </c>
      <c r="F14" s="285">
        <v>26873583</v>
      </c>
      <c r="G14" s="105"/>
    </row>
    <row r="15" spans="1:7" ht="12.75">
      <c r="A15" s="22" t="s">
        <v>465</v>
      </c>
      <c r="B15" s="21" t="s">
        <v>474</v>
      </c>
      <c r="C15" s="24"/>
      <c r="D15" s="24"/>
      <c r="E15" s="29">
        <v>903226</v>
      </c>
      <c r="F15" s="285">
        <v>715649</v>
      </c>
      <c r="G15" s="105"/>
    </row>
    <row r="16" spans="1:7" ht="12.75">
      <c r="A16" s="22" t="s">
        <v>466</v>
      </c>
      <c r="B16" s="21" t="s">
        <v>475</v>
      </c>
      <c r="C16" s="24"/>
      <c r="D16" s="24"/>
      <c r="E16" s="281">
        <v>190239</v>
      </c>
      <c r="F16" s="287">
        <v>257224</v>
      </c>
      <c r="G16" s="202"/>
    </row>
    <row r="17" spans="1:7" ht="12.75">
      <c r="A17" s="22" t="s">
        <v>471</v>
      </c>
      <c r="B17" s="21" t="s">
        <v>476</v>
      </c>
      <c r="C17" s="24"/>
      <c r="D17" s="24"/>
      <c r="E17" s="29">
        <v>78120440</v>
      </c>
      <c r="F17" s="285">
        <v>117123634</v>
      </c>
      <c r="G17" s="105"/>
    </row>
    <row r="18" spans="1:6" ht="13.5" customHeight="1">
      <c r="A18" s="22" t="s">
        <v>472</v>
      </c>
      <c r="B18" s="21" t="s">
        <v>477</v>
      </c>
      <c r="C18" s="24"/>
      <c r="D18" s="24"/>
      <c r="E18" s="135">
        <v>8410000</v>
      </c>
      <c r="F18" s="286">
        <v>0</v>
      </c>
    </row>
    <row r="19" spans="1:8" ht="12.75">
      <c r="A19" s="22"/>
      <c r="B19" s="126" t="s">
        <v>442</v>
      </c>
      <c r="C19" s="24"/>
      <c r="D19" s="24"/>
      <c r="E19" s="112">
        <f>SUM(E14:E18)</f>
        <v>111614506</v>
      </c>
      <c r="F19" s="288">
        <f>SUM(F14:F18)</f>
        <v>144970090</v>
      </c>
      <c r="H19" s="105">
        <f>+F19-E19</f>
        <v>33355584</v>
      </c>
    </row>
    <row r="20" spans="1:6" ht="12.75">
      <c r="A20" s="48">
        <v>4</v>
      </c>
      <c r="B20" s="45" t="s">
        <v>478</v>
      </c>
      <c r="C20" s="24"/>
      <c r="D20" s="24"/>
      <c r="E20" s="29"/>
      <c r="F20" s="285"/>
    </row>
    <row r="21" spans="1:6" ht="12.75">
      <c r="A21" s="48">
        <v>5</v>
      </c>
      <c r="B21" s="45" t="s">
        <v>479</v>
      </c>
      <c r="C21" s="24"/>
      <c r="D21" s="24"/>
      <c r="E21" s="29"/>
      <c r="F21" s="285"/>
    </row>
    <row r="22" spans="1:8" ht="18">
      <c r="A22" s="22"/>
      <c r="B22" s="44" t="s">
        <v>480</v>
      </c>
      <c r="C22" s="24"/>
      <c r="D22" s="24"/>
      <c r="E22" s="181">
        <f>E7+E8+E13+E20+E21</f>
        <v>121283417</v>
      </c>
      <c r="F22" s="289">
        <f>F7+F8+F13+F20+F21</f>
        <v>161270090</v>
      </c>
      <c r="H22" s="105">
        <f>+F22-E22</f>
        <v>39986673</v>
      </c>
    </row>
    <row r="23" spans="1:7" ht="13.5" customHeight="1">
      <c r="A23" s="22"/>
      <c r="B23" s="26"/>
      <c r="C23" s="24"/>
      <c r="D23" s="24"/>
      <c r="E23" s="135"/>
      <c r="F23" s="286"/>
      <c r="G23" s="105"/>
    </row>
    <row r="24" spans="1:8" ht="18.75" customHeight="1">
      <c r="A24" s="48" t="s">
        <v>377</v>
      </c>
      <c r="B24" s="44" t="s">
        <v>481</v>
      </c>
      <c r="C24" s="24"/>
      <c r="D24" s="24"/>
      <c r="E24" s="181">
        <f>E32</f>
        <v>22356297</v>
      </c>
      <c r="F24" s="289">
        <f>F32</f>
        <v>21911870</v>
      </c>
      <c r="G24" s="105"/>
      <c r="H24" s="105"/>
    </row>
    <row r="25" spans="1:8" ht="15.75">
      <c r="A25" s="48">
        <v>1</v>
      </c>
      <c r="B25" s="44" t="s">
        <v>482</v>
      </c>
      <c r="C25" s="24"/>
      <c r="D25" s="24"/>
      <c r="E25" s="180">
        <f>E28</f>
        <v>0</v>
      </c>
      <c r="F25" s="284">
        <f>F28</f>
        <v>0</v>
      </c>
      <c r="G25" s="105"/>
      <c r="H25" s="105"/>
    </row>
    <row r="26" spans="1:6" ht="12.75">
      <c r="A26" s="22" t="s">
        <v>464</v>
      </c>
      <c r="B26" s="26" t="s">
        <v>483</v>
      </c>
      <c r="C26" s="24"/>
      <c r="D26" s="24"/>
      <c r="E26" s="29">
        <v>0</v>
      </c>
      <c r="F26" s="285">
        <v>0</v>
      </c>
    </row>
    <row r="27" spans="1:6" ht="15.75" customHeight="1">
      <c r="A27" s="113" t="s">
        <v>465</v>
      </c>
      <c r="B27" s="130" t="s">
        <v>484</v>
      </c>
      <c r="C27" s="24"/>
      <c r="D27" s="24"/>
      <c r="E27" s="135">
        <v>0</v>
      </c>
      <c r="F27" s="286">
        <v>0</v>
      </c>
    </row>
    <row r="28" spans="1:6" ht="13.5" customHeight="1">
      <c r="A28" s="22"/>
      <c r="B28" s="128" t="s">
        <v>451</v>
      </c>
      <c r="C28" s="24"/>
      <c r="D28" s="24"/>
      <c r="E28" s="135"/>
      <c r="F28" s="286"/>
    </row>
    <row r="29" spans="1:7" ht="15.75">
      <c r="A29" s="48">
        <v>2</v>
      </c>
      <c r="B29" s="44" t="s">
        <v>485</v>
      </c>
      <c r="C29" s="24"/>
      <c r="D29" s="24"/>
      <c r="E29" s="180">
        <v>22356297</v>
      </c>
      <c r="F29" s="284">
        <v>21911870</v>
      </c>
      <c r="G29" s="105"/>
    </row>
    <row r="30" spans="1:6" ht="15.75">
      <c r="A30" s="48">
        <v>3</v>
      </c>
      <c r="B30" s="44" t="s">
        <v>486</v>
      </c>
      <c r="C30" s="24"/>
      <c r="D30" s="24"/>
      <c r="E30" s="180">
        <v>0</v>
      </c>
      <c r="F30" s="284">
        <v>0</v>
      </c>
    </row>
    <row r="31" spans="1:6" ht="15.75">
      <c r="A31" s="48">
        <v>4</v>
      </c>
      <c r="B31" s="44" t="s">
        <v>478</v>
      </c>
      <c r="C31" s="24"/>
      <c r="D31" s="24"/>
      <c r="E31" s="180">
        <v>0</v>
      </c>
      <c r="F31" s="284">
        <v>0</v>
      </c>
    </row>
    <row r="32" spans="1:6" ht="18">
      <c r="A32" s="22"/>
      <c r="B32" s="129" t="s">
        <v>487</v>
      </c>
      <c r="C32" s="24"/>
      <c r="D32" s="24"/>
      <c r="E32" s="181">
        <f>+E29+E30+E31+E25</f>
        <v>22356297</v>
      </c>
      <c r="F32" s="289">
        <f>+F29+F30+F31+F25</f>
        <v>21911870</v>
      </c>
    </row>
    <row r="33" spans="1:8" ht="18">
      <c r="A33" s="22"/>
      <c r="B33" s="43" t="s">
        <v>488</v>
      </c>
      <c r="C33" s="24"/>
      <c r="D33" s="24"/>
      <c r="E33" s="181">
        <f>E6+E32</f>
        <v>143639714</v>
      </c>
      <c r="F33" s="289">
        <f>F6+F32</f>
        <v>183181960</v>
      </c>
      <c r="H33" s="105">
        <f>+F33-E33</f>
        <v>39542246</v>
      </c>
    </row>
    <row r="34" spans="1:6" ht="18">
      <c r="A34" s="48" t="s">
        <v>313</v>
      </c>
      <c r="B34" s="44" t="s">
        <v>489</v>
      </c>
      <c r="C34" s="24"/>
      <c r="D34" s="24"/>
      <c r="E34" s="181">
        <f>E47</f>
        <v>46947093</v>
      </c>
      <c r="F34" s="289">
        <f>F47</f>
        <v>44424107</v>
      </c>
    </row>
    <row r="35" spans="1:6" ht="15.75">
      <c r="A35" s="48">
        <v>1</v>
      </c>
      <c r="B35" s="44" t="s">
        <v>490</v>
      </c>
      <c r="C35" s="24"/>
      <c r="D35" s="24"/>
      <c r="E35" s="180">
        <v>0</v>
      </c>
      <c r="F35" s="284">
        <v>0</v>
      </c>
    </row>
    <row r="36" spans="1:6" ht="13.5" customHeight="1">
      <c r="A36" s="48">
        <v>2</v>
      </c>
      <c r="B36" s="127" t="s">
        <v>491</v>
      </c>
      <c r="C36" s="24"/>
      <c r="D36" s="24"/>
      <c r="E36" s="180">
        <v>0</v>
      </c>
      <c r="F36" s="284">
        <v>0</v>
      </c>
    </row>
    <row r="37" spans="1:6" ht="15.75">
      <c r="A37" s="48">
        <v>3</v>
      </c>
      <c r="B37" s="44" t="s">
        <v>492</v>
      </c>
      <c r="C37" s="24"/>
      <c r="D37" s="24"/>
      <c r="E37" s="180">
        <v>44420000</v>
      </c>
      <c r="F37" s="284">
        <v>100000</v>
      </c>
    </row>
    <row r="38" spans="1:6" ht="15.75">
      <c r="A38" s="48">
        <v>4</v>
      </c>
      <c r="B38" s="44" t="s">
        <v>493</v>
      </c>
      <c r="C38" s="24"/>
      <c r="D38" s="24"/>
      <c r="E38" s="180">
        <v>0</v>
      </c>
      <c r="F38" s="284">
        <v>0</v>
      </c>
    </row>
    <row r="39" spans="1:6" ht="15.75">
      <c r="A39" s="48">
        <v>5</v>
      </c>
      <c r="B39" s="44" t="s">
        <v>494</v>
      </c>
      <c r="C39" s="24"/>
      <c r="D39" s="24"/>
      <c r="E39" s="180">
        <v>0</v>
      </c>
      <c r="F39" s="284">
        <v>0</v>
      </c>
    </row>
    <row r="40" spans="1:6" ht="15.75">
      <c r="A40" s="48">
        <v>6</v>
      </c>
      <c r="B40" s="44" t="s">
        <v>495</v>
      </c>
      <c r="C40" s="24"/>
      <c r="D40" s="24"/>
      <c r="E40" s="180">
        <v>0</v>
      </c>
      <c r="F40" s="284">
        <v>0</v>
      </c>
    </row>
    <row r="41" spans="1:6" ht="15.75">
      <c r="A41" s="48">
        <v>7</v>
      </c>
      <c r="B41" s="44" t="s">
        <v>496</v>
      </c>
      <c r="C41" s="24"/>
      <c r="D41" s="24"/>
      <c r="E41" s="180">
        <v>4107</v>
      </c>
      <c r="F41" s="284">
        <v>10000</v>
      </c>
    </row>
    <row r="42" spans="1:8" ht="15.75">
      <c r="A42" s="48">
        <v>8</v>
      </c>
      <c r="B42" s="44" t="s">
        <v>497</v>
      </c>
      <c r="C42" s="24"/>
      <c r="D42" s="24"/>
      <c r="E42" s="180"/>
      <c r="F42" s="284">
        <v>48191051</v>
      </c>
      <c r="G42" s="105"/>
      <c r="H42" s="105"/>
    </row>
    <row r="43" spans="1:8" ht="15.75">
      <c r="A43" s="48">
        <v>9</v>
      </c>
      <c r="B43" s="44" t="s">
        <v>498</v>
      </c>
      <c r="C43" s="24"/>
      <c r="D43" s="24"/>
      <c r="E43" s="180"/>
      <c r="F43" s="284">
        <v>0</v>
      </c>
      <c r="H43" s="105"/>
    </row>
    <row r="44" spans="1:8" ht="15.75">
      <c r="A44" s="48">
        <v>10</v>
      </c>
      <c r="B44" s="44" t="s">
        <v>499</v>
      </c>
      <c r="C44" s="24"/>
      <c r="D44" s="24"/>
      <c r="E44" s="262">
        <v>2522986</v>
      </c>
      <c r="F44" s="290">
        <v>-3876944</v>
      </c>
      <c r="H44" s="105"/>
    </row>
    <row r="45" spans="1:8" ht="12.75">
      <c r="A45" s="22"/>
      <c r="B45" s="44"/>
      <c r="C45" s="24"/>
      <c r="D45" s="24"/>
      <c r="E45" s="29"/>
      <c r="F45" s="285"/>
      <c r="H45" s="105"/>
    </row>
    <row r="46" spans="1:6" ht="13.5" customHeight="1">
      <c r="A46" s="22"/>
      <c r="B46" s="27"/>
      <c r="C46" s="24"/>
      <c r="D46" s="24"/>
      <c r="E46" s="135"/>
      <c r="F46" s="286"/>
    </row>
    <row r="47" spans="1:6" ht="15.75" customHeight="1">
      <c r="A47" s="48"/>
      <c r="B47" s="44" t="s">
        <v>500</v>
      </c>
      <c r="C47" s="24"/>
      <c r="D47" s="24"/>
      <c r="E47" s="181">
        <f>SUM(E35:E44)</f>
        <v>46947093</v>
      </c>
      <c r="F47" s="289">
        <f>SUM(F35:F44)</f>
        <v>44424107</v>
      </c>
    </row>
    <row r="48" spans="1:6" ht="12.75">
      <c r="A48" s="22"/>
      <c r="B48" s="27"/>
      <c r="C48" s="24"/>
      <c r="D48" s="24"/>
      <c r="E48" s="29"/>
      <c r="F48" s="285"/>
    </row>
    <row r="49" spans="1:6" ht="12.75">
      <c r="A49" s="165"/>
      <c r="B49" s="254"/>
      <c r="C49" s="246"/>
      <c r="D49" s="246"/>
      <c r="E49" s="160"/>
      <c r="F49" s="291"/>
    </row>
    <row r="50" spans="1:6" ht="18" customHeight="1">
      <c r="A50" s="247"/>
      <c r="B50" s="117" t="s">
        <v>501</v>
      </c>
      <c r="C50" s="247"/>
      <c r="D50" s="247"/>
      <c r="E50" s="248">
        <f>E6+E24+E34</f>
        <v>190586807</v>
      </c>
      <c r="F50" s="248">
        <f>F6+F24+F34</f>
        <v>227606067</v>
      </c>
    </row>
    <row r="51" spans="1:6" ht="13.5" customHeight="1">
      <c r="A51" s="249"/>
      <c r="B51" s="244"/>
      <c r="C51" s="249"/>
      <c r="D51" s="249"/>
      <c r="E51" s="250"/>
      <c r="F51" s="250"/>
    </row>
    <row r="52" spans="1:6" ht="18" customHeight="1">
      <c r="A52" s="249"/>
      <c r="B52" s="460" t="s">
        <v>301</v>
      </c>
      <c r="C52" s="460"/>
      <c r="D52" s="251"/>
      <c r="E52" s="461" t="s">
        <v>37</v>
      </c>
      <c r="F52" s="461"/>
    </row>
    <row r="53" spans="1:7" ht="19.5" customHeight="1">
      <c r="A53" s="249"/>
      <c r="B53" s="460" t="s">
        <v>387</v>
      </c>
      <c r="C53" s="460"/>
      <c r="D53" s="251"/>
      <c r="E53" s="461" t="s">
        <v>167</v>
      </c>
      <c r="F53" s="461"/>
      <c r="G53" s="105"/>
    </row>
    <row r="54" spans="1:6" ht="13.5" customHeight="1">
      <c r="A54" s="249"/>
      <c r="B54" s="253"/>
      <c r="C54" s="249"/>
      <c r="D54" s="249"/>
      <c r="E54" s="250"/>
      <c r="F54" s="250"/>
    </row>
    <row r="55" spans="5:6" ht="12.75">
      <c r="E55" s="105"/>
      <c r="F55" s="105"/>
    </row>
    <row r="57" spans="5:6" ht="12.75">
      <c r="E57" s="105"/>
      <c r="F57" s="105"/>
    </row>
    <row r="59" ht="12.75">
      <c r="E59" s="105"/>
    </row>
  </sheetData>
  <mergeCells count="4">
    <mergeCell ref="B52:C52"/>
    <mergeCell ref="E52:F52"/>
    <mergeCell ref="B53:C53"/>
    <mergeCell ref="E53:F53"/>
  </mergeCells>
  <printOptions/>
  <pageMargins left="0.6" right="0.36" top="0.53" bottom="0.7" header="0.4" footer="0.5"/>
  <pageSetup horizontalDpi="600" verticalDpi="600" orientation="portrait" paperSize="9" scale="90" r:id="rId1"/>
  <headerFooter alignWithMargins="0">
    <oddFooter>&amp;CFaqe  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pane xSplit="5" ySplit="5" topLeftCell="F3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D34" sqref="D34"/>
    </sheetView>
  </sheetViews>
  <sheetFormatPr defaultColWidth="9.140625" defaultRowHeight="12.75"/>
  <cols>
    <col min="1" max="1" width="4.7109375" style="0" customWidth="1"/>
    <col min="2" max="2" width="54.8515625" style="0" customWidth="1"/>
    <col min="3" max="3" width="12.8515625" style="0" customWidth="1"/>
    <col min="4" max="5" width="13.57421875" style="0" customWidth="1"/>
    <col min="6" max="6" width="10.7109375" style="0" bestFit="1" customWidth="1"/>
    <col min="7" max="7" width="12.00390625" style="0" customWidth="1"/>
  </cols>
  <sheetData>
    <row r="1" spans="1:2" ht="21" customHeight="1">
      <c r="A1" s="23"/>
      <c r="B1" s="123" t="s">
        <v>700</v>
      </c>
    </row>
    <row r="2" spans="1:5" ht="21" thickBot="1">
      <c r="A2" s="169"/>
      <c r="B2" s="168" t="s">
        <v>502</v>
      </c>
      <c r="C2" s="168"/>
      <c r="D2" s="168"/>
      <c r="E2" s="168"/>
    </row>
    <row r="3" spans="1:5" ht="21" thickTop="1">
      <c r="A3" s="34"/>
      <c r="B3" s="282" t="s">
        <v>684</v>
      </c>
      <c r="C3" s="35"/>
      <c r="D3" s="35"/>
      <c r="E3" s="35"/>
    </row>
    <row r="4" spans="1:5" ht="12.75">
      <c r="A4" s="32"/>
      <c r="B4" s="16"/>
      <c r="C4" s="40" t="s">
        <v>687</v>
      </c>
      <c r="D4" s="40" t="s">
        <v>686</v>
      </c>
      <c r="E4" s="40" t="s">
        <v>686</v>
      </c>
    </row>
    <row r="5" spans="1:18" ht="15">
      <c r="A5" s="131" t="s">
        <v>503</v>
      </c>
      <c r="B5" s="39" t="s">
        <v>504</v>
      </c>
      <c r="C5" s="41" t="s">
        <v>688</v>
      </c>
      <c r="D5" s="41">
        <v>2010</v>
      </c>
      <c r="E5" s="41">
        <v>2009</v>
      </c>
      <c r="H5" s="184"/>
      <c r="R5" s="15"/>
    </row>
    <row r="6" spans="1:5" ht="22.5" customHeight="1">
      <c r="A6" s="47">
        <v>1</v>
      </c>
      <c r="B6" s="132" t="s">
        <v>505</v>
      </c>
      <c r="C6" s="174">
        <v>701705</v>
      </c>
      <c r="D6" s="204">
        <v>0</v>
      </c>
      <c r="E6" s="204">
        <v>12278565</v>
      </c>
    </row>
    <row r="7" spans="1:13" ht="22.5" customHeight="1">
      <c r="A7" s="48">
        <v>2</v>
      </c>
      <c r="B7" s="138" t="s">
        <v>506</v>
      </c>
      <c r="C7" s="175" t="s">
        <v>689</v>
      </c>
      <c r="D7" s="203"/>
      <c r="E7" s="203"/>
      <c r="I7" s="15"/>
      <c r="J7" s="15"/>
      <c r="K7" s="15"/>
      <c r="L7" s="15"/>
      <c r="M7" s="15"/>
    </row>
    <row r="8" spans="1:5" ht="22.5" customHeight="1">
      <c r="A8" s="48">
        <v>3</v>
      </c>
      <c r="B8" s="45" t="s">
        <v>507</v>
      </c>
      <c r="C8" s="176"/>
      <c r="D8" s="171"/>
      <c r="E8" s="171"/>
    </row>
    <row r="9" spans="1:5" ht="22.5" customHeight="1">
      <c r="A9" s="48"/>
      <c r="B9" s="126" t="s">
        <v>644</v>
      </c>
      <c r="C9" s="177"/>
      <c r="D9" s="182">
        <f>D6+D7</f>
        <v>0</v>
      </c>
      <c r="E9" s="182">
        <f>E6+E7</f>
        <v>12278565</v>
      </c>
    </row>
    <row r="10" spans="1:5" ht="22.5" customHeight="1">
      <c r="A10" s="48">
        <v>3</v>
      </c>
      <c r="B10" s="173" t="s">
        <v>126</v>
      </c>
      <c r="C10" s="177">
        <v>71</v>
      </c>
      <c r="D10" s="182">
        <v>25131404</v>
      </c>
      <c r="E10" s="182">
        <v>85244567</v>
      </c>
    </row>
    <row r="11" spans="1:5" ht="22.5" customHeight="1">
      <c r="A11" s="48">
        <v>4</v>
      </c>
      <c r="B11" s="45" t="s">
        <v>508</v>
      </c>
      <c r="C11" s="175" t="s">
        <v>690</v>
      </c>
      <c r="D11" s="203">
        <v>3049821</v>
      </c>
      <c r="E11" s="203">
        <v>14851908</v>
      </c>
    </row>
    <row r="12" spans="1:5" ht="22.5" customHeight="1">
      <c r="A12" s="48">
        <v>5</v>
      </c>
      <c r="B12" s="45" t="s">
        <v>509</v>
      </c>
      <c r="C12" s="178" t="s">
        <v>691</v>
      </c>
      <c r="D12" s="179">
        <f>D13+D14</f>
        <v>7919787</v>
      </c>
      <c r="E12" s="179">
        <f>E13+E14</f>
        <v>11777700</v>
      </c>
    </row>
    <row r="13" spans="1:16" ht="22.5" customHeight="1">
      <c r="A13" s="22" t="s">
        <v>464</v>
      </c>
      <c r="B13" s="50" t="s">
        <v>510</v>
      </c>
      <c r="C13" s="178">
        <v>641</v>
      </c>
      <c r="D13" s="170">
        <v>7033324</v>
      </c>
      <c r="E13" s="170">
        <v>10285930</v>
      </c>
      <c r="N13" s="15"/>
      <c r="O13" s="15"/>
      <c r="P13" s="15"/>
    </row>
    <row r="14" spans="1:5" ht="22.5" customHeight="1">
      <c r="A14" s="22" t="s">
        <v>465</v>
      </c>
      <c r="B14" s="21" t="s">
        <v>511</v>
      </c>
      <c r="C14" s="178">
        <v>644</v>
      </c>
      <c r="D14" s="170">
        <v>886463</v>
      </c>
      <c r="E14" s="170">
        <v>1491770</v>
      </c>
    </row>
    <row r="15" spans="1:5" ht="22.5" customHeight="1">
      <c r="A15" s="48">
        <v>6</v>
      </c>
      <c r="B15" s="45" t="s">
        <v>512</v>
      </c>
      <c r="C15" s="178" t="s">
        <v>692</v>
      </c>
      <c r="D15" s="179">
        <v>4238197</v>
      </c>
      <c r="E15" s="179">
        <v>4342373</v>
      </c>
    </row>
    <row r="16" spans="1:5" ht="22.5" customHeight="1">
      <c r="A16" s="48">
        <v>7</v>
      </c>
      <c r="B16" s="45" t="s">
        <v>127</v>
      </c>
      <c r="C16" s="178"/>
      <c r="D16" s="179">
        <v>0</v>
      </c>
      <c r="E16" s="179">
        <v>49369793</v>
      </c>
    </row>
    <row r="17" spans="1:5" ht="22.5" customHeight="1">
      <c r="A17" s="48">
        <v>8</v>
      </c>
      <c r="B17" s="45" t="s">
        <v>513</v>
      </c>
      <c r="C17" s="178" t="s">
        <v>693</v>
      </c>
      <c r="D17" s="112">
        <v>5654389</v>
      </c>
      <c r="E17" s="112">
        <v>17937997</v>
      </c>
    </row>
    <row r="18" spans="1:7" ht="22.5" customHeight="1">
      <c r="A18" s="48"/>
      <c r="B18" s="126" t="s">
        <v>514</v>
      </c>
      <c r="C18" s="178"/>
      <c r="D18" s="183">
        <f>D11+D12+D15+D16+D17</f>
        <v>20862194</v>
      </c>
      <c r="E18" s="183">
        <f>E11+E12+E15+E16+E17</f>
        <v>98279771</v>
      </c>
      <c r="G18" s="105"/>
    </row>
    <row r="19" spans="1:7" ht="22.5" customHeight="1">
      <c r="A19" s="48">
        <v>9</v>
      </c>
      <c r="B19" s="45" t="s">
        <v>515</v>
      </c>
      <c r="C19" s="178"/>
      <c r="D19" s="183">
        <f>D9+D10-D18</f>
        <v>4269210</v>
      </c>
      <c r="E19" s="183">
        <f>E9+E10-E18</f>
        <v>-756639</v>
      </c>
      <c r="G19" s="105"/>
    </row>
    <row r="20" spans="1:7" ht="22.5" customHeight="1">
      <c r="A20" s="48"/>
      <c r="B20" s="45"/>
      <c r="C20" s="178"/>
      <c r="D20" s="155"/>
      <c r="E20" s="155"/>
      <c r="G20" s="105"/>
    </row>
    <row r="21" spans="1:7" ht="22.5" customHeight="1">
      <c r="A21" s="48">
        <v>10</v>
      </c>
      <c r="B21" s="45" t="s">
        <v>685</v>
      </c>
      <c r="C21" s="178">
        <v>761661</v>
      </c>
      <c r="D21" s="263">
        <v>0</v>
      </c>
      <c r="E21" s="263">
        <v>0</v>
      </c>
      <c r="G21" s="105"/>
    </row>
    <row r="22" spans="1:7" ht="22.5" customHeight="1">
      <c r="A22" s="48">
        <v>11</v>
      </c>
      <c r="B22" s="45" t="s">
        <v>516</v>
      </c>
      <c r="C22" s="178">
        <v>762662</v>
      </c>
      <c r="D22" s="203">
        <v>0</v>
      </c>
      <c r="E22" s="203">
        <v>0</v>
      </c>
      <c r="G22" s="105"/>
    </row>
    <row r="23" spans="1:7" ht="22.5" customHeight="1">
      <c r="A23" s="48">
        <v>12</v>
      </c>
      <c r="B23" s="45" t="s">
        <v>517</v>
      </c>
      <c r="C23" s="178"/>
      <c r="D23" s="182">
        <f>D24+D25+D26+D27+D28</f>
        <v>-1449855</v>
      </c>
      <c r="E23" s="182">
        <f>E24+E25+E26+E27+E28</f>
        <v>-2967500</v>
      </c>
      <c r="G23" s="105"/>
    </row>
    <row r="24" spans="1:7" ht="22.5" customHeight="1">
      <c r="A24" s="133" t="s">
        <v>464</v>
      </c>
      <c r="B24" s="21" t="s">
        <v>518</v>
      </c>
      <c r="C24" s="178" t="s">
        <v>694</v>
      </c>
      <c r="D24" s="170">
        <v>2911556</v>
      </c>
      <c r="E24" s="170"/>
      <c r="G24" s="105"/>
    </row>
    <row r="25" spans="1:7" ht="22.5" customHeight="1">
      <c r="A25" s="22"/>
      <c r="B25" s="21" t="s">
        <v>519</v>
      </c>
      <c r="C25" s="178">
        <v>664665</v>
      </c>
      <c r="D25" s="170"/>
      <c r="E25" s="170"/>
      <c r="G25" s="105"/>
    </row>
    <row r="26" spans="1:7" ht="22.5" customHeight="1">
      <c r="A26" s="22" t="s">
        <v>465</v>
      </c>
      <c r="B26" s="21" t="s">
        <v>520</v>
      </c>
      <c r="C26" s="178">
        <v>767667</v>
      </c>
      <c r="D26" s="155">
        <v>-4277692</v>
      </c>
      <c r="E26" s="155">
        <v>-3061442</v>
      </c>
      <c r="G26" s="105"/>
    </row>
    <row r="27" spans="1:7" ht="22.5" customHeight="1">
      <c r="A27" s="22" t="s">
        <v>466</v>
      </c>
      <c r="B27" s="51" t="s">
        <v>521</v>
      </c>
      <c r="C27" s="178">
        <v>769669</v>
      </c>
      <c r="D27" s="170">
        <v>-83719</v>
      </c>
      <c r="E27" s="170">
        <v>93942</v>
      </c>
      <c r="F27" s="105"/>
      <c r="G27" s="105"/>
    </row>
    <row r="28" spans="1:7" ht="22.5" customHeight="1">
      <c r="A28" s="22" t="s">
        <v>471</v>
      </c>
      <c r="B28" s="51" t="s">
        <v>522</v>
      </c>
      <c r="C28" s="178">
        <v>768668</v>
      </c>
      <c r="D28" s="170"/>
      <c r="E28" s="170"/>
      <c r="G28" s="105"/>
    </row>
    <row r="29" spans="1:7" ht="22.5" customHeight="1">
      <c r="A29" s="22"/>
      <c r="B29" s="51"/>
      <c r="C29" s="178"/>
      <c r="D29" s="170"/>
      <c r="E29" s="170"/>
      <c r="G29" s="105"/>
    </row>
    <row r="30" spans="1:7" ht="17.25" customHeight="1">
      <c r="A30" s="48">
        <v>13</v>
      </c>
      <c r="B30" s="139" t="s">
        <v>523</v>
      </c>
      <c r="C30" s="178"/>
      <c r="D30" s="183">
        <f>D21+D22+D23</f>
        <v>-1449855</v>
      </c>
      <c r="E30" s="183">
        <f>E21+E22+E23</f>
        <v>-2967500</v>
      </c>
      <c r="G30" s="105"/>
    </row>
    <row r="31" spans="1:7" ht="12.75" customHeight="1">
      <c r="A31" s="48"/>
      <c r="B31" s="139"/>
      <c r="C31" s="178"/>
      <c r="D31" s="170"/>
      <c r="E31" s="170"/>
      <c r="G31" s="105"/>
    </row>
    <row r="32" spans="1:5" ht="12.75" customHeight="1">
      <c r="A32" s="48">
        <v>14</v>
      </c>
      <c r="B32" s="139" t="s">
        <v>526</v>
      </c>
      <c r="C32" s="178"/>
      <c r="D32" s="182">
        <f>D19+D30</f>
        <v>2819355</v>
      </c>
      <c r="E32" s="182">
        <f>E19+E30</f>
        <v>-3724139</v>
      </c>
    </row>
    <row r="33" spans="1:5" ht="12.75" customHeight="1">
      <c r="A33" s="48"/>
      <c r="B33" s="139"/>
      <c r="C33" s="178"/>
      <c r="D33" s="134"/>
      <c r="E33" s="134"/>
    </row>
    <row r="34" spans="1:5" ht="12.75" customHeight="1">
      <c r="A34" s="48">
        <v>15</v>
      </c>
      <c r="B34" s="44" t="s">
        <v>527</v>
      </c>
      <c r="C34" s="178">
        <v>69</v>
      </c>
      <c r="D34" s="182">
        <v>296369.4</v>
      </c>
      <c r="E34" s="182">
        <v>152805</v>
      </c>
    </row>
    <row r="35" spans="1:5" ht="12.75" customHeight="1">
      <c r="A35" s="48"/>
      <c r="B35" s="44"/>
      <c r="C35" s="178"/>
      <c r="D35" s="155"/>
      <c r="E35" s="155"/>
    </row>
    <row r="36" spans="1:6" ht="12.75" customHeight="1">
      <c r="A36" s="48">
        <v>16</v>
      </c>
      <c r="B36" s="43" t="s">
        <v>528</v>
      </c>
      <c r="C36" s="178"/>
      <c r="D36" s="182">
        <f>D32-D34</f>
        <v>2522985.6</v>
      </c>
      <c r="E36" s="182">
        <f>E32-E34</f>
        <v>-3876944</v>
      </c>
      <c r="F36" s="105"/>
    </row>
    <row r="37" spans="1:7" ht="12.75" customHeight="1">
      <c r="A37" s="48"/>
      <c r="B37" s="43"/>
      <c r="C37" s="178"/>
      <c r="D37" s="155"/>
      <c r="E37" s="155"/>
      <c r="G37" s="105"/>
    </row>
    <row r="38" spans="1:5" ht="12.75">
      <c r="A38" s="167">
        <v>17</v>
      </c>
      <c r="B38" s="255" t="s">
        <v>529</v>
      </c>
      <c r="C38" s="256"/>
      <c r="D38" s="172"/>
      <c r="E38" s="172"/>
    </row>
    <row r="39" spans="1:5" ht="15.75" customHeight="1">
      <c r="A39" s="101"/>
      <c r="B39" s="257"/>
      <c r="C39" s="258"/>
      <c r="D39" s="258"/>
      <c r="E39" s="258"/>
    </row>
    <row r="40" spans="1:6" ht="23.25" customHeight="1">
      <c r="A40" s="249"/>
      <c r="B40" s="460" t="s">
        <v>301</v>
      </c>
      <c r="C40" s="460"/>
      <c r="D40" s="264"/>
      <c r="E40" s="461"/>
      <c r="F40" s="461"/>
    </row>
    <row r="41" spans="1:6" ht="17.25" customHeight="1">
      <c r="A41" s="249"/>
      <c r="B41" s="460" t="s">
        <v>387</v>
      </c>
      <c r="C41" s="460"/>
      <c r="D41" s="461" t="s">
        <v>37</v>
      </c>
      <c r="E41" s="461"/>
      <c r="F41" s="252"/>
    </row>
    <row r="42" spans="1:6" ht="20.25" customHeight="1">
      <c r="A42" s="249"/>
      <c r="B42" s="244"/>
      <c r="C42" s="250"/>
      <c r="D42" s="461" t="s">
        <v>167</v>
      </c>
      <c r="E42" s="461"/>
      <c r="F42" s="244"/>
    </row>
    <row r="43" spans="1:6" ht="17.25" customHeight="1">
      <c r="A43" s="249"/>
      <c r="B43" s="244"/>
      <c r="C43" s="244"/>
      <c r="D43" s="244"/>
      <c r="E43" s="244"/>
      <c r="F43" s="244"/>
    </row>
    <row r="44" spans="1:5" ht="12.75" customHeight="1">
      <c r="A44" s="17"/>
      <c r="B44" s="119"/>
      <c r="C44" s="104"/>
      <c r="D44" s="104"/>
      <c r="E44" s="104"/>
    </row>
    <row r="45" spans="1:5" ht="12.75" customHeight="1">
      <c r="A45" s="17"/>
      <c r="B45" s="161"/>
      <c r="C45" s="104"/>
      <c r="D45" s="104"/>
      <c r="E45" s="104"/>
    </row>
    <row r="46" spans="1:5" ht="12.75" customHeight="1">
      <c r="A46" s="17"/>
      <c r="B46" s="161"/>
      <c r="C46" s="104"/>
      <c r="D46" s="104"/>
      <c r="E46" s="104"/>
    </row>
    <row r="47" spans="1:5" ht="12.75" customHeight="1">
      <c r="A47" s="17"/>
      <c r="B47" s="161"/>
      <c r="C47" s="104"/>
      <c r="D47" s="104"/>
      <c r="E47" s="104"/>
    </row>
    <row r="48" spans="1:5" ht="12.75" customHeight="1">
      <c r="A48" s="17"/>
      <c r="B48" s="161"/>
      <c r="C48" s="104"/>
      <c r="D48" s="104"/>
      <c r="E48" s="104"/>
    </row>
    <row r="49" spans="1:5" ht="12.75" customHeight="1">
      <c r="A49" s="17"/>
      <c r="B49" s="161"/>
      <c r="C49" s="104"/>
      <c r="D49" s="104"/>
      <c r="E49" s="104"/>
    </row>
    <row r="50" spans="1:5" ht="12.75" customHeight="1">
      <c r="A50" s="17"/>
      <c r="B50" s="162"/>
      <c r="C50" s="104"/>
      <c r="D50" s="104"/>
      <c r="E50" s="104"/>
    </row>
    <row r="51" spans="1:5" ht="12.75" customHeight="1">
      <c r="A51" s="17"/>
      <c r="B51" s="163"/>
      <c r="C51" s="104"/>
      <c r="D51" s="104"/>
      <c r="E51" s="104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</sheetData>
  <mergeCells count="5">
    <mergeCell ref="D41:E41"/>
    <mergeCell ref="D42:E42"/>
    <mergeCell ref="B40:C40"/>
    <mergeCell ref="E40:F40"/>
    <mergeCell ref="B41:C41"/>
  </mergeCells>
  <printOptions/>
  <pageMargins left="0.54" right="0.27" top="0.66" bottom="0.86" header="0.5" footer="0.5"/>
  <pageSetup horizontalDpi="600" verticalDpi="600" orientation="portrait" paperSize="9" scale="90" r:id="rId1"/>
  <headerFooter alignWithMargins="0">
    <oddFooter>&amp;CFaqe  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16" sqref="A16:A17"/>
    </sheetView>
  </sheetViews>
  <sheetFormatPr defaultColWidth="9.140625" defaultRowHeight="12.75"/>
  <cols>
    <col min="1" max="1" width="3.00390625" style="0" customWidth="1"/>
    <col min="2" max="2" width="60.28125" style="0" customWidth="1"/>
    <col min="3" max="4" width="17.00390625" style="0" customWidth="1"/>
    <col min="5" max="6" width="10.7109375" style="0" bestFit="1" customWidth="1"/>
    <col min="7" max="7" width="10.140625" style="0" bestFit="1" customWidth="1"/>
    <col min="8" max="9" width="10.00390625" style="0" bestFit="1" customWidth="1"/>
    <col min="10" max="10" width="9.57421875" style="0" bestFit="1" customWidth="1"/>
  </cols>
  <sheetData>
    <row r="1" ht="22.5" customHeight="1">
      <c r="B1" s="123" t="s">
        <v>700</v>
      </c>
    </row>
    <row r="2" spans="1:4" ht="13.5" thickBot="1">
      <c r="A2" s="140"/>
      <c r="B2" s="464" t="s">
        <v>609</v>
      </c>
      <c r="C2" s="464"/>
      <c r="D2" s="464"/>
    </row>
    <row r="3" ht="14.25" thickBot="1" thickTop="1"/>
    <row r="4" spans="1:4" ht="12.75">
      <c r="A4" s="465" t="s">
        <v>503</v>
      </c>
      <c r="B4" s="467" t="s">
        <v>594</v>
      </c>
      <c r="C4" s="453" t="s">
        <v>595</v>
      </c>
      <c r="D4" s="453" t="s">
        <v>595</v>
      </c>
    </row>
    <row r="5" spans="1:4" ht="13.5" thickBot="1">
      <c r="A5" s="466"/>
      <c r="B5" s="468"/>
      <c r="C5" s="454">
        <v>2010</v>
      </c>
      <c r="D5" s="454">
        <v>2009</v>
      </c>
    </row>
    <row r="6" spans="1:4" ht="12.75">
      <c r="A6" s="452"/>
      <c r="B6" s="84"/>
      <c r="C6" s="452"/>
      <c r="D6" s="144"/>
    </row>
    <row r="7" spans="1:4" ht="12.75">
      <c r="A7" s="145" t="s">
        <v>312</v>
      </c>
      <c r="B7" s="145" t="s">
        <v>596</v>
      </c>
      <c r="C7" s="146"/>
      <c r="D7" s="146"/>
    </row>
    <row r="8" spans="1:4" ht="12.75">
      <c r="A8" s="145"/>
      <c r="B8" s="145"/>
      <c r="C8" s="146"/>
      <c r="D8" s="146"/>
    </row>
    <row r="9" spans="1:4" ht="12.75">
      <c r="A9" s="146" t="s">
        <v>464</v>
      </c>
      <c r="B9" s="146" t="s">
        <v>610</v>
      </c>
      <c r="C9" s="145">
        <v>2819355</v>
      </c>
      <c r="D9" s="145">
        <v>-3724139</v>
      </c>
    </row>
    <row r="10" spans="1:4" ht="12.75">
      <c r="A10" s="146" t="s">
        <v>465</v>
      </c>
      <c r="B10" s="146" t="s">
        <v>637</v>
      </c>
      <c r="C10" s="145">
        <f>SUM(C11:C14)</f>
        <v>4238197</v>
      </c>
      <c r="D10" s="145">
        <f>SUM(D11:D14)</f>
        <v>4342373</v>
      </c>
    </row>
    <row r="11" spans="1:4" ht="12.75">
      <c r="A11" s="146"/>
      <c r="B11" s="146" t="s">
        <v>638</v>
      </c>
      <c r="C11" s="146">
        <v>4238197</v>
      </c>
      <c r="D11" s="146">
        <v>4342373</v>
      </c>
    </row>
    <row r="12" spans="1:6" ht="12.75">
      <c r="A12" s="146"/>
      <c r="B12" s="146" t="s">
        <v>641</v>
      </c>
      <c r="C12" s="146"/>
      <c r="D12" s="146"/>
      <c r="F12" s="105"/>
    </row>
    <row r="13" spans="1:6" ht="12.75">
      <c r="A13" s="146"/>
      <c r="B13" s="146" t="s">
        <v>642</v>
      </c>
      <c r="C13" s="146">
        <v>0</v>
      </c>
      <c r="D13" s="146">
        <v>0</v>
      </c>
      <c r="F13" s="105"/>
    </row>
    <row r="14" spans="1:6" ht="12.75">
      <c r="A14" s="146"/>
      <c r="B14" s="146" t="s">
        <v>643</v>
      </c>
      <c r="C14" s="146"/>
      <c r="D14" s="146"/>
      <c r="F14" s="105"/>
    </row>
    <row r="15" spans="1:4" ht="12.75">
      <c r="A15" s="146"/>
      <c r="B15" s="149"/>
      <c r="C15" s="150"/>
      <c r="D15" s="150"/>
    </row>
    <row r="16" spans="1:6" ht="12.75">
      <c r="A16" s="143" t="s">
        <v>466</v>
      </c>
      <c r="B16" s="458" t="s">
        <v>611</v>
      </c>
      <c r="C16" s="145">
        <v>53404071</v>
      </c>
      <c r="D16" s="145">
        <v>24304012</v>
      </c>
      <c r="E16" s="105"/>
      <c r="F16" s="105"/>
    </row>
    <row r="17" spans="1:6" ht="12.75">
      <c r="A17" s="459"/>
      <c r="B17" s="151" t="s">
        <v>612</v>
      </c>
      <c r="C17" s="185"/>
      <c r="D17" s="185"/>
      <c r="F17" s="105"/>
    </row>
    <row r="18" spans="1:6" ht="12.75">
      <c r="A18" s="116" t="s">
        <v>471</v>
      </c>
      <c r="B18" s="147" t="s">
        <v>613</v>
      </c>
      <c r="C18" s="145">
        <v>0</v>
      </c>
      <c r="D18" s="145">
        <v>1248100</v>
      </c>
      <c r="E18" s="105"/>
      <c r="F18" s="105"/>
    </row>
    <row r="19" spans="1:7" ht="12.75">
      <c r="A19" s="146" t="s">
        <v>472</v>
      </c>
      <c r="B19" s="146" t="s">
        <v>614</v>
      </c>
      <c r="C19" s="145">
        <v>-39986673</v>
      </c>
      <c r="D19" s="145">
        <v>12894493</v>
      </c>
      <c r="E19" s="105"/>
      <c r="F19" s="105"/>
      <c r="G19" s="105"/>
    </row>
    <row r="20" spans="1:6" ht="12.75">
      <c r="A20" s="70" t="s">
        <v>554</v>
      </c>
      <c r="B20" s="152" t="s">
        <v>555</v>
      </c>
      <c r="C20" s="157">
        <v>-1500000</v>
      </c>
      <c r="D20" s="157">
        <v>49369793</v>
      </c>
      <c r="E20" s="105"/>
      <c r="F20" s="105"/>
    </row>
    <row r="21" spans="1:6" ht="12.75">
      <c r="A21" s="70" t="s">
        <v>524</v>
      </c>
      <c r="B21" s="451" t="s">
        <v>525</v>
      </c>
      <c r="C21" s="157">
        <v>-296369</v>
      </c>
      <c r="D21" s="157">
        <v>0</v>
      </c>
      <c r="E21" s="105"/>
      <c r="F21" s="105"/>
    </row>
    <row r="22" spans="1:6" ht="12.75">
      <c r="A22" s="70"/>
      <c r="B22" s="153" t="s">
        <v>615</v>
      </c>
      <c r="C22" s="70"/>
      <c r="D22" s="70"/>
      <c r="E22" s="105"/>
      <c r="F22" s="105"/>
    </row>
    <row r="23" spans="1:4" ht="12.75">
      <c r="A23" s="72"/>
      <c r="B23" s="154" t="s">
        <v>616</v>
      </c>
      <c r="C23" s="186">
        <f>C9+C10+C16+C18+C19+C20+C21</f>
        <v>18678581</v>
      </c>
      <c r="D23" s="186">
        <f>D9+D10+D16+D18+D19+D20+D21</f>
        <v>88434632</v>
      </c>
    </row>
    <row r="24" spans="1:4" ht="12.75">
      <c r="A24" s="72"/>
      <c r="B24" s="72"/>
      <c r="C24" s="72"/>
      <c r="D24" s="72"/>
    </row>
    <row r="25" spans="1:5" ht="12.75">
      <c r="A25" s="146" t="s">
        <v>377</v>
      </c>
      <c r="B25" s="145" t="s">
        <v>597</v>
      </c>
      <c r="C25" s="145">
        <f>C33</f>
        <v>-19262460</v>
      </c>
      <c r="D25" s="145">
        <f>D33</f>
        <v>-87695911</v>
      </c>
      <c r="E25" s="105"/>
    </row>
    <row r="26" spans="1:4" ht="12.75">
      <c r="A26" s="146"/>
      <c r="B26" s="145"/>
      <c r="C26" s="146"/>
      <c r="D26" s="146"/>
    </row>
    <row r="27" spans="1:6" ht="12.75">
      <c r="A27" s="146" t="s">
        <v>464</v>
      </c>
      <c r="B27" s="147" t="s">
        <v>632</v>
      </c>
      <c r="C27" s="146">
        <v>5928444</v>
      </c>
      <c r="D27" s="146">
        <v>-1844400</v>
      </c>
      <c r="F27" s="105"/>
    </row>
    <row r="28" spans="1:6" ht="12.75">
      <c r="A28" s="146" t="s">
        <v>465</v>
      </c>
      <c r="B28" s="147" t="s">
        <v>598</v>
      </c>
      <c r="C28" s="146">
        <v>-25190904</v>
      </c>
      <c r="D28" s="146">
        <v>-85851511</v>
      </c>
      <c r="E28" s="105"/>
      <c r="F28" s="105"/>
    </row>
    <row r="29" spans="1:4" ht="12.75">
      <c r="A29" s="146" t="s">
        <v>466</v>
      </c>
      <c r="B29" s="147" t="s">
        <v>633</v>
      </c>
      <c r="C29" s="146"/>
      <c r="D29" s="146"/>
    </row>
    <row r="30" spans="1:6" ht="12.75">
      <c r="A30" s="146" t="s">
        <v>471</v>
      </c>
      <c r="B30" s="147" t="s">
        <v>634</v>
      </c>
      <c r="C30" s="146">
        <v>0</v>
      </c>
      <c r="D30" s="146">
        <v>0</v>
      </c>
      <c r="F30" s="105"/>
    </row>
    <row r="31" spans="1:4" ht="12.75">
      <c r="A31" s="146" t="s">
        <v>472</v>
      </c>
      <c r="B31" s="147" t="s">
        <v>599</v>
      </c>
      <c r="C31" s="146">
        <v>0</v>
      </c>
      <c r="D31" s="146">
        <v>0</v>
      </c>
    </row>
    <row r="32" spans="1:7" ht="12.75">
      <c r="A32" s="146"/>
      <c r="B32" s="145"/>
      <c r="C32" s="146"/>
      <c r="D32" s="146"/>
      <c r="F32" s="105"/>
      <c r="G32" s="105"/>
    </row>
    <row r="33" spans="1:4" ht="12.75">
      <c r="A33" s="146"/>
      <c r="B33" s="145" t="s">
        <v>639</v>
      </c>
      <c r="C33" s="187">
        <f>SUM(C27:C32)</f>
        <v>-19262460</v>
      </c>
      <c r="D33" s="187">
        <f>SUM(D27:D32)</f>
        <v>-87695911</v>
      </c>
    </row>
    <row r="34" spans="1:4" ht="12.75">
      <c r="A34" s="146"/>
      <c r="B34" s="146"/>
      <c r="C34" s="146"/>
      <c r="D34" s="146"/>
    </row>
    <row r="35" spans="1:4" ht="12.75">
      <c r="A35" s="145" t="s">
        <v>313</v>
      </c>
      <c r="B35" s="145" t="s">
        <v>600</v>
      </c>
      <c r="C35" s="146"/>
      <c r="D35" s="146"/>
    </row>
    <row r="36" spans="1:4" ht="12.75">
      <c r="A36" s="146"/>
      <c r="B36" s="146"/>
      <c r="C36" s="146"/>
      <c r="D36" s="146"/>
    </row>
    <row r="37" spans="1:4" ht="12.75">
      <c r="A37" s="146" t="s">
        <v>464</v>
      </c>
      <c r="B37" s="146" t="s">
        <v>601</v>
      </c>
      <c r="C37" s="146">
        <v>0</v>
      </c>
      <c r="D37" s="146">
        <v>0</v>
      </c>
    </row>
    <row r="38" spans="1:6" ht="12.75">
      <c r="A38" s="146" t="s">
        <v>465</v>
      </c>
      <c r="B38" s="146" t="s">
        <v>602</v>
      </c>
      <c r="C38" s="146">
        <v>444427</v>
      </c>
      <c r="D38" s="146">
        <v>-6184788</v>
      </c>
      <c r="F38" s="105"/>
    </row>
    <row r="39" spans="1:6" ht="12.75">
      <c r="A39" s="146" t="s">
        <v>466</v>
      </c>
      <c r="B39" s="146" t="s">
        <v>603</v>
      </c>
      <c r="C39" s="146"/>
      <c r="D39" s="146"/>
      <c r="F39" s="105"/>
    </row>
    <row r="40" spans="1:4" ht="12.75">
      <c r="A40" s="146" t="s">
        <v>471</v>
      </c>
      <c r="B40" s="146" t="s">
        <v>604</v>
      </c>
      <c r="C40" s="146">
        <v>0</v>
      </c>
      <c r="D40" s="146">
        <v>0</v>
      </c>
    </row>
    <row r="41" spans="1:4" ht="12.75">
      <c r="A41" s="146"/>
      <c r="B41" s="146"/>
      <c r="C41" s="146"/>
      <c r="D41" s="146"/>
    </row>
    <row r="42" spans="1:4" ht="12.75">
      <c r="A42" s="146"/>
      <c r="B42" s="145" t="s">
        <v>640</v>
      </c>
      <c r="C42" s="187">
        <f>C37+C38+C39+C40</f>
        <v>444427</v>
      </c>
      <c r="D42" s="187">
        <f>D37+D38+D39+D40</f>
        <v>-6184788</v>
      </c>
    </row>
    <row r="43" spans="1:7" ht="12.75">
      <c r="A43" s="146"/>
      <c r="B43" s="146"/>
      <c r="C43" s="146"/>
      <c r="D43" s="146"/>
      <c r="G43" s="105"/>
    </row>
    <row r="44" spans="1:4" ht="15.75">
      <c r="A44" s="145" t="s">
        <v>605</v>
      </c>
      <c r="B44" s="145" t="s">
        <v>607</v>
      </c>
      <c r="C44" s="180">
        <f>C23+C33+C42</f>
        <v>-139452</v>
      </c>
      <c r="D44" s="180">
        <f>D23+D33+D42</f>
        <v>-5446067</v>
      </c>
    </row>
    <row r="45" spans="1:4" ht="12.75">
      <c r="A45" s="145"/>
      <c r="B45" s="145"/>
      <c r="C45" s="146"/>
      <c r="D45" s="146"/>
    </row>
    <row r="46" spans="1:4" ht="15.75">
      <c r="A46" s="145" t="s">
        <v>606</v>
      </c>
      <c r="B46" s="145" t="s">
        <v>635</v>
      </c>
      <c r="C46" s="180">
        <f>+D48</f>
        <v>159278</v>
      </c>
      <c r="D46" s="180">
        <v>5605345</v>
      </c>
    </row>
    <row r="47" spans="1:4" ht="12.75">
      <c r="A47" s="146"/>
      <c r="B47" s="146"/>
      <c r="C47" s="146"/>
      <c r="D47" s="146"/>
    </row>
    <row r="48" spans="1:4" ht="16.5" thickBot="1">
      <c r="A48" s="259" t="s">
        <v>608</v>
      </c>
      <c r="B48" s="259" t="s">
        <v>636</v>
      </c>
      <c r="C48" s="260">
        <f>C44+C46</f>
        <v>19826</v>
      </c>
      <c r="D48" s="260">
        <f>D44+D46</f>
        <v>159278</v>
      </c>
    </row>
    <row r="49" spans="1:4" ht="12.75">
      <c r="A49" s="244"/>
      <c r="B49" s="244"/>
      <c r="C49" s="244"/>
      <c r="D49" s="244"/>
    </row>
    <row r="50" spans="1:5" ht="12.75">
      <c r="A50" s="244"/>
      <c r="B50" s="244"/>
      <c r="C50" s="244"/>
      <c r="D50" s="244"/>
      <c r="E50" s="105"/>
    </row>
    <row r="51" spans="1:4" ht="12.75">
      <c r="A51" s="244"/>
      <c r="B51" s="244"/>
      <c r="C51" s="244"/>
      <c r="D51" s="244"/>
    </row>
    <row r="52" spans="1:6" ht="18">
      <c r="A52" s="244"/>
      <c r="B52" s="462" t="s">
        <v>301</v>
      </c>
      <c r="C52" s="462"/>
      <c r="D52" s="455"/>
      <c r="E52" s="469"/>
      <c r="F52" s="469"/>
    </row>
    <row r="53" spans="1:6" ht="18">
      <c r="A53" s="244"/>
      <c r="B53" s="462" t="s">
        <v>387</v>
      </c>
      <c r="C53" s="462"/>
      <c r="D53" s="456"/>
      <c r="F53" s="238"/>
    </row>
    <row r="54" spans="1:4" ht="15.75">
      <c r="A54" s="244"/>
      <c r="B54" s="456"/>
      <c r="C54" s="463" t="s">
        <v>37</v>
      </c>
      <c r="D54" s="463"/>
    </row>
    <row r="55" spans="1:4" ht="15.75">
      <c r="A55" s="244"/>
      <c r="B55" s="456"/>
      <c r="C55" s="457" t="s">
        <v>167</v>
      </c>
      <c r="D55" s="457"/>
    </row>
    <row r="56" spans="1:4" ht="12.75">
      <c r="A56" s="244"/>
      <c r="B56" s="244"/>
      <c r="C56" s="244"/>
      <c r="D56" s="244"/>
    </row>
    <row r="57" spans="1:4" ht="12.75">
      <c r="A57" s="244"/>
      <c r="B57" s="244"/>
      <c r="C57" s="244"/>
      <c r="D57" s="244"/>
    </row>
    <row r="58" ht="12.75">
      <c r="C58" s="105"/>
    </row>
    <row r="59" ht="12.75">
      <c r="C59" s="105"/>
    </row>
  </sheetData>
  <mergeCells count="7">
    <mergeCell ref="E52:F52"/>
    <mergeCell ref="B53:C53"/>
    <mergeCell ref="C54:D54"/>
    <mergeCell ref="B2:D2"/>
    <mergeCell ref="A4:A5"/>
    <mergeCell ref="B4:B5"/>
    <mergeCell ref="B52:C52"/>
  </mergeCells>
  <printOptions/>
  <pageMargins left="0.5" right="0.48" top="1" bottom="0.6" header="0.5" footer="0.5"/>
  <pageSetup horizontalDpi="600" verticalDpi="600" orientation="portrait" paperSize="9" scale="90" r:id="rId1"/>
  <headerFooter alignWithMargins="0">
    <oddFooter>&amp;CFaqe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0">
      <selection activeCell="B9" sqref="B9"/>
    </sheetView>
  </sheetViews>
  <sheetFormatPr defaultColWidth="9.140625" defaultRowHeight="12.75"/>
  <cols>
    <col min="1" max="1" width="3.140625" style="0" customWidth="1"/>
    <col min="2" max="2" width="24.7109375" style="0" customWidth="1"/>
    <col min="3" max="3" width="10.421875" style="0" customWidth="1"/>
    <col min="4" max="4" width="8.7109375" style="0" customWidth="1"/>
    <col min="5" max="5" width="10.7109375" style="0" customWidth="1"/>
    <col min="6" max="6" width="10.57421875" style="0" customWidth="1"/>
    <col min="7" max="7" width="12.28125" style="0" customWidth="1"/>
    <col min="8" max="8" width="10.57421875" style="0" customWidth="1"/>
    <col min="9" max="9" width="9.7109375" style="0" customWidth="1"/>
    <col min="11" max="11" width="10.7109375" style="0" bestFit="1" customWidth="1"/>
  </cols>
  <sheetData>
    <row r="1" ht="21" customHeight="1">
      <c r="B1" s="123" t="s">
        <v>700</v>
      </c>
    </row>
    <row r="2" spans="1:9" ht="18.75" customHeight="1" thickBot="1">
      <c r="A2" s="140"/>
      <c r="B2" s="470" t="s">
        <v>743</v>
      </c>
      <c r="C2" s="470"/>
      <c r="D2" s="470"/>
      <c r="E2" s="470"/>
      <c r="F2" s="470"/>
      <c r="G2" s="470"/>
      <c r="H2" s="470"/>
      <c r="I2" s="272">
        <v>2009</v>
      </c>
    </row>
    <row r="3" ht="13.5" thickTop="1"/>
    <row r="4" spans="1:9" ht="12.75">
      <c r="A4" s="474" t="s">
        <v>503</v>
      </c>
      <c r="B4" s="471" t="s">
        <v>645</v>
      </c>
      <c r="C4" s="70" t="s">
        <v>489</v>
      </c>
      <c r="D4" s="81" t="s">
        <v>647</v>
      </c>
      <c r="E4" s="76" t="s">
        <v>649</v>
      </c>
      <c r="F4" s="94" t="s">
        <v>650</v>
      </c>
      <c r="G4" s="70" t="s">
        <v>654</v>
      </c>
      <c r="H4" s="141" t="s">
        <v>682</v>
      </c>
      <c r="I4" s="76" t="s">
        <v>651</v>
      </c>
    </row>
    <row r="5" spans="1:9" ht="12.75">
      <c r="A5" s="475"/>
      <c r="B5" s="472"/>
      <c r="C5" s="71" t="s">
        <v>646</v>
      </c>
      <c r="D5" s="97" t="s">
        <v>648</v>
      </c>
      <c r="E5" s="77" t="s">
        <v>658</v>
      </c>
      <c r="F5" s="14" t="s">
        <v>655</v>
      </c>
      <c r="G5" s="71" t="s">
        <v>653</v>
      </c>
      <c r="H5" s="17" t="s">
        <v>659</v>
      </c>
      <c r="I5" s="71"/>
    </row>
    <row r="6" spans="1:9" ht="12.75">
      <c r="A6" s="476"/>
      <c r="B6" s="473"/>
      <c r="C6" s="72"/>
      <c r="D6" s="82"/>
      <c r="E6" s="18" t="s">
        <v>657</v>
      </c>
      <c r="F6" s="99" t="s">
        <v>656</v>
      </c>
      <c r="G6" s="72" t="s">
        <v>652</v>
      </c>
      <c r="H6" s="142" t="s">
        <v>660</v>
      </c>
      <c r="I6" s="72"/>
    </row>
    <row r="7" spans="1:9" ht="12.75">
      <c r="A7" s="76"/>
      <c r="B7" s="141"/>
      <c r="C7" s="70"/>
      <c r="D7" s="94"/>
      <c r="E7" s="76"/>
      <c r="F7" s="94"/>
      <c r="G7" s="70"/>
      <c r="H7" s="141"/>
      <c r="I7" s="70"/>
    </row>
    <row r="8" spans="1:9" ht="12.75">
      <c r="A8" s="156">
        <v>10</v>
      </c>
      <c r="B8" s="16" t="s">
        <v>681</v>
      </c>
      <c r="C8" s="32">
        <v>100000</v>
      </c>
      <c r="D8" s="188">
        <v>0</v>
      </c>
      <c r="E8" s="32">
        <v>0</v>
      </c>
      <c r="F8" s="189">
        <v>48201051</v>
      </c>
      <c r="G8" s="32">
        <v>0</v>
      </c>
      <c r="H8" s="189">
        <v>0</v>
      </c>
      <c r="I8" s="32">
        <v>48301051</v>
      </c>
    </row>
    <row r="9" spans="1:9" ht="12.75">
      <c r="A9" s="72"/>
      <c r="B9" s="99"/>
      <c r="C9" s="72"/>
      <c r="D9" s="99"/>
      <c r="E9" s="72"/>
      <c r="F9" s="99"/>
      <c r="G9" s="72"/>
      <c r="H9" s="99"/>
      <c r="I9" s="72"/>
    </row>
    <row r="10" spans="1:9" ht="12.75" customHeight="1">
      <c r="A10" s="71">
        <v>2</v>
      </c>
      <c r="B10" s="14" t="s">
        <v>661</v>
      </c>
      <c r="C10" s="70"/>
      <c r="D10" s="94"/>
      <c r="E10" s="70"/>
      <c r="F10" s="94"/>
      <c r="G10" s="70"/>
      <c r="H10" s="94"/>
      <c r="I10" s="70"/>
    </row>
    <row r="11" spans="1:9" ht="12.75">
      <c r="A11" s="71"/>
      <c r="B11" s="14" t="s">
        <v>662</v>
      </c>
      <c r="C11" s="77">
        <v>0</v>
      </c>
      <c r="D11" s="17">
        <v>0</v>
      </c>
      <c r="E11" s="77">
        <v>0</v>
      </c>
      <c r="F11" s="158">
        <v>0</v>
      </c>
      <c r="G11" s="77">
        <v>0</v>
      </c>
      <c r="H11" s="77">
        <v>0</v>
      </c>
      <c r="I11" s="32">
        <f>SUM(C11:H11)</f>
        <v>0</v>
      </c>
    </row>
    <row r="12" spans="1:9" ht="12.75">
      <c r="A12" s="71"/>
      <c r="B12" s="14"/>
      <c r="C12" s="72"/>
      <c r="D12" s="99"/>
      <c r="E12" s="72"/>
      <c r="F12" s="99"/>
      <c r="G12" s="72"/>
      <c r="H12" s="99"/>
      <c r="I12" s="72"/>
    </row>
    <row r="13" spans="1:9" ht="12.75">
      <c r="A13" s="70">
        <v>3</v>
      </c>
      <c r="B13" s="94" t="s">
        <v>663</v>
      </c>
      <c r="C13" s="77">
        <v>0</v>
      </c>
      <c r="D13" s="17">
        <v>0</v>
      </c>
      <c r="E13" s="77">
        <v>0</v>
      </c>
      <c r="F13" s="158">
        <v>0</v>
      </c>
      <c r="G13" s="77">
        <v>0</v>
      </c>
      <c r="H13" s="158">
        <v>0</v>
      </c>
      <c r="I13" s="32">
        <f>SUM(C13:H13)</f>
        <v>0</v>
      </c>
    </row>
    <row r="14" spans="1:9" ht="12.75">
      <c r="A14" s="72"/>
      <c r="B14" s="99"/>
      <c r="C14" s="72"/>
      <c r="D14" s="99"/>
      <c r="E14" s="72"/>
      <c r="F14" s="99"/>
      <c r="G14" s="72"/>
      <c r="H14" s="99"/>
      <c r="I14" s="72"/>
    </row>
    <row r="15" spans="1:9" ht="12.75">
      <c r="A15" s="71">
        <v>4</v>
      </c>
      <c r="B15" s="14" t="s">
        <v>664</v>
      </c>
      <c r="C15" s="71"/>
      <c r="D15" s="14"/>
      <c r="E15" s="71"/>
      <c r="F15" s="14"/>
      <c r="G15" s="71"/>
      <c r="H15" s="14"/>
      <c r="I15" s="71"/>
    </row>
    <row r="16" spans="1:9" ht="12.75">
      <c r="A16" s="71"/>
      <c r="B16" s="14" t="s">
        <v>665</v>
      </c>
      <c r="C16" s="71"/>
      <c r="D16" s="14"/>
      <c r="E16" s="71"/>
      <c r="F16" s="14"/>
      <c r="G16" s="71"/>
      <c r="H16" s="14"/>
      <c r="I16" s="71"/>
    </row>
    <row r="17" spans="1:9" ht="12.75">
      <c r="A17" s="71"/>
      <c r="B17" s="14" t="s">
        <v>666</v>
      </c>
      <c r="C17" s="77">
        <v>0</v>
      </c>
      <c r="D17" s="17">
        <v>0</v>
      </c>
      <c r="E17" s="77">
        <v>0</v>
      </c>
      <c r="F17" s="158">
        <v>0</v>
      </c>
      <c r="G17" s="77">
        <v>0</v>
      </c>
      <c r="H17" s="17">
        <v>0</v>
      </c>
      <c r="I17" s="77"/>
    </row>
    <row r="18" spans="1:9" ht="12.75">
      <c r="A18" s="71"/>
      <c r="B18" s="14"/>
      <c r="C18" s="71"/>
      <c r="D18" s="14"/>
      <c r="E18" s="71"/>
      <c r="F18" s="14"/>
      <c r="G18" s="71"/>
      <c r="H18" s="14"/>
      <c r="I18" s="71"/>
    </row>
    <row r="19" spans="1:9" ht="12.75">
      <c r="A19" s="70">
        <v>5</v>
      </c>
      <c r="B19" s="94" t="s">
        <v>667</v>
      </c>
      <c r="C19" s="70"/>
      <c r="D19" s="94"/>
      <c r="E19" s="70"/>
      <c r="F19" s="94"/>
      <c r="G19" s="70"/>
      <c r="H19" s="94"/>
      <c r="I19" s="70"/>
    </row>
    <row r="20" spans="1:9" ht="12.75">
      <c r="A20" s="71"/>
      <c r="B20" s="14" t="s">
        <v>669</v>
      </c>
      <c r="C20" s="77">
        <v>0</v>
      </c>
      <c r="D20" s="17">
        <v>0</v>
      </c>
      <c r="E20" s="77">
        <v>0</v>
      </c>
      <c r="F20" s="158">
        <v>0</v>
      </c>
      <c r="G20" s="77">
        <v>0</v>
      </c>
      <c r="H20" s="17">
        <v>0</v>
      </c>
      <c r="I20" s="32">
        <f>SUM(C20:H20)</f>
        <v>0</v>
      </c>
    </row>
    <row r="21" spans="1:9" ht="12.75">
      <c r="A21" s="71"/>
      <c r="B21" s="14" t="s">
        <v>676</v>
      </c>
      <c r="C21" s="71"/>
      <c r="D21" s="14"/>
      <c r="E21" s="71"/>
      <c r="F21" s="14"/>
      <c r="G21" s="71"/>
      <c r="H21" s="14"/>
      <c r="I21" s="71"/>
    </row>
    <row r="22" spans="1:9" ht="12.75">
      <c r="A22" s="72"/>
      <c r="B22" s="99"/>
      <c r="C22" s="72"/>
      <c r="D22" s="99"/>
      <c r="E22" s="72"/>
      <c r="F22" s="99"/>
      <c r="G22" s="72"/>
      <c r="H22" s="99"/>
      <c r="I22" s="72"/>
    </row>
    <row r="23" spans="1:9" ht="12.75">
      <c r="A23" s="70">
        <v>6</v>
      </c>
      <c r="B23" s="94" t="s">
        <v>724</v>
      </c>
      <c r="C23" s="77">
        <v>0</v>
      </c>
      <c r="D23" s="17">
        <v>0</v>
      </c>
      <c r="E23" s="77">
        <v>0</v>
      </c>
      <c r="F23" s="158">
        <v>0</v>
      </c>
      <c r="G23" s="77">
        <v>0</v>
      </c>
      <c r="H23" s="17">
        <v>-3876944</v>
      </c>
      <c r="I23" s="32">
        <f>SUM(C23:H23)</f>
        <v>-3876944</v>
      </c>
    </row>
    <row r="24" spans="1:9" ht="12.75">
      <c r="A24" s="72"/>
      <c r="B24" s="99"/>
      <c r="C24" s="72"/>
      <c r="D24" s="99"/>
      <c r="E24" s="72"/>
      <c r="F24" s="99"/>
      <c r="G24" s="72"/>
      <c r="H24" s="99"/>
      <c r="I24" s="72"/>
    </row>
    <row r="25" spans="1:9" ht="12.75">
      <c r="A25" s="70">
        <v>7</v>
      </c>
      <c r="B25" s="94" t="s">
        <v>670</v>
      </c>
      <c r="C25" s="77">
        <v>0</v>
      </c>
      <c r="D25" s="17">
        <v>0</v>
      </c>
      <c r="E25" s="77">
        <v>0</v>
      </c>
      <c r="F25" s="158">
        <v>0</v>
      </c>
      <c r="G25" s="77">
        <v>0</v>
      </c>
      <c r="H25" s="17">
        <v>0</v>
      </c>
      <c r="I25" s="77"/>
    </row>
    <row r="26" spans="1:9" ht="12.75">
      <c r="A26" s="72"/>
      <c r="B26" s="99"/>
      <c r="C26" s="72"/>
      <c r="D26" s="99"/>
      <c r="E26" s="72"/>
      <c r="F26" s="99"/>
      <c r="G26" s="72"/>
      <c r="H26" s="99"/>
      <c r="I26" s="72"/>
    </row>
    <row r="27" spans="1:9" ht="12.75">
      <c r="A27" s="70">
        <v>8</v>
      </c>
      <c r="B27" s="94" t="s">
        <v>671</v>
      </c>
      <c r="C27" s="70"/>
      <c r="D27" s="94"/>
      <c r="E27" s="70"/>
      <c r="F27" s="94"/>
      <c r="G27" s="70"/>
      <c r="H27" s="94"/>
      <c r="I27" s="70"/>
    </row>
    <row r="28" spans="1:9" ht="12.75">
      <c r="A28" s="71"/>
      <c r="B28" s="14" t="s">
        <v>672</v>
      </c>
      <c r="C28" s="77">
        <v>0</v>
      </c>
      <c r="D28" s="17">
        <v>0</v>
      </c>
      <c r="E28" s="77">
        <v>0</v>
      </c>
      <c r="F28" s="158"/>
      <c r="G28" s="77">
        <v>0</v>
      </c>
      <c r="H28" s="17"/>
      <c r="I28" s="32">
        <f>SUM(C28:H28)</f>
        <v>0</v>
      </c>
    </row>
    <row r="29" spans="1:9" ht="12.75">
      <c r="A29" s="72"/>
      <c r="B29" s="99"/>
      <c r="C29" s="72"/>
      <c r="D29" s="99"/>
      <c r="E29" s="72"/>
      <c r="F29" s="99"/>
      <c r="G29" s="72"/>
      <c r="H29" s="99"/>
      <c r="I29" s="72"/>
    </row>
    <row r="30" spans="1:9" ht="12.75">
      <c r="A30" s="71">
        <v>9</v>
      </c>
      <c r="B30" s="14" t="s">
        <v>673</v>
      </c>
      <c r="C30" s="76">
        <v>0</v>
      </c>
      <c r="D30" s="141">
        <v>0</v>
      </c>
      <c r="E30" s="76">
        <v>0</v>
      </c>
      <c r="F30" s="159">
        <v>0</v>
      </c>
      <c r="G30" s="76">
        <v>0</v>
      </c>
      <c r="H30" s="141">
        <v>0</v>
      </c>
      <c r="I30" s="100">
        <f>SUM(C30:H30)</f>
        <v>0</v>
      </c>
    </row>
    <row r="31" spans="1:9" ht="12.75">
      <c r="A31" s="71"/>
      <c r="B31" s="14"/>
      <c r="C31" s="72"/>
      <c r="D31" s="99"/>
      <c r="E31" s="72"/>
      <c r="F31" s="99"/>
      <c r="G31" s="72"/>
      <c r="H31" s="99"/>
      <c r="I31" s="72"/>
    </row>
    <row r="32" spans="1:9" ht="12.75">
      <c r="A32" s="157">
        <v>10</v>
      </c>
      <c r="B32" s="153" t="s">
        <v>725</v>
      </c>
      <c r="C32" s="32">
        <f>C8+C11+C13+C17+C20+C23+C25+C28+C30</f>
        <v>100000</v>
      </c>
      <c r="D32" s="32">
        <f aca="true" t="shared" si="0" ref="D32:I32">D8+D11+D13+D17+D20+D23+D25+D28+D30</f>
        <v>0</v>
      </c>
      <c r="E32" s="32">
        <f t="shared" si="0"/>
        <v>0</v>
      </c>
      <c r="F32" s="32">
        <f t="shared" si="0"/>
        <v>48201051</v>
      </c>
      <c r="G32" s="32">
        <f t="shared" si="0"/>
        <v>0</v>
      </c>
      <c r="H32" s="32">
        <f t="shared" si="0"/>
        <v>-3876944</v>
      </c>
      <c r="I32" s="32">
        <f t="shared" si="0"/>
        <v>44424107</v>
      </c>
    </row>
    <row r="33" spans="1:9" ht="12.75">
      <c r="A33" s="72"/>
      <c r="B33" s="99"/>
      <c r="C33" s="72"/>
      <c r="D33" s="99"/>
      <c r="E33" s="72"/>
      <c r="F33" s="99"/>
      <c r="G33" s="72"/>
      <c r="H33" s="99"/>
      <c r="I33" s="72"/>
    </row>
    <row r="34" spans="1:9" ht="12.75">
      <c r="A34" s="71">
        <v>11</v>
      </c>
      <c r="B34" s="14" t="s">
        <v>628</v>
      </c>
      <c r="C34" s="71"/>
      <c r="D34" s="14"/>
      <c r="E34" s="71"/>
      <c r="F34" s="14"/>
      <c r="G34" s="71"/>
      <c r="H34" s="14"/>
      <c r="I34" s="71"/>
    </row>
    <row r="35" spans="1:11" ht="12.75">
      <c r="A35" s="71"/>
      <c r="B35" s="14" t="s">
        <v>629</v>
      </c>
      <c r="C35" s="77">
        <v>44320000</v>
      </c>
      <c r="D35" s="17">
        <v>0</v>
      </c>
      <c r="E35" s="77">
        <v>0</v>
      </c>
      <c r="F35" s="158">
        <v>-48196944</v>
      </c>
      <c r="G35" s="77">
        <v>0</v>
      </c>
      <c r="H35" s="17">
        <v>3876944</v>
      </c>
      <c r="I35" s="32">
        <f>SUM(C35:H35)</f>
        <v>0</v>
      </c>
      <c r="K35" s="105"/>
    </row>
    <row r="36" spans="1:11" ht="12.75">
      <c r="A36" s="71"/>
      <c r="B36" s="14"/>
      <c r="C36" s="71"/>
      <c r="D36" s="14"/>
      <c r="E36" s="71"/>
      <c r="F36" s="14"/>
      <c r="G36" s="71"/>
      <c r="H36" s="14"/>
      <c r="I36" s="71"/>
      <c r="K36" s="105"/>
    </row>
    <row r="37" spans="1:9" ht="12.75">
      <c r="A37" s="70">
        <v>12</v>
      </c>
      <c r="B37" s="94" t="s">
        <v>667</v>
      </c>
      <c r="C37" s="70"/>
      <c r="D37" s="94"/>
      <c r="E37" s="70"/>
      <c r="F37" s="94"/>
      <c r="G37" s="70"/>
      <c r="H37" s="94"/>
      <c r="I37" s="70"/>
    </row>
    <row r="38" spans="1:9" ht="12.75">
      <c r="A38" s="71"/>
      <c r="B38" s="14" t="s">
        <v>674</v>
      </c>
      <c r="C38" s="77">
        <v>0</v>
      </c>
      <c r="D38" s="17">
        <v>0</v>
      </c>
      <c r="E38" s="77">
        <v>0</v>
      </c>
      <c r="F38" s="158">
        <v>0</v>
      </c>
      <c r="G38" s="77">
        <v>0</v>
      </c>
      <c r="H38" s="17">
        <v>0</v>
      </c>
      <c r="I38" s="32">
        <f>SUM(C38:H38)</f>
        <v>0</v>
      </c>
    </row>
    <row r="39" spans="1:9" ht="12.75">
      <c r="A39" s="71"/>
      <c r="B39" s="14" t="s">
        <v>675</v>
      </c>
      <c r="C39" s="71"/>
      <c r="D39" s="14"/>
      <c r="E39" s="71"/>
      <c r="F39" s="14"/>
      <c r="G39" s="71"/>
      <c r="H39" s="14"/>
      <c r="I39" s="71"/>
    </row>
    <row r="40" spans="1:9" ht="12.75">
      <c r="A40" s="72"/>
      <c r="B40" s="99"/>
      <c r="C40" s="72"/>
      <c r="D40" s="99"/>
      <c r="E40" s="72"/>
      <c r="F40" s="99"/>
      <c r="G40" s="72"/>
      <c r="H40" s="99"/>
      <c r="I40" s="72"/>
    </row>
    <row r="41" spans="1:9" ht="12.75">
      <c r="A41" s="70">
        <v>13</v>
      </c>
      <c r="B41" s="94" t="s">
        <v>678</v>
      </c>
      <c r="C41" s="70"/>
      <c r="D41" s="94"/>
      <c r="E41" s="70"/>
      <c r="F41" s="94"/>
      <c r="G41" s="70"/>
      <c r="H41" s="94"/>
      <c r="I41" s="70"/>
    </row>
    <row r="42" spans="1:9" ht="12.75">
      <c r="A42" s="71"/>
      <c r="B42" s="14" t="s">
        <v>677</v>
      </c>
      <c r="C42" s="77">
        <v>0</v>
      </c>
      <c r="D42" s="17">
        <v>0</v>
      </c>
      <c r="E42" s="77">
        <v>0</v>
      </c>
      <c r="F42" s="158">
        <v>0</v>
      </c>
      <c r="G42" s="77">
        <v>0</v>
      </c>
      <c r="H42" s="17">
        <v>2522986</v>
      </c>
      <c r="I42" s="32">
        <f>SUM(C42:H42)</f>
        <v>2522986</v>
      </c>
    </row>
    <row r="43" spans="1:9" ht="12.75">
      <c r="A43" s="72"/>
      <c r="B43" s="99"/>
      <c r="C43" s="72"/>
      <c r="D43" s="99"/>
      <c r="E43" s="72"/>
      <c r="F43" s="99"/>
      <c r="G43" s="72"/>
      <c r="H43" s="99"/>
      <c r="I43" s="72"/>
    </row>
    <row r="44" spans="1:9" ht="12.75">
      <c r="A44" s="70">
        <v>14</v>
      </c>
      <c r="B44" s="94" t="s">
        <v>670</v>
      </c>
      <c r="C44" s="77">
        <v>0</v>
      </c>
      <c r="D44" s="17">
        <v>0</v>
      </c>
      <c r="E44" s="77">
        <v>0</v>
      </c>
      <c r="F44" s="158">
        <v>0</v>
      </c>
      <c r="G44" s="77">
        <v>0</v>
      </c>
      <c r="H44" s="17">
        <v>0</v>
      </c>
      <c r="I44" s="32">
        <f>SUM(C44:H44)</f>
        <v>0</v>
      </c>
    </row>
    <row r="45" spans="1:9" ht="12.75">
      <c r="A45" s="72"/>
      <c r="B45" s="99"/>
      <c r="C45" s="72"/>
      <c r="D45" s="99"/>
      <c r="E45" s="72"/>
      <c r="F45" s="99"/>
      <c r="G45" s="72"/>
      <c r="H45" s="99"/>
      <c r="I45" s="72"/>
    </row>
    <row r="46" spans="1:9" ht="12.75">
      <c r="A46" s="70">
        <v>15</v>
      </c>
      <c r="B46" s="94" t="s">
        <v>679</v>
      </c>
      <c r="C46" s="77">
        <v>0</v>
      </c>
      <c r="D46" s="17">
        <v>0</v>
      </c>
      <c r="E46" s="77">
        <v>0</v>
      </c>
      <c r="F46" s="158">
        <v>0</v>
      </c>
      <c r="G46" s="77">
        <v>0</v>
      </c>
      <c r="H46" s="17">
        <v>0</v>
      </c>
      <c r="I46" s="32">
        <f>SUM(C46:H46)</f>
        <v>0</v>
      </c>
    </row>
    <row r="47" spans="1:9" ht="12.75">
      <c r="A47" s="72"/>
      <c r="B47" s="99"/>
      <c r="C47" s="72"/>
      <c r="D47" s="99"/>
      <c r="E47" s="72"/>
      <c r="F47" s="99"/>
      <c r="G47" s="72"/>
      <c r="H47" s="99"/>
      <c r="I47" s="72"/>
    </row>
    <row r="48" spans="1:9" ht="12.75">
      <c r="A48" s="70">
        <v>16</v>
      </c>
      <c r="B48" s="94" t="s">
        <v>680</v>
      </c>
      <c r="C48" s="77">
        <v>0</v>
      </c>
      <c r="D48" s="17">
        <v>0</v>
      </c>
      <c r="E48" s="77">
        <v>0</v>
      </c>
      <c r="F48" s="158">
        <v>0</v>
      </c>
      <c r="G48" s="77">
        <v>0</v>
      </c>
      <c r="H48" s="17">
        <v>0</v>
      </c>
      <c r="I48" s="100">
        <f>SUM(C48:H48)</f>
        <v>0</v>
      </c>
    </row>
    <row r="49" spans="1:9" ht="12.75">
      <c r="A49" s="72"/>
      <c r="B49" s="99"/>
      <c r="C49" s="72"/>
      <c r="D49" s="99"/>
      <c r="E49" s="72"/>
      <c r="F49" s="99"/>
      <c r="G49" s="72"/>
      <c r="H49" s="99"/>
      <c r="I49" s="72"/>
    </row>
    <row r="50" spans="1:11" ht="12.75">
      <c r="A50" s="157">
        <v>17</v>
      </c>
      <c r="B50" s="153" t="s">
        <v>630</v>
      </c>
      <c r="C50" s="32">
        <f>C32+C35+C38+C42+C44+C46+C48</f>
        <v>44420000</v>
      </c>
      <c r="D50" s="32">
        <f aca="true" t="shared" si="1" ref="D50:I50">D32+D35+D38+D42+D44+D46+D48</f>
        <v>0</v>
      </c>
      <c r="E50" s="32">
        <f t="shared" si="1"/>
        <v>0</v>
      </c>
      <c r="F50" s="32">
        <f t="shared" si="1"/>
        <v>4107</v>
      </c>
      <c r="G50" s="32">
        <f t="shared" si="1"/>
        <v>0</v>
      </c>
      <c r="H50" s="32">
        <f t="shared" si="1"/>
        <v>2522986</v>
      </c>
      <c r="I50" s="32">
        <f t="shared" si="1"/>
        <v>46947093</v>
      </c>
      <c r="K50" s="105"/>
    </row>
    <row r="51" spans="1:11" ht="12.75">
      <c r="A51" s="72"/>
      <c r="B51" s="99"/>
      <c r="C51" s="72"/>
      <c r="D51" s="99"/>
      <c r="E51" s="72"/>
      <c r="F51" s="99"/>
      <c r="G51" s="72"/>
      <c r="H51" s="99"/>
      <c r="I51" s="72"/>
      <c r="K51" s="105"/>
    </row>
    <row r="52" spans="1:9" ht="12.75">
      <c r="A52" s="71"/>
      <c r="B52" s="14"/>
      <c r="C52" s="71"/>
      <c r="D52" s="14"/>
      <c r="E52" s="71"/>
      <c r="F52" s="14"/>
      <c r="G52" s="71"/>
      <c r="H52" s="14"/>
      <c r="I52" s="71"/>
    </row>
    <row r="53" spans="1:9" ht="12.75">
      <c r="A53" s="72"/>
      <c r="B53" s="99"/>
      <c r="C53" s="72"/>
      <c r="D53" s="99"/>
      <c r="E53" s="72"/>
      <c r="F53" s="99"/>
      <c r="G53" s="72"/>
      <c r="H53" s="99"/>
      <c r="I53" s="72"/>
    </row>
    <row r="55" spans="2:3" ht="18">
      <c r="B55" s="469" t="s">
        <v>37</v>
      </c>
      <c r="C55" s="469"/>
    </row>
    <row r="56" spans="2:3" ht="18">
      <c r="B56" s="238" t="s">
        <v>167</v>
      </c>
      <c r="C56" s="238"/>
    </row>
  </sheetData>
  <mergeCells count="4">
    <mergeCell ref="B2:H2"/>
    <mergeCell ref="B4:B6"/>
    <mergeCell ref="A4:A6"/>
    <mergeCell ref="B55:C55"/>
  </mergeCells>
  <printOptions/>
  <pageMargins left="0.24" right="0.24" top="1" bottom="0.53" header="0.5" footer="0.5"/>
  <pageSetup horizontalDpi="600" verticalDpi="600" orientation="portrait" paperSize="9" r:id="rId1"/>
  <headerFooter alignWithMargins="0">
    <oddFooter>&amp;CFaqe 6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A28">
      <selection activeCell="B34" sqref="B34:L34"/>
    </sheetView>
  </sheetViews>
  <sheetFormatPr defaultColWidth="9.140625" defaultRowHeight="12.75"/>
  <cols>
    <col min="1" max="1" width="2.00390625" style="0" customWidth="1"/>
    <col min="10" max="10" width="8.57421875" style="0" customWidth="1"/>
    <col min="11" max="11" width="11.28125" style="0" customWidth="1"/>
    <col min="12" max="12" width="2.28125" style="0" customWidth="1"/>
  </cols>
  <sheetData>
    <row r="1" spans="3:12" ht="14.25">
      <c r="C1" s="7"/>
      <c r="D1" s="7"/>
      <c r="E1" s="7"/>
      <c r="F1" s="7"/>
      <c r="G1" s="7"/>
      <c r="H1" s="7"/>
      <c r="I1" s="7"/>
      <c r="J1" s="7"/>
      <c r="K1" s="7"/>
      <c r="L1" s="14"/>
    </row>
    <row r="2" spans="2:12" ht="15">
      <c r="B2" s="270" t="s">
        <v>700</v>
      </c>
      <c r="C2" s="271"/>
      <c r="D2" s="94"/>
      <c r="E2" s="94"/>
      <c r="F2" s="94"/>
      <c r="G2" s="94"/>
      <c r="H2" s="94"/>
      <c r="I2" s="94"/>
      <c r="J2" s="4"/>
      <c r="K2" s="4"/>
      <c r="L2" s="95"/>
    </row>
    <row r="3" spans="2:12" ht="18">
      <c r="B3" s="97"/>
      <c r="C3" s="7"/>
      <c r="E3" s="265" t="s">
        <v>742</v>
      </c>
      <c r="G3" s="123"/>
      <c r="H3" s="123"/>
      <c r="I3" s="266"/>
      <c r="J3" s="266"/>
      <c r="K3" s="7"/>
      <c r="L3" s="98"/>
    </row>
    <row r="4" spans="2:12" ht="18">
      <c r="B4" s="97"/>
      <c r="C4" s="7"/>
      <c r="D4" s="108"/>
      <c r="E4" s="108"/>
      <c r="F4" s="108" t="s">
        <v>252</v>
      </c>
      <c r="G4" s="108"/>
      <c r="H4" s="108"/>
      <c r="I4" s="7"/>
      <c r="J4" s="7"/>
      <c r="K4" s="7"/>
      <c r="L4" s="98"/>
    </row>
    <row r="5" spans="2:12" ht="14.25">
      <c r="B5" s="97"/>
      <c r="C5" s="16"/>
      <c r="D5" s="7"/>
      <c r="E5" s="7"/>
      <c r="F5" s="7"/>
      <c r="G5" s="7"/>
      <c r="H5" s="7"/>
      <c r="I5" s="7"/>
      <c r="J5" s="7"/>
      <c r="K5" s="7"/>
      <c r="L5" s="98"/>
    </row>
    <row r="6" spans="2:12" ht="21.75" customHeight="1">
      <c r="B6" s="267" t="s">
        <v>728</v>
      </c>
      <c r="C6" s="16"/>
      <c r="D6" s="16"/>
      <c r="E6" s="16"/>
      <c r="F6" s="16"/>
      <c r="G6" s="16"/>
      <c r="H6" s="16"/>
      <c r="I6" s="7"/>
      <c r="J6" s="7"/>
      <c r="K6" s="7"/>
      <c r="L6" s="98"/>
    </row>
    <row r="7" spans="2:12" ht="21.75" customHeight="1">
      <c r="B7" s="267" t="s">
        <v>617</v>
      </c>
      <c r="C7" s="16"/>
      <c r="D7" s="16"/>
      <c r="E7" s="16"/>
      <c r="F7" s="16"/>
      <c r="G7" s="16"/>
      <c r="H7" s="16"/>
      <c r="I7" s="7"/>
      <c r="J7" s="7"/>
      <c r="K7" s="7"/>
      <c r="L7" s="98"/>
    </row>
    <row r="8" spans="2:12" ht="21.75" customHeight="1">
      <c r="B8" s="267" t="s">
        <v>618</v>
      </c>
      <c r="C8" s="7"/>
      <c r="D8" s="7"/>
      <c r="E8" s="7"/>
      <c r="F8" s="7"/>
      <c r="G8" s="7"/>
      <c r="H8" s="7"/>
      <c r="I8" s="7"/>
      <c r="J8" s="7"/>
      <c r="K8" s="7"/>
      <c r="L8" s="98"/>
    </row>
    <row r="9" spans="2:12" ht="21.75" customHeight="1">
      <c r="B9" s="267" t="s">
        <v>619</v>
      </c>
      <c r="C9" s="7"/>
      <c r="D9" s="7"/>
      <c r="E9" s="7"/>
      <c r="F9" s="7"/>
      <c r="G9" s="7"/>
      <c r="H9" s="7"/>
      <c r="I9" s="7"/>
      <c r="J9" s="7"/>
      <c r="K9" s="7"/>
      <c r="L9" s="98"/>
    </row>
    <row r="10" spans="2:12" ht="21.75" customHeight="1">
      <c r="B10" s="267" t="s">
        <v>620</v>
      </c>
      <c r="C10" s="16"/>
      <c r="D10" s="7"/>
      <c r="E10" s="7"/>
      <c r="F10" s="7"/>
      <c r="G10" s="7"/>
      <c r="H10" s="7"/>
      <c r="I10" s="7"/>
      <c r="J10" s="7"/>
      <c r="K10" s="7"/>
      <c r="L10" s="98"/>
    </row>
    <row r="11" spans="2:12" ht="21.75" customHeight="1">
      <c r="B11" s="267" t="s">
        <v>621</v>
      </c>
      <c r="C11" s="16"/>
      <c r="D11" s="7"/>
      <c r="E11" s="7"/>
      <c r="F11" s="7"/>
      <c r="G11" s="7"/>
      <c r="H11" s="7"/>
      <c r="I11" s="7"/>
      <c r="J11" s="7"/>
      <c r="K11" s="7"/>
      <c r="L11" s="98"/>
    </row>
    <row r="12" spans="2:12" ht="21.75" customHeight="1">
      <c r="B12" s="267" t="s">
        <v>729</v>
      </c>
      <c r="C12" s="16"/>
      <c r="D12" s="14"/>
      <c r="E12" s="14"/>
      <c r="F12" s="14"/>
      <c r="G12" s="7"/>
      <c r="H12" s="7"/>
      <c r="I12" s="7"/>
      <c r="J12" s="7"/>
      <c r="K12" s="7"/>
      <c r="L12" s="98"/>
    </row>
    <row r="13" spans="2:12" ht="21.75" customHeight="1">
      <c r="B13" s="267" t="s">
        <v>730</v>
      </c>
      <c r="C13" s="16"/>
      <c r="D13" s="14"/>
      <c r="E13" s="14"/>
      <c r="F13" s="14"/>
      <c r="G13" s="7"/>
      <c r="H13" s="7"/>
      <c r="I13" s="7"/>
      <c r="J13" s="7"/>
      <c r="K13" s="7"/>
      <c r="L13" s="98"/>
    </row>
    <row r="14" spans="2:12" ht="21.75" customHeight="1">
      <c r="B14" s="267" t="s">
        <v>731</v>
      </c>
      <c r="C14" s="16"/>
      <c r="D14" s="16"/>
      <c r="E14" s="16"/>
      <c r="F14" s="16"/>
      <c r="G14" s="16"/>
      <c r="H14" s="16"/>
      <c r="I14" s="16"/>
      <c r="J14" s="16"/>
      <c r="K14" s="16"/>
      <c r="L14" s="98"/>
    </row>
    <row r="15" spans="2:12" ht="21.75" customHeight="1">
      <c r="B15" s="267" t="s">
        <v>732</v>
      </c>
      <c r="C15" s="16"/>
      <c r="D15" s="7"/>
      <c r="E15" s="7"/>
      <c r="F15" s="7"/>
      <c r="G15" s="7"/>
      <c r="H15" s="7"/>
      <c r="I15" s="7"/>
      <c r="J15" s="7"/>
      <c r="K15" s="7"/>
      <c r="L15" s="98"/>
    </row>
    <row r="16" spans="2:12" ht="21.75" customHeight="1">
      <c r="B16" s="267" t="s">
        <v>733</v>
      </c>
      <c r="C16" s="16"/>
      <c r="D16" s="7"/>
      <c r="E16" s="7"/>
      <c r="F16" s="7"/>
      <c r="G16" s="7"/>
      <c r="H16" s="7"/>
      <c r="I16" s="7"/>
      <c r="J16" s="7"/>
      <c r="K16" s="7"/>
      <c r="L16" s="98"/>
    </row>
    <row r="17" spans="2:12" ht="21.75" customHeight="1">
      <c r="B17" s="267" t="s">
        <v>734</v>
      </c>
      <c r="C17" s="16"/>
      <c r="D17" s="7"/>
      <c r="E17" s="7"/>
      <c r="F17" s="7"/>
      <c r="G17" s="7"/>
      <c r="H17" s="7"/>
      <c r="I17" s="7"/>
      <c r="J17" s="7"/>
      <c r="K17" s="7"/>
      <c r="L17" s="98"/>
    </row>
    <row r="18" spans="2:12" ht="21.75" customHeight="1">
      <c r="B18" s="267" t="s">
        <v>622</v>
      </c>
      <c r="C18" s="16"/>
      <c r="D18" s="7"/>
      <c r="E18" s="7"/>
      <c r="F18" s="7"/>
      <c r="G18" s="7"/>
      <c r="H18" s="7"/>
      <c r="I18" s="7"/>
      <c r="J18" s="7"/>
      <c r="K18" s="7"/>
      <c r="L18" s="98"/>
    </row>
    <row r="19" spans="2:12" ht="21.75" customHeight="1">
      <c r="B19" s="267" t="s">
        <v>735</v>
      </c>
      <c r="C19" s="16"/>
      <c r="D19" s="7"/>
      <c r="E19" s="7"/>
      <c r="F19" s="7"/>
      <c r="G19" s="7"/>
      <c r="H19" s="7"/>
      <c r="I19" s="7"/>
      <c r="J19" s="7"/>
      <c r="K19" s="7"/>
      <c r="L19" s="98"/>
    </row>
    <row r="20" spans="2:12" ht="21.75" customHeight="1">
      <c r="B20" s="267" t="s">
        <v>623</v>
      </c>
      <c r="C20" s="16"/>
      <c r="D20" s="7"/>
      <c r="E20" s="7"/>
      <c r="F20" s="7"/>
      <c r="G20" s="7"/>
      <c r="H20" s="7"/>
      <c r="I20" s="7"/>
      <c r="J20" s="7"/>
      <c r="K20" s="7"/>
      <c r="L20" s="98"/>
    </row>
    <row r="21" spans="2:12" ht="21.75" customHeight="1">
      <c r="B21" s="267" t="s">
        <v>736</v>
      </c>
      <c r="C21" s="16"/>
      <c r="D21" s="7"/>
      <c r="E21" s="7"/>
      <c r="F21" s="7"/>
      <c r="G21" s="7"/>
      <c r="H21" s="7"/>
      <c r="I21" s="7"/>
      <c r="J21" s="7"/>
      <c r="K21" s="7"/>
      <c r="L21" s="98"/>
    </row>
    <row r="22" spans="2:12" ht="21.75" customHeight="1">
      <c r="B22" s="267" t="s">
        <v>624</v>
      </c>
      <c r="C22" s="16"/>
      <c r="D22" s="7"/>
      <c r="E22" s="7"/>
      <c r="F22" s="7"/>
      <c r="G22" s="7"/>
      <c r="H22" s="7"/>
      <c r="I22" s="7"/>
      <c r="J22" s="7"/>
      <c r="K22" s="7"/>
      <c r="L22" s="98"/>
    </row>
    <row r="23" spans="2:12" ht="21.75" customHeight="1">
      <c r="B23" s="267" t="s">
        <v>737</v>
      </c>
      <c r="C23" s="16"/>
      <c r="D23" s="7"/>
      <c r="E23" s="7"/>
      <c r="F23" s="7"/>
      <c r="G23" s="7"/>
      <c r="H23" s="7"/>
      <c r="I23" s="7"/>
      <c r="J23" s="7"/>
      <c r="K23" s="7"/>
      <c r="L23" s="98"/>
    </row>
    <row r="24" spans="2:12" ht="21.75" customHeight="1">
      <c r="B24" s="267" t="s">
        <v>625</v>
      </c>
      <c r="C24" s="16"/>
      <c r="D24" s="7"/>
      <c r="E24" s="7"/>
      <c r="F24" s="7"/>
      <c r="G24" s="7"/>
      <c r="H24" s="7"/>
      <c r="I24" s="7"/>
      <c r="J24" s="7"/>
      <c r="K24" s="7"/>
      <c r="L24" s="98"/>
    </row>
    <row r="25" spans="2:12" ht="21.75" customHeight="1">
      <c r="B25" s="267" t="s">
        <v>738</v>
      </c>
      <c r="C25" s="16"/>
      <c r="D25" s="7"/>
      <c r="E25" s="7"/>
      <c r="F25" s="7"/>
      <c r="G25" s="7"/>
      <c r="H25" s="7"/>
      <c r="I25" s="7"/>
      <c r="J25" s="7"/>
      <c r="K25" s="7"/>
      <c r="L25" s="98"/>
    </row>
    <row r="26" spans="2:12" ht="21.75" customHeight="1">
      <c r="B26" s="267" t="s">
        <v>626</v>
      </c>
      <c r="C26" s="16"/>
      <c r="D26" s="7"/>
      <c r="E26" s="7"/>
      <c r="F26" s="7"/>
      <c r="G26" s="7"/>
      <c r="H26" s="7"/>
      <c r="I26" s="7"/>
      <c r="J26" s="7"/>
      <c r="K26" s="7"/>
      <c r="L26" s="98"/>
    </row>
    <row r="27" spans="2:12" ht="21.75" customHeight="1">
      <c r="B27" s="267" t="s">
        <v>739</v>
      </c>
      <c r="C27" s="16"/>
      <c r="D27" s="7"/>
      <c r="E27" s="7"/>
      <c r="F27" s="7"/>
      <c r="G27" s="7"/>
      <c r="H27" s="7"/>
      <c r="I27" s="7"/>
      <c r="J27" s="7"/>
      <c r="K27" s="7"/>
      <c r="L27" s="98"/>
    </row>
    <row r="28" spans="2:12" ht="21.75" customHeight="1">
      <c r="B28" s="267" t="s">
        <v>740</v>
      </c>
      <c r="C28" s="16"/>
      <c r="D28" s="7"/>
      <c r="E28" s="7"/>
      <c r="F28" s="7"/>
      <c r="G28" s="7"/>
      <c r="H28" s="7"/>
      <c r="I28" s="7"/>
      <c r="J28" s="7"/>
      <c r="K28" s="7"/>
      <c r="L28" s="98"/>
    </row>
    <row r="29" spans="2:12" ht="21.75" customHeight="1">
      <c r="B29" s="267" t="s">
        <v>741</v>
      </c>
      <c r="C29" s="16"/>
      <c r="D29" s="7"/>
      <c r="E29" s="7"/>
      <c r="F29" s="7"/>
      <c r="G29" s="7"/>
      <c r="H29" s="7"/>
      <c r="I29" s="7"/>
      <c r="J29" s="7"/>
      <c r="K29" s="7"/>
      <c r="L29" s="98"/>
    </row>
    <row r="30" spans="2:12" ht="21.75" customHeight="1">
      <c r="B30" s="267" t="s">
        <v>627</v>
      </c>
      <c r="C30" s="16"/>
      <c r="D30" s="7"/>
      <c r="E30" s="7"/>
      <c r="F30" s="7"/>
      <c r="G30" s="7"/>
      <c r="H30" s="7"/>
      <c r="I30" s="7"/>
      <c r="J30" s="7"/>
      <c r="K30" s="7"/>
      <c r="L30" s="98"/>
    </row>
    <row r="31" spans="2:12" ht="15">
      <c r="B31" s="97"/>
      <c r="C31" s="14"/>
      <c r="D31" s="14"/>
      <c r="E31" s="268"/>
      <c r="F31" s="114"/>
      <c r="G31" s="14"/>
      <c r="H31" s="7"/>
      <c r="I31" s="7"/>
      <c r="J31" s="7"/>
      <c r="K31" s="7"/>
      <c r="L31" s="98"/>
    </row>
    <row r="32" spans="2:12" ht="14.25">
      <c r="B32" s="97"/>
      <c r="C32" s="14"/>
      <c r="D32" s="14"/>
      <c r="E32" s="269"/>
      <c r="F32" s="114"/>
      <c r="G32" s="14"/>
      <c r="H32" s="7"/>
      <c r="I32" s="7"/>
      <c r="J32" s="7"/>
      <c r="K32" s="7"/>
      <c r="L32" s="98"/>
    </row>
    <row r="33" spans="2:12" ht="14.25">
      <c r="B33" s="97"/>
      <c r="C33" s="114"/>
      <c r="D33" s="14"/>
      <c r="E33" s="14"/>
      <c r="F33" s="7"/>
      <c r="G33" s="7"/>
      <c r="H33" s="7"/>
      <c r="I33" s="7"/>
      <c r="J33" s="7"/>
      <c r="K33" s="7"/>
      <c r="L33" s="98"/>
    </row>
    <row r="34" spans="2:12" ht="15" thickBot="1">
      <c r="B34" s="292"/>
      <c r="C34" s="293"/>
      <c r="D34" s="294"/>
      <c r="E34" s="294"/>
      <c r="F34" s="294"/>
      <c r="G34" s="294"/>
      <c r="H34" s="294"/>
      <c r="I34" s="294"/>
      <c r="J34" s="294"/>
      <c r="K34" s="294"/>
      <c r="L34" s="295"/>
    </row>
  </sheetData>
  <printOptions/>
  <pageMargins left="0.5" right="0.17" top="0.73" bottom="0.72" header="0.59" footer="0.5"/>
  <pageSetup horizontalDpi="600" verticalDpi="600" orientation="portrait" paperSize="9" scale="85" r:id="rId1"/>
  <headerFooter alignWithMargins="0">
    <oddFooter>&amp;CFaqe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83"/>
  <sheetViews>
    <sheetView workbookViewId="0" topLeftCell="A1">
      <selection activeCell="B1" sqref="B1"/>
    </sheetView>
  </sheetViews>
  <sheetFormatPr defaultColWidth="9.140625" defaultRowHeight="12.75"/>
  <cols>
    <col min="1" max="1" width="7.00390625" style="0" customWidth="1"/>
    <col min="2" max="2" width="44.57421875" style="0" customWidth="1"/>
    <col min="3" max="3" width="12.28125" style="0" customWidth="1"/>
    <col min="4" max="4" width="18.8515625" style="0" customWidth="1"/>
    <col min="5" max="5" width="18.140625" style="0" customWidth="1"/>
    <col min="6" max="6" width="13.421875" style="0" bestFit="1" customWidth="1"/>
    <col min="7" max="7" width="16.00390625" style="0" bestFit="1" customWidth="1"/>
  </cols>
  <sheetData>
    <row r="1" spans="1:5" ht="17.25" customHeight="1" thickBot="1">
      <c r="A1" s="195"/>
      <c r="B1" s="361" t="s">
        <v>700</v>
      </c>
      <c r="C1" s="195"/>
      <c r="D1" s="195"/>
      <c r="E1" s="195"/>
    </row>
    <row r="2" spans="1:5" ht="14.25" thickBot="1" thickTop="1">
      <c r="A2" s="296" t="s">
        <v>503</v>
      </c>
      <c r="B2" s="296" t="s">
        <v>162</v>
      </c>
      <c r="C2" s="296" t="s">
        <v>163</v>
      </c>
      <c r="D2" s="297" t="s">
        <v>251</v>
      </c>
      <c r="E2" s="297" t="s">
        <v>721</v>
      </c>
    </row>
    <row r="3" spans="1:7" ht="14.25" thickBot="1" thickTop="1">
      <c r="A3" s="298" t="s">
        <v>312</v>
      </c>
      <c r="B3" s="299" t="s">
        <v>437</v>
      </c>
      <c r="C3" s="300"/>
      <c r="D3" s="301">
        <f>D82</f>
        <v>21775878</v>
      </c>
      <c r="E3" s="301">
        <f>E82</f>
        <v>73819401</v>
      </c>
      <c r="F3" s="105"/>
      <c r="G3" s="105"/>
    </row>
    <row r="4" spans="1:5" ht="15" thickBot="1" thickTop="1">
      <c r="A4" s="302">
        <v>1</v>
      </c>
      <c r="B4" s="302" t="s">
        <v>168</v>
      </c>
      <c r="C4" s="303"/>
      <c r="D4" s="304">
        <f>D21</f>
        <v>19826</v>
      </c>
      <c r="E4" s="304">
        <f>E21</f>
        <v>159278</v>
      </c>
    </row>
    <row r="5" spans="1:5" ht="14.25" thickTop="1">
      <c r="A5" s="305"/>
      <c r="B5" s="306" t="s">
        <v>169</v>
      </c>
      <c r="C5" s="307">
        <v>50</v>
      </c>
      <c r="D5" s="308">
        <v>0</v>
      </c>
      <c r="E5" s="308">
        <v>0</v>
      </c>
    </row>
    <row r="6" spans="1:5" ht="13.5">
      <c r="A6" s="305"/>
      <c r="B6" s="306" t="s">
        <v>170</v>
      </c>
      <c r="C6" s="307">
        <v>503</v>
      </c>
      <c r="D6" s="308"/>
      <c r="E6" s="308"/>
    </row>
    <row r="7" spans="1:5" ht="13.5">
      <c r="A7" s="305"/>
      <c r="B7" s="306" t="s">
        <v>171</v>
      </c>
      <c r="C7" s="307">
        <v>504</v>
      </c>
      <c r="D7" s="308"/>
      <c r="E7" s="308"/>
    </row>
    <row r="8" spans="1:5" ht="13.5">
      <c r="A8" s="305"/>
      <c r="B8" s="306" t="s">
        <v>172</v>
      </c>
      <c r="C8" s="307">
        <v>512</v>
      </c>
      <c r="D8" s="309">
        <f>SUM(D9:D10)</f>
        <v>19826</v>
      </c>
      <c r="E8" s="309">
        <f>SUM(E9:E10)</f>
        <v>119213</v>
      </c>
    </row>
    <row r="9" spans="1:6" ht="13.5">
      <c r="A9" s="305"/>
      <c r="B9" s="310" t="s">
        <v>173</v>
      </c>
      <c r="C9" s="307">
        <v>5121</v>
      </c>
      <c r="D9" s="311">
        <v>20514</v>
      </c>
      <c r="E9" s="311">
        <v>14768</v>
      </c>
      <c r="F9" s="239"/>
    </row>
    <row r="10" spans="1:6" ht="13.5">
      <c r="A10" s="305"/>
      <c r="B10" s="310" t="s">
        <v>174</v>
      </c>
      <c r="C10" s="307">
        <v>5122</v>
      </c>
      <c r="D10" s="311">
        <v>-688</v>
      </c>
      <c r="E10" s="311">
        <v>104445</v>
      </c>
      <c r="F10" s="202"/>
    </row>
    <row r="11" spans="1:7" ht="13.5">
      <c r="A11" s="305"/>
      <c r="B11" s="306" t="s">
        <v>175</v>
      </c>
      <c r="C11" s="307">
        <v>53</v>
      </c>
      <c r="D11" s="312">
        <f>SUM(D12:D13)</f>
        <v>0</v>
      </c>
      <c r="E11" s="312">
        <f>SUM(E12:E13)</f>
        <v>40065</v>
      </c>
      <c r="G11" s="239"/>
    </row>
    <row r="12" spans="1:6" ht="13.5">
      <c r="A12" s="305"/>
      <c r="B12" s="310" t="s">
        <v>176</v>
      </c>
      <c r="C12" s="307">
        <v>5311</v>
      </c>
      <c r="D12" s="313"/>
      <c r="E12" s="313">
        <v>40065</v>
      </c>
      <c r="F12" s="239"/>
    </row>
    <row r="13" spans="1:7" ht="13.5">
      <c r="A13" s="305"/>
      <c r="B13" s="310" t="s">
        <v>177</v>
      </c>
      <c r="C13" s="307">
        <v>5340</v>
      </c>
      <c r="D13" s="313">
        <v>0</v>
      </c>
      <c r="E13" s="313">
        <v>0</v>
      </c>
      <c r="F13" s="202"/>
      <c r="G13" s="202"/>
    </row>
    <row r="14" spans="1:5" ht="13.5">
      <c r="A14" s="305"/>
      <c r="B14" s="306" t="s">
        <v>178</v>
      </c>
      <c r="C14" s="307">
        <v>541</v>
      </c>
      <c r="D14" s="313">
        <v>0</v>
      </c>
      <c r="E14" s="313">
        <v>0</v>
      </c>
    </row>
    <row r="15" spans="1:5" ht="46.5">
      <c r="A15" s="314" t="s">
        <v>631</v>
      </c>
      <c r="B15" s="310" t="s">
        <v>179</v>
      </c>
      <c r="C15" s="307">
        <v>5411</v>
      </c>
      <c r="D15" s="313"/>
      <c r="E15" s="313"/>
    </row>
    <row r="16" spans="1:5" ht="13.5">
      <c r="A16" s="305"/>
      <c r="B16" s="310" t="s">
        <v>180</v>
      </c>
      <c r="C16" s="307">
        <v>5412</v>
      </c>
      <c r="D16" s="313"/>
      <c r="E16" s="313"/>
    </row>
    <row r="17" spans="1:5" ht="13.5">
      <c r="A17" s="305"/>
      <c r="B17" s="306" t="s">
        <v>181</v>
      </c>
      <c r="C17" s="307">
        <v>55</v>
      </c>
      <c r="D17" s="313">
        <v>0</v>
      </c>
      <c r="E17" s="313">
        <v>0</v>
      </c>
    </row>
    <row r="18" spans="1:5" ht="13.5">
      <c r="A18" s="305"/>
      <c r="B18" s="306" t="s">
        <v>182</v>
      </c>
      <c r="C18" s="307">
        <v>551</v>
      </c>
      <c r="D18" s="313">
        <v>0</v>
      </c>
      <c r="E18" s="313">
        <v>0</v>
      </c>
    </row>
    <row r="19" spans="1:5" ht="13.5">
      <c r="A19" s="305"/>
      <c r="B19" s="306" t="s">
        <v>183</v>
      </c>
      <c r="C19" s="307">
        <v>5511</v>
      </c>
      <c r="D19" s="313"/>
      <c r="E19" s="313"/>
    </row>
    <row r="20" spans="1:5" ht="14.25" thickBot="1">
      <c r="A20" s="315"/>
      <c r="B20" s="315" t="s">
        <v>184</v>
      </c>
      <c r="C20" s="316">
        <v>559</v>
      </c>
      <c r="D20" s="317">
        <v>0</v>
      </c>
      <c r="E20" s="317">
        <v>0</v>
      </c>
    </row>
    <row r="21" spans="1:5" ht="15" thickBot="1" thickTop="1">
      <c r="A21" s="318"/>
      <c r="B21" s="302" t="s">
        <v>696</v>
      </c>
      <c r="C21" s="319"/>
      <c r="D21" s="320">
        <f>D5+D8+D11</f>
        <v>19826</v>
      </c>
      <c r="E21" s="320">
        <f>E5+E8+E11</f>
        <v>159278</v>
      </c>
    </row>
    <row r="22" spans="1:5" ht="15" thickBot="1" thickTop="1">
      <c r="A22" s="318">
        <v>2</v>
      </c>
      <c r="B22" s="302" t="s">
        <v>185</v>
      </c>
      <c r="C22" s="319"/>
      <c r="D22" s="320">
        <f>D46</f>
        <v>20256052</v>
      </c>
      <c r="E22" s="320">
        <f>E46</f>
        <v>73660123</v>
      </c>
    </row>
    <row r="23" spans="1:6" ht="14.25" thickTop="1">
      <c r="A23" s="306"/>
      <c r="B23" s="306" t="s">
        <v>186</v>
      </c>
      <c r="C23" s="307">
        <v>411</v>
      </c>
      <c r="D23" s="313">
        <v>14947508</v>
      </c>
      <c r="E23" s="313">
        <v>69300961</v>
      </c>
      <c r="F23" s="202"/>
    </row>
    <row r="24" spans="1:5" ht="13.5">
      <c r="A24" s="306"/>
      <c r="B24" s="306" t="s">
        <v>187</v>
      </c>
      <c r="C24" s="307">
        <v>413</v>
      </c>
      <c r="D24" s="313"/>
      <c r="E24" s="313"/>
    </row>
    <row r="25" spans="1:7" ht="13.5">
      <c r="A25" s="306"/>
      <c r="B25" s="306" t="s">
        <v>188</v>
      </c>
      <c r="C25" s="307">
        <v>414</v>
      </c>
      <c r="D25" s="313"/>
      <c r="E25" s="313"/>
      <c r="G25" s="202"/>
    </row>
    <row r="26" spans="1:5" ht="13.5">
      <c r="A26" s="306"/>
      <c r="B26" s="306" t="s">
        <v>189</v>
      </c>
      <c r="C26" s="307">
        <v>416</v>
      </c>
      <c r="D26" s="313"/>
      <c r="E26" s="313"/>
    </row>
    <row r="27" spans="1:5" ht="13.5">
      <c r="A27" s="306"/>
      <c r="B27" s="306" t="s">
        <v>190</v>
      </c>
      <c r="C27" s="307">
        <v>418</v>
      </c>
      <c r="D27" s="313"/>
      <c r="E27" s="313"/>
    </row>
    <row r="28" spans="1:5" ht="13.5">
      <c r="A28" s="306"/>
      <c r="B28" s="321" t="s">
        <v>191</v>
      </c>
      <c r="C28" s="307">
        <v>467</v>
      </c>
      <c r="D28" s="313"/>
      <c r="E28" s="313"/>
    </row>
    <row r="29" spans="1:5" ht="13.5">
      <c r="A29" s="306"/>
      <c r="B29" s="306" t="s">
        <v>192</v>
      </c>
      <c r="C29" s="307">
        <v>465</v>
      </c>
      <c r="D29" s="313"/>
      <c r="E29" s="313"/>
    </row>
    <row r="30" spans="1:7" ht="13.5">
      <c r="A30" s="306"/>
      <c r="B30" s="306" t="s">
        <v>193</v>
      </c>
      <c r="C30" s="307">
        <v>444</v>
      </c>
      <c r="D30" s="313">
        <v>1829712</v>
      </c>
      <c r="E30" s="313">
        <v>1834081</v>
      </c>
      <c r="F30" s="202"/>
      <c r="G30" s="202"/>
    </row>
    <row r="31" spans="1:7" ht="13.5">
      <c r="A31" s="306"/>
      <c r="B31" s="306" t="s">
        <v>194</v>
      </c>
      <c r="C31" s="307">
        <v>442</v>
      </c>
      <c r="D31" s="313"/>
      <c r="E31" s="313"/>
      <c r="G31" s="198"/>
    </row>
    <row r="32" spans="1:7" ht="13.5">
      <c r="A32" s="306"/>
      <c r="B32" s="306" t="s">
        <v>195</v>
      </c>
      <c r="C32" s="307">
        <v>443</v>
      </c>
      <c r="D32" s="313"/>
      <c r="E32" s="313"/>
      <c r="G32" s="198"/>
    </row>
    <row r="33" spans="1:5" ht="13.5">
      <c r="A33" s="306"/>
      <c r="B33" s="306" t="s">
        <v>196</v>
      </c>
      <c r="C33" s="307">
        <v>449</v>
      </c>
      <c r="D33" s="313"/>
      <c r="E33" s="313"/>
    </row>
    <row r="34" spans="1:7" ht="13.5">
      <c r="A34" s="306"/>
      <c r="B34" s="306" t="s">
        <v>197</v>
      </c>
      <c r="C34" s="307">
        <v>4454</v>
      </c>
      <c r="D34" s="313">
        <v>3478832</v>
      </c>
      <c r="E34" s="313">
        <v>2525081</v>
      </c>
      <c r="G34" s="202"/>
    </row>
    <row r="35" spans="1:7" ht="13.5">
      <c r="A35" s="306"/>
      <c r="B35" s="306" t="s">
        <v>198</v>
      </c>
      <c r="C35" s="307">
        <v>447</v>
      </c>
      <c r="D35" s="313"/>
      <c r="E35" s="313"/>
      <c r="G35" s="202"/>
    </row>
    <row r="36" spans="1:5" ht="13.5">
      <c r="A36" s="306"/>
      <c r="B36" s="306" t="s">
        <v>199</v>
      </c>
      <c r="C36" s="307">
        <v>448</v>
      </c>
      <c r="D36" s="313"/>
      <c r="E36" s="313"/>
    </row>
    <row r="37" spans="1:5" ht="13.5">
      <c r="A37" s="306"/>
      <c r="B37" s="306" t="s">
        <v>200</v>
      </c>
      <c r="C37" s="307">
        <v>451</v>
      </c>
      <c r="D37" s="313"/>
      <c r="E37" s="313"/>
    </row>
    <row r="38" spans="1:5" ht="13.5">
      <c r="A38" s="306"/>
      <c r="B38" s="306" t="s">
        <v>201</v>
      </c>
      <c r="C38" s="307">
        <v>455</v>
      </c>
      <c r="D38" s="313"/>
      <c r="E38" s="313"/>
    </row>
    <row r="39" spans="1:5" ht="13.5">
      <c r="A39" s="306"/>
      <c r="B39" s="306" t="s">
        <v>202</v>
      </c>
      <c r="C39" s="307">
        <v>456</v>
      </c>
      <c r="D39" s="313"/>
      <c r="E39" s="313"/>
    </row>
    <row r="40" spans="1:5" ht="13.5">
      <c r="A40" s="306"/>
      <c r="B40" s="306" t="s">
        <v>203</v>
      </c>
      <c r="C40" s="307">
        <v>401</v>
      </c>
      <c r="D40" s="313"/>
      <c r="E40" s="313"/>
    </row>
    <row r="41" spans="1:5" ht="13.5">
      <c r="A41" s="306"/>
      <c r="B41" s="306" t="s">
        <v>204</v>
      </c>
      <c r="C41" s="307">
        <v>404</v>
      </c>
      <c r="D41" s="313"/>
      <c r="E41" s="313"/>
    </row>
    <row r="42" spans="1:5" ht="13.5">
      <c r="A42" s="306"/>
      <c r="B42" s="306" t="s">
        <v>205</v>
      </c>
      <c r="C42" s="307">
        <v>469</v>
      </c>
      <c r="D42" s="313"/>
      <c r="E42" s="313"/>
    </row>
    <row r="43" spans="1:5" ht="13.5">
      <c r="A43" s="306"/>
      <c r="B43" s="306" t="s">
        <v>206</v>
      </c>
      <c r="C43" s="307">
        <v>460</v>
      </c>
      <c r="D43" s="313"/>
      <c r="E43" s="313"/>
    </row>
    <row r="44" spans="1:5" ht="13.5">
      <c r="A44" s="322"/>
      <c r="B44" s="322" t="s">
        <v>207</v>
      </c>
      <c r="C44" s="323">
        <v>476</v>
      </c>
      <c r="D44" s="324"/>
      <c r="E44" s="324"/>
    </row>
    <row r="45" spans="1:5" ht="14.25" thickBot="1">
      <c r="A45" s="315"/>
      <c r="B45" s="315" t="s">
        <v>208</v>
      </c>
      <c r="C45" s="316">
        <v>49</v>
      </c>
      <c r="D45" s="317"/>
      <c r="E45" s="317"/>
    </row>
    <row r="46" spans="1:5" ht="15" thickBot="1" thickTop="1">
      <c r="A46" s="318"/>
      <c r="B46" s="318" t="s">
        <v>209</v>
      </c>
      <c r="C46" s="319"/>
      <c r="D46" s="320">
        <f>SUM(D23:D45)</f>
        <v>20256052</v>
      </c>
      <c r="E46" s="320">
        <f>SUM(E23:E45)</f>
        <v>73660123</v>
      </c>
    </row>
    <row r="47" spans="1:5" ht="15" thickBot="1" thickTop="1">
      <c r="A47" s="302">
        <v>3</v>
      </c>
      <c r="B47" s="302" t="s">
        <v>443</v>
      </c>
      <c r="C47" s="303"/>
      <c r="D47" s="304">
        <f>D73</f>
        <v>0</v>
      </c>
      <c r="E47" s="304">
        <f>E73</f>
        <v>0</v>
      </c>
    </row>
    <row r="48" spans="1:5" ht="14.25" thickTop="1">
      <c r="A48" s="325"/>
      <c r="B48" s="325" t="s">
        <v>210</v>
      </c>
      <c r="C48" s="326">
        <v>31</v>
      </c>
      <c r="D48" s="327"/>
      <c r="E48" s="327"/>
    </row>
    <row r="49" spans="1:5" ht="13.5">
      <c r="A49" s="306"/>
      <c r="B49" s="321" t="s">
        <v>211</v>
      </c>
      <c r="C49" s="307">
        <v>311</v>
      </c>
      <c r="D49" s="308">
        <v>0</v>
      </c>
      <c r="E49" s="308">
        <v>0</v>
      </c>
    </row>
    <row r="50" spans="1:5" ht="13.5">
      <c r="A50" s="306"/>
      <c r="B50" s="306" t="s">
        <v>212</v>
      </c>
      <c r="C50" s="307">
        <v>312</v>
      </c>
      <c r="D50" s="308">
        <v>0</v>
      </c>
      <c r="E50" s="308">
        <v>0</v>
      </c>
    </row>
    <row r="51" spans="1:5" ht="13.5">
      <c r="A51" s="306"/>
      <c r="B51" s="306" t="s">
        <v>213</v>
      </c>
      <c r="C51" s="307">
        <v>3123</v>
      </c>
      <c r="D51" s="313"/>
      <c r="E51" s="313"/>
    </row>
    <row r="52" spans="1:5" ht="13.5">
      <c r="A52" s="306"/>
      <c r="B52" s="306" t="s">
        <v>214</v>
      </c>
      <c r="C52" s="307">
        <v>3124</v>
      </c>
      <c r="D52" s="313"/>
      <c r="E52" s="313"/>
    </row>
    <row r="53" spans="1:5" ht="13.5">
      <c r="A53" s="306"/>
      <c r="B53" s="306" t="s">
        <v>215</v>
      </c>
      <c r="C53" s="307">
        <v>3125</v>
      </c>
      <c r="D53" s="313"/>
      <c r="E53" s="313"/>
    </row>
    <row r="54" spans="1:5" ht="13.5">
      <c r="A54" s="306"/>
      <c r="B54" s="321" t="s">
        <v>216</v>
      </c>
      <c r="C54" s="307">
        <v>3126</v>
      </c>
      <c r="D54" s="313"/>
      <c r="E54" s="313"/>
    </row>
    <row r="55" spans="1:5" ht="13.5">
      <c r="A55" s="306"/>
      <c r="B55" s="321" t="s">
        <v>217</v>
      </c>
      <c r="C55" s="307">
        <v>3127</v>
      </c>
      <c r="D55" s="313"/>
      <c r="E55" s="313"/>
    </row>
    <row r="56" spans="1:5" ht="13.5">
      <c r="A56" s="306"/>
      <c r="B56" s="306" t="s">
        <v>218</v>
      </c>
      <c r="C56" s="307">
        <v>33</v>
      </c>
      <c r="D56" s="308">
        <v>0</v>
      </c>
      <c r="E56" s="308">
        <v>0</v>
      </c>
    </row>
    <row r="57" spans="1:5" ht="13.5">
      <c r="A57" s="306"/>
      <c r="B57" s="306" t="s">
        <v>219</v>
      </c>
      <c r="C57" s="307">
        <v>331</v>
      </c>
      <c r="D57" s="313"/>
      <c r="E57" s="313"/>
    </row>
    <row r="58" spans="1:5" ht="13.5">
      <c r="A58" s="306"/>
      <c r="B58" s="306" t="s">
        <v>220</v>
      </c>
      <c r="C58" s="307">
        <v>332</v>
      </c>
      <c r="D58" s="313"/>
      <c r="E58" s="313"/>
    </row>
    <row r="59" spans="1:5" ht="13.5">
      <c r="A59" s="306"/>
      <c r="B59" s="306" t="s">
        <v>221</v>
      </c>
      <c r="C59" s="307">
        <v>333</v>
      </c>
      <c r="D59" s="313"/>
      <c r="E59" s="313"/>
    </row>
    <row r="60" spans="1:5" ht="13.5">
      <c r="A60" s="306"/>
      <c r="B60" s="306" t="s">
        <v>222</v>
      </c>
      <c r="C60" s="307">
        <v>393</v>
      </c>
      <c r="D60" s="313"/>
      <c r="E60" s="313"/>
    </row>
    <row r="61" spans="1:5" ht="13.5">
      <c r="A61" s="306"/>
      <c r="B61" s="306" t="s">
        <v>223</v>
      </c>
      <c r="C61" s="307">
        <v>34</v>
      </c>
      <c r="D61" s="308">
        <v>0</v>
      </c>
      <c r="E61" s="308">
        <v>0</v>
      </c>
    </row>
    <row r="62" spans="1:5" ht="13.5">
      <c r="A62" s="306"/>
      <c r="B62" s="306" t="s">
        <v>224</v>
      </c>
      <c r="C62" s="307">
        <v>341</v>
      </c>
      <c r="D62" s="313"/>
      <c r="E62" s="313"/>
    </row>
    <row r="63" spans="1:5" ht="13.5">
      <c r="A63" s="306"/>
      <c r="B63" s="306" t="s">
        <v>225</v>
      </c>
      <c r="C63" s="307">
        <v>342</v>
      </c>
      <c r="D63" s="313"/>
      <c r="E63" s="313"/>
    </row>
    <row r="64" spans="1:7" ht="13.5">
      <c r="A64" s="306"/>
      <c r="B64" s="306" t="s">
        <v>226</v>
      </c>
      <c r="C64" s="307">
        <v>347</v>
      </c>
      <c r="D64" s="313"/>
      <c r="E64" s="313"/>
      <c r="G64" s="198"/>
    </row>
    <row r="65" spans="1:5" ht="13.5">
      <c r="A65" s="306"/>
      <c r="B65" s="306" t="s">
        <v>227</v>
      </c>
      <c r="C65" s="307">
        <v>394</v>
      </c>
      <c r="D65" s="313"/>
      <c r="E65" s="313"/>
    </row>
    <row r="66" spans="1:7" ht="13.5">
      <c r="A66" s="306"/>
      <c r="B66" s="306" t="s">
        <v>228</v>
      </c>
      <c r="C66" s="307">
        <v>35</v>
      </c>
      <c r="D66" s="308">
        <v>0</v>
      </c>
      <c r="E66" s="308">
        <v>0</v>
      </c>
      <c r="G66" s="198"/>
    </row>
    <row r="67" spans="1:7" ht="13.5">
      <c r="A67" s="306"/>
      <c r="B67" s="306" t="s">
        <v>229</v>
      </c>
      <c r="C67" s="307">
        <v>395</v>
      </c>
      <c r="D67" s="313"/>
      <c r="E67" s="313"/>
      <c r="G67" s="198"/>
    </row>
    <row r="68" spans="1:5" ht="13.5">
      <c r="A68" s="306"/>
      <c r="B68" s="306" t="s">
        <v>230</v>
      </c>
      <c r="C68" s="307">
        <v>371</v>
      </c>
      <c r="D68" s="313"/>
      <c r="E68" s="313"/>
    </row>
    <row r="69" spans="1:6" ht="13.5">
      <c r="A69" s="306"/>
      <c r="B69" s="306" t="s">
        <v>231</v>
      </c>
      <c r="C69" s="307">
        <v>372</v>
      </c>
      <c r="D69" s="308">
        <v>0</v>
      </c>
      <c r="E69" s="308">
        <v>0</v>
      </c>
      <c r="F69" s="202"/>
    </row>
    <row r="70" spans="1:5" ht="13.5">
      <c r="A70" s="306"/>
      <c r="B70" s="306" t="s">
        <v>232</v>
      </c>
      <c r="C70" s="307">
        <v>374</v>
      </c>
      <c r="D70" s="313"/>
      <c r="E70" s="313"/>
    </row>
    <row r="71" spans="1:5" ht="13.5">
      <c r="A71" s="306"/>
      <c r="B71" s="321" t="s">
        <v>233</v>
      </c>
      <c r="C71" s="307">
        <v>375</v>
      </c>
      <c r="D71" s="313"/>
      <c r="E71" s="313"/>
    </row>
    <row r="72" spans="1:5" ht="14.25" thickBot="1">
      <c r="A72" s="315"/>
      <c r="B72" s="315" t="s">
        <v>234</v>
      </c>
      <c r="C72" s="316">
        <v>376</v>
      </c>
      <c r="D72" s="317"/>
      <c r="E72" s="317"/>
    </row>
    <row r="73" spans="1:5" ht="15" thickBot="1" thickTop="1">
      <c r="A73" s="318"/>
      <c r="B73" s="328" t="s">
        <v>235</v>
      </c>
      <c r="C73" s="329"/>
      <c r="D73" s="330">
        <f>SUM(D48:D72)</f>
        <v>0</v>
      </c>
      <c r="E73" s="330">
        <f>SUM(E48:E72)</f>
        <v>0</v>
      </c>
    </row>
    <row r="74" spans="1:5" ht="15" thickBot="1" thickTop="1">
      <c r="A74" s="318">
        <v>4</v>
      </c>
      <c r="B74" s="328" t="s">
        <v>445</v>
      </c>
      <c r="C74" s="329"/>
      <c r="D74" s="330">
        <v>0</v>
      </c>
      <c r="E74" s="330">
        <v>0</v>
      </c>
    </row>
    <row r="75" spans="1:5" ht="15" thickBot="1" thickTop="1">
      <c r="A75" s="318">
        <v>5</v>
      </c>
      <c r="B75" s="328" t="s">
        <v>236</v>
      </c>
      <c r="C75" s="329"/>
      <c r="D75" s="330">
        <v>0</v>
      </c>
      <c r="E75" s="330">
        <v>0</v>
      </c>
    </row>
    <row r="76" spans="1:5" ht="15" thickBot="1" thickTop="1">
      <c r="A76" s="318">
        <v>6</v>
      </c>
      <c r="B76" s="328" t="s">
        <v>379</v>
      </c>
      <c r="C76" s="329"/>
      <c r="D76" s="330">
        <f>D81</f>
        <v>1500000</v>
      </c>
      <c r="E76" s="330">
        <f>E81</f>
        <v>0</v>
      </c>
    </row>
    <row r="77" spans="1:5" ht="14.25" thickTop="1">
      <c r="A77" s="306"/>
      <c r="B77" s="306" t="s">
        <v>237</v>
      </c>
      <c r="C77" s="307">
        <v>486</v>
      </c>
      <c r="D77" s="331">
        <v>1500000</v>
      </c>
      <c r="E77" s="331">
        <v>0</v>
      </c>
    </row>
    <row r="78" spans="1:5" ht="13.5">
      <c r="A78" s="306"/>
      <c r="B78" s="306" t="s">
        <v>238</v>
      </c>
      <c r="C78" s="307">
        <v>481</v>
      </c>
      <c r="D78" s="331">
        <v>0</v>
      </c>
      <c r="E78" s="331">
        <v>0</v>
      </c>
    </row>
    <row r="79" spans="1:5" ht="13.5">
      <c r="A79" s="306"/>
      <c r="B79" s="306" t="s">
        <v>239</v>
      </c>
      <c r="C79" s="307">
        <v>483</v>
      </c>
      <c r="D79" s="331">
        <v>0</v>
      </c>
      <c r="E79" s="331">
        <v>0</v>
      </c>
    </row>
    <row r="80" spans="1:5" ht="14.25" thickBot="1">
      <c r="A80" s="315"/>
      <c r="B80" s="315" t="s">
        <v>240</v>
      </c>
      <c r="C80" s="316">
        <v>487</v>
      </c>
      <c r="D80" s="331">
        <v>0</v>
      </c>
      <c r="E80" s="331">
        <v>0</v>
      </c>
    </row>
    <row r="81" spans="1:7" ht="15" thickBot="1" thickTop="1">
      <c r="A81" s="318"/>
      <c r="B81" s="318" t="s">
        <v>241</v>
      </c>
      <c r="C81" s="319"/>
      <c r="D81" s="330">
        <f>SUM(D77:D80)</f>
        <v>1500000</v>
      </c>
      <c r="E81" s="330">
        <f>SUM(E77:E80)</f>
        <v>0</v>
      </c>
      <c r="G81" s="199"/>
    </row>
    <row r="82" spans="1:5" ht="14.25" thickBot="1" thickTop="1">
      <c r="A82" s="332"/>
      <c r="B82" s="332" t="s">
        <v>242</v>
      </c>
      <c r="C82" s="333"/>
      <c r="D82" s="334">
        <f>D4+D22+D47+D74+D75+D76</f>
        <v>21775878</v>
      </c>
      <c r="E82" s="334">
        <f>E4+E22+E47+E74+E75+E76</f>
        <v>73819401</v>
      </c>
    </row>
    <row r="83" spans="1:5" ht="15" customHeight="1" thickTop="1">
      <c r="A83" s="298" t="s">
        <v>377</v>
      </c>
      <c r="B83" s="299" t="s">
        <v>449</v>
      </c>
      <c r="C83" s="300"/>
      <c r="D83" s="301">
        <f>D146</f>
        <v>168810929</v>
      </c>
      <c r="E83" s="301">
        <f>E146</f>
        <v>153786666</v>
      </c>
    </row>
    <row r="84" spans="1:5" ht="14.25" thickBot="1">
      <c r="A84" s="318">
        <v>1</v>
      </c>
      <c r="B84" s="328" t="s">
        <v>695</v>
      </c>
      <c r="C84" s="329"/>
      <c r="D84" s="330">
        <f>D100</f>
        <v>5695956</v>
      </c>
      <c r="E84" s="330">
        <f>E100</f>
        <v>11624400</v>
      </c>
    </row>
    <row r="85" spans="1:7" ht="14.25" thickTop="1">
      <c r="A85" s="306"/>
      <c r="B85" s="306" t="s">
        <v>243</v>
      </c>
      <c r="C85" s="307" t="s">
        <v>244</v>
      </c>
      <c r="D85" s="313"/>
      <c r="E85" s="313"/>
      <c r="G85" s="197"/>
    </row>
    <row r="86" spans="1:5" ht="13.5">
      <c r="A86" s="306"/>
      <c r="B86" s="306" t="s">
        <v>245</v>
      </c>
      <c r="C86" s="307">
        <v>2961</v>
      </c>
      <c r="D86" s="313"/>
      <c r="E86" s="313"/>
    </row>
    <row r="87" spans="1:5" ht="13.5">
      <c r="A87" s="306"/>
      <c r="B87" s="306" t="s">
        <v>246</v>
      </c>
      <c r="C87" s="307">
        <v>262</v>
      </c>
      <c r="D87" s="313"/>
      <c r="E87" s="313"/>
    </row>
    <row r="88" spans="1:5" ht="13.5">
      <c r="A88" s="306"/>
      <c r="B88" s="306" t="s">
        <v>247</v>
      </c>
      <c r="C88" s="307">
        <v>2962</v>
      </c>
      <c r="D88" s="313"/>
      <c r="E88" s="313"/>
    </row>
    <row r="89" spans="1:5" ht="13.5">
      <c r="A89" s="306"/>
      <c r="B89" s="306" t="s">
        <v>248</v>
      </c>
      <c r="C89" s="307">
        <v>263</v>
      </c>
      <c r="D89" s="306">
        <v>5695956</v>
      </c>
      <c r="E89" s="306">
        <v>11624400</v>
      </c>
    </row>
    <row r="90" spans="1:5" ht="13.5">
      <c r="A90" s="306"/>
      <c r="B90" s="306" t="s">
        <v>253</v>
      </c>
      <c r="C90" s="307">
        <v>2964</v>
      </c>
      <c r="D90" s="313"/>
      <c r="E90" s="313"/>
    </row>
    <row r="91" spans="1:5" ht="13.5">
      <c r="A91" s="306"/>
      <c r="B91" s="306" t="s">
        <v>254</v>
      </c>
      <c r="C91" s="307">
        <v>265</v>
      </c>
      <c r="D91" s="313"/>
      <c r="E91" s="313"/>
    </row>
    <row r="92" spans="1:5" ht="13.5">
      <c r="A92" s="306"/>
      <c r="B92" s="306" t="s">
        <v>255</v>
      </c>
      <c r="C92" s="307">
        <v>268</v>
      </c>
      <c r="D92" s="313"/>
      <c r="E92" s="313"/>
    </row>
    <row r="93" spans="1:5" ht="13.5">
      <c r="A93" s="306"/>
      <c r="B93" s="306" t="s">
        <v>256</v>
      </c>
      <c r="C93" s="307">
        <v>2965</v>
      </c>
      <c r="D93" s="313"/>
      <c r="E93" s="313"/>
    </row>
    <row r="94" spans="1:5" ht="13.5">
      <c r="A94" s="306"/>
      <c r="B94" s="306" t="s">
        <v>257</v>
      </c>
      <c r="C94" s="307">
        <v>2966</v>
      </c>
      <c r="D94" s="313"/>
      <c r="E94" s="313"/>
    </row>
    <row r="95" spans="1:5" ht="13.5">
      <c r="A95" s="306"/>
      <c r="B95" s="306" t="s">
        <v>258</v>
      </c>
      <c r="C95" s="307" t="s">
        <v>259</v>
      </c>
      <c r="D95" s="313"/>
      <c r="E95" s="313"/>
    </row>
    <row r="96" spans="1:5" ht="13.5">
      <c r="A96" s="306"/>
      <c r="B96" s="306" t="s">
        <v>260</v>
      </c>
      <c r="C96" s="307">
        <v>451</v>
      </c>
      <c r="D96" s="313"/>
      <c r="E96" s="313"/>
    </row>
    <row r="97" spans="1:5" ht="13.5">
      <c r="A97" s="306"/>
      <c r="B97" s="306" t="s">
        <v>261</v>
      </c>
      <c r="C97" s="307">
        <v>455</v>
      </c>
      <c r="D97" s="313"/>
      <c r="E97" s="313"/>
    </row>
    <row r="98" spans="1:5" ht="13.5">
      <c r="A98" s="306"/>
      <c r="B98" s="306" t="s">
        <v>262</v>
      </c>
      <c r="C98" s="307">
        <v>457</v>
      </c>
      <c r="D98" s="313"/>
      <c r="E98" s="313"/>
    </row>
    <row r="99" spans="1:5" ht="14.25" thickBot="1">
      <c r="A99" s="315"/>
      <c r="B99" s="315" t="s">
        <v>263</v>
      </c>
      <c r="C99" s="316" t="s">
        <v>264</v>
      </c>
      <c r="D99" s="317"/>
      <c r="E99" s="317"/>
    </row>
    <row r="100" spans="1:5" ht="15" thickBot="1" thickTop="1">
      <c r="A100" s="302"/>
      <c r="B100" s="302" t="s">
        <v>696</v>
      </c>
      <c r="C100" s="303"/>
      <c r="D100" s="335">
        <f>SUM(D85:D99)</f>
        <v>5695956</v>
      </c>
      <c r="E100" s="335">
        <f>SUM(E85:E99)</f>
        <v>11624400</v>
      </c>
    </row>
    <row r="101" spans="1:5" ht="15" thickBot="1" thickTop="1">
      <c r="A101" s="302">
        <v>2</v>
      </c>
      <c r="B101" s="336" t="s">
        <v>265</v>
      </c>
      <c r="C101" s="337"/>
      <c r="D101" s="335">
        <f>D127</f>
        <v>163114973</v>
      </c>
      <c r="E101" s="335">
        <f>E127</f>
        <v>142162266</v>
      </c>
    </row>
    <row r="102" spans="1:5" ht="14.25" thickTop="1">
      <c r="A102" s="338"/>
      <c r="B102" s="339" t="s">
        <v>266</v>
      </c>
      <c r="C102" s="340">
        <v>211</v>
      </c>
      <c r="D102" s="341"/>
      <c r="E102" s="341"/>
    </row>
    <row r="103" spans="1:5" ht="13.5">
      <c r="A103" s="306"/>
      <c r="B103" s="321" t="s">
        <v>267</v>
      </c>
      <c r="C103" s="342">
        <v>2911</v>
      </c>
      <c r="D103" s="341"/>
      <c r="E103" s="341"/>
    </row>
    <row r="104" spans="1:5" ht="13.5">
      <c r="A104" s="306"/>
      <c r="B104" s="321" t="s">
        <v>268</v>
      </c>
      <c r="C104" s="342">
        <v>212</v>
      </c>
      <c r="D104" s="341"/>
      <c r="E104" s="341"/>
    </row>
    <row r="105" spans="1:5" ht="13.5">
      <c r="A105" s="306"/>
      <c r="B105" s="321" t="s">
        <v>269</v>
      </c>
      <c r="C105" s="342">
        <v>2912</v>
      </c>
      <c r="D105" s="341">
        <v>0</v>
      </c>
      <c r="E105" s="341">
        <v>0</v>
      </c>
    </row>
    <row r="106" spans="1:5" ht="13.5">
      <c r="A106" s="306"/>
      <c r="B106" s="321" t="s">
        <v>270</v>
      </c>
      <c r="C106" s="342">
        <v>2812</v>
      </c>
      <c r="D106" s="341">
        <v>0</v>
      </c>
      <c r="E106" s="341">
        <v>0</v>
      </c>
    </row>
    <row r="107" spans="1:6" ht="13.5">
      <c r="A107" s="306"/>
      <c r="B107" s="321" t="s">
        <v>271</v>
      </c>
      <c r="C107" s="307">
        <v>213</v>
      </c>
      <c r="D107" s="341">
        <v>3881468</v>
      </c>
      <c r="E107" s="341">
        <v>3881468</v>
      </c>
      <c r="F107" s="239"/>
    </row>
    <row r="108" spans="1:7" ht="12.75">
      <c r="A108" s="306"/>
      <c r="B108" s="321" t="s">
        <v>272</v>
      </c>
      <c r="C108" s="343">
        <v>2913</v>
      </c>
      <c r="D108" s="341"/>
      <c r="E108" s="341"/>
      <c r="G108" s="198"/>
    </row>
    <row r="109" spans="1:7" ht="12.75">
      <c r="A109" s="306"/>
      <c r="B109" s="321" t="s">
        <v>275</v>
      </c>
      <c r="C109" s="343">
        <v>2813</v>
      </c>
      <c r="D109" s="341">
        <v>-3579298</v>
      </c>
      <c r="E109" s="341">
        <v>-3255444</v>
      </c>
      <c r="F109" s="239"/>
      <c r="G109" s="198"/>
    </row>
    <row r="110" spans="1:5" ht="12.75">
      <c r="A110" s="306"/>
      <c r="B110" s="321" t="s">
        <v>273</v>
      </c>
      <c r="C110" s="343">
        <v>215</v>
      </c>
      <c r="D110" s="341">
        <v>15259203</v>
      </c>
      <c r="E110" s="341">
        <v>15259203</v>
      </c>
    </row>
    <row r="111" spans="1:5" ht="12.75">
      <c r="A111" s="306"/>
      <c r="B111" s="321" t="s">
        <v>274</v>
      </c>
      <c r="C111" s="343">
        <v>2915</v>
      </c>
      <c r="D111" s="341"/>
      <c r="E111" s="341"/>
    </row>
    <row r="112" spans="1:7" ht="12.75">
      <c r="A112" s="306"/>
      <c r="B112" s="321" t="s">
        <v>276</v>
      </c>
      <c r="C112" s="343">
        <v>2815</v>
      </c>
      <c r="D112" s="341">
        <v>-8567409</v>
      </c>
      <c r="E112" s="341">
        <v>-5565658</v>
      </c>
      <c r="G112" s="198"/>
    </row>
    <row r="113" spans="1:5" ht="12.75">
      <c r="A113" s="338"/>
      <c r="B113" s="321" t="s">
        <v>277</v>
      </c>
      <c r="C113" s="343">
        <v>218</v>
      </c>
      <c r="D113" s="341"/>
      <c r="E113" s="341"/>
    </row>
    <row r="114" spans="1:6" ht="12.75">
      <c r="A114" s="306"/>
      <c r="B114" s="321" t="s">
        <v>278</v>
      </c>
      <c r="C114" s="343">
        <v>2181</v>
      </c>
      <c r="D114" s="341">
        <v>4143481</v>
      </c>
      <c r="E114" s="341">
        <v>4143481</v>
      </c>
      <c r="F114" s="239"/>
    </row>
    <row r="115" spans="1:5" ht="12.75">
      <c r="A115" s="306"/>
      <c r="B115" s="321" t="s">
        <v>383</v>
      </c>
      <c r="C115" s="343">
        <v>29181</v>
      </c>
      <c r="D115" s="341"/>
      <c r="E115" s="341"/>
    </row>
    <row r="116" spans="1:5" ht="12.75">
      <c r="A116" s="306"/>
      <c r="B116" s="321" t="s">
        <v>380</v>
      </c>
      <c r="C116" s="343">
        <v>28181</v>
      </c>
      <c r="D116" s="341">
        <v>-3228782</v>
      </c>
      <c r="E116" s="341">
        <v>-2588806</v>
      </c>
    </row>
    <row r="117" spans="1:5" ht="12.75">
      <c r="A117" s="306"/>
      <c r="B117" s="321" t="s">
        <v>279</v>
      </c>
      <c r="C117" s="343">
        <v>2182</v>
      </c>
      <c r="D117" s="341">
        <v>4133980</v>
      </c>
      <c r="E117" s="341">
        <v>4074478</v>
      </c>
    </row>
    <row r="118" spans="1:5" ht="12.75">
      <c r="A118" s="306"/>
      <c r="B118" s="321" t="s">
        <v>382</v>
      </c>
      <c r="C118" s="343">
        <v>29182</v>
      </c>
      <c r="D118" s="341"/>
      <c r="E118" s="341"/>
    </row>
    <row r="119" spans="1:5" ht="12.75">
      <c r="A119" s="306"/>
      <c r="B119" s="321" t="s">
        <v>381</v>
      </c>
      <c r="C119" s="343">
        <v>28182</v>
      </c>
      <c r="D119" s="341">
        <v>-3648945</v>
      </c>
      <c r="E119" s="341">
        <v>-3376327</v>
      </c>
    </row>
    <row r="120" spans="1:5" ht="12.75">
      <c r="A120" s="306"/>
      <c r="B120" s="321" t="s">
        <v>280</v>
      </c>
      <c r="C120" s="343">
        <v>2183</v>
      </c>
      <c r="D120" s="341"/>
      <c r="E120" s="341"/>
    </row>
    <row r="121" spans="1:5" ht="12.75">
      <c r="A121" s="306"/>
      <c r="B121" s="321" t="s">
        <v>281</v>
      </c>
      <c r="C121" s="343">
        <v>29183</v>
      </c>
      <c r="D121" s="341"/>
      <c r="E121" s="341"/>
    </row>
    <row r="122" spans="1:5" ht="12.75">
      <c r="A122" s="306"/>
      <c r="B122" s="321" t="s">
        <v>282</v>
      </c>
      <c r="C122" s="343">
        <v>28183</v>
      </c>
      <c r="D122" s="341"/>
      <c r="E122" s="341"/>
    </row>
    <row r="123" spans="1:5" ht="12.75">
      <c r="A123" s="322"/>
      <c r="B123" s="344" t="s">
        <v>384</v>
      </c>
      <c r="C123" s="345">
        <v>232</v>
      </c>
      <c r="D123" s="346">
        <v>154721275</v>
      </c>
      <c r="E123" s="346">
        <v>129589871</v>
      </c>
    </row>
    <row r="124" spans="1:5" ht="12.75">
      <c r="A124" s="322"/>
      <c r="B124" s="344" t="s">
        <v>385</v>
      </c>
      <c r="C124" s="345">
        <v>2932</v>
      </c>
      <c r="D124" s="346"/>
      <c r="E124" s="346"/>
    </row>
    <row r="125" spans="1:5" ht="12.75">
      <c r="A125" s="322"/>
      <c r="B125" s="344" t="s">
        <v>386</v>
      </c>
      <c r="C125" s="345">
        <v>2832</v>
      </c>
      <c r="D125" s="346"/>
      <c r="E125" s="346"/>
    </row>
    <row r="126" spans="1:5" ht="14.25" thickBot="1">
      <c r="A126" s="315"/>
      <c r="B126" s="315" t="s">
        <v>283</v>
      </c>
      <c r="C126" s="316" t="s">
        <v>284</v>
      </c>
      <c r="D126" s="347"/>
      <c r="E126" s="347"/>
    </row>
    <row r="127" spans="1:7" ht="14.25" thickBot="1" thickTop="1">
      <c r="A127" s="302"/>
      <c r="B127" s="302" t="s">
        <v>697</v>
      </c>
      <c r="C127" s="348"/>
      <c r="D127" s="335">
        <f>SUM(D102:D126)</f>
        <v>163114973</v>
      </c>
      <c r="E127" s="335">
        <f>SUM(E102:E126)</f>
        <v>142162266</v>
      </c>
      <c r="G127" s="198"/>
    </row>
    <row r="128" spans="1:5" ht="14.25" thickBot="1" thickTop="1">
      <c r="A128" s="302">
        <v>3</v>
      </c>
      <c r="B128" s="302" t="s">
        <v>698</v>
      </c>
      <c r="C128" s="348"/>
      <c r="D128" s="349">
        <f>D132</f>
        <v>0</v>
      </c>
      <c r="E128" s="349">
        <f>E132</f>
        <v>0</v>
      </c>
    </row>
    <row r="129" spans="1:5" ht="13.5" thickTop="1">
      <c r="A129" s="306"/>
      <c r="B129" s="306" t="s">
        <v>285</v>
      </c>
      <c r="C129" s="343">
        <v>24</v>
      </c>
      <c r="D129" s="341"/>
      <c r="E129" s="341"/>
    </row>
    <row r="130" spans="1:5" ht="12.75">
      <c r="A130" s="306"/>
      <c r="B130" s="306" t="s">
        <v>286</v>
      </c>
      <c r="C130" s="343">
        <v>284</v>
      </c>
      <c r="D130" s="341"/>
      <c r="E130" s="341"/>
    </row>
    <row r="131" spans="1:5" ht="13.5" thickBot="1">
      <c r="A131" s="315"/>
      <c r="B131" s="315" t="s">
        <v>287</v>
      </c>
      <c r="C131" s="350">
        <v>293</v>
      </c>
      <c r="D131" s="347"/>
      <c r="E131" s="347"/>
    </row>
    <row r="132" spans="1:5" ht="14.25" thickBot="1" thickTop="1">
      <c r="A132" s="302"/>
      <c r="B132" s="302" t="s">
        <v>235</v>
      </c>
      <c r="C132" s="348"/>
      <c r="D132" s="349">
        <v>0</v>
      </c>
      <c r="E132" s="349">
        <v>0</v>
      </c>
    </row>
    <row r="133" spans="1:5" ht="14.25" thickBot="1" thickTop="1">
      <c r="A133" s="302">
        <v>4</v>
      </c>
      <c r="B133" s="302" t="s">
        <v>288</v>
      </c>
      <c r="C133" s="348"/>
      <c r="D133" s="349">
        <f>D143</f>
        <v>0</v>
      </c>
      <c r="E133" s="349">
        <f>E143</f>
        <v>0</v>
      </c>
    </row>
    <row r="134" spans="1:5" ht="13.5" thickTop="1">
      <c r="A134" s="306"/>
      <c r="B134" s="306" t="s">
        <v>289</v>
      </c>
      <c r="C134" s="343">
        <v>201</v>
      </c>
      <c r="D134" s="341"/>
      <c r="E134" s="341"/>
    </row>
    <row r="135" spans="1:5" ht="12.75">
      <c r="A135" s="306"/>
      <c r="B135" s="306" t="s">
        <v>290</v>
      </c>
      <c r="C135" s="343">
        <v>2801</v>
      </c>
      <c r="D135" s="341"/>
      <c r="E135" s="341"/>
    </row>
    <row r="136" spans="1:5" ht="12.75">
      <c r="A136" s="306"/>
      <c r="B136" s="306" t="s">
        <v>291</v>
      </c>
      <c r="C136" s="343">
        <v>2901</v>
      </c>
      <c r="D136" s="341"/>
      <c r="E136" s="341"/>
    </row>
    <row r="137" spans="1:5" ht="12.75">
      <c r="A137" s="306"/>
      <c r="B137" s="306" t="s">
        <v>292</v>
      </c>
      <c r="C137" s="343">
        <v>205</v>
      </c>
      <c r="D137" s="341"/>
      <c r="E137" s="341"/>
    </row>
    <row r="138" spans="1:5" ht="12.75">
      <c r="A138" s="306"/>
      <c r="B138" s="306" t="s">
        <v>293</v>
      </c>
      <c r="C138" s="343">
        <v>2805</v>
      </c>
      <c r="D138" s="341"/>
      <c r="E138" s="341"/>
    </row>
    <row r="139" spans="1:5" ht="12.75">
      <c r="A139" s="306"/>
      <c r="B139" s="306" t="s">
        <v>294</v>
      </c>
      <c r="C139" s="343">
        <v>2905</v>
      </c>
      <c r="D139" s="341"/>
      <c r="E139" s="341"/>
    </row>
    <row r="140" spans="1:5" ht="12.75">
      <c r="A140" s="306"/>
      <c r="B140" s="306" t="s">
        <v>295</v>
      </c>
      <c r="C140" s="343">
        <v>208</v>
      </c>
      <c r="D140" s="341"/>
      <c r="E140" s="341"/>
    </row>
    <row r="141" spans="1:5" ht="12.75">
      <c r="A141" s="306"/>
      <c r="B141" s="306" t="s">
        <v>296</v>
      </c>
      <c r="C141" s="343">
        <v>2808</v>
      </c>
      <c r="D141" s="341"/>
      <c r="E141" s="341"/>
    </row>
    <row r="142" spans="1:5" ht="13.5" thickBot="1">
      <c r="A142" s="315"/>
      <c r="B142" s="315" t="s">
        <v>297</v>
      </c>
      <c r="C142" s="350">
        <v>2908</v>
      </c>
      <c r="D142" s="347"/>
      <c r="E142" s="347"/>
    </row>
    <row r="143" spans="1:5" ht="14.25" thickBot="1" thickTop="1">
      <c r="A143" s="302"/>
      <c r="B143" s="302" t="s">
        <v>699</v>
      </c>
      <c r="C143" s="348"/>
      <c r="D143" s="349">
        <v>0</v>
      </c>
      <c r="E143" s="349">
        <v>0</v>
      </c>
    </row>
    <row r="144" spans="1:5" ht="14.25" thickBot="1" thickTop="1">
      <c r="A144" s="302">
        <v>5</v>
      </c>
      <c r="B144" s="302" t="s">
        <v>298</v>
      </c>
      <c r="C144" s="348">
        <v>4562</v>
      </c>
      <c r="D144" s="349">
        <v>0</v>
      </c>
      <c r="E144" s="349">
        <v>0</v>
      </c>
    </row>
    <row r="145" spans="1:5" ht="14.25" thickBot="1" thickTop="1">
      <c r="A145" s="318">
        <v>6</v>
      </c>
      <c r="B145" s="318" t="s">
        <v>456</v>
      </c>
      <c r="C145" s="351"/>
      <c r="D145" s="352">
        <v>0</v>
      </c>
      <c r="E145" s="352">
        <v>0</v>
      </c>
    </row>
    <row r="146" spans="1:5" ht="14.25" thickBot="1" thickTop="1">
      <c r="A146" s="332"/>
      <c r="B146" s="332" t="s">
        <v>299</v>
      </c>
      <c r="C146" s="333"/>
      <c r="D146" s="353">
        <f>D84+D101+D128+D133+D144+D145</f>
        <v>168810929</v>
      </c>
      <c r="E146" s="353">
        <f>E84+E101+E128+E133+E144+E145</f>
        <v>153786666</v>
      </c>
    </row>
    <row r="147" spans="1:5" ht="17.25" thickBot="1" thickTop="1">
      <c r="A147" s="354"/>
      <c r="B147" s="354" t="s">
        <v>300</v>
      </c>
      <c r="C147" s="355"/>
      <c r="D147" s="356">
        <f>D3+D83</f>
        <v>190586807</v>
      </c>
      <c r="E147" s="356">
        <f>E3+E83</f>
        <v>227606067</v>
      </c>
    </row>
    <row r="148" spans="1:10" ht="14.25" thickTop="1">
      <c r="A148" s="357"/>
      <c r="B148" s="357"/>
      <c r="C148" s="358"/>
      <c r="D148" s="359"/>
      <c r="E148" s="359"/>
      <c r="G148" s="198"/>
      <c r="H148" s="198"/>
      <c r="I148" s="198"/>
      <c r="J148" s="198"/>
    </row>
    <row r="149" spans="1:10" ht="13.5">
      <c r="A149" s="357" t="s">
        <v>301</v>
      </c>
      <c r="B149" s="357"/>
      <c r="C149" s="358"/>
      <c r="D149" s="359" t="s">
        <v>720</v>
      </c>
      <c r="E149" s="359"/>
      <c r="G149" s="198"/>
      <c r="H149" s="198"/>
      <c r="I149" s="198"/>
      <c r="J149" s="198"/>
    </row>
    <row r="150" spans="1:10" ht="13.5">
      <c r="A150" s="357" t="s">
        <v>387</v>
      </c>
      <c r="B150" s="357"/>
      <c r="C150" s="358"/>
      <c r="D150" s="359" t="s">
        <v>719</v>
      </c>
      <c r="E150" s="359"/>
      <c r="G150" s="198"/>
      <c r="H150" s="198"/>
      <c r="I150" s="198"/>
      <c r="J150" s="198"/>
    </row>
    <row r="151" spans="1:10" ht="13.5">
      <c r="A151" s="357"/>
      <c r="B151" s="357"/>
      <c r="C151" s="358"/>
      <c r="D151" s="359"/>
      <c r="E151" s="359"/>
      <c r="G151" s="198"/>
      <c r="H151" s="198"/>
      <c r="I151" s="198"/>
      <c r="J151" s="198"/>
    </row>
    <row r="152" spans="1:10" ht="12.75">
      <c r="A152" s="195"/>
      <c r="B152" s="195"/>
      <c r="C152" s="195"/>
      <c r="D152" s="360"/>
      <c r="E152" s="360"/>
      <c r="G152" s="198"/>
      <c r="H152" s="198"/>
      <c r="I152" s="198"/>
      <c r="J152" s="198"/>
    </row>
    <row r="153" spans="4:10" ht="12.75">
      <c r="D153" s="201"/>
      <c r="E153" s="201"/>
      <c r="G153" s="198"/>
      <c r="H153" s="198"/>
      <c r="I153" s="198"/>
      <c r="J153" s="198"/>
    </row>
    <row r="154" spans="4:10" ht="12.75">
      <c r="D154" s="201"/>
      <c r="E154" s="201"/>
      <c r="G154" s="198"/>
      <c r="H154" s="198"/>
      <c r="I154" s="198"/>
      <c r="J154" s="198"/>
    </row>
    <row r="155" spans="4:10" ht="12.75">
      <c r="D155" s="201"/>
      <c r="E155" s="201"/>
      <c r="G155" s="198"/>
      <c r="H155" s="198"/>
      <c r="I155" s="198"/>
      <c r="J155" s="198"/>
    </row>
    <row r="156" spans="4:10" ht="12.75">
      <c r="D156" s="201"/>
      <c r="E156" s="201"/>
      <c r="G156" s="198"/>
      <c r="H156" s="198"/>
      <c r="I156" s="198"/>
      <c r="J156" s="198"/>
    </row>
    <row r="157" spans="4:10" ht="12.75">
      <c r="D157" s="201"/>
      <c r="E157" s="201"/>
      <c r="G157" s="198"/>
      <c r="H157" s="198"/>
      <c r="I157" s="198"/>
      <c r="J157" s="198"/>
    </row>
    <row r="158" spans="4:10" ht="12.75">
      <c r="D158" s="201"/>
      <c r="E158" s="201"/>
      <c r="G158" s="198"/>
      <c r="H158" s="198"/>
      <c r="I158" s="198"/>
      <c r="J158" s="198"/>
    </row>
    <row r="159" spans="4:10" ht="12.75">
      <c r="D159" s="201"/>
      <c r="E159" s="201"/>
      <c r="G159" s="198"/>
      <c r="H159" s="198"/>
      <c r="I159" s="198"/>
      <c r="J159" s="198"/>
    </row>
    <row r="160" spans="4:10" ht="12.75">
      <c r="D160" s="200"/>
      <c r="E160" s="200"/>
      <c r="G160" s="198"/>
      <c r="H160" s="198"/>
      <c r="I160" s="198"/>
      <c r="J160" s="198"/>
    </row>
    <row r="161" spans="4:10" ht="12.75">
      <c r="D161" s="200"/>
      <c r="E161" s="200"/>
      <c r="G161" s="198"/>
      <c r="H161" s="198"/>
      <c r="I161" s="198"/>
      <c r="J161" s="198"/>
    </row>
    <row r="162" spans="4:10" ht="12.75">
      <c r="D162" s="200"/>
      <c r="E162" s="200"/>
      <c r="G162" s="198"/>
      <c r="H162" s="198"/>
      <c r="I162" s="198"/>
      <c r="J162" s="198"/>
    </row>
    <row r="163" spans="4:10" ht="12.75">
      <c r="D163" s="200"/>
      <c r="E163" s="200"/>
      <c r="G163" s="198"/>
      <c r="H163" s="198"/>
      <c r="I163" s="198"/>
      <c r="J163" s="198"/>
    </row>
    <row r="164" spans="4:10" ht="12.75">
      <c r="D164" s="200"/>
      <c r="E164" s="200"/>
      <c r="G164" s="198"/>
      <c r="H164" s="198"/>
      <c r="I164" s="198"/>
      <c r="J164" s="198"/>
    </row>
    <row r="165" spans="4:10" ht="12.75">
      <c r="D165" s="200"/>
      <c r="E165" s="200"/>
      <c r="G165" s="198"/>
      <c r="H165" s="198"/>
      <c r="I165" s="198"/>
      <c r="J165" s="198"/>
    </row>
    <row r="166" spans="4:10" ht="12.75">
      <c r="D166" s="200"/>
      <c r="E166" s="200"/>
      <c r="G166" s="198"/>
      <c r="H166" s="198"/>
      <c r="I166" s="198"/>
      <c r="J166" s="198"/>
    </row>
    <row r="167" spans="4:10" ht="12.75">
      <c r="D167" s="200"/>
      <c r="E167" s="200"/>
      <c r="G167" s="198"/>
      <c r="H167" s="198"/>
      <c r="I167" s="198"/>
      <c r="J167" s="198"/>
    </row>
    <row r="168" spans="4:10" ht="12.75">
      <c r="D168" s="200"/>
      <c r="E168" s="200"/>
      <c r="G168" s="198"/>
      <c r="H168" s="198"/>
      <c r="I168" s="198"/>
      <c r="J168" s="198"/>
    </row>
    <row r="169" spans="4:5" ht="12.75">
      <c r="D169" s="200"/>
      <c r="E169" s="200"/>
    </row>
    <row r="170" spans="4:5" ht="12.75">
      <c r="D170" s="200"/>
      <c r="E170" s="200"/>
    </row>
    <row r="171" spans="4:5" ht="12.75">
      <c r="D171" s="200"/>
      <c r="E171" s="200"/>
    </row>
    <row r="172" spans="4:5" ht="12.75">
      <c r="D172" s="200"/>
      <c r="E172" s="200"/>
    </row>
    <row r="173" spans="4:5" ht="12.75">
      <c r="D173" s="200"/>
      <c r="E173" s="200"/>
    </row>
    <row r="174" spans="4:5" ht="12.75">
      <c r="D174" s="200"/>
      <c r="E174" s="200"/>
    </row>
    <row r="175" spans="4:5" ht="12.75">
      <c r="D175" s="200"/>
      <c r="E175" s="200"/>
    </row>
    <row r="176" spans="4:5" ht="12.75">
      <c r="D176" s="200"/>
      <c r="E176" s="200"/>
    </row>
    <row r="177" spans="4:5" ht="12.75">
      <c r="D177" s="200"/>
      <c r="E177" s="200"/>
    </row>
    <row r="178" spans="4:5" ht="12.75">
      <c r="D178" s="200"/>
      <c r="E178" s="200"/>
    </row>
    <row r="179" spans="4:5" ht="12.75">
      <c r="D179" s="200"/>
      <c r="E179" s="200"/>
    </row>
    <row r="180" spans="4:5" ht="12.75">
      <c r="D180" s="200"/>
      <c r="E180" s="200"/>
    </row>
    <row r="181" spans="4:5" ht="12.75">
      <c r="D181" s="200"/>
      <c r="E181" s="200"/>
    </row>
    <row r="182" spans="4:5" ht="12.75">
      <c r="D182" s="200"/>
      <c r="E182" s="200"/>
    </row>
    <row r="183" spans="4:5" ht="12.75">
      <c r="D183" s="200"/>
      <c r="E183" s="200"/>
    </row>
    <row r="184" spans="4:5" ht="12.75">
      <c r="D184" s="200"/>
      <c r="E184" s="200"/>
    </row>
    <row r="185" spans="4:5" ht="12.75">
      <c r="D185" s="200"/>
      <c r="E185" s="200"/>
    </row>
    <row r="186" spans="4:5" ht="12.75">
      <c r="D186" s="200"/>
      <c r="E186" s="200"/>
    </row>
    <row r="187" spans="4:5" ht="12.75">
      <c r="D187" s="200"/>
      <c r="E187" s="200"/>
    </row>
    <row r="188" spans="4:5" ht="12.75">
      <c r="D188" s="200"/>
      <c r="E188" s="200"/>
    </row>
    <row r="189" spans="4:5" ht="12.75">
      <c r="D189" s="200"/>
      <c r="E189" s="200"/>
    </row>
    <row r="190" spans="4:5" ht="12.75">
      <c r="D190" s="200"/>
      <c r="E190" s="200"/>
    </row>
    <row r="191" spans="4:5" ht="12.75">
      <c r="D191" s="200"/>
      <c r="E191" s="200"/>
    </row>
    <row r="192" spans="4:5" ht="12.75">
      <c r="D192" s="200"/>
      <c r="E192" s="200"/>
    </row>
    <row r="193" spans="4:5" ht="12.75">
      <c r="D193" s="200"/>
      <c r="E193" s="200"/>
    </row>
    <row r="194" spans="4:5" ht="12.75">
      <c r="D194" s="200"/>
      <c r="E194" s="200"/>
    </row>
    <row r="195" spans="4:5" ht="12.75">
      <c r="D195" s="200"/>
      <c r="E195" s="200"/>
    </row>
    <row r="196" spans="4:5" ht="12.75">
      <c r="D196" s="200"/>
      <c r="E196" s="200"/>
    </row>
    <row r="197" spans="4:5" ht="12.75">
      <c r="D197" s="200"/>
      <c r="E197" s="200"/>
    </row>
    <row r="198" spans="4:5" ht="12.75">
      <c r="D198" s="200"/>
      <c r="E198" s="200"/>
    </row>
    <row r="199" spans="4:5" ht="12.75">
      <c r="D199" s="200"/>
      <c r="E199" s="200"/>
    </row>
    <row r="200" spans="4:5" ht="12.75">
      <c r="D200" s="200"/>
      <c r="E200" s="200"/>
    </row>
    <row r="201" spans="4:5" ht="12.75">
      <c r="D201" s="200"/>
      <c r="E201" s="200"/>
    </row>
    <row r="202" spans="4:5" ht="12.75">
      <c r="D202" s="200"/>
      <c r="E202" s="200"/>
    </row>
    <row r="203" spans="4:5" ht="12.75">
      <c r="D203" s="200"/>
      <c r="E203" s="200"/>
    </row>
    <row r="204" spans="4:5" ht="12.75">
      <c r="D204" s="200"/>
      <c r="E204" s="200"/>
    </row>
    <row r="205" spans="4:5" ht="12.75">
      <c r="D205" s="200"/>
      <c r="E205" s="200"/>
    </row>
    <row r="206" spans="4:5" ht="12.75">
      <c r="D206" s="200"/>
      <c r="E206" s="200"/>
    </row>
    <row r="207" spans="4:5" ht="12.75">
      <c r="D207" s="200"/>
      <c r="E207" s="200"/>
    </row>
    <row r="208" spans="4:5" ht="12.75">
      <c r="D208" s="200"/>
      <c r="E208" s="200"/>
    </row>
    <row r="209" spans="4:5" ht="12.75">
      <c r="D209" s="200"/>
      <c r="E209" s="200"/>
    </row>
    <row r="210" spans="4:5" ht="12.75">
      <c r="D210" s="200"/>
      <c r="E210" s="200"/>
    </row>
    <row r="211" spans="4:5" ht="12.75">
      <c r="D211" s="200"/>
      <c r="E211" s="200"/>
    </row>
    <row r="212" spans="4:5" ht="12.75">
      <c r="D212" s="200"/>
      <c r="E212" s="200"/>
    </row>
    <row r="213" spans="4:5" ht="12.75">
      <c r="D213" s="200"/>
      <c r="E213" s="200"/>
    </row>
    <row r="214" spans="4:5" ht="12.75">
      <c r="D214" s="200"/>
      <c r="E214" s="200"/>
    </row>
    <row r="215" spans="4:5" ht="12.75">
      <c r="D215" s="200"/>
      <c r="E215" s="200"/>
    </row>
    <row r="216" spans="4:5" ht="12.75">
      <c r="D216" s="200"/>
      <c r="E216" s="200"/>
    </row>
    <row r="217" spans="4:5" ht="12.75">
      <c r="D217" s="200"/>
      <c r="E217" s="200"/>
    </row>
    <row r="218" spans="4:5" ht="12.75">
      <c r="D218" s="200"/>
      <c r="E218" s="200"/>
    </row>
    <row r="219" spans="4:5" ht="12.75">
      <c r="D219" s="200"/>
      <c r="E219" s="200"/>
    </row>
    <row r="220" spans="4:5" ht="12.75">
      <c r="D220" s="200"/>
      <c r="E220" s="200"/>
    </row>
    <row r="221" spans="4:5" ht="12.75">
      <c r="D221" s="200"/>
      <c r="E221" s="200"/>
    </row>
    <row r="222" spans="4:5" ht="12.75">
      <c r="D222" s="200"/>
      <c r="E222" s="200"/>
    </row>
    <row r="223" spans="4:5" ht="12.75">
      <c r="D223" s="200"/>
      <c r="E223" s="200"/>
    </row>
    <row r="224" spans="4:5" ht="12.75">
      <c r="D224" s="200"/>
      <c r="E224" s="200"/>
    </row>
    <row r="225" spans="4:5" ht="12.75">
      <c r="D225" s="200"/>
      <c r="E225" s="200"/>
    </row>
    <row r="226" spans="4:5" ht="12.75">
      <c r="D226" s="200"/>
      <c r="E226" s="200"/>
    </row>
    <row r="227" spans="4:5" ht="12.75">
      <c r="D227" s="200"/>
      <c r="E227" s="200"/>
    </row>
    <row r="228" spans="4:5" ht="12.75">
      <c r="D228" s="200"/>
      <c r="E228" s="200"/>
    </row>
    <row r="229" spans="4:5" ht="12.75">
      <c r="D229" s="200"/>
      <c r="E229" s="200"/>
    </row>
    <row r="230" spans="4:5" ht="12.75">
      <c r="D230" s="200"/>
      <c r="E230" s="200"/>
    </row>
    <row r="231" spans="4:5" ht="12.75">
      <c r="D231" s="200"/>
      <c r="E231" s="200"/>
    </row>
    <row r="232" spans="4:5" ht="12.75">
      <c r="D232" s="200"/>
      <c r="E232" s="200"/>
    </row>
    <row r="233" spans="4:5" ht="12.75">
      <c r="D233" s="200"/>
      <c r="E233" s="200"/>
    </row>
    <row r="234" spans="4:5" ht="12.75">
      <c r="D234" s="200"/>
      <c r="E234" s="200"/>
    </row>
    <row r="235" spans="4:5" ht="12.75">
      <c r="D235" s="200"/>
      <c r="E235" s="200"/>
    </row>
    <row r="236" spans="4:5" ht="12.75">
      <c r="D236" s="200"/>
      <c r="E236" s="200"/>
    </row>
    <row r="237" spans="4:5" ht="12.75">
      <c r="D237" s="200"/>
      <c r="E237" s="200"/>
    </row>
    <row r="238" spans="4:5" ht="12.75">
      <c r="D238" s="200"/>
      <c r="E238" s="200"/>
    </row>
    <row r="239" spans="4:5" ht="12.75">
      <c r="D239" s="200"/>
      <c r="E239" s="200"/>
    </row>
    <row r="240" spans="4:5" ht="12.75">
      <c r="D240" s="200"/>
      <c r="E240" s="200"/>
    </row>
    <row r="241" spans="4:5" ht="12.75">
      <c r="D241" s="200"/>
      <c r="E241" s="200"/>
    </row>
    <row r="242" spans="4:5" ht="12.75">
      <c r="D242" s="200"/>
      <c r="E242" s="200"/>
    </row>
    <row r="243" spans="4:5" ht="12.75">
      <c r="D243" s="200"/>
      <c r="E243" s="200"/>
    </row>
    <row r="244" spans="4:5" ht="12.75">
      <c r="D244" s="200"/>
      <c r="E244" s="200"/>
    </row>
    <row r="245" spans="4:5" ht="12.75">
      <c r="D245" s="200"/>
      <c r="E245" s="200"/>
    </row>
    <row r="246" spans="4:5" ht="12.75">
      <c r="D246" s="200"/>
      <c r="E246" s="200"/>
    </row>
    <row r="247" spans="4:5" ht="12.75">
      <c r="D247" s="200"/>
      <c r="E247" s="200"/>
    </row>
    <row r="248" spans="4:5" ht="12.75">
      <c r="D248" s="200"/>
      <c r="E248" s="200"/>
    </row>
    <row r="249" spans="4:5" ht="12.75">
      <c r="D249" s="200"/>
      <c r="E249" s="200"/>
    </row>
    <row r="250" spans="4:5" ht="12.75">
      <c r="D250" s="200"/>
      <c r="E250" s="200"/>
    </row>
    <row r="251" spans="4:5" ht="12.75">
      <c r="D251" s="200"/>
      <c r="E251" s="200"/>
    </row>
    <row r="252" spans="4:5" ht="12.75">
      <c r="D252" s="200"/>
      <c r="E252" s="200"/>
    </row>
    <row r="253" spans="4:5" ht="12.75">
      <c r="D253" s="200"/>
      <c r="E253" s="200"/>
    </row>
    <row r="254" spans="4:5" ht="12.75">
      <c r="D254" s="200"/>
      <c r="E254" s="200"/>
    </row>
    <row r="255" spans="4:5" ht="12.75">
      <c r="D255" s="200"/>
      <c r="E255" s="200"/>
    </row>
    <row r="256" spans="4:5" ht="12.75">
      <c r="D256" s="200"/>
      <c r="E256" s="200"/>
    </row>
    <row r="257" spans="4:5" ht="12.75">
      <c r="D257" s="200"/>
      <c r="E257" s="200"/>
    </row>
    <row r="258" spans="4:5" ht="12.75">
      <c r="D258" s="200"/>
      <c r="E258" s="200"/>
    </row>
    <row r="259" spans="4:5" ht="12.75">
      <c r="D259" s="200"/>
      <c r="E259" s="200"/>
    </row>
    <row r="260" spans="4:5" ht="12.75">
      <c r="D260" s="200"/>
      <c r="E260" s="200"/>
    </row>
    <row r="261" spans="4:5" ht="12.75">
      <c r="D261" s="200"/>
      <c r="E261" s="200"/>
    </row>
    <row r="262" spans="4:5" ht="12.75">
      <c r="D262" s="200"/>
      <c r="E262" s="200"/>
    </row>
    <row r="263" spans="4:5" ht="12.75">
      <c r="D263" s="200"/>
      <c r="E263" s="200"/>
    </row>
    <row r="264" spans="4:5" ht="12.75">
      <c r="D264" s="200"/>
      <c r="E264" s="200"/>
    </row>
    <row r="265" spans="4:5" ht="12.75">
      <c r="D265" s="200"/>
      <c r="E265" s="200"/>
    </row>
    <row r="266" spans="4:5" ht="12.75">
      <c r="D266" s="200"/>
      <c r="E266" s="200"/>
    </row>
    <row r="267" spans="4:5" ht="12.75">
      <c r="D267" s="200"/>
      <c r="E267" s="200"/>
    </row>
    <row r="268" spans="4:5" ht="12.75">
      <c r="D268" s="200"/>
      <c r="E268" s="200"/>
    </row>
    <row r="269" spans="4:5" ht="12.75">
      <c r="D269" s="200"/>
      <c r="E269" s="200"/>
    </row>
    <row r="270" spans="4:5" ht="12.75">
      <c r="D270" s="200"/>
      <c r="E270" s="200"/>
    </row>
    <row r="271" spans="4:5" ht="12.75">
      <c r="D271" s="200"/>
      <c r="E271" s="200"/>
    </row>
    <row r="272" spans="4:5" ht="12.75">
      <c r="D272" s="200"/>
      <c r="E272" s="200"/>
    </row>
    <row r="273" spans="4:5" ht="12.75">
      <c r="D273" s="200"/>
      <c r="E273" s="200"/>
    </row>
    <row r="274" spans="4:5" ht="12.75">
      <c r="D274" s="200"/>
      <c r="E274" s="200"/>
    </row>
    <row r="275" spans="4:5" ht="12.75">
      <c r="D275" s="200"/>
      <c r="E275" s="200"/>
    </row>
    <row r="276" spans="4:5" ht="12.75">
      <c r="D276" s="200"/>
      <c r="E276" s="200"/>
    </row>
    <row r="277" spans="4:5" ht="12.75">
      <c r="D277" s="200"/>
      <c r="E277" s="200"/>
    </row>
    <row r="278" spans="4:5" ht="12.75">
      <c r="D278" s="200"/>
      <c r="E278" s="200"/>
    </row>
    <row r="279" spans="4:5" ht="12.75">
      <c r="D279" s="200"/>
      <c r="E279" s="200"/>
    </row>
    <row r="280" spans="4:5" ht="12.75">
      <c r="D280" s="200"/>
      <c r="E280" s="200"/>
    </row>
    <row r="281" spans="4:5" ht="12.75">
      <c r="D281" s="200"/>
      <c r="E281" s="200"/>
    </row>
    <row r="282" spans="4:5" ht="12.75">
      <c r="D282" s="200"/>
      <c r="E282" s="200"/>
    </row>
    <row r="283" spans="4:5" ht="12.75">
      <c r="D283" s="200"/>
      <c r="E283" s="200"/>
    </row>
  </sheetData>
  <printOptions/>
  <pageMargins left="0.75" right="0.17" top="0.36" bottom="1" header="0.32" footer="0.5"/>
  <pageSetup horizontalDpi="600" verticalDpi="600" orientation="portrait" scale="80" r:id="rId1"/>
  <headerFooter alignWithMargins="0">
    <oddFooter>&amp;CFaqe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Agim Shenedjela</cp:lastModifiedBy>
  <cp:lastPrinted>2011-03-14T11:55:10Z</cp:lastPrinted>
  <dcterms:created xsi:type="dcterms:W3CDTF">2002-01-01T08:35:09Z</dcterms:created>
  <dcterms:modified xsi:type="dcterms:W3CDTF">2011-07-16T08:29:28Z</dcterms:modified>
  <cp:category/>
  <cp:version/>
  <cp:contentType/>
  <cp:contentStatus/>
</cp:coreProperties>
</file>