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tabRatio="814" activeTab="9"/>
  </bookViews>
  <sheets>
    <sheet name="Kapaku" sheetId="1" r:id="rId1"/>
    <sheet name="Aktivet" sheetId="2" r:id="rId2"/>
    <sheet name="Pasivet" sheetId="3" r:id="rId3"/>
    <sheet name="Rezultati" sheetId="4" r:id="rId4"/>
    <sheet name="Kapitali" sheetId="5" r:id="rId5"/>
    <sheet name="Fluksi ind." sheetId="6" r:id="rId6"/>
    <sheet name="Fluks'Direkt" sheetId="7" r:id="rId7"/>
    <sheet name="AQT" sheetId="8" r:id="rId8"/>
    <sheet name="Pasq.3" sheetId="9" r:id="rId9"/>
    <sheet name="Shenime shpjeg." sheetId="10" r:id="rId10"/>
  </sheets>
  <definedNames/>
  <calcPr fullCalcOnLoad="1"/>
</workbook>
</file>

<file path=xl/sharedStrings.xml><?xml version="1.0" encoding="utf-8"?>
<sst xmlns="http://schemas.openxmlformats.org/spreadsheetml/2006/main" count="565" uniqueCount="359">
  <si>
    <t>Ne   Leke</t>
  </si>
  <si>
    <t>Nr</t>
  </si>
  <si>
    <t>PASIVET  DHE  KAPITALI</t>
  </si>
  <si>
    <t>Shenime</t>
  </si>
  <si>
    <t>Periudha</t>
  </si>
  <si>
    <t>Raportuese</t>
  </si>
  <si>
    <t>Para ardhese</t>
  </si>
  <si>
    <t>I</t>
  </si>
  <si>
    <t>P A S I V E T      A F A T S H K U R T E R A</t>
  </si>
  <si>
    <t>Derivativet</t>
  </si>
  <si>
    <t>Huamarjet</t>
  </si>
  <si>
    <t>&gt;</t>
  </si>
  <si>
    <t>Overdraftet bankare</t>
  </si>
  <si>
    <t>Huamarrje afat shkuatra</t>
  </si>
  <si>
    <t>Huat  dhe  parapagimet</t>
  </si>
  <si>
    <t>Te pagushme ndaj furnitoreve</t>
  </si>
  <si>
    <t>Te pagushme ndaj punonjesve</t>
  </si>
  <si>
    <t>Detyrime per Sigurime Shoq.Shend.</t>
  </si>
  <si>
    <t>Detyrime tatimore per TAP-in</t>
  </si>
  <si>
    <t>Detyrime tatimore per Tatim Fitimin</t>
  </si>
  <si>
    <t>Detyrime tatimore per Tvsh-ne</t>
  </si>
  <si>
    <t>Detyrime tatimore per Tatimin ne Burim</t>
  </si>
  <si>
    <t>Te drejta e detyrime ndaj ortakeve</t>
  </si>
  <si>
    <t>Dividente per tu paguar</t>
  </si>
  <si>
    <t>Debitore dhe Kreditore te tjere</t>
  </si>
  <si>
    <t>Parapagimet e arketuara</t>
  </si>
  <si>
    <t>Grantet dhe te ardhurat e shtyra</t>
  </si>
  <si>
    <t>Provizionet afatshkurtra</t>
  </si>
  <si>
    <t>II</t>
  </si>
  <si>
    <t>P A S I V E T      A F A T G J A T A</t>
  </si>
  <si>
    <t>Huat  afatgjata</t>
  </si>
  <si>
    <t>Hua,bono dhe detyrime nga qeraja financiare</t>
  </si>
  <si>
    <t>Bono te konvertueshme</t>
  </si>
  <si>
    <t>Huamarje te tjera afatgjata</t>
  </si>
  <si>
    <t>Provizionet afatgjata</t>
  </si>
  <si>
    <t>T O T A L I      P A S I V E V E      ( I+II )</t>
  </si>
  <si>
    <t>III</t>
  </si>
  <si>
    <t xml:space="preserve">K A P I T A L I </t>
  </si>
  <si>
    <t>Aksionet e pakices (PF te konsoliduara)</t>
  </si>
  <si>
    <t>Kapitali aksionereve te shoq.meme (PF te kons.)</t>
  </si>
  <si>
    <t>Kapitali aksionar</t>
  </si>
  <si>
    <t>Primi aksionit</t>
  </si>
  <si>
    <t>Njesite ose aksionet e thesarit (Negative)</t>
  </si>
  <si>
    <t>Rezervat statutore</t>
  </si>
  <si>
    <t>Rezervat ligjore</t>
  </si>
  <si>
    <t>Rezervat e tjera</t>
  </si>
  <si>
    <t>Fitimet e pa shperndara</t>
  </si>
  <si>
    <t>Fitimi (Humbja) e vitit financiar</t>
  </si>
  <si>
    <t>TOTALI   PASIVEVE   DHE   KAPITALIT  (I+II+III)</t>
  </si>
  <si>
    <t>Emertimi dhe Forma ligjore</t>
  </si>
  <si>
    <t>NIPT -i</t>
  </si>
  <si>
    <t>Adresa e Selise</t>
  </si>
  <si>
    <t>Data e krijimit</t>
  </si>
  <si>
    <t>Nr. i  Regjistrit  Tregetar</t>
  </si>
  <si>
    <t>Veprimtaria  Kryesore</t>
  </si>
  <si>
    <t>P A S Q Y R A T     F I N A N C I A R E</t>
  </si>
  <si>
    <t xml:space="preserve">(  Ne zbarim te Standartit Kombetar te Kontabilitetit Nr.2 dhe </t>
  </si>
  <si>
    <t>Pasqyra Financiare jane individuale</t>
  </si>
  <si>
    <t>Po</t>
  </si>
  <si>
    <t>Pasqyra Financiare jane te konsoliduara</t>
  </si>
  <si>
    <t>Jo</t>
  </si>
  <si>
    <t>Pasqyra Financiare jane te shprehura ne</t>
  </si>
  <si>
    <t>Leke</t>
  </si>
  <si>
    <t>Pasqyra Financiare jane te rumbullakosura ne</t>
  </si>
  <si>
    <t xml:space="preserve">  Periudha  Kontabel e Pasqyrave Financiare</t>
  </si>
  <si>
    <t>Nga</t>
  </si>
  <si>
    <t>Deri</t>
  </si>
  <si>
    <t xml:space="preserve">  Data  e  mbylljes se Pasqyrave Financiare</t>
  </si>
  <si>
    <t>Pasqyra e fluksit monetar - Metoda Indirekte</t>
  </si>
  <si>
    <t>Fluksi i parave nga veprimtaria e shfrytezimit</t>
  </si>
  <si>
    <t>Fitimi para tatimit</t>
  </si>
  <si>
    <t>Rregullime per :</t>
  </si>
  <si>
    <t>Amortizimin</t>
  </si>
  <si>
    <t>Humbje nga kembimet valutore</t>
  </si>
  <si>
    <t>Te ardhura nga Investimet</t>
  </si>
  <si>
    <t>Shpenzime per interesa</t>
  </si>
  <si>
    <t xml:space="preserve">Rritje/renie ne tepricen e kerkesave te arketueshme </t>
  </si>
  <si>
    <t>nga aktiviteti,si dhe kerkesave te arketueshme te tjera</t>
  </si>
  <si>
    <t>Rritje/renie ne Tepricen e inventarit</t>
  </si>
  <si>
    <t>Rritje/renie ne tepricen e detyrimeve ,per tu paguar</t>
  </si>
  <si>
    <t>nga aktiviteti</t>
  </si>
  <si>
    <t>MM te perfituara nga aktivitetet</t>
  </si>
  <si>
    <t>Interesi i paguar</t>
  </si>
  <si>
    <t>Tatim mbi fitimin i paguar</t>
  </si>
  <si>
    <t>MM neto nga aktivitetet e shfrytezimit</t>
  </si>
  <si>
    <t>Fluksi monetar nga veprimtarite investuese</t>
  </si>
  <si>
    <t>Blerja e njesisese kontrolluar X minus parate e Arketuara</t>
  </si>
  <si>
    <t>Blerja e aktiveve afatgjata materiale</t>
  </si>
  <si>
    <t>Te ardhura nga shitja e paisjeve</t>
  </si>
  <si>
    <t>Interesi i arketuar</t>
  </si>
  <si>
    <t>Dividentet e arketuar</t>
  </si>
  <si>
    <t>MM neto te perdoruara ne veprimtarite investuese</t>
  </si>
  <si>
    <t>Fluksi monetar nga aktivitetet financiare</t>
  </si>
  <si>
    <t>Te ardhura nga emetimi i kapitalit aksioner</t>
  </si>
  <si>
    <t>Te ardhura nga huamarrje afatgjata</t>
  </si>
  <si>
    <t>Pagesat e detyrimive te qerase financiare</t>
  </si>
  <si>
    <t>Dividente te paguar</t>
  </si>
  <si>
    <t>MM neto e perdorur ne veprimtarite Financiare</t>
  </si>
  <si>
    <t>Rritja/Renia neto e mjeteve monetare</t>
  </si>
  <si>
    <t>Mjetet monetare ne fillim te periudhes kontabel</t>
  </si>
  <si>
    <t>Mjetet monetare ne fund te periudhes kontabel</t>
  </si>
  <si>
    <t>(  Bazuar ne klasifikimin e Shpenzimeve sipas Natyres  )</t>
  </si>
  <si>
    <t>Pershkrimi  i  Elementeve</t>
  </si>
  <si>
    <t>Shitjet neto</t>
  </si>
  <si>
    <t>Te ardhura te tjera nga veprimtaria e shfrytezimit</t>
  </si>
  <si>
    <t>Ndrysh.ne invent.prod.gatshme e prodhimit ne proces</t>
  </si>
  <si>
    <t>Materialet e konsumuara</t>
  </si>
  <si>
    <t>Kosto e punes</t>
  </si>
  <si>
    <t>Pagat e personelit</t>
  </si>
  <si>
    <t>Shpenzimet per sigurime shoqerore e shendetesore</t>
  </si>
  <si>
    <t>Amortizimet dhe zhvleresimet</t>
  </si>
  <si>
    <t>Shpenzime te tjera</t>
  </si>
  <si>
    <t>Totali shpenzimeve  (  shumat  4 - 7 )</t>
  </si>
  <si>
    <t>Fitimi (humbja) nga veprimtarite e kryesore (1+2+/-3-8)</t>
  </si>
  <si>
    <t>Te ardhurat dhe shpenzimet financiare nga njesite e kontrolluara</t>
  </si>
  <si>
    <t>Te ardhurat dhe shpenzimet financiare nga pjesemarrjet</t>
  </si>
  <si>
    <t xml:space="preserve">Te ardhurat dhe shpenzimet financiare </t>
  </si>
  <si>
    <t xml:space="preserve">Te ardh.e shpenz. financ.nga inves.te tjera financ.afatgjata </t>
  </si>
  <si>
    <t>Te ardhurat dhe shpenzimet nga interesat</t>
  </si>
  <si>
    <t>Fitimet (Humbjet) nga kursi kembimit</t>
  </si>
  <si>
    <t>Te ardhura dhe shpenzime te tjera financiare</t>
  </si>
  <si>
    <t>Totali i te Ardhurave dhe Shpenzimeve financiare</t>
  </si>
  <si>
    <t>Fitimi (humbja) para tatimit  ( 9 +/- 13 )</t>
  </si>
  <si>
    <t>Shpenzimet e tatimit mbi fitimin</t>
  </si>
  <si>
    <t>Fitimi (humbja) neto e vitit financiar  ( 14 - 15 )</t>
  </si>
  <si>
    <t>Elementet e pasqyrave te konsoliduara</t>
  </si>
  <si>
    <t>Nje pasqyre e pa Konsoliduar</t>
  </si>
  <si>
    <t>Aksione thesari</t>
  </si>
  <si>
    <t>Rezerva stat.ligjore</t>
  </si>
  <si>
    <t xml:space="preserve">Fitimi pashperndare </t>
  </si>
  <si>
    <t>TOTALI</t>
  </si>
  <si>
    <t>A</t>
  </si>
  <si>
    <t>Efekti ndryshimeve ne politikat kontabel</t>
  </si>
  <si>
    <t>B</t>
  </si>
  <si>
    <t>Pozicioni i rregulluar</t>
  </si>
  <si>
    <t>Fitimi neto per periudhen kontabel</t>
  </si>
  <si>
    <t>Dividentet e paguar</t>
  </si>
  <si>
    <t>Rritja rezerves kapitalit</t>
  </si>
  <si>
    <t>Emetimi aksioneve</t>
  </si>
  <si>
    <t>Emetimi kapitali aksionar</t>
  </si>
  <si>
    <t>Aksione te thesari te riblera</t>
  </si>
  <si>
    <t>A   K   T   I   V   E   T</t>
  </si>
  <si>
    <t>A K T I V E T    A F A T S H K U R T R A</t>
  </si>
  <si>
    <t>Aktivet  monetare</t>
  </si>
  <si>
    <t>Banka</t>
  </si>
  <si>
    <t>Arka</t>
  </si>
  <si>
    <t>Derivative dhe aktive te mbajtura per tregtim</t>
  </si>
  <si>
    <t>Aktive te tjera financiare afatshkurtra</t>
  </si>
  <si>
    <t>Kliente</t>
  </si>
  <si>
    <t>Debitore,Kreditore te tjere</t>
  </si>
  <si>
    <t>Tatim mbi fitimin</t>
  </si>
  <si>
    <t>Tvsh</t>
  </si>
  <si>
    <t>Te tjera</t>
  </si>
  <si>
    <t>Inventari</t>
  </si>
  <si>
    <t>Lendet e para</t>
  </si>
  <si>
    <t>Inventari Imet</t>
  </si>
  <si>
    <t>Prodhim ne proces</t>
  </si>
  <si>
    <t>Produkte te gatshme</t>
  </si>
  <si>
    <t>Mallra per rishitje</t>
  </si>
  <si>
    <t>Parapagesa per furnizime</t>
  </si>
  <si>
    <t>Aktive biologjike afatshkurtra</t>
  </si>
  <si>
    <t>Aktive afatshkurtra te mbajtura per rishitje</t>
  </si>
  <si>
    <t>Parapagime dhe shpenzime te shtyra</t>
  </si>
  <si>
    <t>Shpenzime te periudhave te ardhshme</t>
  </si>
  <si>
    <t>A K T I V E T    A F A T G J A T A</t>
  </si>
  <si>
    <t>Investimet  financiare afatgjata</t>
  </si>
  <si>
    <t>Aktive afatgjata materiale</t>
  </si>
  <si>
    <t>Toka</t>
  </si>
  <si>
    <t>Makineri dhe paisje</t>
  </si>
  <si>
    <t xml:space="preserve">Aktive tjera afat gjata materiale </t>
  </si>
  <si>
    <t>Ativet biologjike afatgjata</t>
  </si>
  <si>
    <t>Aktive afatgjata jo materiale</t>
  </si>
  <si>
    <t>Kapitali aksioner i pa paguar</t>
  </si>
  <si>
    <t>Aktive te tjera afatgjata</t>
  </si>
  <si>
    <t>T O T A L I     A K T I V E V E   ( I + II )</t>
  </si>
  <si>
    <t xml:space="preserve">            Ne   Leke</t>
  </si>
  <si>
    <t xml:space="preserve">        Ne   Leke</t>
  </si>
  <si>
    <t xml:space="preserve">                      Ligjit Nr. 9228 Date 29.04.2004    Per Kontabilitetin dhe Pasqyrat Financiare  )</t>
  </si>
  <si>
    <t xml:space="preserve">Pasqyra e Fluksit Monetar - Metoda Direkte </t>
  </si>
  <si>
    <t xml:space="preserve">                                               </t>
  </si>
  <si>
    <t>Fluksi monetar nga veprimtarite e shfrytezimit</t>
  </si>
  <si>
    <t xml:space="preserve">   Mjetet monetare (MM) te arketuara nga klientet</t>
  </si>
  <si>
    <t xml:space="preserve">   MM te paguara ndaj furnitoreve dhe punonjesve</t>
  </si>
  <si>
    <t xml:space="preserve">   MM te arketuara nga ortaket</t>
  </si>
  <si>
    <t xml:space="preserve">   Interesi i paguar</t>
  </si>
  <si>
    <t xml:space="preserve">   Tatim mbi fitimin I paguar</t>
  </si>
  <si>
    <t xml:space="preserve">   MM neto nga veprimtarite e shfrytezimit</t>
  </si>
  <si>
    <t xml:space="preserve">    Blerja e njesise se kontro X minus parate e arketu</t>
  </si>
  <si>
    <t xml:space="preserve">    Blerja e aktiveve afatgjata materiale</t>
  </si>
  <si>
    <t xml:space="preserve">    Te ardhura nga shitja e paisjeve</t>
  </si>
  <si>
    <t xml:space="preserve">    Interesi I arketuar</t>
  </si>
  <si>
    <t xml:space="preserve">    Dividentet e arketuar</t>
  </si>
  <si>
    <t xml:space="preserve">    MM neto te perdorura ne veprimtarite investuese</t>
  </si>
  <si>
    <t xml:space="preserve">    Te ardhura nga emetimi I kapitalit aksioner</t>
  </si>
  <si>
    <t xml:space="preserve">     Te ardhura nga huamarrje afatgjata</t>
  </si>
  <si>
    <t xml:space="preserve">     Pagesat e detyrimeve te huase</t>
  </si>
  <si>
    <t xml:space="preserve">     Dividente te paguara</t>
  </si>
  <si>
    <t xml:space="preserve">     MM neto e perdorura ne veprimtarite financiare</t>
  </si>
  <si>
    <t>COAST  TO  COAST   Shpk</t>
  </si>
  <si>
    <t>K97117201D</t>
  </si>
  <si>
    <t>Vlore,Himare,Dhermi,Hotel DRYMADHES</t>
  </si>
  <si>
    <t>14.09.2009</t>
  </si>
  <si>
    <t>17.09.2009</t>
  </si>
  <si>
    <t>Real Estate.</t>
  </si>
  <si>
    <t xml:space="preserve">Aktivitet ne fushen e Turizmit, Hotelerise, Bar-Restorant, </t>
  </si>
  <si>
    <t>COAST  TO  COAST  Shpk</t>
  </si>
  <si>
    <t xml:space="preserve">Ndertesa </t>
  </si>
  <si>
    <t>Shoqeria  COAST  TO   COAST   Shpk</t>
  </si>
  <si>
    <t>Shoqeria  COAST  TO  COAST   Shpk</t>
  </si>
  <si>
    <t>Pozicioni me 31 dhjetor 2009</t>
  </si>
  <si>
    <t>Pozicioni me 31 dhjetor 2010</t>
  </si>
  <si>
    <t>Pozicioni me 31 dhjetor 208</t>
  </si>
  <si>
    <t>S H E N I M E T          S H P J E G U E S E</t>
  </si>
  <si>
    <t>Sqarim:</t>
  </si>
  <si>
    <t xml:space="preserve">     Dhënia e shënimeve shpjeguese në këtë pjesë është e detyrueshme sipas SKK 2.</t>
  </si>
  <si>
    <t xml:space="preserve">     Plotesimi i te dhenave të kësaj pjese duhet të bëhet sipas kërkesave dhe strukturës standarte te </t>
  </si>
  <si>
    <t>percaktuara ne SKK 2 dhe konkretisht paragrafeve 49-55.  Rradha e dhenies se spjegimeve duhet te jete :</t>
  </si>
  <si>
    <t xml:space="preserve">               a) Informacion i përgjithsëm dhe politikat kontabël</t>
  </si>
  <si>
    <t xml:space="preserve">               b)Shënimet qe shpjegojnë zërat e ndryshëm të pasqyrave financiare</t>
  </si>
  <si>
    <t xml:space="preserve">               c) Shënime të tjera shpjegeuse</t>
  </si>
  <si>
    <t>A I</t>
  </si>
  <si>
    <t>Informacion i përgjithshëm</t>
  </si>
  <si>
    <t xml:space="preserve">     Kuadri ligjor: Ligjit 9228 dt 29.04.2004 "Per Kontabilitetin dhe Pasqyrat Financiare"</t>
  </si>
  <si>
    <t xml:space="preserve">     Kuadri kontabel i aplikuar : Stndartet Kombetare te Kontabilitetit ne Shqiperi.(SKK 2; 49)</t>
  </si>
  <si>
    <t xml:space="preserve">     Baza e pergatitjes se PF : Te drejtat dhe detyrimet e konstatuara.(SSK 1, 35) </t>
  </si>
  <si>
    <t xml:space="preserve">     Parimet dhe karakteristikat cilesore te perdorura per hartimin e P.F. : (SKK 1; 37 - 69)</t>
  </si>
  <si>
    <t xml:space="preserve">        a) NJESIA EKONOMIKE RAPORTUSE ka mbajtur ne llogarite e saj aktivet,pasivet dhe</t>
  </si>
  <si>
    <t>transaksionet ekonomike te veta.</t>
  </si>
  <si>
    <t xml:space="preserve">        b) VIJIMESIA e veprimtarise ekonomike te njesise sone raportuse eshte e siguruar duke</t>
  </si>
  <si>
    <t>mos pasur ne plan ose nevoje nderprerjen  e aktivitetit te saj.</t>
  </si>
  <si>
    <t xml:space="preserve">        c) KOMPENSIM midis nje aktivi dhe nje pasivi nuk ka , ndersa midis te ardhurave dhe </t>
  </si>
  <si>
    <t>shpenzimeve ka vetem ne rastet qe lejohen nga SKK.</t>
  </si>
  <si>
    <t xml:space="preserve">        d) KUPTUSHMERIA e Pasqyrave Financiare eshte realizuar ne masen e plote per te </t>
  </si>
  <si>
    <t xml:space="preserve">qene te qarta dhe te kuptushme per perdorues te jashtem qe kane njohuri te pergjitheshme te </t>
  </si>
  <si>
    <t>mjaftueshme ne fushen e kontabilitetit.</t>
  </si>
  <si>
    <t xml:space="preserve">        e) MATERIALITETI eshte vleresuar nga ana jone dhe ne baze te tij Pasqyrat Financiare</t>
  </si>
  <si>
    <t>jane hartuar vetem per zera materiale.</t>
  </si>
  <si>
    <t xml:space="preserve">         f) BESUSHMERIA per hartimin e Pasqyrave Financiare eshte e siguruar pasi nuk ka</t>
  </si>
  <si>
    <t>gabime materiale duke zbatuar parimet e meposhteme :</t>
  </si>
  <si>
    <t xml:space="preserve">     </t>
  </si>
  <si>
    <t xml:space="preserve">                - Parimin e paraqitjes me besnikeri</t>
  </si>
  <si>
    <t xml:space="preserve">                - Parimin e perparesise se permbajtjes ekonomike mbi formen ligjore</t>
  </si>
  <si>
    <t xml:space="preserve">                - Parimin e paaneshmerise pa asnje influencim te qellimshem</t>
  </si>
  <si>
    <t xml:space="preserve">                - Parimin e maturise pa optimizem te teperuar,pa nen e mbivleresim te qellimshem</t>
  </si>
  <si>
    <t xml:space="preserve">                - Parimin e plotesise duke paraqitur nje pamje te vertete e te drejte te PF.</t>
  </si>
  <si>
    <t xml:space="preserve">                - Parimin e qendrushmerise per te mos ndryshuar politikat e metodat kontabel</t>
  </si>
  <si>
    <t xml:space="preserve">                - Parimin e krahasushmerise duke siguruar krahasimin midis dy periudhave.</t>
  </si>
  <si>
    <t>A II</t>
  </si>
  <si>
    <t>Politikat kontabël</t>
  </si>
  <si>
    <t xml:space="preserve">     Per percaktimin e kostos se inventareve eshte zgjedhur metoda e mesatares se ponderuar.</t>
  </si>
  <si>
    <t>(SKK 4: 15)</t>
  </si>
  <si>
    <t xml:space="preserve">     Vleresimi fillestar i nje elementi te AAM qe ploteson kriteret per njohje si aktiv ne bilanc </t>
  </si>
  <si>
    <t>eshte vleresuar me kosto. (SKK 5; 11)</t>
  </si>
  <si>
    <t xml:space="preserve">     Per prodhimin ose krijimin e AAM kur kjo financohet nga nje hua,kostot e huamarrjes (dhe</t>
  </si>
  <si>
    <t>interesat) eshte metoda e kapitalizimit ne koston e aktivit per periudhen e investimit.(SKK 5: 16)</t>
  </si>
  <si>
    <t xml:space="preserve">     Per vleresimi i mepaseshem i AAM eshte zgjedhur modeli i kostos duke i paraqitur ne </t>
  </si>
  <si>
    <t>bilanc me kosto minus amortizimin e akumuluar. (SKK 5; 21)</t>
  </si>
  <si>
    <t xml:space="preserve">     Per llogaritjen e amortizimit te AAM (SKK 5: 38) njesia jone ekonomike  ka percaktuar</t>
  </si>
  <si>
    <t>si metode te amortizimit te ndertesave metoden lineare dhe per AAM te tjera metoden e amortizimit</t>
  </si>
  <si>
    <t>mbi bazen e vleftes se mbetur ndersa normat e amortizimit jane perdorur te njellojta me ato te sistemit</t>
  </si>
  <si>
    <t>fiskal ne fuqi dhe konkretisht :</t>
  </si>
  <si>
    <t xml:space="preserve">                - Per ndertesat  me 5 % ne vit te vleres se mbetur.</t>
  </si>
  <si>
    <t xml:space="preserve">                - Kompjutera e sisteme informacioni me 25 % te vleftes se mbetur</t>
  </si>
  <si>
    <t xml:space="preserve">                - Te gjitha AAM te tjera me 20 % te vleftes se mbetur</t>
  </si>
  <si>
    <t xml:space="preserve">                                                                        ADMINISTRATOR</t>
  </si>
  <si>
    <t xml:space="preserve">                                                                                           Florenc GJIKURIA</t>
  </si>
  <si>
    <t>01.01.2011</t>
  </si>
  <si>
    <t>31.12.2011</t>
  </si>
  <si>
    <t>Pasqyrat    Financiare    te    Vitit   2011</t>
  </si>
  <si>
    <t>Pasqyra   e   te   Ardhurave   dhe   Shpenzimeve     2011</t>
  </si>
  <si>
    <t>Pasqyra  e  Ndryshimeve  ne  Kapital  2011</t>
  </si>
  <si>
    <t>Pasqyra   e   Fluksit   Monetar  -  Metoda  Indirekte   2011</t>
  </si>
  <si>
    <t>Pasqyra e Fluksit Monetar - Metoda Direkte 2011</t>
  </si>
  <si>
    <t>Viti   2011</t>
  </si>
  <si>
    <t xml:space="preserve">                        Aktivet Afatgjata Materiale me vlere fillestare 2011</t>
  </si>
  <si>
    <t>Nr.</t>
  </si>
  <si>
    <t>Emertimi</t>
  </si>
  <si>
    <t>Sasia</t>
  </si>
  <si>
    <t>Gjendje 01.01.2011</t>
  </si>
  <si>
    <t>Shtesa</t>
  </si>
  <si>
    <t>Pakesime</t>
  </si>
  <si>
    <t>Gjendje 31.12.2011</t>
  </si>
  <si>
    <t>Instalime makineri paisje</t>
  </si>
  <si>
    <t>Mjete Transporti</t>
  </si>
  <si>
    <t>Paisje Zyre e Informatike</t>
  </si>
  <si>
    <t>Mobilje e Orendi</t>
  </si>
  <si>
    <t>Totali</t>
  </si>
  <si>
    <t xml:space="preserve">                                    Amortizimi  A. A. Materiale 2011</t>
  </si>
  <si>
    <t xml:space="preserve">                                Vlera  Kontabel  Neto e  A. A. Materiale 2011</t>
  </si>
  <si>
    <t>Pakesime nga Amortizimi I AQT</t>
  </si>
  <si>
    <t>Administratori</t>
  </si>
  <si>
    <t>Florenc GJIKURIA</t>
  </si>
  <si>
    <t>Ndertesa</t>
  </si>
  <si>
    <t>Tregti</t>
  </si>
  <si>
    <t>Pasqyre Nr.3</t>
  </si>
  <si>
    <t>Tregti karburanti</t>
  </si>
  <si>
    <t>Aktiviteti</t>
  </si>
  <si>
    <t>Te ardhurat nga aktiviteti</t>
  </si>
  <si>
    <t>Tregti ushqimore</t>
  </si>
  <si>
    <t>Tregti pijesh</t>
  </si>
  <si>
    <t>Tregti ushqimore,pije</t>
  </si>
  <si>
    <t>Tregti cigaresh</t>
  </si>
  <si>
    <t>Tregti materiale ndertimi</t>
  </si>
  <si>
    <t>Tregti artikuj industrial</t>
  </si>
  <si>
    <t>Farmaci</t>
  </si>
  <si>
    <t>Eksport</t>
  </si>
  <si>
    <t>Tregti te tjera</t>
  </si>
  <si>
    <t>Eksport mallrash</t>
  </si>
  <si>
    <t>Ndertim</t>
  </si>
  <si>
    <t>Totali i te ardhurave nga   tregtia</t>
  </si>
  <si>
    <t>Ndertim pallati</t>
  </si>
  <si>
    <t xml:space="preserve">Ndertim banese </t>
  </si>
  <si>
    <t>Ndertim pune publike</t>
  </si>
  <si>
    <t>Ndertime te tjera</t>
  </si>
  <si>
    <t>Totali i te ardhurave nga ndertimi</t>
  </si>
  <si>
    <t>Prodhim</t>
  </si>
  <si>
    <t>Eksport, prodhime te ndryshme</t>
  </si>
  <si>
    <t>Fason te cdo lloji</t>
  </si>
  <si>
    <t>Fason</t>
  </si>
  <si>
    <t>Prodhim materiale ndertimi</t>
  </si>
  <si>
    <t xml:space="preserve">Prodhim ushqimore </t>
  </si>
  <si>
    <t>Prodhim pije alkolike, etj</t>
  </si>
  <si>
    <t>Prodhim pije alkolike</t>
  </si>
  <si>
    <t>Prodhime energji</t>
  </si>
  <si>
    <t>Prodhim hidrokarbure,</t>
  </si>
  <si>
    <t>Prodhim nafte</t>
  </si>
  <si>
    <t>Prodhime te tjera</t>
  </si>
  <si>
    <t>Totali i te ardhurave nga prodhimi</t>
  </si>
  <si>
    <t>Transport</t>
  </si>
  <si>
    <t>Transport mallrash</t>
  </si>
  <si>
    <t>Transport malli nderkombetare</t>
  </si>
  <si>
    <t>Transport malli</t>
  </si>
  <si>
    <t>Transport udhetaresh</t>
  </si>
  <si>
    <t>Transport udhetaresh nderkombetare</t>
  </si>
  <si>
    <t>IV</t>
  </si>
  <si>
    <t>Totali i te ardhurave nga transporti</t>
  </si>
  <si>
    <t xml:space="preserve">Sherbimi </t>
  </si>
  <si>
    <t xml:space="preserve">Sherbime financiare </t>
  </si>
  <si>
    <t>Siguracione</t>
  </si>
  <si>
    <t>Sherbime mjekesore</t>
  </si>
  <si>
    <t xml:space="preserve">Bar restorante </t>
  </si>
  <si>
    <t>Hoteleri</t>
  </si>
  <si>
    <t>Lojra Fati</t>
  </si>
  <si>
    <t>Veprimtari televizive</t>
  </si>
  <si>
    <t>Telekomunikacion</t>
  </si>
  <si>
    <t>Eksport sherbimish te ndryshme</t>
  </si>
  <si>
    <t>Profesione te lira</t>
  </si>
  <si>
    <t>Sherbime te tjera</t>
  </si>
  <si>
    <t>V</t>
  </si>
  <si>
    <t>Totali i te ardhurave nga sherbimet</t>
  </si>
  <si>
    <t>TOALI (I+II+III+IV+V)</t>
  </si>
  <si>
    <t>Nr. I te punesuarve</t>
  </si>
  <si>
    <t>Me page deri ne 19.000 leke</t>
  </si>
  <si>
    <t>Me page nga 19.001 deri ne 30.000 leke</t>
  </si>
  <si>
    <t>Me page nga 30.001 deri  ne 66.500 leke</t>
  </si>
  <si>
    <t>Me page nga 66.501 deri ne 84.100 leke</t>
  </si>
  <si>
    <t>Me page me te larte se 84.100 leke</t>
  </si>
  <si>
    <t xml:space="preserve">     Administrator</t>
  </si>
  <si>
    <t>Te punesuar mesatarisht per vitin 2011: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</si>
</sst>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</numFmts>
  <fonts count="61">
    <font>
      <sz val="10"/>
      <name val="Arial"/>
      <family val="0"/>
    </font>
    <font>
      <b/>
      <sz val="10"/>
      <name val="Arial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u val="single"/>
      <sz val="12"/>
      <name val="Arial"/>
      <family val="0"/>
    </font>
    <font>
      <u val="single"/>
      <sz val="10"/>
      <name val="Arial"/>
      <family val="0"/>
    </font>
    <font>
      <u val="single"/>
      <sz val="14"/>
      <name val="Arial"/>
      <family val="0"/>
    </font>
    <font>
      <i/>
      <sz val="10"/>
      <name val="Arial"/>
      <family val="0"/>
    </font>
    <font>
      <sz val="9"/>
      <name val="Arial"/>
      <family val="0"/>
    </font>
    <font>
      <sz val="11"/>
      <name val="Arial"/>
      <family val="0"/>
    </font>
    <font>
      <b/>
      <sz val="16"/>
      <name val="Arial Narrow"/>
      <family val="2"/>
    </font>
    <font>
      <sz val="12"/>
      <name val="Arial"/>
      <family val="0"/>
    </font>
    <font>
      <sz val="8"/>
      <name val="Arial"/>
      <family val="0"/>
    </font>
    <font>
      <sz val="10"/>
      <color indexed="10"/>
      <name val="Arial"/>
      <family val="0"/>
    </font>
    <font>
      <u val="single"/>
      <sz val="11"/>
      <name val="Arial"/>
      <family val="0"/>
    </font>
    <font>
      <b/>
      <sz val="9"/>
      <name val="Arial"/>
      <family val="2"/>
    </font>
    <font>
      <b/>
      <sz val="12"/>
      <name val="Arial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name val="Arial CE"/>
      <family val="0"/>
    </font>
    <font>
      <sz val="26"/>
      <name val="Arial Narrow"/>
      <family val="2"/>
    </font>
    <font>
      <sz val="2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i/>
      <u val="single"/>
      <sz val="10"/>
      <name val="Arial"/>
      <family val="2"/>
    </font>
    <font>
      <b/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0" borderId="0">
      <alignment/>
      <protection/>
    </xf>
    <xf numFmtId="0" fontId="20" fillId="0" borderId="0">
      <alignment/>
      <protection/>
    </xf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297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1" fillId="0" borderId="13" xfId="0" applyFont="1" applyBorder="1" applyAlignment="1">
      <alignment horizontal="left" vertical="center"/>
    </xf>
    <xf numFmtId="0" fontId="0" fillId="0" borderId="14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41" fontId="1" fillId="0" borderId="0" xfId="43" applyFont="1" applyAlignment="1">
      <alignment horizontal="center" vertical="center"/>
    </xf>
    <xf numFmtId="41" fontId="0" fillId="0" borderId="0" xfId="43" applyFont="1" applyAlignment="1">
      <alignment horizontal="center" vertical="center"/>
    </xf>
    <xf numFmtId="41" fontId="0" fillId="0" borderId="0" xfId="43" applyFont="1" applyAlignment="1">
      <alignment/>
    </xf>
    <xf numFmtId="41" fontId="0" fillId="0" borderId="12" xfId="43" applyFont="1" applyBorder="1" applyAlignment="1">
      <alignment vertical="center"/>
    </xf>
    <xf numFmtId="41" fontId="0" fillId="0" borderId="0" xfId="43" applyFont="1" applyBorder="1" applyAlignment="1">
      <alignment vertical="center"/>
    </xf>
    <xf numFmtId="41" fontId="0" fillId="0" borderId="0" xfId="43" applyFont="1" applyBorder="1" applyAlignment="1">
      <alignment/>
    </xf>
    <xf numFmtId="41" fontId="1" fillId="0" borderId="0" xfId="43" applyFont="1" applyAlignment="1">
      <alignment vertical="center"/>
    </xf>
    <xf numFmtId="41" fontId="0" fillId="0" borderId="16" xfId="43" applyFont="1" applyBorder="1" applyAlignment="1">
      <alignment horizontal="center" vertical="center"/>
    </xf>
    <xf numFmtId="41" fontId="1" fillId="0" borderId="12" xfId="43" applyFont="1" applyBorder="1" applyAlignment="1">
      <alignment vertical="center"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8" fillId="0" borderId="0" xfId="0" applyFont="1" applyAlignment="1">
      <alignment/>
    </xf>
    <xf numFmtId="0" fontId="8" fillId="0" borderId="20" xfId="0" applyFont="1" applyBorder="1" applyAlignment="1">
      <alignment/>
    </xf>
    <xf numFmtId="0" fontId="9" fillId="0" borderId="0" xfId="0" applyFont="1" applyBorder="1" applyAlignment="1">
      <alignment/>
    </xf>
    <xf numFmtId="0" fontId="10" fillId="0" borderId="21" xfId="0" applyFont="1" applyBorder="1" applyAlignment="1">
      <alignment/>
    </xf>
    <xf numFmtId="0" fontId="8" fillId="0" borderId="21" xfId="0" applyFont="1" applyBorder="1" applyAlignment="1">
      <alignment horizontal="right"/>
    </xf>
    <xf numFmtId="0" fontId="8" fillId="0" borderId="21" xfId="0" applyFont="1" applyBorder="1" applyAlignment="1">
      <alignment horizontal="center"/>
    </xf>
    <xf numFmtId="0" fontId="8" fillId="0" borderId="21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22" xfId="0" applyFont="1" applyBorder="1" applyAlignment="1">
      <alignment/>
    </xf>
    <xf numFmtId="0" fontId="11" fillId="0" borderId="21" xfId="0" applyFont="1" applyBorder="1" applyAlignment="1">
      <alignment/>
    </xf>
    <xf numFmtId="0" fontId="8" fillId="0" borderId="18" xfId="0" applyFont="1" applyBorder="1" applyAlignment="1">
      <alignment horizontal="right"/>
    </xf>
    <xf numFmtId="0" fontId="8" fillId="0" borderId="18" xfId="0" applyFont="1" applyBorder="1" applyAlignment="1">
      <alignment horizontal="center"/>
    </xf>
    <xf numFmtId="0" fontId="8" fillId="0" borderId="18" xfId="0" applyFont="1" applyBorder="1" applyAlignment="1">
      <alignment/>
    </xf>
    <xf numFmtId="0" fontId="11" fillId="0" borderId="13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13" xfId="0" applyFont="1" applyBorder="1" applyAlignment="1">
      <alignment horizontal="center"/>
    </xf>
    <xf numFmtId="0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3" xfId="0" applyFont="1" applyBorder="1" applyAlignment="1">
      <alignment horizontal="left"/>
    </xf>
    <xf numFmtId="0" fontId="8" fillId="0" borderId="13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2" xfId="0" applyFont="1" applyBorder="1" applyAlignment="1">
      <alignment/>
    </xf>
    <xf numFmtId="0" fontId="11" fillId="0" borderId="0" xfId="0" applyFont="1" applyAlignment="1">
      <alignment/>
    </xf>
    <xf numFmtId="0" fontId="11" fillId="0" borderId="2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11" fillId="0" borderId="22" xfId="0" applyFont="1" applyBorder="1" applyAlignment="1">
      <alignment/>
    </xf>
    <xf numFmtId="0" fontId="9" fillId="0" borderId="21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16" xfId="0" applyFont="1" applyBorder="1" applyAlignment="1">
      <alignment/>
    </xf>
    <xf numFmtId="0" fontId="8" fillId="0" borderId="16" xfId="0" applyFont="1" applyBorder="1" applyAlignment="1">
      <alignment/>
    </xf>
    <xf numFmtId="0" fontId="11" fillId="0" borderId="21" xfId="0" applyFont="1" applyBorder="1" applyAlignment="1">
      <alignment horizontal="center"/>
    </xf>
    <xf numFmtId="3" fontId="0" fillId="0" borderId="0" xfId="0" applyNumberFormat="1" applyFont="1" applyAlignment="1">
      <alignment/>
    </xf>
    <xf numFmtId="3" fontId="0" fillId="0" borderId="19" xfId="0" applyNumberFormat="1" applyFont="1" applyBorder="1" applyAlignment="1">
      <alignment horizontal="center" vertical="center"/>
    </xf>
    <xf numFmtId="3" fontId="0" fillId="0" borderId="16" xfId="0" applyNumberFormat="1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3" fontId="0" fillId="0" borderId="12" xfId="0" applyNumberFormat="1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4" xfId="0" applyFont="1" applyBorder="1" applyAlignment="1">
      <alignment horizontal="left" vertical="center"/>
    </xf>
    <xf numFmtId="0" fontId="0" fillId="0" borderId="19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3" fontId="0" fillId="0" borderId="23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1" xfId="0" applyFont="1" applyBorder="1" applyAlignment="1">
      <alignment horizontal="left" vertical="center"/>
    </xf>
    <xf numFmtId="0" fontId="0" fillId="0" borderId="14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/>
    </xf>
    <xf numFmtId="0" fontId="0" fillId="0" borderId="14" xfId="0" applyFont="1" applyBorder="1" applyAlignment="1">
      <alignment/>
    </xf>
    <xf numFmtId="3" fontId="0" fillId="0" borderId="12" xfId="0" applyNumberFormat="1" applyFont="1" applyBorder="1" applyAlignment="1">
      <alignment/>
    </xf>
    <xf numFmtId="3" fontId="13" fillId="0" borderId="12" xfId="0" applyNumberFormat="1" applyFont="1" applyBorder="1" applyAlignment="1">
      <alignment/>
    </xf>
    <xf numFmtId="3" fontId="13" fillId="0" borderId="0" xfId="0" applyNumberFormat="1" applyFont="1" applyAlignment="1">
      <alignment/>
    </xf>
    <xf numFmtId="43" fontId="0" fillId="0" borderId="0" xfId="42" applyFont="1" applyAlignment="1">
      <alignment vertical="center"/>
    </xf>
    <xf numFmtId="41" fontId="0" fillId="0" borderId="0" xfId="43" applyFont="1" applyAlignment="1">
      <alignment vertical="center"/>
    </xf>
    <xf numFmtId="43" fontId="0" fillId="0" borderId="0" xfId="42" applyFont="1" applyAlignment="1">
      <alignment/>
    </xf>
    <xf numFmtId="0" fontId="0" fillId="0" borderId="11" xfId="0" applyFont="1" applyBorder="1" applyAlignment="1">
      <alignment horizontal="left" vertical="center"/>
    </xf>
    <xf numFmtId="43" fontId="1" fillId="0" borderId="0" xfId="42" applyFont="1" applyAlignment="1">
      <alignment vertical="center"/>
    </xf>
    <xf numFmtId="164" fontId="0" fillId="0" borderId="11" xfId="0" applyNumberFormat="1" applyFont="1" applyBorder="1" applyAlignment="1">
      <alignment horizontal="left" vertical="center"/>
    </xf>
    <xf numFmtId="41" fontId="12" fillId="0" borderId="0" xfId="43" applyFont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1" fillId="0" borderId="0" xfId="0" applyFont="1" applyAlignment="1">
      <alignment/>
    </xf>
    <xf numFmtId="0" fontId="14" fillId="0" borderId="0" xfId="0" applyFont="1" applyAlignment="1">
      <alignment/>
    </xf>
    <xf numFmtId="0" fontId="8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5" fillId="0" borderId="11" xfId="0" applyFont="1" applyBorder="1" applyAlignment="1">
      <alignment vertical="center"/>
    </xf>
    <xf numFmtId="3" fontId="8" fillId="0" borderId="12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3" fontId="8" fillId="0" borderId="24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41" fontId="1" fillId="0" borderId="16" xfId="43" applyFont="1" applyBorder="1" applyAlignment="1">
      <alignment horizontal="center" vertical="center"/>
    </xf>
    <xf numFmtId="41" fontId="0" fillId="0" borderId="12" xfId="43" applyFont="1" applyBorder="1" applyAlignment="1">
      <alignment horizontal="right" vertical="center"/>
    </xf>
    <xf numFmtId="41" fontId="0" fillId="0" borderId="24" xfId="43" applyFont="1" applyBorder="1" applyAlignment="1">
      <alignment horizontal="right" vertical="center"/>
    </xf>
    <xf numFmtId="41" fontId="1" fillId="0" borderId="12" xfId="43" applyFont="1" applyBorder="1" applyAlignment="1">
      <alignment horizontal="right" vertical="center"/>
    </xf>
    <xf numFmtId="41" fontId="0" fillId="0" borderId="0" xfId="43" applyFont="1" applyBorder="1" applyAlignment="1">
      <alignment horizontal="right" vertical="center"/>
    </xf>
    <xf numFmtId="0" fontId="11" fillId="0" borderId="0" xfId="0" applyFont="1" applyAlignment="1">
      <alignment/>
    </xf>
    <xf numFmtId="0" fontId="16" fillId="0" borderId="0" xfId="0" applyFont="1" applyAlignment="1">
      <alignment/>
    </xf>
    <xf numFmtId="41" fontId="16" fillId="0" borderId="0" xfId="43" applyFont="1" applyAlignment="1">
      <alignment/>
    </xf>
    <xf numFmtId="41" fontId="0" fillId="0" borderId="12" xfId="43" applyFont="1" applyBorder="1" applyAlignment="1">
      <alignment/>
    </xf>
    <xf numFmtId="41" fontId="0" fillId="0" borderId="14" xfId="43" applyFont="1" applyBorder="1" applyAlignment="1">
      <alignment/>
    </xf>
    <xf numFmtId="0" fontId="11" fillId="0" borderId="21" xfId="0" applyFont="1" applyBorder="1" applyAlignment="1">
      <alignment horizontal="left"/>
    </xf>
    <xf numFmtId="0" fontId="0" fillId="0" borderId="24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41" fontId="1" fillId="0" borderId="19" xfId="43" applyFont="1" applyBorder="1" applyAlignment="1">
      <alignment horizontal="center" vertical="center"/>
    </xf>
    <xf numFmtId="41" fontId="1" fillId="0" borderId="10" xfId="43" applyFont="1" applyBorder="1" applyAlignment="1">
      <alignment horizontal="center" vertical="center"/>
    </xf>
    <xf numFmtId="41" fontId="1" fillId="0" borderId="24" xfId="43" applyFont="1" applyBorder="1" applyAlignment="1">
      <alignment horizontal="right" vertical="center"/>
    </xf>
    <xf numFmtId="41" fontId="0" fillId="0" borderId="19" xfId="43" applyFont="1" applyBorder="1" applyAlignment="1">
      <alignment horizontal="center" vertical="center"/>
    </xf>
    <xf numFmtId="41" fontId="0" fillId="0" borderId="10" xfId="43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3" fontId="15" fillId="0" borderId="24" xfId="0" applyNumberFormat="1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15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3" fontId="15" fillId="0" borderId="12" xfId="0" applyNumberFormat="1" applyFont="1" applyBorder="1" applyAlignment="1">
      <alignment vertical="center"/>
    </xf>
    <xf numFmtId="0" fontId="0" fillId="0" borderId="0" xfId="0" applyFont="1" applyAlignment="1">
      <alignment/>
    </xf>
    <xf numFmtId="41" fontId="1" fillId="0" borderId="12" xfId="43" applyFont="1" applyBorder="1" applyAlignment="1">
      <alignment horizontal="center"/>
    </xf>
    <xf numFmtId="0" fontId="18" fillId="0" borderId="0" xfId="0" applyFont="1" applyAlignment="1">
      <alignment horizontal="center"/>
    </xf>
    <xf numFmtId="0" fontId="0" fillId="0" borderId="0" xfId="0" applyFont="1" applyAlignment="1">
      <alignment/>
    </xf>
    <xf numFmtId="0" fontId="18" fillId="0" borderId="12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41" fontId="18" fillId="0" borderId="12" xfId="43" applyFont="1" applyBorder="1" applyAlignment="1">
      <alignment/>
    </xf>
    <xf numFmtId="41" fontId="19" fillId="0" borderId="12" xfId="43" applyFont="1" applyBorder="1" applyAlignment="1">
      <alignment/>
    </xf>
    <xf numFmtId="0" fontId="0" fillId="0" borderId="0" xfId="0" applyFont="1" applyAlignment="1">
      <alignment/>
    </xf>
    <xf numFmtId="0" fontId="18" fillId="0" borderId="0" xfId="0" applyFont="1" applyAlignment="1">
      <alignment/>
    </xf>
    <xf numFmtId="41" fontId="18" fillId="0" borderId="0" xfId="43" applyFont="1" applyAlignment="1">
      <alignment/>
    </xf>
    <xf numFmtId="41" fontId="0" fillId="0" borderId="0" xfId="43" applyFont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0" xfId="0" applyAlignment="1">
      <alignment vertical="center"/>
    </xf>
    <xf numFmtId="0" fontId="12" fillId="0" borderId="0" xfId="0" applyFont="1" applyAlignment="1">
      <alignment/>
    </xf>
    <xf numFmtId="0" fontId="12" fillId="0" borderId="20" xfId="0" applyFont="1" applyBorder="1" applyAlignment="1">
      <alignment/>
    </xf>
    <xf numFmtId="0" fontId="5" fillId="0" borderId="25" xfId="0" applyFont="1" applyBorder="1" applyAlignment="1">
      <alignment horizontal="center"/>
    </xf>
    <xf numFmtId="0" fontId="12" fillId="0" borderId="26" xfId="0" applyFont="1" applyBorder="1" applyAlignment="1">
      <alignment/>
    </xf>
    <xf numFmtId="0" fontId="12" fillId="0" borderId="22" xfId="0" applyFont="1" applyBorder="1" applyAlignment="1">
      <alignment/>
    </xf>
    <xf numFmtId="0" fontId="12" fillId="0" borderId="27" xfId="0" applyFont="1" applyBorder="1" applyAlignment="1">
      <alignment/>
    </xf>
    <xf numFmtId="0" fontId="12" fillId="0" borderId="28" xfId="0" applyFont="1" applyBorder="1" applyAlignment="1">
      <alignment/>
    </xf>
    <xf numFmtId="0" fontId="12" fillId="0" borderId="28" xfId="0" applyFont="1" applyBorder="1" applyAlignment="1">
      <alignment/>
    </xf>
    <xf numFmtId="0" fontId="12" fillId="0" borderId="27" xfId="0" applyFont="1" applyFill="1" applyBorder="1" applyAlignment="1">
      <alignment/>
    </xf>
    <xf numFmtId="0" fontId="12" fillId="0" borderId="29" xfId="0" applyFont="1" applyBorder="1" applyAlignment="1">
      <alignment/>
    </xf>
    <xf numFmtId="0" fontId="12" fillId="0" borderId="30" xfId="0" applyFont="1" applyBorder="1" applyAlignment="1">
      <alignment/>
    </xf>
    <xf numFmtId="0" fontId="0" fillId="0" borderId="20" xfId="0" applyBorder="1" applyAlignment="1">
      <alignment/>
    </xf>
    <xf numFmtId="0" fontId="0" fillId="0" borderId="0" xfId="0" applyBorder="1" applyAlignment="1">
      <alignment/>
    </xf>
    <xf numFmtId="0" fontId="0" fillId="0" borderId="22" xfId="0" applyBorder="1" applyAlignment="1">
      <alignment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12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2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2" xfId="0" applyFont="1" applyBorder="1" applyAlignment="1">
      <alignment/>
    </xf>
    <xf numFmtId="0" fontId="11" fillId="0" borderId="0" xfId="0" applyFont="1" applyAlignment="1">
      <alignment/>
    </xf>
    <xf numFmtId="0" fontId="1" fillId="0" borderId="0" xfId="56" applyFont="1" applyBorder="1" applyAlignment="1">
      <alignment wrapText="1"/>
      <protection/>
    </xf>
    <xf numFmtId="0" fontId="0" fillId="0" borderId="22" xfId="0" applyFont="1" applyBorder="1" applyAlignment="1">
      <alignment horizontal="center"/>
    </xf>
    <xf numFmtId="0" fontId="8" fillId="0" borderId="0" xfId="56" applyFont="1" applyBorder="1" applyAlignment="1">
      <alignment horizontal="left"/>
      <protection/>
    </xf>
    <xf numFmtId="0" fontId="0" fillId="0" borderId="15" xfId="0" applyBorder="1" applyAlignment="1">
      <alignment/>
    </xf>
    <xf numFmtId="0" fontId="0" fillId="0" borderId="21" xfId="0" applyBorder="1" applyAlignment="1">
      <alignment/>
    </xf>
    <xf numFmtId="0" fontId="0" fillId="0" borderId="16" xfId="0" applyBorder="1" applyAlignment="1">
      <alignment/>
    </xf>
    <xf numFmtId="0" fontId="0" fillId="0" borderId="20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0" xfId="0" applyFont="1" applyBorder="1" applyAlignment="1">
      <alignment/>
    </xf>
    <xf numFmtId="0" fontId="22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22" xfId="0" applyFont="1" applyBorder="1" applyAlignment="1">
      <alignment/>
    </xf>
    <xf numFmtId="0" fontId="16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3" fontId="0" fillId="0" borderId="0" xfId="0" applyNumberFormat="1" applyFont="1" applyAlignment="1">
      <alignment horizontal="left" vertical="center"/>
    </xf>
    <xf numFmtId="3" fontId="0" fillId="0" borderId="0" xfId="0" applyNumberFormat="1" applyFont="1" applyAlignment="1">
      <alignment horizontal="right" vertical="center"/>
    </xf>
    <xf numFmtId="0" fontId="0" fillId="0" borderId="0" xfId="0" applyFont="1" applyAlignment="1">
      <alignment vertical="center"/>
    </xf>
    <xf numFmtId="3" fontId="0" fillId="0" borderId="0" xfId="0" applyNumberFormat="1" applyFont="1" applyAlignment="1">
      <alignment horizontal="center" vertical="center"/>
    </xf>
    <xf numFmtId="3" fontId="0" fillId="0" borderId="0" xfId="0" applyNumberFormat="1" applyFont="1" applyAlignment="1">
      <alignment vertical="center"/>
    </xf>
    <xf numFmtId="0" fontId="25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12" fillId="0" borderId="12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/>
    </xf>
    <xf numFmtId="0" fontId="8" fillId="0" borderId="12" xfId="0" applyFont="1" applyBorder="1" applyAlignment="1">
      <alignment/>
    </xf>
    <xf numFmtId="41" fontId="12" fillId="0" borderId="12" xfId="43" applyFont="1" applyBorder="1" applyAlignment="1">
      <alignment/>
    </xf>
    <xf numFmtId="41" fontId="8" fillId="0" borderId="12" xfId="43" applyFont="1" applyBorder="1" applyAlignment="1">
      <alignment/>
    </xf>
    <xf numFmtId="41" fontId="8" fillId="0" borderId="12" xfId="43" applyFont="1" applyBorder="1" applyAlignment="1">
      <alignment/>
    </xf>
    <xf numFmtId="0" fontId="0" fillId="0" borderId="12" xfId="0" applyBorder="1" applyAlignment="1">
      <alignment/>
    </xf>
    <xf numFmtId="0" fontId="1" fillId="0" borderId="12" xfId="0" applyFont="1" applyBorder="1" applyAlignment="1">
      <alignment/>
    </xf>
    <xf numFmtId="41" fontId="15" fillId="0" borderId="12" xfId="43" applyFont="1" applyBorder="1" applyAlignment="1">
      <alignment/>
    </xf>
    <xf numFmtId="41" fontId="15" fillId="0" borderId="0" xfId="43" applyFont="1" applyBorder="1" applyAlignment="1">
      <alignment/>
    </xf>
    <xf numFmtId="0" fontId="1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41" fontId="0" fillId="0" borderId="0" xfId="0" applyNumberFormat="1" applyBorder="1" applyAlignment="1">
      <alignment/>
    </xf>
    <xf numFmtId="0" fontId="11" fillId="0" borderId="0" xfId="56" applyFont="1" applyBorder="1" applyAlignment="1">
      <alignment horizontal="left"/>
      <protection/>
    </xf>
    <xf numFmtId="0" fontId="1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0" borderId="12" xfId="0" applyFont="1" applyBorder="1" applyAlignment="1">
      <alignment/>
    </xf>
    <xf numFmtId="41" fontId="0" fillId="0" borderId="12" xfId="43" applyFont="1" applyBorder="1" applyAlignment="1">
      <alignment/>
    </xf>
    <xf numFmtId="41" fontId="1" fillId="0" borderId="12" xfId="43" applyFont="1" applyBorder="1" applyAlignment="1">
      <alignment/>
    </xf>
    <xf numFmtId="3" fontId="0" fillId="0" borderId="12" xfId="0" applyNumberFormat="1" applyFont="1" applyBorder="1" applyAlignment="1">
      <alignment horizontal="right" vertical="center"/>
    </xf>
    <xf numFmtId="0" fontId="0" fillId="0" borderId="23" xfId="0" applyFon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24" xfId="0" applyFont="1" applyBorder="1" applyAlignment="1">
      <alignment/>
    </xf>
    <xf numFmtId="0" fontId="0" fillId="0" borderId="24" xfId="0" applyBorder="1" applyAlignment="1">
      <alignment/>
    </xf>
    <xf numFmtId="0" fontId="0" fillId="0" borderId="11" xfId="0" applyFont="1" applyBorder="1" applyAlignment="1">
      <alignment/>
    </xf>
    <xf numFmtId="0" fontId="0" fillId="0" borderId="14" xfId="0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0" fontId="1" fillId="0" borderId="14" xfId="0" applyFont="1" applyBorder="1" applyAlignment="1">
      <alignment/>
    </xf>
    <xf numFmtId="41" fontId="1" fillId="0" borderId="14" xfId="0" applyNumberFormat="1" applyFont="1" applyBorder="1" applyAlignment="1">
      <alignment/>
    </xf>
    <xf numFmtId="0" fontId="0" fillId="0" borderId="0" xfId="0" applyAlignment="1">
      <alignment horizontal="center"/>
    </xf>
    <xf numFmtId="0" fontId="21" fillId="0" borderId="2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22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0" fillId="0" borderId="11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3" fontId="11" fillId="0" borderId="0" xfId="0" applyNumberFormat="1" applyFont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3" fontId="0" fillId="0" borderId="24" xfId="0" applyNumberFormat="1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3" fontId="0" fillId="0" borderId="24" xfId="0" applyNumberFormat="1" applyFont="1" applyBorder="1" applyAlignment="1">
      <alignment horizontal="right" vertical="center"/>
    </xf>
    <xf numFmtId="3" fontId="0" fillId="0" borderId="10" xfId="0" applyNumberFormat="1" applyFont="1" applyBorder="1" applyAlignment="1">
      <alignment horizontal="right" vertical="center"/>
    </xf>
    <xf numFmtId="0" fontId="24" fillId="0" borderId="0" xfId="0" applyFont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19" fillId="0" borderId="12" xfId="0" applyFont="1" applyBorder="1" applyAlignment="1">
      <alignment/>
    </xf>
    <xf numFmtId="0" fontId="18" fillId="0" borderId="12" xfId="0" applyFont="1" applyBorder="1" applyAlignment="1">
      <alignment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9" fillId="0" borderId="12" xfId="0" applyFont="1" applyBorder="1" applyAlignment="1">
      <alignment horizontal="center"/>
    </xf>
    <xf numFmtId="0" fontId="6" fillId="0" borderId="2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8" xfId="55"/>
    <cellStyle name="Normal_asn_2009 Propozimet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55"/>
  <sheetViews>
    <sheetView zoomScalePageLayoutView="0" workbookViewId="0" topLeftCell="A52">
      <selection activeCell="B2" sqref="B2:K55"/>
    </sheetView>
  </sheetViews>
  <sheetFormatPr defaultColWidth="9.140625" defaultRowHeight="12.75"/>
  <cols>
    <col min="1" max="1" width="0.5625" style="6" customWidth="1"/>
    <col min="2" max="2" width="1.8515625" style="6" customWidth="1"/>
    <col min="3" max="3" width="9.140625" style="6" customWidth="1"/>
    <col min="4" max="4" width="9.28125" style="6" customWidth="1"/>
    <col min="5" max="5" width="11.421875" style="6" customWidth="1"/>
    <col min="6" max="6" width="12.8515625" style="6" customWidth="1"/>
    <col min="7" max="7" width="5.421875" style="6" customWidth="1"/>
    <col min="8" max="9" width="9.140625" style="6" customWidth="1"/>
    <col min="10" max="10" width="3.140625" style="6" customWidth="1"/>
    <col min="11" max="11" width="27.8515625" style="6" customWidth="1"/>
    <col min="12" max="12" width="1.8515625" style="6" customWidth="1"/>
    <col min="13" max="16384" width="9.140625" style="6" customWidth="1"/>
  </cols>
  <sheetData>
    <row r="1" ht="6.75" customHeight="1"/>
    <row r="2" spans="2:11" ht="12.75">
      <c r="B2" s="33"/>
      <c r="C2" s="34"/>
      <c r="D2" s="34"/>
      <c r="E2" s="34"/>
      <c r="F2" s="34"/>
      <c r="G2" s="34"/>
      <c r="H2" s="34"/>
      <c r="I2" s="34"/>
      <c r="J2" s="34"/>
      <c r="K2" s="35"/>
    </row>
    <row r="3" spans="2:11" s="36" customFormat="1" ht="21" customHeight="1">
      <c r="B3" s="37"/>
      <c r="C3" s="38" t="s">
        <v>49</v>
      </c>
      <c r="D3" s="38"/>
      <c r="E3" s="38"/>
      <c r="F3" s="39" t="s">
        <v>198</v>
      </c>
      <c r="G3" s="40"/>
      <c r="H3" s="41"/>
      <c r="I3" s="42"/>
      <c r="J3" s="43"/>
      <c r="K3" s="66"/>
    </row>
    <row r="4" spans="2:11" s="36" customFormat="1" ht="13.5" customHeight="1">
      <c r="B4" s="37"/>
      <c r="C4" s="38" t="s">
        <v>50</v>
      </c>
      <c r="D4" s="38"/>
      <c r="E4" s="38"/>
      <c r="F4" s="45" t="s">
        <v>199</v>
      </c>
      <c r="G4" s="46"/>
      <c r="H4" s="47"/>
      <c r="I4" s="48"/>
      <c r="J4" s="48"/>
      <c r="K4" s="44"/>
    </row>
    <row r="5" spans="2:11" s="36" customFormat="1" ht="13.5" customHeight="1">
      <c r="B5" s="37"/>
      <c r="C5" s="38" t="s">
        <v>51</v>
      </c>
      <c r="D5" s="38"/>
      <c r="E5" s="38"/>
      <c r="F5" s="49" t="s">
        <v>200</v>
      </c>
      <c r="G5" s="45"/>
      <c r="H5" s="45"/>
      <c r="I5" s="45"/>
      <c r="J5" s="45"/>
      <c r="K5" s="66"/>
    </row>
    <row r="6" spans="2:11" s="36" customFormat="1" ht="13.5" customHeight="1">
      <c r="B6" s="37"/>
      <c r="C6" s="38"/>
      <c r="D6" s="38"/>
      <c r="E6" s="38"/>
      <c r="F6" s="50"/>
      <c r="G6" s="50"/>
      <c r="H6" s="67"/>
      <c r="I6" s="67"/>
      <c r="J6" s="50"/>
      <c r="K6" s="44"/>
    </row>
    <row r="7" spans="2:11" s="36" customFormat="1" ht="13.5" customHeight="1">
      <c r="B7" s="37"/>
      <c r="C7" s="38" t="s">
        <v>52</v>
      </c>
      <c r="D7" s="38"/>
      <c r="E7" s="38"/>
      <c r="F7" s="45" t="s">
        <v>201</v>
      </c>
      <c r="G7" s="52"/>
      <c r="H7" s="50"/>
      <c r="I7" s="50"/>
      <c r="J7" s="43"/>
      <c r="K7" s="44"/>
    </row>
    <row r="8" spans="2:11" s="36" customFormat="1" ht="13.5" customHeight="1">
      <c r="B8" s="37"/>
      <c r="C8" s="38" t="s">
        <v>53</v>
      </c>
      <c r="D8" s="38"/>
      <c r="E8" s="38"/>
      <c r="F8" s="51" t="s">
        <v>202</v>
      </c>
      <c r="G8" s="53"/>
      <c r="H8" s="50"/>
      <c r="I8" s="50"/>
      <c r="J8" s="43"/>
      <c r="K8" s="44"/>
    </row>
    <row r="9" spans="2:11" s="36" customFormat="1" ht="13.5" customHeight="1">
      <c r="B9" s="37"/>
      <c r="C9" s="38"/>
      <c r="D9" s="38"/>
      <c r="E9" s="38"/>
      <c r="F9" s="50"/>
      <c r="G9" s="50"/>
      <c r="H9" s="50"/>
      <c r="I9" s="50"/>
      <c r="J9" s="43"/>
      <c r="K9" s="44"/>
    </row>
    <row r="10" spans="2:11" s="36" customFormat="1" ht="13.5" customHeight="1">
      <c r="B10" s="37"/>
      <c r="C10" s="38" t="s">
        <v>54</v>
      </c>
      <c r="D10" s="38"/>
      <c r="E10" s="38"/>
      <c r="F10" s="45" t="s">
        <v>204</v>
      </c>
      <c r="G10" s="45"/>
      <c r="H10" s="45"/>
      <c r="I10" s="45"/>
      <c r="J10" s="42"/>
      <c r="K10" s="66"/>
    </row>
    <row r="11" spans="2:11" s="36" customFormat="1" ht="13.5" customHeight="1">
      <c r="B11" s="37"/>
      <c r="C11" s="38"/>
      <c r="D11" s="38"/>
      <c r="E11" s="38"/>
      <c r="F11" s="120" t="s">
        <v>203</v>
      </c>
      <c r="G11" s="120"/>
      <c r="H11" s="45"/>
      <c r="I11" s="45"/>
      <c r="J11" s="42"/>
      <c r="K11" s="44"/>
    </row>
    <row r="12" spans="2:11" s="36" customFormat="1" ht="13.5" customHeight="1">
      <c r="B12" s="37"/>
      <c r="C12" s="38"/>
      <c r="D12" s="38"/>
      <c r="E12" s="38"/>
      <c r="F12" s="54"/>
      <c r="G12" s="54"/>
      <c r="H12" s="49"/>
      <c r="I12" s="49"/>
      <c r="J12" s="55"/>
      <c r="K12" s="44"/>
    </row>
    <row r="13" spans="2:11" ht="12.75">
      <c r="B13" s="56"/>
      <c r="C13" s="23"/>
      <c r="D13" s="23"/>
      <c r="E13" s="23"/>
      <c r="F13" s="23"/>
      <c r="G13" s="23"/>
      <c r="H13" s="23"/>
      <c r="I13" s="23"/>
      <c r="J13" s="23"/>
      <c r="K13" s="57"/>
    </row>
    <row r="14" spans="2:11" ht="12.75">
      <c r="B14" s="56"/>
      <c r="C14" s="23"/>
      <c r="D14" s="23"/>
      <c r="E14" s="23"/>
      <c r="F14" s="23"/>
      <c r="G14" s="23"/>
      <c r="H14" s="23"/>
      <c r="I14" s="23"/>
      <c r="J14" s="23"/>
      <c r="K14" s="57"/>
    </row>
    <row r="15" spans="2:11" ht="12.75">
      <c r="B15" s="56"/>
      <c r="C15" s="23"/>
      <c r="D15" s="23"/>
      <c r="E15" s="23"/>
      <c r="F15" s="23"/>
      <c r="G15" s="23"/>
      <c r="H15" s="23"/>
      <c r="I15" s="23"/>
      <c r="J15" s="23"/>
      <c r="K15" s="57"/>
    </row>
    <row r="16" spans="2:11" ht="12.75">
      <c r="B16" s="56"/>
      <c r="C16" s="23"/>
      <c r="D16" s="23"/>
      <c r="E16" s="23"/>
      <c r="F16" s="23"/>
      <c r="G16" s="23"/>
      <c r="H16" s="23"/>
      <c r="I16" s="23"/>
      <c r="J16" s="23"/>
      <c r="K16" s="57"/>
    </row>
    <row r="17" spans="2:11" ht="12.75">
      <c r="B17" s="56"/>
      <c r="C17" s="23"/>
      <c r="D17" s="23"/>
      <c r="E17" s="23"/>
      <c r="F17" s="23"/>
      <c r="G17" s="23"/>
      <c r="H17" s="23"/>
      <c r="I17" s="23"/>
      <c r="J17" s="23"/>
      <c r="K17" s="57"/>
    </row>
    <row r="18" spans="2:11" ht="12.75">
      <c r="B18" s="56"/>
      <c r="C18" s="23"/>
      <c r="D18" s="23"/>
      <c r="E18" s="23"/>
      <c r="F18" s="23"/>
      <c r="G18" s="23"/>
      <c r="H18" s="23"/>
      <c r="I18" s="23"/>
      <c r="J18" s="23"/>
      <c r="K18" s="57"/>
    </row>
    <row r="19" spans="2:11" ht="12.75">
      <c r="B19" s="56"/>
      <c r="C19" s="23"/>
      <c r="D19" s="23"/>
      <c r="E19" s="23"/>
      <c r="F19" s="23"/>
      <c r="G19" s="23"/>
      <c r="H19" s="23"/>
      <c r="I19" s="23"/>
      <c r="J19" s="23"/>
      <c r="K19" s="57"/>
    </row>
    <row r="20" spans="2:11" ht="12.75">
      <c r="B20" s="56"/>
      <c r="C20" s="23"/>
      <c r="D20" s="23"/>
      <c r="E20" s="23"/>
      <c r="F20" s="23"/>
      <c r="G20" s="23"/>
      <c r="H20" s="23"/>
      <c r="I20" s="23"/>
      <c r="J20" s="23"/>
      <c r="K20" s="57"/>
    </row>
    <row r="21" spans="2:11" ht="12.75">
      <c r="B21" s="56"/>
      <c r="D21" s="23"/>
      <c r="E21" s="23"/>
      <c r="F21" s="23"/>
      <c r="G21" s="23"/>
      <c r="H21" s="23"/>
      <c r="I21" s="23"/>
      <c r="J21" s="23"/>
      <c r="K21" s="57"/>
    </row>
    <row r="22" spans="2:11" ht="12.75">
      <c r="B22" s="56"/>
      <c r="C22" s="23"/>
      <c r="D22" s="23"/>
      <c r="E22" s="23"/>
      <c r="F22" s="23"/>
      <c r="G22" s="23"/>
      <c r="H22" s="23"/>
      <c r="I22" s="23"/>
      <c r="J22" s="23"/>
      <c r="K22" s="57"/>
    </row>
    <row r="23" spans="2:11" ht="12.75">
      <c r="B23" s="56"/>
      <c r="C23" s="23"/>
      <c r="D23" s="23"/>
      <c r="E23" s="23"/>
      <c r="F23" s="23"/>
      <c r="G23" s="23"/>
      <c r="H23" s="23"/>
      <c r="I23" s="23"/>
      <c r="J23" s="23"/>
      <c r="K23" s="57"/>
    </row>
    <row r="24" spans="2:11" ht="12.75">
      <c r="B24" s="56"/>
      <c r="C24" s="23"/>
      <c r="D24" s="23"/>
      <c r="E24" s="23"/>
      <c r="F24" s="23"/>
      <c r="G24" s="23"/>
      <c r="H24" s="23"/>
      <c r="I24" s="23"/>
      <c r="J24" s="23"/>
      <c r="K24" s="57"/>
    </row>
    <row r="25" spans="2:11" ht="33.75">
      <c r="B25" s="244" t="s">
        <v>55</v>
      </c>
      <c r="C25" s="245"/>
      <c r="D25" s="245"/>
      <c r="E25" s="245"/>
      <c r="F25" s="245"/>
      <c r="G25" s="245"/>
      <c r="H25" s="245"/>
      <c r="I25" s="245"/>
      <c r="J25" s="245"/>
      <c r="K25" s="246"/>
    </row>
    <row r="26" spans="2:11" ht="12.75">
      <c r="B26" s="181"/>
      <c r="C26" s="247" t="s">
        <v>56</v>
      </c>
      <c r="D26" s="247"/>
      <c r="E26" s="247"/>
      <c r="F26" s="247"/>
      <c r="G26" s="247"/>
      <c r="H26" s="247"/>
      <c r="I26" s="247"/>
      <c r="J26" s="247"/>
      <c r="K26" s="182"/>
    </row>
    <row r="27" spans="2:11" ht="12.75">
      <c r="B27" s="183"/>
      <c r="C27" s="247" t="s">
        <v>177</v>
      </c>
      <c r="D27" s="247"/>
      <c r="E27" s="247"/>
      <c r="F27" s="247"/>
      <c r="G27" s="247"/>
      <c r="H27" s="247"/>
      <c r="I27" s="247"/>
      <c r="J27" s="247"/>
      <c r="K27" s="182"/>
    </row>
    <row r="28" spans="2:11" ht="12.75">
      <c r="B28" s="183"/>
      <c r="C28" s="184"/>
      <c r="D28" s="184"/>
      <c r="E28" s="184"/>
      <c r="F28" s="184"/>
      <c r="G28" s="184"/>
      <c r="H28" s="184"/>
      <c r="I28" s="184"/>
      <c r="J28" s="184"/>
      <c r="K28" s="182"/>
    </row>
    <row r="29" spans="2:11" ht="12.75">
      <c r="B29" s="183"/>
      <c r="C29" s="184"/>
      <c r="D29" s="184"/>
      <c r="E29" s="184"/>
      <c r="F29" s="184"/>
      <c r="G29" s="184"/>
      <c r="H29" s="184"/>
      <c r="I29" s="184"/>
      <c r="J29" s="184"/>
      <c r="K29" s="182"/>
    </row>
    <row r="30" spans="2:11" ht="33">
      <c r="B30" s="183"/>
      <c r="C30" s="184"/>
      <c r="D30" s="184"/>
      <c r="E30" s="184"/>
      <c r="F30" s="184"/>
      <c r="G30" s="185" t="s">
        <v>273</v>
      </c>
      <c r="H30" s="186"/>
      <c r="I30" s="186"/>
      <c r="J30" s="186"/>
      <c r="K30" s="187"/>
    </row>
    <row r="31" spans="2:11" ht="12.75">
      <c r="B31" s="56"/>
      <c r="C31" s="23"/>
      <c r="D31" s="23"/>
      <c r="E31" s="23"/>
      <c r="F31" s="23"/>
      <c r="G31" s="23"/>
      <c r="H31" s="23"/>
      <c r="I31" s="23"/>
      <c r="J31" s="23"/>
      <c r="K31" s="57"/>
    </row>
    <row r="32" spans="2:11" ht="12.75">
      <c r="B32" s="56"/>
      <c r="C32" s="23"/>
      <c r="D32" s="23"/>
      <c r="E32" s="23"/>
      <c r="F32" s="23"/>
      <c r="G32" s="23"/>
      <c r="H32" s="23"/>
      <c r="I32" s="23"/>
      <c r="J32" s="23"/>
      <c r="K32" s="57"/>
    </row>
    <row r="33" spans="2:11" ht="12.75">
      <c r="B33" s="56"/>
      <c r="C33" s="23"/>
      <c r="D33" s="23"/>
      <c r="E33" s="23"/>
      <c r="F33" s="23"/>
      <c r="G33" s="23"/>
      <c r="H33" s="23"/>
      <c r="I33" s="23"/>
      <c r="J33" s="23"/>
      <c r="K33" s="57"/>
    </row>
    <row r="34" spans="2:11" ht="12.75">
      <c r="B34" s="56"/>
      <c r="C34" s="23"/>
      <c r="D34" s="23"/>
      <c r="E34" s="23"/>
      <c r="F34" s="23"/>
      <c r="G34" s="23"/>
      <c r="H34" s="23"/>
      <c r="I34" s="23"/>
      <c r="J34" s="23"/>
      <c r="K34" s="57"/>
    </row>
    <row r="35" spans="2:11" ht="12.75">
      <c r="B35" s="56"/>
      <c r="C35" s="23"/>
      <c r="D35" s="23"/>
      <c r="E35" s="23"/>
      <c r="F35" s="23"/>
      <c r="G35" s="23"/>
      <c r="H35" s="23"/>
      <c r="I35" s="23"/>
      <c r="J35" s="23"/>
      <c r="K35" s="57"/>
    </row>
    <row r="36" spans="2:11" ht="12.75">
      <c r="B36" s="56"/>
      <c r="C36" s="23"/>
      <c r="D36" s="23"/>
      <c r="E36" s="23"/>
      <c r="F36" s="23"/>
      <c r="G36" s="23"/>
      <c r="H36" s="23"/>
      <c r="I36" s="23"/>
      <c r="J36" s="23"/>
      <c r="K36" s="57"/>
    </row>
    <row r="37" spans="2:11" ht="12.75">
      <c r="B37" s="56"/>
      <c r="C37" s="23"/>
      <c r="D37" s="23"/>
      <c r="E37" s="23"/>
      <c r="F37" s="23"/>
      <c r="G37" s="23"/>
      <c r="H37" s="23"/>
      <c r="I37" s="23"/>
      <c r="J37" s="23"/>
      <c r="K37" s="57"/>
    </row>
    <row r="38" spans="2:11" ht="12.75">
      <c r="B38" s="56"/>
      <c r="C38" s="23"/>
      <c r="D38" s="23"/>
      <c r="E38" s="23"/>
      <c r="F38" s="23"/>
      <c r="G38" s="23"/>
      <c r="H38" s="23"/>
      <c r="I38" s="23"/>
      <c r="J38" s="23"/>
      <c r="K38" s="57"/>
    </row>
    <row r="39" spans="2:11" ht="12.75">
      <c r="B39" s="56"/>
      <c r="C39" s="23"/>
      <c r="D39" s="23"/>
      <c r="E39" s="23"/>
      <c r="F39" s="23"/>
      <c r="G39" s="23"/>
      <c r="H39" s="23"/>
      <c r="I39" s="23"/>
      <c r="J39" s="23"/>
      <c r="K39" s="57"/>
    </row>
    <row r="40" spans="2:11" ht="12.75">
      <c r="B40" s="56"/>
      <c r="C40" s="23"/>
      <c r="D40" s="23"/>
      <c r="E40" s="23"/>
      <c r="F40" s="23"/>
      <c r="G40" s="23"/>
      <c r="H40" s="23"/>
      <c r="I40" s="23"/>
      <c r="J40" s="23"/>
      <c r="K40" s="57"/>
    </row>
    <row r="41" spans="2:11" ht="12.75">
      <c r="B41" s="56"/>
      <c r="C41" s="23"/>
      <c r="D41" s="23"/>
      <c r="E41" s="23"/>
      <c r="F41" s="23"/>
      <c r="G41" s="23"/>
      <c r="H41" s="23"/>
      <c r="I41" s="23"/>
      <c r="J41" s="23"/>
      <c r="K41" s="57"/>
    </row>
    <row r="42" spans="2:11" ht="12.75">
      <c r="B42" s="56"/>
      <c r="C42" s="23"/>
      <c r="D42" s="23"/>
      <c r="E42" s="23"/>
      <c r="F42" s="23"/>
      <c r="G42" s="23"/>
      <c r="H42" s="23"/>
      <c r="I42" s="23"/>
      <c r="J42" s="23"/>
      <c r="K42" s="57"/>
    </row>
    <row r="43" spans="2:11" ht="9" customHeight="1">
      <c r="B43" s="56"/>
      <c r="C43" s="23"/>
      <c r="D43" s="23"/>
      <c r="E43" s="23"/>
      <c r="F43" s="23"/>
      <c r="G43" s="23"/>
      <c r="H43" s="23"/>
      <c r="I43" s="23"/>
      <c r="J43" s="23"/>
      <c r="K43" s="57"/>
    </row>
    <row r="44" spans="2:11" ht="12.75">
      <c r="B44" s="56"/>
      <c r="C44" s="23"/>
      <c r="D44" s="23"/>
      <c r="E44" s="23"/>
      <c r="F44" s="23"/>
      <c r="G44" s="23"/>
      <c r="H44" s="23"/>
      <c r="I44" s="23"/>
      <c r="J44" s="23"/>
      <c r="K44" s="57"/>
    </row>
    <row r="45" spans="2:11" ht="12.75">
      <c r="B45" s="56"/>
      <c r="C45" s="23"/>
      <c r="D45" s="23"/>
      <c r="E45" s="23"/>
      <c r="F45" s="23"/>
      <c r="G45" s="23"/>
      <c r="H45" s="23"/>
      <c r="I45" s="23"/>
      <c r="J45" s="23"/>
      <c r="K45" s="57"/>
    </row>
    <row r="46" spans="2:11" s="36" customFormat="1" ht="12.75" customHeight="1">
      <c r="B46" s="37"/>
      <c r="C46" s="38" t="s">
        <v>57</v>
      </c>
      <c r="D46" s="38"/>
      <c r="E46" s="38"/>
      <c r="F46" s="38"/>
      <c r="G46" s="38"/>
      <c r="H46" s="248" t="s">
        <v>58</v>
      </c>
      <c r="I46" s="248"/>
      <c r="J46" s="43"/>
      <c r="K46" s="44"/>
    </row>
    <row r="47" spans="2:11" s="36" customFormat="1" ht="12.75" customHeight="1">
      <c r="B47" s="37"/>
      <c r="C47" s="38" t="s">
        <v>59</v>
      </c>
      <c r="D47" s="38"/>
      <c r="E47" s="38"/>
      <c r="F47" s="38"/>
      <c r="G47" s="38"/>
      <c r="H47" s="249" t="s">
        <v>60</v>
      </c>
      <c r="I47" s="249"/>
      <c r="J47" s="43"/>
      <c r="K47" s="44"/>
    </row>
    <row r="48" spans="2:11" s="36" customFormat="1" ht="12.75" customHeight="1">
      <c r="B48" s="37"/>
      <c r="C48" s="38" t="s">
        <v>61</v>
      </c>
      <c r="D48" s="38"/>
      <c r="E48" s="38"/>
      <c r="F48" s="38"/>
      <c r="G48" s="38"/>
      <c r="H48" s="249" t="s">
        <v>62</v>
      </c>
      <c r="I48" s="249"/>
      <c r="J48" s="43"/>
      <c r="K48" s="44"/>
    </row>
    <row r="49" spans="2:11" s="36" customFormat="1" ht="12.75" customHeight="1">
      <c r="B49" s="37"/>
      <c r="C49" s="38" t="s">
        <v>63</v>
      </c>
      <c r="D49" s="38"/>
      <c r="E49" s="38"/>
      <c r="F49" s="38"/>
      <c r="G49" s="38"/>
      <c r="H49" s="249" t="s">
        <v>62</v>
      </c>
      <c r="I49" s="249"/>
      <c r="J49" s="43"/>
      <c r="K49" s="44"/>
    </row>
    <row r="50" spans="2:11" ht="14.25">
      <c r="B50" s="56"/>
      <c r="C50" s="38"/>
      <c r="D50" s="38"/>
      <c r="E50" s="38"/>
      <c r="F50" s="38"/>
      <c r="G50" s="38"/>
      <c r="H50" s="38"/>
      <c r="I50" s="38"/>
      <c r="J50" s="23"/>
      <c r="K50" s="57"/>
    </row>
    <row r="51" spans="2:11" s="58" customFormat="1" ht="12.75" customHeight="1">
      <c r="B51" s="59"/>
      <c r="C51" s="38" t="s">
        <v>64</v>
      </c>
      <c r="D51" s="38"/>
      <c r="E51" s="38"/>
      <c r="F51" s="38"/>
      <c r="G51" s="60" t="s">
        <v>65</v>
      </c>
      <c r="H51" s="248" t="s">
        <v>266</v>
      </c>
      <c r="I51" s="248"/>
      <c r="J51" s="50"/>
      <c r="K51" s="61"/>
    </row>
    <row r="52" spans="2:11" s="58" customFormat="1" ht="12.75" customHeight="1">
      <c r="B52" s="59"/>
      <c r="C52" s="38"/>
      <c r="D52" s="38"/>
      <c r="E52" s="38"/>
      <c r="F52" s="38"/>
      <c r="G52" s="60" t="s">
        <v>66</v>
      </c>
      <c r="H52" s="249" t="s">
        <v>267</v>
      </c>
      <c r="I52" s="249"/>
      <c r="J52" s="50"/>
      <c r="K52" s="61"/>
    </row>
    <row r="53" spans="2:11" s="58" customFormat="1" ht="7.5" customHeight="1">
      <c r="B53" s="59"/>
      <c r="C53" s="38"/>
      <c r="D53" s="38"/>
      <c r="E53" s="38"/>
      <c r="F53" s="38"/>
      <c r="G53" s="60"/>
      <c r="H53" s="60"/>
      <c r="I53" s="60"/>
      <c r="J53" s="50"/>
      <c r="K53" s="61"/>
    </row>
    <row r="54" spans="2:11" s="58" customFormat="1" ht="12.75" customHeight="1">
      <c r="B54" s="59"/>
      <c r="C54" s="38" t="s">
        <v>67</v>
      </c>
      <c r="D54" s="38"/>
      <c r="E54" s="38"/>
      <c r="F54" s="60"/>
      <c r="G54" s="38"/>
      <c r="H54" s="62"/>
      <c r="I54" s="62"/>
      <c r="J54" s="50"/>
      <c r="K54" s="61"/>
    </row>
    <row r="55" spans="2:11" ht="22.5" customHeight="1">
      <c r="B55" s="63"/>
      <c r="C55" s="62"/>
      <c r="D55" s="62"/>
      <c r="E55" s="62"/>
      <c r="F55" s="62"/>
      <c r="G55" s="62"/>
      <c r="H55" s="62"/>
      <c r="I55" s="62"/>
      <c r="J55" s="64"/>
      <c r="K55" s="65"/>
    </row>
    <row r="56" ht="6.75" customHeight="1"/>
  </sheetData>
  <sheetProtection/>
  <mergeCells count="9">
    <mergeCell ref="B25:K25"/>
    <mergeCell ref="C26:J26"/>
    <mergeCell ref="C27:J27"/>
    <mergeCell ref="H46:I46"/>
    <mergeCell ref="H52:I52"/>
    <mergeCell ref="H47:I47"/>
    <mergeCell ref="H48:I48"/>
    <mergeCell ref="H49:I49"/>
    <mergeCell ref="H51:I51"/>
  </mergeCells>
  <printOptions horizontalCentered="1"/>
  <pageMargins left="0.28" right="0.15" top="0.28" bottom="0.2" header="0.16" footer="0.22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F62"/>
  <sheetViews>
    <sheetView tabSelected="1" zoomScalePageLayoutView="0" workbookViewId="0" topLeftCell="A1">
      <selection activeCell="D15" sqref="D14:D15"/>
    </sheetView>
  </sheetViews>
  <sheetFormatPr defaultColWidth="4.7109375" defaultRowHeight="12.75"/>
  <cols>
    <col min="1" max="1" width="0.9921875" style="0" customWidth="1"/>
    <col min="2" max="2" width="4.57421875" style="0" customWidth="1"/>
    <col min="3" max="3" width="8.00390625" style="0" customWidth="1"/>
    <col min="4" max="4" width="78.28125" style="0" customWidth="1"/>
    <col min="5" max="5" width="4.8515625" style="0" customWidth="1"/>
    <col min="6" max="6" width="1.57421875" style="0" customWidth="1"/>
  </cols>
  <sheetData>
    <row r="2" spans="2:5" ht="12.75">
      <c r="B2" s="148"/>
      <c r="C2" s="149"/>
      <c r="D2" s="149"/>
      <c r="E2" s="150"/>
    </row>
    <row r="3" spans="2:5" s="151" customFormat="1" ht="33" customHeight="1">
      <c r="B3" s="294" t="s">
        <v>212</v>
      </c>
      <c r="C3" s="295"/>
      <c r="D3" s="295"/>
      <c r="E3" s="296"/>
    </row>
    <row r="4" spans="2:5" s="152" customFormat="1" ht="12.75">
      <c r="B4" s="153"/>
      <c r="C4" s="154" t="s">
        <v>213</v>
      </c>
      <c r="D4" s="155"/>
      <c r="E4" s="156"/>
    </row>
    <row r="5" spans="2:5" s="152" customFormat="1" ht="11.25">
      <c r="B5" s="153"/>
      <c r="C5" s="157"/>
      <c r="D5" s="158" t="s">
        <v>214</v>
      </c>
      <c r="E5" s="156"/>
    </row>
    <row r="6" spans="2:5" s="152" customFormat="1" ht="11.25">
      <c r="B6" s="153"/>
      <c r="C6" s="157"/>
      <c r="D6" s="158" t="s">
        <v>215</v>
      </c>
      <c r="E6" s="156"/>
    </row>
    <row r="7" spans="2:5" s="152" customFormat="1" ht="11.25">
      <c r="B7" s="153"/>
      <c r="C7" s="157" t="s">
        <v>216</v>
      </c>
      <c r="D7" s="159"/>
      <c r="E7" s="156"/>
    </row>
    <row r="8" spans="2:5" s="152" customFormat="1" ht="11.25">
      <c r="B8" s="153"/>
      <c r="C8" s="157"/>
      <c r="D8" s="158" t="s">
        <v>217</v>
      </c>
      <c r="E8" s="156"/>
    </row>
    <row r="9" spans="2:5" s="152" customFormat="1" ht="11.25">
      <c r="B9" s="153"/>
      <c r="C9" s="160"/>
      <c r="D9" s="158" t="s">
        <v>218</v>
      </c>
      <c r="E9" s="156"/>
    </row>
    <row r="10" spans="2:5" s="152" customFormat="1" ht="11.25">
      <c r="B10" s="153"/>
      <c r="C10" s="161"/>
      <c r="D10" s="162" t="s">
        <v>219</v>
      </c>
      <c r="E10" s="156"/>
    </row>
    <row r="11" spans="2:5" ht="5.25" customHeight="1">
      <c r="B11" s="163"/>
      <c r="C11" s="164"/>
      <c r="D11" s="164"/>
      <c r="E11" s="165"/>
    </row>
    <row r="12" spans="2:5" ht="15.75">
      <c r="B12" s="163"/>
      <c r="C12" s="166" t="s">
        <v>220</v>
      </c>
      <c r="D12" s="167" t="s">
        <v>221</v>
      </c>
      <c r="E12" s="165"/>
    </row>
    <row r="13" spans="2:5" ht="6" customHeight="1">
      <c r="B13" s="163"/>
      <c r="C13" s="168"/>
      <c r="E13" s="165"/>
    </row>
    <row r="14" spans="2:5" ht="12.75">
      <c r="B14" s="163"/>
      <c r="C14" s="22">
        <v>1</v>
      </c>
      <c r="D14" s="169" t="s">
        <v>222</v>
      </c>
      <c r="E14" s="165"/>
    </row>
    <row r="15" spans="2:5" ht="12.75">
      <c r="B15" s="163"/>
      <c r="C15" s="22">
        <v>2</v>
      </c>
      <c r="D15" s="6" t="s">
        <v>223</v>
      </c>
      <c r="E15" s="165"/>
    </row>
    <row r="16" spans="2:5" ht="12.75">
      <c r="B16" s="163"/>
      <c r="C16" s="23">
        <v>3</v>
      </c>
      <c r="D16" s="6" t="s">
        <v>224</v>
      </c>
      <c r="E16" s="165"/>
    </row>
    <row r="17" spans="2:5" s="6" customFormat="1" ht="12.75">
      <c r="B17" s="56"/>
      <c r="C17" s="23">
        <v>4</v>
      </c>
      <c r="D17" s="23" t="s">
        <v>225</v>
      </c>
      <c r="E17" s="57"/>
    </row>
    <row r="18" spans="2:5" s="6" customFormat="1" ht="12.75">
      <c r="B18" s="56"/>
      <c r="C18" s="23"/>
      <c r="D18" s="169" t="s">
        <v>226</v>
      </c>
      <c r="E18" s="57"/>
    </row>
    <row r="19" spans="2:5" s="6" customFormat="1" ht="12.75">
      <c r="B19" s="56"/>
      <c r="C19" s="23" t="s">
        <v>227</v>
      </c>
      <c r="D19" s="23"/>
      <c r="E19" s="57"/>
    </row>
    <row r="20" spans="2:5" s="6" customFormat="1" ht="12.75">
      <c r="B20" s="56"/>
      <c r="C20" s="23"/>
      <c r="D20" s="169" t="s">
        <v>228</v>
      </c>
      <c r="E20" s="57"/>
    </row>
    <row r="21" spans="2:5" s="6" customFormat="1" ht="12.75">
      <c r="B21" s="56"/>
      <c r="C21" s="23" t="s">
        <v>229</v>
      </c>
      <c r="D21" s="23"/>
      <c r="E21" s="57"/>
    </row>
    <row r="22" spans="2:5" s="6" customFormat="1" ht="12.75">
      <c r="B22" s="56"/>
      <c r="C22" s="23"/>
      <c r="D22" s="169" t="s">
        <v>230</v>
      </c>
      <c r="E22" s="57"/>
    </row>
    <row r="23" spans="2:5" s="6" customFormat="1" ht="12.75">
      <c r="B23" s="56"/>
      <c r="C23" s="23" t="s">
        <v>231</v>
      </c>
      <c r="D23" s="23"/>
      <c r="E23" s="57"/>
    </row>
    <row r="24" spans="2:5" s="6" customFormat="1" ht="12.75">
      <c r="B24" s="56"/>
      <c r="C24" s="23"/>
      <c r="D24" s="23" t="s">
        <v>232</v>
      </c>
      <c r="E24" s="57"/>
    </row>
    <row r="25" spans="2:5" s="6" customFormat="1" ht="12.75">
      <c r="B25" s="56"/>
      <c r="C25" s="23" t="s">
        <v>233</v>
      </c>
      <c r="D25" s="23"/>
      <c r="E25" s="57"/>
    </row>
    <row r="26" spans="2:5" s="6" customFormat="1" ht="12.75">
      <c r="B26" s="56"/>
      <c r="C26" s="169" t="s">
        <v>234</v>
      </c>
      <c r="D26" s="23"/>
      <c r="E26" s="57"/>
    </row>
    <row r="27" spans="2:5" s="6" customFormat="1" ht="12.75">
      <c r="B27" s="56"/>
      <c r="C27" s="23"/>
      <c r="D27" s="23" t="s">
        <v>235</v>
      </c>
      <c r="E27" s="57"/>
    </row>
    <row r="28" spans="2:5" s="6" customFormat="1" ht="12.75">
      <c r="B28" s="56"/>
      <c r="C28" s="169" t="s">
        <v>236</v>
      </c>
      <c r="D28" s="23"/>
      <c r="E28" s="57"/>
    </row>
    <row r="29" spans="2:5" s="6" customFormat="1" ht="12.75">
      <c r="B29" s="56"/>
      <c r="C29" s="23"/>
      <c r="D29" s="23" t="s">
        <v>237</v>
      </c>
      <c r="E29" s="57"/>
    </row>
    <row r="30" spans="2:5" s="6" customFormat="1" ht="12.75">
      <c r="B30" s="56"/>
      <c r="C30" s="169" t="s">
        <v>238</v>
      </c>
      <c r="D30" s="23"/>
      <c r="E30" s="57"/>
    </row>
    <row r="31" spans="2:5" s="6" customFormat="1" ht="12.75">
      <c r="B31" s="56"/>
      <c r="C31" s="23" t="s">
        <v>239</v>
      </c>
      <c r="D31" s="23" t="s">
        <v>240</v>
      </c>
      <c r="E31" s="57"/>
    </row>
    <row r="32" spans="2:5" s="6" customFormat="1" ht="12.75">
      <c r="B32" s="56"/>
      <c r="C32" s="23"/>
      <c r="D32" s="169" t="s">
        <v>241</v>
      </c>
      <c r="E32" s="57"/>
    </row>
    <row r="33" spans="2:5" s="6" customFormat="1" ht="12.75">
      <c r="B33" s="56"/>
      <c r="C33" s="23"/>
      <c r="D33" s="169" t="s">
        <v>242</v>
      </c>
      <c r="E33" s="57"/>
    </row>
    <row r="34" spans="2:5" s="6" customFormat="1" ht="12.75">
      <c r="B34" s="56"/>
      <c r="C34" s="23"/>
      <c r="D34" s="169" t="s">
        <v>243</v>
      </c>
      <c r="E34" s="57"/>
    </row>
    <row r="35" spans="2:5" s="6" customFormat="1" ht="12.75">
      <c r="B35" s="56"/>
      <c r="C35" s="23"/>
      <c r="D35" s="169" t="s">
        <v>244</v>
      </c>
      <c r="E35" s="57"/>
    </row>
    <row r="36" spans="2:5" s="6" customFormat="1" ht="12.75">
      <c r="B36" s="56"/>
      <c r="C36" s="23"/>
      <c r="D36" s="169" t="s">
        <v>245</v>
      </c>
      <c r="E36" s="57"/>
    </row>
    <row r="37" spans="2:5" s="6" customFormat="1" ht="12.75">
      <c r="B37" s="56"/>
      <c r="C37" s="23"/>
      <c r="D37" s="169" t="s">
        <v>246</v>
      </c>
      <c r="E37" s="57"/>
    </row>
    <row r="38" spans="2:5" s="6" customFormat="1" ht="6" customHeight="1">
      <c r="B38" s="56"/>
      <c r="C38" s="23"/>
      <c r="D38" s="23"/>
      <c r="E38" s="57"/>
    </row>
    <row r="39" spans="2:5" s="6" customFormat="1" ht="15.75">
      <c r="B39" s="56"/>
      <c r="C39" s="166" t="s">
        <v>247</v>
      </c>
      <c r="D39" s="167" t="s">
        <v>248</v>
      </c>
      <c r="E39" s="57"/>
    </row>
    <row r="40" spans="2:5" s="6" customFormat="1" ht="4.5" customHeight="1">
      <c r="B40" s="56"/>
      <c r="C40" s="23"/>
      <c r="D40" s="23"/>
      <c r="E40" s="57"/>
    </row>
    <row r="41" spans="2:5" s="6" customFormat="1" ht="12.75">
      <c r="B41" s="56"/>
      <c r="C41" s="23"/>
      <c r="D41" s="169" t="s">
        <v>249</v>
      </c>
      <c r="E41" s="57"/>
    </row>
    <row r="42" spans="2:5" s="6" customFormat="1" ht="12.75">
      <c r="B42" s="56"/>
      <c r="C42" s="23" t="s">
        <v>250</v>
      </c>
      <c r="D42" s="23"/>
      <c r="E42" s="57"/>
    </row>
    <row r="43" spans="2:5" s="6" customFormat="1" ht="12.75">
      <c r="B43" s="56"/>
      <c r="C43" s="23"/>
      <c r="D43" s="23" t="s">
        <v>251</v>
      </c>
      <c r="E43" s="57"/>
    </row>
    <row r="44" spans="2:5" s="6" customFormat="1" ht="12.75">
      <c r="B44" s="56"/>
      <c r="C44" s="23" t="s">
        <v>252</v>
      </c>
      <c r="D44" s="23"/>
      <c r="E44" s="57"/>
    </row>
    <row r="45" spans="2:5" s="6" customFormat="1" ht="12.75">
      <c r="B45" s="56"/>
      <c r="C45" s="23"/>
      <c r="D45" s="23" t="s">
        <v>253</v>
      </c>
      <c r="E45" s="57"/>
    </row>
    <row r="46" spans="2:5" s="6" customFormat="1" ht="12.75">
      <c r="B46" s="56"/>
      <c r="C46" s="23" t="s">
        <v>254</v>
      </c>
      <c r="D46" s="23"/>
      <c r="E46" s="57"/>
    </row>
    <row r="47" spans="2:5" s="6" customFormat="1" ht="12.75">
      <c r="B47" s="56"/>
      <c r="C47" s="23"/>
      <c r="D47" s="23" t="s">
        <v>255</v>
      </c>
      <c r="E47" s="57"/>
    </row>
    <row r="48" spans="2:5" s="6" customFormat="1" ht="12.75">
      <c r="B48" s="56"/>
      <c r="C48" s="23" t="s">
        <v>256</v>
      </c>
      <c r="D48" s="23"/>
      <c r="E48" s="57"/>
    </row>
    <row r="49" spans="2:5" s="6" customFormat="1" ht="12.75">
      <c r="B49" s="56"/>
      <c r="D49" s="6" t="s">
        <v>257</v>
      </c>
      <c r="E49" s="57"/>
    </row>
    <row r="50" spans="2:5" s="6" customFormat="1" ht="12.75">
      <c r="B50" s="56"/>
      <c r="C50" s="6" t="s">
        <v>258</v>
      </c>
      <c r="E50" s="57"/>
    </row>
    <row r="51" spans="2:5" s="6" customFormat="1" ht="12.75">
      <c r="B51" s="56"/>
      <c r="C51" s="6" t="s">
        <v>259</v>
      </c>
      <c r="E51" s="57"/>
    </row>
    <row r="52" spans="2:5" s="6" customFormat="1" ht="12.75">
      <c r="B52" s="56"/>
      <c r="C52" s="6" t="s">
        <v>260</v>
      </c>
      <c r="D52" s="23"/>
      <c r="E52" s="57"/>
    </row>
    <row r="53" spans="2:5" s="6" customFormat="1" ht="12.75">
      <c r="B53" s="56"/>
      <c r="C53" s="23"/>
      <c r="D53" s="6" t="s">
        <v>261</v>
      </c>
      <c r="E53" s="57"/>
    </row>
    <row r="54" spans="2:5" s="6" customFormat="1" ht="12.75">
      <c r="B54" s="56"/>
      <c r="C54" s="23"/>
      <c r="D54" s="23" t="s">
        <v>262</v>
      </c>
      <c r="E54" s="57"/>
    </row>
    <row r="55" spans="2:5" s="170" customFormat="1" ht="12.75">
      <c r="B55" s="171"/>
      <c r="C55" s="172"/>
      <c r="D55" s="172" t="s">
        <v>263</v>
      </c>
      <c r="E55" s="173"/>
    </row>
    <row r="56" spans="2:5" ht="12.75">
      <c r="B56" s="163"/>
      <c r="C56" s="6"/>
      <c r="D56" s="6"/>
      <c r="E56" s="165"/>
    </row>
    <row r="57" spans="2:5" ht="12.75">
      <c r="B57" s="163"/>
      <c r="C57" s="6"/>
      <c r="D57" s="6"/>
      <c r="E57" s="165"/>
    </row>
    <row r="58" spans="2:5" ht="12.75">
      <c r="B58" s="163"/>
      <c r="C58" s="6"/>
      <c r="D58" s="6"/>
      <c r="E58" s="165"/>
    </row>
    <row r="59" spans="2:5" ht="15">
      <c r="B59" s="163"/>
      <c r="C59" s="6"/>
      <c r="D59" s="174" t="s">
        <v>264</v>
      </c>
      <c r="E59" s="165"/>
    </row>
    <row r="60" spans="2:5" ht="15">
      <c r="B60" s="163"/>
      <c r="C60" s="6"/>
      <c r="D60" s="174"/>
      <c r="E60" s="165"/>
    </row>
    <row r="61" spans="2:6" ht="12.75">
      <c r="B61" s="163"/>
      <c r="C61" s="6"/>
      <c r="D61" s="175" t="s">
        <v>265</v>
      </c>
      <c r="E61" s="176"/>
      <c r="F61" s="177"/>
    </row>
    <row r="62" spans="2:5" ht="12.75">
      <c r="B62" s="178"/>
      <c r="C62" s="179"/>
      <c r="D62" s="179"/>
      <c r="E62" s="180"/>
    </row>
  </sheetData>
  <sheetProtection/>
  <mergeCells count="1">
    <mergeCell ref="B3:E3"/>
  </mergeCells>
  <printOptions horizontalCentered="1"/>
  <pageMargins left="0.2" right="0.2" top="0.48" bottom="0.55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M47"/>
  <sheetViews>
    <sheetView zoomScalePageLayoutView="0" workbookViewId="0" topLeftCell="A1">
      <selection activeCell="K30" sqref="K1:K16384"/>
    </sheetView>
  </sheetViews>
  <sheetFormatPr defaultColWidth="9.140625" defaultRowHeight="12.75"/>
  <cols>
    <col min="1" max="1" width="0.2890625" style="6" customWidth="1"/>
    <col min="2" max="2" width="3.7109375" style="7" customWidth="1"/>
    <col min="3" max="3" width="2.7109375" style="7" customWidth="1"/>
    <col min="4" max="4" width="4.00390625" style="7" customWidth="1"/>
    <col min="5" max="5" width="39.00390625" style="6" customWidth="1"/>
    <col min="6" max="6" width="8.28125" style="6" customWidth="1"/>
    <col min="7" max="8" width="15.7109375" style="26" customWidth="1"/>
    <col min="9" max="9" width="1.421875" style="6" customWidth="1"/>
    <col min="10" max="10" width="9.140625" style="6" customWidth="1"/>
    <col min="11" max="11" width="14.00390625" style="93" bestFit="1" customWidth="1"/>
    <col min="12" max="13" width="9.140625" style="26" customWidth="1"/>
    <col min="14" max="16384" width="9.140625" style="6" customWidth="1"/>
  </cols>
  <sheetData>
    <row r="1" ht="17.25" customHeight="1"/>
    <row r="2" spans="2:8" s="1" customFormat="1" ht="18">
      <c r="B2" s="188" t="s">
        <v>207</v>
      </c>
      <c r="C2" s="189"/>
      <c r="D2" s="189"/>
      <c r="E2" s="190"/>
      <c r="G2" s="30"/>
      <c r="H2" s="24" t="s">
        <v>0</v>
      </c>
    </row>
    <row r="3" spans="2:13" s="2" customFormat="1" ht="9" customHeight="1">
      <c r="B3" s="3"/>
      <c r="C3" s="4"/>
      <c r="D3" s="4"/>
      <c r="E3" s="5"/>
      <c r="G3" s="25"/>
      <c r="H3" s="25"/>
      <c r="K3" s="91"/>
      <c r="L3" s="92"/>
      <c r="M3" s="92"/>
    </row>
    <row r="4" spans="2:13" s="2" customFormat="1" ht="18" customHeight="1">
      <c r="B4" s="253" t="s">
        <v>268</v>
      </c>
      <c r="C4" s="253"/>
      <c r="D4" s="253"/>
      <c r="E4" s="253"/>
      <c r="F4" s="253"/>
      <c r="G4" s="253"/>
      <c r="H4" s="253"/>
      <c r="K4" s="91"/>
      <c r="L4" s="92"/>
      <c r="M4" s="92"/>
    </row>
    <row r="5" ht="6.75" customHeight="1"/>
    <row r="6" spans="2:8" ht="12" customHeight="1">
      <c r="B6" s="254" t="s">
        <v>1</v>
      </c>
      <c r="C6" s="256" t="s">
        <v>141</v>
      </c>
      <c r="D6" s="257"/>
      <c r="E6" s="258"/>
      <c r="F6" s="254" t="s">
        <v>3</v>
      </c>
      <c r="G6" s="126" t="s">
        <v>4</v>
      </c>
      <c r="H6" s="126" t="s">
        <v>4</v>
      </c>
    </row>
    <row r="7" spans="2:8" ht="12" customHeight="1">
      <c r="B7" s="255"/>
      <c r="C7" s="259"/>
      <c r="D7" s="260"/>
      <c r="E7" s="261"/>
      <c r="F7" s="255"/>
      <c r="G7" s="31" t="s">
        <v>5</v>
      </c>
      <c r="H7" s="127" t="s">
        <v>6</v>
      </c>
    </row>
    <row r="8" spans="2:13" s="2" customFormat="1" ht="24.75" customHeight="1">
      <c r="B8" s="122" t="s">
        <v>7</v>
      </c>
      <c r="C8" s="250" t="s">
        <v>142</v>
      </c>
      <c r="D8" s="251"/>
      <c r="E8" s="252"/>
      <c r="F8" s="109"/>
      <c r="G8" s="32">
        <f>G9+G12+G13+G21+G29+G30+G31</f>
        <v>61533449</v>
      </c>
      <c r="H8" s="32">
        <f>H9+H12+H13+H21+H29+H30+H31</f>
        <v>78054195</v>
      </c>
      <c r="K8" s="91"/>
      <c r="L8" s="92"/>
      <c r="M8" s="92"/>
    </row>
    <row r="9" spans="2:13" s="2" customFormat="1" ht="16.5" customHeight="1">
      <c r="B9" s="72"/>
      <c r="C9" s="9">
        <v>1</v>
      </c>
      <c r="D9" s="11" t="s">
        <v>143</v>
      </c>
      <c r="E9" s="12"/>
      <c r="F9" s="10"/>
      <c r="G9" s="32">
        <f>SUM(G10:G11)</f>
        <v>99515</v>
      </c>
      <c r="H9" s="32">
        <f>SUM(H10:H11)</f>
        <v>40590</v>
      </c>
      <c r="K9" s="91"/>
      <c r="L9" s="92"/>
      <c r="M9" s="92"/>
    </row>
    <row r="10" spans="2:13" s="2" customFormat="1" ht="16.5" customHeight="1">
      <c r="B10" s="72"/>
      <c r="C10" s="9"/>
      <c r="D10" s="14" t="s">
        <v>11</v>
      </c>
      <c r="E10" s="15" t="s">
        <v>144</v>
      </c>
      <c r="F10" s="10"/>
      <c r="G10" s="27">
        <v>63967</v>
      </c>
      <c r="H10" s="27">
        <v>4605</v>
      </c>
      <c r="K10" s="91"/>
      <c r="L10" s="92"/>
      <c r="M10" s="92"/>
    </row>
    <row r="11" spans="2:13" s="2" customFormat="1" ht="16.5" customHeight="1">
      <c r="B11" s="72"/>
      <c r="C11" s="9"/>
      <c r="D11" s="14" t="s">
        <v>11</v>
      </c>
      <c r="E11" s="15" t="s">
        <v>145</v>
      </c>
      <c r="F11" s="10"/>
      <c r="G11" s="27">
        <v>35548</v>
      </c>
      <c r="H11" s="27">
        <v>35985</v>
      </c>
      <c r="K11" s="91"/>
      <c r="L11" s="92"/>
      <c r="M11" s="92"/>
    </row>
    <row r="12" spans="2:13" s="2" customFormat="1" ht="16.5" customHeight="1">
      <c r="B12" s="72"/>
      <c r="C12" s="9">
        <v>2</v>
      </c>
      <c r="D12" s="11" t="s">
        <v>146</v>
      </c>
      <c r="E12" s="12"/>
      <c r="F12" s="10"/>
      <c r="G12" s="27"/>
      <c r="H12" s="27"/>
      <c r="K12" s="91"/>
      <c r="L12" s="92"/>
      <c r="M12" s="92"/>
    </row>
    <row r="13" spans="2:13" s="2" customFormat="1" ht="16.5" customHeight="1">
      <c r="B13" s="72"/>
      <c r="C13" s="9">
        <v>3</v>
      </c>
      <c r="D13" s="11" t="s">
        <v>147</v>
      </c>
      <c r="E13" s="12"/>
      <c r="F13" s="10"/>
      <c r="G13" s="32">
        <f>G14+G15+G16+G17+G18+G19+G20</f>
        <v>52836142</v>
      </c>
      <c r="H13" s="32">
        <f>H14+H15+H16+H17+H18+H19+H20</f>
        <v>46597249</v>
      </c>
      <c r="K13" s="91"/>
      <c r="L13" s="92"/>
      <c r="M13" s="92"/>
    </row>
    <row r="14" spans="2:13" s="2" customFormat="1" ht="16.5" customHeight="1">
      <c r="B14" s="72"/>
      <c r="C14" s="13"/>
      <c r="D14" s="14" t="s">
        <v>11</v>
      </c>
      <c r="E14" s="15" t="s">
        <v>148</v>
      </c>
      <c r="F14" s="10"/>
      <c r="G14" s="27">
        <v>1680000</v>
      </c>
      <c r="H14" s="27">
        <v>1680000</v>
      </c>
      <c r="K14" s="91"/>
      <c r="L14" s="92"/>
      <c r="M14" s="92"/>
    </row>
    <row r="15" spans="2:13" s="2" customFormat="1" ht="16.5" customHeight="1">
      <c r="B15" s="72"/>
      <c r="C15" s="13"/>
      <c r="D15" s="14" t="s">
        <v>11</v>
      </c>
      <c r="E15" s="15" t="s">
        <v>149</v>
      </c>
      <c r="F15" s="10"/>
      <c r="G15" s="27">
        <v>0</v>
      </c>
      <c r="H15" s="27">
        <v>0</v>
      </c>
      <c r="K15" s="91"/>
      <c r="L15" s="92"/>
      <c r="M15" s="92"/>
    </row>
    <row r="16" spans="2:13" s="2" customFormat="1" ht="16.5" customHeight="1">
      <c r="B16" s="72"/>
      <c r="C16" s="13"/>
      <c r="D16" s="14" t="s">
        <v>11</v>
      </c>
      <c r="E16" s="15" t="s">
        <v>150</v>
      </c>
      <c r="F16" s="10"/>
      <c r="G16" s="27">
        <v>0</v>
      </c>
      <c r="H16" s="27">
        <v>0</v>
      </c>
      <c r="K16" s="95"/>
      <c r="L16" s="92"/>
      <c r="M16" s="92"/>
    </row>
    <row r="17" spans="2:13" s="2" customFormat="1" ht="16.5" customHeight="1">
      <c r="B17" s="72"/>
      <c r="C17" s="13"/>
      <c r="D17" s="14" t="s">
        <v>11</v>
      </c>
      <c r="E17" s="15" t="s">
        <v>151</v>
      </c>
      <c r="F17" s="10"/>
      <c r="G17" s="27">
        <v>12417942</v>
      </c>
      <c r="H17" s="27">
        <v>6179049</v>
      </c>
      <c r="K17" s="91"/>
      <c r="L17" s="92"/>
      <c r="M17" s="92"/>
    </row>
    <row r="18" spans="2:13" s="2" customFormat="1" ht="16.5" customHeight="1">
      <c r="B18" s="72"/>
      <c r="C18" s="13"/>
      <c r="D18" s="14" t="s">
        <v>11</v>
      </c>
      <c r="E18" s="15" t="s">
        <v>22</v>
      </c>
      <c r="F18" s="10"/>
      <c r="G18" s="27">
        <v>38738200</v>
      </c>
      <c r="H18" s="27">
        <v>38738200</v>
      </c>
      <c r="K18" s="91"/>
      <c r="L18" s="92"/>
      <c r="M18" s="92"/>
    </row>
    <row r="19" spans="2:13" s="2" customFormat="1" ht="16.5" customHeight="1">
      <c r="B19" s="72"/>
      <c r="C19" s="13"/>
      <c r="D19" s="14" t="s">
        <v>11</v>
      </c>
      <c r="E19" s="15" t="s">
        <v>152</v>
      </c>
      <c r="F19" s="10"/>
      <c r="G19" s="27">
        <v>0</v>
      </c>
      <c r="H19" s="27">
        <v>0</v>
      </c>
      <c r="K19" s="91"/>
      <c r="L19" s="92"/>
      <c r="M19" s="92"/>
    </row>
    <row r="20" spans="2:13" s="2" customFormat="1" ht="16.5" customHeight="1">
      <c r="B20" s="72"/>
      <c r="C20" s="13"/>
      <c r="D20" s="14" t="s">
        <v>11</v>
      </c>
      <c r="E20" s="15"/>
      <c r="F20" s="10"/>
      <c r="G20" s="27"/>
      <c r="H20" s="27"/>
      <c r="K20" s="95"/>
      <c r="L20" s="92"/>
      <c r="M20" s="92"/>
    </row>
    <row r="21" spans="2:13" s="2" customFormat="1" ht="16.5" customHeight="1">
      <c r="B21" s="72"/>
      <c r="C21" s="9">
        <v>4</v>
      </c>
      <c r="D21" s="11" t="s">
        <v>153</v>
      </c>
      <c r="E21" s="12"/>
      <c r="F21" s="10"/>
      <c r="G21" s="32">
        <f>G22+G23+G24+G25+G26+G27+G28</f>
        <v>8597792</v>
      </c>
      <c r="H21" s="32">
        <f>H22+H23+H24+H25+H26+H27+H28</f>
        <v>6355965</v>
      </c>
      <c r="K21" s="91"/>
      <c r="L21" s="92"/>
      <c r="M21" s="92"/>
    </row>
    <row r="22" spans="2:13" s="2" customFormat="1" ht="16.5" customHeight="1">
      <c r="B22" s="72"/>
      <c r="C22" s="13"/>
      <c r="D22" s="14" t="s">
        <v>11</v>
      </c>
      <c r="E22" s="15" t="s">
        <v>154</v>
      </c>
      <c r="F22" s="10"/>
      <c r="G22" s="27">
        <v>0</v>
      </c>
      <c r="H22" s="27">
        <v>0</v>
      </c>
      <c r="K22" s="91"/>
      <c r="L22" s="92"/>
      <c r="M22" s="92"/>
    </row>
    <row r="23" spans="2:13" s="2" customFormat="1" ht="16.5" customHeight="1">
      <c r="B23" s="72"/>
      <c r="C23" s="13"/>
      <c r="D23" s="14" t="s">
        <v>11</v>
      </c>
      <c r="E23" s="15" t="s">
        <v>155</v>
      </c>
      <c r="F23" s="10"/>
      <c r="G23" s="27">
        <v>0</v>
      </c>
      <c r="H23" s="27">
        <v>0</v>
      </c>
      <c r="K23" s="91"/>
      <c r="L23" s="92"/>
      <c r="M23" s="92"/>
    </row>
    <row r="24" spans="2:13" s="2" customFormat="1" ht="16.5" customHeight="1">
      <c r="B24" s="72"/>
      <c r="C24" s="13"/>
      <c r="D24" s="14" t="s">
        <v>11</v>
      </c>
      <c r="E24" s="15" t="s">
        <v>156</v>
      </c>
      <c r="F24" s="10"/>
      <c r="G24" s="27">
        <v>0</v>
      </c>
      <c r="H24" s="27">
        <v>0</v>
      </c>
      <c r="K24" s="91"/>
      <c r="L24" s="92"/>
      <c r="M24" s="92"/>
    </row>
    <row r="25" spans="2:13" s="2" customFormat="1" ht="16.5" customHeight="1">
      <c r="B25" s="72"/>
      <c r="C25" s="13"/>
      <c r="D25" s="14" t="s">
        <v>11</v>
      </c>
      <c r="E25" s="15" t="s">
        <v>157</v>
      </c>
      <c r="F25" s="10"/>
      <c r="G25" s="27">
        <v>0</v>
      </c>
      <c r="H25" s="27">
        <v>0</v>
      </c>
      <c r="K25" s="91"/>
      <c r="L25" s="92"/>
      <c r="M25" s="92"/>
    </row>
    <row r="26" spans="2:13" s="2" customFormat="1" ht="16.5" customHeight="1">
      <c r="B26" s="72"/>
      <c r="C26" s="13"/>
      <c r="D26" s="14" t="s">
        <v>11</v>
      </c>
      <c r="E26" s="15" t="s">
        <v>158</v>
      </c>
      <c r="F26" s="10"/>
      <c r="G26" s="27">
        <v>8597792</v>
      </c>
      <c r="H26" s="27">
        <v>6355965</v>
      </c>
      <c r="K26" s="91"/>
      <c r="L26" s="92"/>
      <c r="M26" s="92"/>
    </row>
    <row r="27" spans="2:13" s="2" customFormat="1" ht="16.5" customHeight="1">
      <c r="B27" s="72"/>
      <c r="C27" s="13"/>
      <c r="D27" s="14" t="s">
        <v>11</v>
      </c>
      <c r="E27" s="15" t="s">
        <v>159</v>
      </c>
      <c r="F27" s="10"/>
      <c r="G27" s="27">
        <v>0</v>
      </c>
      <c r="H27" s="27">
        <v>0</v>
      </c>
      <c r="K27" s="91"/>
      <c r="L27" s="92"/>
      <c r="M27" s="92"/>
    </row>
    <row r="28" spans="2:13" s="2" customFormat="1" ht="16.5" customHeight="1">
      <c r="B28" s="72"/>
      <c r="C28" s="13"/>
      <c r="D28" s="14" t="s">
        <v>11</v>
      </c>
      <c r="E28" s="15"/>
      <c r="F28" s="10"/>
      <c r="G28" s="27"/>
      <c r="H28" s="27"/>
      <c r="K28" s="91"/>
      <c r="L28" s="92"/>
      <c r="M28" s="92"/>
    </row>
    <row r="29" spans="2:13" s="2" customFormat="1" ht="16.5" customHeight="1">
      <c r="B29" s="72"/>
      <c r="C29" s="9">
        <v>5</v>
      </c>
      <c r="D29" s="11" t="s">
        <v>160</v>
      </c>
      <c r="E29" s="12"/>
      <c r="F29" s="10"/>
      <c r="G29" s="27"/>
      <c r="H29" s="27"/>
      <c r="K29" s="91"/>
      <c r="L29" s="92"/>
      <c r="M29" s="92"/>
    </row>
    <row r="30" spans="2:13" s="2" customFormat="1" ht="16.5" customHeight="1">
      <c r="B30" s="72"/>
      <c r="C30" s="9">
        <v>6</v>
      </c>
      <c r="D30" s="11" t="s">
        <v>161</v>
      </c>
      <c r="E30" s="12"/>
      <c r="F30" s="10"/>
      <c r="G30" s="27"/>
      <c r="H30" s="27"/>
      <c r="K30" s="91"/>
      <c r="L30" s="92"/>
      <c r="M30" s="92"/>
    </row>
    <row r="31" spans="2:13" s="2" customFormat="1" ht="16.5" customHeight="1">
      <c r="B31" s="72"/>
      <c r="C31" s="9">
        <v>7</v>
      </c>
      <c r="D31" s="11" t="s">
        <v>162</v>
      </c>
      <c r="E31" s="12"/>
      <c r="F31" s="10"/>
      <c r="G31" s="32">
        <f>G32+G33</f>
        <v>0</v>
      </c>
      <c r="H31" s="32">
        <f>H32+H33</f>
        <v>25060391</v>
      </c>
      <c r="K31" s="91"/>
      <c r="L31" s="92"/>
      <c r="M31" s="92"/>
    </row>
    <row r="32" spans="2:13" s="2" customFormat="1" ht="16.5" customHeight="1">
      <c r="B32" s="72"/>
      <c r="C32" s="9"/>
      <c r="D32" s="14" t="s">
        <v>11</v>
      </c>
      <c r="E32" s="12" t="s">
        <v>163</v>
      </c>
      <c r="F32" s="10"/>
      <c r="G32" s="27">
        <v>0</v>
      </c>
      <c r="H32" s="27">
        <v>25060391</v>
      </c>
      <c r="K32" s="91"/>
      <c r="L32" s="92"/>
      <c r="M32" s="92"/>
    </row>
    <row r="33" spans="2:13" s="2" customFormat="1" ht="16.5" customHeight="1">
      <c r="B33" s="72"/>
      <c r="C33" s="9"/>
      <c r="D33" s="14" t="s">
        <v>11</v>
      </c>
      <c r="E33" s="12"/>
      <c r="F33" s="10"/>
      <c r="G33" s="27"/>
      <c r="H33" s="27"/>
      <c r="K33" s="91"/>
      <c r="L33" s="92"/>
      <c r="M33" s="92"/>
    </row>
    <row r="34" spans="2:13" s="2" customFormat="1" ht="24.75" customHeight="1">
      <c r="B34" s="128" t="s">
        <v>28</v>
      </c>
      <c r="C34" s="250" t="s">
        <v>164</v>
      </c>
      <c r="D34" s="251"/>
      <c r="E34" s="252"/>
      <c r="F34" s="10"/>
      <c r="G34" s="32">
        <f>G35+G36+G41+G42+G43+G44</f>
        <v>56272182</v>
      </c>
      <c r="H34" s="32">
        <f>H35+H36+H41+H42+H43+H44</f>
        <v>77861</v>
      </c>
      <c r="K34" s="91"/>
      <c r="L34" s="92"/>
      <c r="M34" s="92"/>
    </row>
    <row r="35" spans="2:13" s="2" customFormat="1" ht="16.5" customHeight="1">
      <c r="B35" s="72"/>
      <c r="C35" s="9">
        <v>1</v>
      </c>
      <c r="D35" s="11" t="s">
        <v>165</v>
      </c>
      <c r="E35" s="12"/>
      <c r="F35" s="10"/>
      <c r="G35" s="27"/>
      <c r="H35" s="27"/>
      <c r="K35" s="91"/>
      <c r="L35" s="92"/>
      <c r="M35" s="92"/>
    </row>
    <row r="36" spans="2:13" s="2" customFormat="1" ht="16.5" customHeight="1">
      <c r="B36" s="72"/>
      <c r="C36" s="9">
        <v>2</v>
      </c>
      <c r="D36" s="11" t="s">
        <v>166</v>
      </c>
      <c r="E36" s="16"/>
      <c r="F36" s="10"/>
      <c r="G36" s="32">
        <f>G37+G38+G39+G40</f>
        <v>56272182</v>
      </c>
      <c r="H36" s="32">
        <f>H37+H38+H39+H40</f>
        <v>77861</v>
      </c>
      <c r="K36" s="91"/>
      <c r="L36" s="92"/>
      <c r="M36" s="92"/>
    </row>
    <row r="37" spans="2:13" s="2" customFormat="1" ht="16.5" customHeight="1">
      <c r="B37" s="72"/>
      <c r="C37" s="13"/>
      <c r="D37" s="14" t="s">
        <v>11</v>
      </c>
      <c r="E37" s="15" t="s">
        <v>167</v>
      </c>
      <c r="F37" s="10"/>
      <c r="G37" s="27">
        <v>0</v>
      </c>
      <c r="H37" s="27">
        <v>0</v>
      </c>
      <c r="K37" s="91"/>
      <c r="L37" s="92"/>
      <c r="M37" s="92"/>
    </row>
    <row r="38" spans="2:13" s="2" customFormat="1" ht="16.5" customHeight="1">
      <c r="B38" s="72"/>
      <c r="C38" s="13"/>
      <c r="D38" s="14" t="s">
        <v>11</v>
      </c>
      <c r="E38" s="15" t="s">
        <v>206</v>
      </c>
      <c r="F38" s="10"/>
      <c r="G38" s="27">
        <v>56107371</v>
      </c>
      <c r="H38" s="27">
        <v>0</v>
      </c>
      <c r="K38" s="91"/>
      <c r="L38" s="92"/>
      <c r="M38" s="92"/>
    </row>
    <row r="39" spans="2:13" s="2" customFormat="1" ht="16.5" customHeight="1">
      <c r="B39" s="72"/>
      <c r="C39" s="13"/>
      <c r="D39" s="14" t="s">
        <v>11</v>
      </c>
      <c r="E39" s="15" t="s">
        <v>168</v>
      </c>
      <c r="F39" s="10"/>
      <c r="G39" s="27">
        <v>0</v>
      </c>
      <c r="H39" s="27">
        <v>0</v>
      </c>
      <c r="K39" s="91"/>
      <c r="L39" s="92"/>
      <c r="M39" s="92"/>
    </row>
    <row r="40" spans="2:13" s="2" customFormat="1" ht="16.5" customHeight="1">
      <c r="B40" s="72"/>
      <c r="C40" s="13"/>
      <c r="D40" s="14" t="s">
        <v>11</v>
      </c>
      <c r="E40" s="15" t="s">
        <v>169</v>
      </c>
      <c r="F40" s="10"/>
      <c r="G40" s="27">
        <v>164811</v>
      </c>
      <c r="H40" s="27">
        <v>77861</v>
      </c>
      <c r="K40" s="91"/>
      <c r="L40" s="92"/>
      <c r="M40" s="92"/>
    </row>
    <row r="41" spans="2:13" s="2" customFormat="1" ht="16.5" customHeight="1">
      <c r="B41" s="72"/>
      <c r="C41" s="9">
        <v>3</v>
      </c>
      <c r="D41" s="11" t="s">
        <v>170</v>
      </c>
      <c r="E41" s="12"/>
      <c r="F41" s="10"/>
      <c r="G41" s="27"/>
      <c r="H41" s="27"/>
      <c r="K41" s="91"/>
      <c r="L41" s="92"/>
      <c r="M41" s="92"/>
    </row>
    <row r="42" spans="2:13" s="2" customFormat="1" ht="16.5" customHeight="1">
      <c r="B42" s="72"/>
      <c r="C42" s="9">
        <v>4</v>
      </c>
      <c r="D42" s="11" t="s">
        <v>171</v>
      </c>
      <c r="E42" s="12"/>
      <c r="F42" s="10"/>
      <c r="G42" s="27"/>
      <c r="H42" s="27"/>
      <c r="K42" s="91"/>
      <c r="L42" s="92"/>
      <c r="M42" s="92"/>
    </row>
    <row r="43" spans="2:13" s="2" customFormat="1" ht="16.5" customHeight="1">
      <c r="B43" s="72"/>
      <c r="C43" s="9">
        <v>5</v>
      </c>
      <c r="D43" s="11" t="s">
        <v>172</v>
      </c>
      <c r="E43" s="12"/>
      <c r="F43" s="10"/>
      <c r="G43" s="27"/>
      <c r="H43" s="27"/>
      <c r="K43" s="91"/>
      <c r="L43" s="92"/>
      <c r="M43" s="92"/>
    </row>
    <row r="44" spans="2:13" s="2" customFormat="1" ht="16.5" customHeight="1">
      <c r="B44" s="72"/>
      <c r="C44" s="9">
        <v>6</v>
      </c>
      <c r="D44" s="11" t="s">
        <v>173</v>
      </c>
      <c r="E44" s="12"/>
      <c r="F44" s="10"/>
      <c r="G44" s="27"/>
      <c r="H44" s="27"/>
      <c r="K44" s="91"/>
      <c r="L44" s="92"/>
      <c r="M44" s="92"/>
    </row>
    <row r="45" spans="2:13" s="2" customFormat="1" ht="30" customHeight="1">
      <c r="B45" s="10"/>
      <c r="C45" s="250" t="s">
        <v>174</v>
      </c>
      <c r="D45" s="251"/>
      <c r="E45" s="252"/>
      <c r="F45" s="10"/>
      <c r="G45" s="32">
        <f>G8+G34</f>
        <v>117805631</v>
      </c>
      <c r="H45" s="32">
        <f>H8+H34</f>
        <v>78132056</v>
      </c>
      <c r="K45" s="91"/>
      <c r="L45" s="92"/>
      <c r="M45" s="92"/>
    </row>
    <row r="46" spans="2:13" s="2" customFormat="1" ht="9.75" customHeight="1">
      <c r="B46" s="18"/>
      <c r="C46" s="18"/>
      <c r="D46" s="18"/>
      <c r="E46" s="18"/>
      <c r="F46" s="20"/>
      <c r="G46" s="28"/>
      <c r="H46" s="28"/>
      <c r="K46" s="91"/>
      <c r="L46" s="92"/>
      <c r="M46" s="92"/>
    </row>
    <row r="47" spans="2:13" s="2" customFormat="1" ht="15.75" customHeight="1">
      <c r="B47" s="18"/>
      <c r="C47" s="18"/>
      <c r="D47" s="18"/>
      <c r="E47" s="18"/>
      <c r="F47" s="20"/>
      <c r="G47" s="28"/>
      <c r="H47" s="28"/>
      <c r="K47" s="91"/>
      <c r="L47" s="92"/>
      <c r="M47" s="92"/>
    </row>
  </sheetData>
  <sheetProtection/>
  <mergeCells count="7">
    <mergeCell ref="C8:E8"/>
    <mergeCell ref="C34:E34"/>
    <mergeCell ref="C45:E45"/>
    <mergeCell ref="B4:H4"/>
    <mergeCell ref="B6:B7"/>
    <mergeCell ref="C6:E7"/>
    <mergeCell ref="F6:F7"/>
  </mergeCells>
  <printOptions horizontalCentered="1"/>
  <pageMargins left="0.31" right="0.29" top="0.54" bottom="0.49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H56"/>
  <sheetViews>
    <sheetView zoomScalePageLayoutView="0" workbookViewId="0" topLeftCell="A37">
      <selection activeCell="A50" sqref="A50:IV50"/>
    </sheetView>
  </sheetViews>
  <sheetFormatPr defaultColWidth="9.140625" defaultRowHeight="12.75"/>
  <cols>
    <col min="1" max="1" width="3.8515625" style="6" customWidth="1"/>
    <col min="2" max="2" width="3.7109375" style="7" customWidth="1"/>
    <col min="3" max="3" width="2.7109375" style="7" customWidth="1"/>
    <col min="4" max="4" width="4.00390625" style="7" customWidth="1"/>
    <col min="5" max="5" width="39.57421875" style="6" customWidth="1"/>
    <col min="6" max="6" width="8.28125" style="6" customWidth="1"/>
    <col min="7" max="8" width="15.7109375" style="26" customWidth="1"/>
    <col min="9" max="9" width="1.421875" style="6" customWidth="1"/>
    <col min="10" max="16384" width="9.140625" style="6" customWidth="1"/>
  </cols>
  <sheetData>
    <row r="2" spans="2:8" s="1" customFormat="1" ht="18">
      <c r="B2" s="188" t="s">
        <v>207</v>
      </c>
      <c r="C2" s="189"/>
      <c r="D2" s="189"/>
      <c r="E2" s="190"/>
      <c r="G2" s="30"/>
      <c r="H2" s="24" t="s">
        <v>0</v>
      </c>
    </row>
    <row r="3" spans="2:8" s="2" customFormat="1" ht="6" customHeight="1">
      <c r="B3" s="3"/>
      <c r="C3" s="4"/>
      <c r="D3" s="4"/>
      <c r="E3" s="5"/>
      <c r="G3" s="25"/>
      <c r="H3" s="25"/>
    </row>
    <row r="4" spans="2:8" s="1" customFormat="1" ht="18" customHeight="1">
      <c r="B4" s="262" t="s">
        <v>268</v>
      </c>
      <c r="C4" s="262"/>
      <c r="D4" s="262"/>
      <c r="E4" s="262"/>
      <c r="F4" s="262"/>
      <c r="G4" s="262"/>
      <c r="H4" s="262"/>
    </row>
    <row r="5" ht="6.75" customHeight="1"/>
    <row r="6" spans="2:8" s="2" customFormat="1" ht="15.75" customHeight="1">
      <c r="B6" s="254" t="s">
        <v>1</v>
      </c>
      <c r="C6" s="256" t="s">
        <v>2</v>
      </c>
      <c r="D6" s="257"/>
      <c r="E6" s="258"/>
      <c r="F6" s="254" t="s">
        <v>3</v>
      </c>
      <c r="G6" s="126" t="s">
        <v>4</v>
      </c>
      <c r="H6" s="126" t="s">
        <v>4</v>
      </c>
    </row>
    <row r="7" spans="2:8" s="2" customFormat="1" ht="15.75" customHeight="1">
      <c r="B7" s="255"/>
      <c r="C7" s="259"/>
      <c r="D7" s="260"/>
      <c r="E7" s="261"/>
      <c r="F7" s="255"/>
      <c r="G7" s="31" t="s">
        <v>5</v>
      </c>
      <c r="H7" s="127" t="s">
        <v>6</v>
      </c>
    </row>
    <row r="8" spans="2:8" s="2" customFormat="1" ht="24.75" customHeight="1">
      <c r="B8" s="128" t="s">
        <v>7</v>
      </c>
      <c r="C8" s="250" t="s">
        <v>8</v>
      </c>
      <c r="D8" s="251"/>
      <c r="E8" s="252"/>
      <c r="F8" s="10"/>
      <c r="G8" s="32">
        <f>SUM(G9+G10+G13+G25+G26)</f>
        <v>79508863</v>
      </c>
      <c r="H8" s="32">
        <f>SUM(H9+H10+H13+H25+H26)</f>
        <v>39597980</v>
      </c>
    </row>
    <row r="9" spans="2:8" s="2" customFormat="1" ht="15.75" customHeight="1">
      <c r="B9" s="72"/>
      <c r="C9" s="9">
        <v>1</v>
      </c>
      <c r="D9" s="11" t="s">
        <v>9</v>
      </c>
      <c r="E9" s="12"/>
      <c r="F9" s="10"/>
      <c r="G9" s="27"/>
      <c r="H9" s="27"/>
    </row>
    <row r="10" spans="2:8" s="2" customFormat="1" ht="15.75" customHeight="1">
      <c r="B10" s="72"/>
      <c r="C10" s="9">
        <v>2</v>
      </c>
      <c r="D10" s="11" t="s">
        <v>10</v>
      </c>
      <c r="E10" s="12"/>
      <c r="F10" s="10"/>
      <c r="G10" s="27">
        <v>0</v>
      </c>
      <c r="H10" s="27">
        <v>0</v>
      </c>
    </row>
    <row r="11" spans="2:8" s="2" customFormat="1" ht="15.75" customHeight="1">
      <c r="B11" s="72"/>
      <c r="C11" s="13"/>
      <c r="D11" s="14" t="s">
        <v>11</v>
      </c>
      <c r="E11" s="15" t="s">
        <v>12</v>
      </c>
      <c r="F11" s="10"/>
      <c r="G11" s="27">
        <v>0</v>
      </c>
      <c r="H11" s="27">
        <v>0</v>
      </c>
    </row>
    <row r="12" spans="2:8" s="2" customFormat="1" ht="15.75" customHeight="1">
      <c r="B12" s="72"/>
      <c r="C12" s="13"/>
      <c r="D12" s="14" t="s">
        <v>11</v>
      </c>
      <c r="E12" s="15" t="s">
        <v>13</v>
      </c>
      <c r="F12" s="10"/>
      <c r="G12" s="27">
        <v>0</v>
      </c>
      <c r="H12" s="27">
        <v>0</v>
      </c>
    </row>
    <row r="13" spans="2:8" s="2" customFormat="1" ht="15.75" customHeight="1">
      <c r="B13" s="72"/>
      <c r="C13" s="9">
        <v>3</v>
      </c>
      <c r="D13" s="11" t="s">
        <v>14</v>
      </c>
      <c r="E13" s="12"/>
      <c r="F13" s="10"/>
      <c r="G13" s="32">
        <f>SUM(G14:G24)</f>
        <v>79508863</v>
      </c>
      <c r="H13" s="32">
        <f>SUM(H14:H24)</f>
        <v>39597980</v>
      </c>
    </row>
    <row r="14" spans="2:8" s="2" customFormat="1" ht="15.75" customHeight="1">
      <c r="B14" s="72"/>
      <c r="C14" s="13"/>
      <c r="D14" s="14" t="s">
        <v>11</v>
      </c>
      <c r="E14" s="15" t="s">
        <v>15</v>
      </c>
      <c r="F14" s="10"/>
      <c r="G14" s="27">
        <v>74360963</v>
      </c>
      <c r="H14" s="27">
        <v>33482402</v>
      </c>
    </row>
    <row r="15" spans="2:8" s="2" customFormat="1" ht="15.75" customHeight="1">
      <c r="B15" s="72"/>
      <c r="C15" s="13"/>
      <c r="D15" s="14" t="s">
        <v>11</v>
      </c>
      <c r="E15" s="15" t="s">
        <v>16</v>
      </c>
      <c r="F15" s="10"/>
      <c r="G15" s="27">
        <v>90000</v>
      </c>
      <c r="H15" s="27">
        <v>94976</v>
      </c>
    </row>
    <row r="16" spans="2:8" s="2" customFormat="1" ht="15.75" customHeight="1">
      <c r="B16" s="72"/>
      <c r="C16" s="13"/>
      <c r="D16" s="14" t="s">
        <v>11</v>
      </c>
      <c r="E16" s="15" t="s">
        <v>17</v>
      </c>
      <c r="F16" s="10"/>
      <c r="G16" s="27">
        <v>27900</v>
      </c>
      <c r="H16" s="27">
        <v>10602</v>
      </c>
    </row>
    <row r="17" spans="2:8" s="2" customFormat="1" ht="15.75" customHeight="1">
      <c r="B17" s="72"/>
      <c r="C17" s="13"/>
      <c r="D17" s="14" t="s">
        <v>11</v>
      </c>
      <c r="E17" s="15" t="s">
        <v>18</v>
      </c>
      <c r="F17" s="10"/>
      <c r="G17" s="27">
        <v>30000</v>
      </c>
      <c r="H17" s="27">
        <v>10000</v>
      </c>
    </row>
    <row r="18" spans="2:8" s="2" customFormat="1" ht="15.75" customHeight="1">
      <c r="B18" s="72"/>
      <c r="C18" s="13"/>
      <c r="D18" s="14" t="s">
        <v>11</v>
      </c>
      <c r="E18" s="15" t="s">
        <v>19</v>
      </c>
      <c r="F18" s="10"/>
      <c r="G18" s="27">
        <v>0</v>
      </c>
      <c r="H18" s="27">
        <v>0</v>
      </c>
    </row>
    <row r="19" spans="2:8" s="2" customFormat="1" ht="15.75" customHeight="1">
      <c r="B19" s="72"/>
      <c r="C19" s="13"/>
      <c r="D19" s="14" t="s">
        <v>11</v>
      </c>
      <c r="E19" s="15" t="s">
        <v>20</v>
      </c>
      <c r="F19" s="10"/>
      <c r="G19" s="27">
        <v>0</v>
      </c>
      <c r="H19" s="27">
        <v>0</v>
      </c>
    </row>
    <row r="20" spans="2:8" s="2" customFormat="1" ht="15.75" customHeight="1">
      <c r="B20" s="72"/>
      <c r="C20" s="13"/>
      <c r="D20" s="14" t="s">
        <v>11</v>
      </c>
      <c r="E20" s="15" t="s">
        <v>21</v>
      </c>
      <c r="F20" s="10"/>
      <c r="G20" s="27">
        <v>0</v>
      </c>
      <c r="H20" s="27">
        <v>0</v>
      </c>
    </row>
    <row r="21" spans="2:8" s="2" customFormat="1" ht="15.75" customHeight="1">
      <c r="B21" s="72"/>
      <c r="C21" s="13"/>
      <c r="D21" s="14" t="s">
        <v>11</v>
      </c>
      <c r="E21" s="15" t="s">
        <v>22</v>
      </c>
      <c r="F21" s="10"/>
      <c r="G21" s="27">
        <v>0</v>
      </c>
      <c r="H21" s="27">
        <v>0</v>
      </c>
    </row>
    <row r="22" spans="2:8" s="2" customFormat="1" ht="15.75" customHeight="1">
      <c r="B22" s="72"/>
      <c r="C22" s="13"/>
      <c r="D22" s="14" t="s">
        <v>11</v>
      </c>
      <c r="E22" s="15" t="s">
        <v>23</v>
      </c>
      <c r="F22" s="10"/>
      <c r="G22" s="27">
        <v>0</v>
      </c>
      <c r="H22" s="27">
        <v>0</v>
      </c>
    </row>
    <row r="23" spans="2:8" s="2" customFormat="1" ht="15.75" customHeight="1">
      <c r="B23" s="72"/>
      <c r="C23" s="13"/>
      <c r="D23" s="14" t="s">
        <v>11</v>
      </c>
      <c r="E23" s="15" t="s">
        <v>24</v>
      </c>
      <c r="F23" s="10"/>
      <c r="G23" s="27">
        <v>5000000</v>
      </c>
      <c r="H23" s="27">
        <v>6000000</v>
      </c>
    </row>
    <row r="24" spans="2:8" s="2" customFormat="1" ht="15.75" customHeight="1">
      <c r="B24" s="72"/>
      <c r="C24" s="13"/>
      <c r="D24" s="14" t="s">
        <v>11</v>
      </c>
      <c r="E24" s="15" t="s">
        <v>25</v>
      </c>
      <c r="F24" s="10"/>
      <c r="G24" s="27">
        <v>0</v>
      </c>
      <c r="H24" s="27">
        <v>0</v>
      </c>
    </row>
    <row r="25" spans="2:8" s="2" customFormat="1" ht="15.75" customHeight="1">
      <c r="B25" s="72"/>
      <c r="C25" s="9">
        <v>4</v>
      </c>
      <c r="D25" s="11" t="s">
        <v>26</v>
      </c>
      <c r="E25" s="12"/>
      <c r="F25" s="10"/>
      <c r="G25" s="27">
        <v>0</v>
      </c>
      <c r="H25" s="27">
        <v>0</v>
      </c>
    </row>
    <row r="26" spans="2:8" s="2" customFormat="1" ht="15.75" customHeight="1">
      <c r="B26" s="72"/>
      <c r="C26" s="9">
        <v>5</v>
      </c>
      <c r="D26" s="11" t="s">
        <v>27</v>
      </c>
      <c r="E26" s="12"/>
      <c r="F26" s="10"/>
      <c r="G26" s="27">
        <v>0</v>
      </c>
      <c r="H26" s="27">
        <v>0</v>
      </c>
    </row>
    <row r="27" spans="2:8" s="2" customFormat="1" ht="24.75" customHeight="1">
      <c r="B27" s="128" t="s">
        <v>28</v>
      </c>
      <c r="C27" s="250" t="s">
        <v>29</v>
      </c>
      <c r="D27" s="251"/>
      <c r="E27" s="252"/>
      <c r="F27" s="10"/>
      <c r="G27" s="32">
        <f>G28+G31+G32+G33</f>
        <v>0</v>
      </c>
      <c r="H27" s="32">
        <f>H28+H31+H32+H33</f>
        <v>0</v>
      </c>
    </row>
    <row r="28" spans="2:8" s="2" customFormat="1" ht="15.75" customHeight="1">
      <c r="B28" s="72"/>
      <c r="C28" s="9">
        <v>1</v>
      </c>
      <c r="D28" s="11" t="s">
        <v>30</v>
      </c>
      <c r="E28" s="16"/>
      <c r="F28" s="10"/>
      <c r="G28" s="27">
        <v>0</v>
      </c>
      <c r="H28" s="27">
        <v>0</v>
      </c>
    </row>
    <row r="29" spans="2:8" s="2" customFormat="1" ht="15.75" customHeight="1">
      <c r="B29" s="72"/>
      <c r="C29" s="13"/>
      <c r="D29" s="14" t="s">
        <v>11</v>
      </c>
      <c r="E29" s="15" t="s">
        <v>31</v>
      </c>
      <c r="F29" s="10"/>
      <c r="G29" s="27">
        <v>0</v>
      </c>
      <c r="H29" s="27">
        <v>0</v>
      </c>
    </row>
    <row r="30" spans="2:8" s="2" customFormat="1" ht="15.75" customHeight="1">
      <c r="B30" s="72"/>
      <c r="C30" s="13"/>
      <c r="D30" s="14" t="s">
        <v>11</v>
      </c>
      <c r="E30" s="15" t="s">
        <v>32</v>
      </c>
      <c r="F30" s="10"/>
      <c r="G30" s="27">
        <v>0</v>
      </c>
      <c r="H30" s="27">
        <v>0</v>
      </c>
    </row>
    <row r="31" spans="2:8" s="2" customFormat="1" ht="15.75" customHeight="1">
      <c r="B31" s="72"/>
      <c r="C31" s="9">
        <v>2</v>
      </c>
      <c r="D31" s="11" t="s">
        <v>33</v>
      </c>
      <c r="E31" s="12"/>
      <c r="F31" s="10"/>
      <c r="G31" s="27">
        <v>0</v>
      </c>
      <c r="H31" s="27">
        <v>0</v>
      </c>
    </row>
    <row r="32" spans="2:8" s="2" customFormat="1" ht="15.75" customHeight="1">
      <c r="B32" s="72"/>
      <c r="C32" s="9">
        <v>3</v>
      </c>
      <c r="D32" s="11" t="s">
        <v>26</v>
      </c>
      <c r="E32" s="12"/>
      <c r="F32" s="10"/>
      <c r="G32" s="27"/>
      <c r="H32" s="27"/>
    </row>
    <row r="33" spans="2:8" s="2" customFormat="1" ht="15.75" customHeight="1">
      <c r="B33" s="72"/>
      <c r="C33" s="9">
        <v>4</v>
      </c>
      <c r="D33" s="11" t="s">
        <v>34</v>
      </c>
      <c r="E33" s="12"/>
      <c r="F33" s="10"/>
      <c r="G33" s="27"/>
      <c r="H33" s="27"/>
    </row>
    <row r="34" spans="2:8" s="2" customFormat="1" ht="24.75" customHeight="1">
      <c r="B34" s="72"/>
      <c r="C34" s="250" t="s">
        <v>35</v>
      </c>
      <c r="D34" s="251"/>
      <c r="E34" s="252"/>
      <c r="F34" s="10"/>
      <c r="G34" s="32">
        <f>G8+G27</f>
        <v>79508863</v>
      </c>
      <c r="H34" s="32">
        <f>H8+H27</f>
        <v>39597980</v>
      </c>
    </row>
    <row r="35" spans="2:8" s="2" customFormat="1" ht="24.75" customHeight="1">
      <c r="B35" s="128" t="s">
        <v>36</v>
      </c>
      <c r="C35" s="250" t="s">
        <v>37</v>
      </c>
      <c r="D35" s="251"/>
      <c r="E35" s="252"/>
      <c r="F35" s="10"/>
      <c r="G35" s="32">
        <f>SUM(G36:G45)</f>
        <v>38296768</v>
      </c>
      <c r="H35" s="32">
        <f>SUM(H36:H45)</f>
        <v>38534076</v>
      </c>
    </row>
    <row r="36" spans="2:8" s="2" customFormat="1" ht="15.75" customHeight="1">
      <c r="B36" s="72"/>
      <c r="C36" s="9">
        <v>1</v>
      </c>
      <c r="D36" s="11" t="s">
        <v>38</v>
      </c>
      <c r="E36" s="12"/>
      <c r="F36" s="10"/>
      <c r="G36" s="27"/>
      <c r="H36" s="27"/>
    </row>
    <row r="37" spans="2:8" s="2" customFormat="1" ht="15.75" customHeight="1">
      <c r="B37" s="72"/>
      <c r="C37" s="17">
        <v>2</v>
      </c>
      <c r="D37" s="11" t="s">
        <v>39</v>
      </c>
      <c r="E37" s="12"/>
      <c r="F37" s="10"/>
      <c r="G37" s="27"/>
      <c r="H37" s="27"/>
    </row>
    <row r="38" spans="2:8" s="2" customFormat="1" ht="15.75" customHeight="1">
      <c r="B38" s="72"/>
      <c r="C38" s="9">
        <v>3</v>
      </c>
      <c r="D38" s="11" t="s">
        <v>40</v>
      </c>
      <c r="E38" s="12"/>
      <c r="F38" s="10"/>
      <c r="G38" s="27">
        <v>38738200</v>
      </c>
      <c r="H38" s="27">
        <v>38738200</v>
      </c>
    </row>
    <row r="39" spans="2:8" s="2" customFormat="1" ht="15.75" customHeight="1">
      <c r="B39" s="72"/>
      <c r="C39" s="17">
        <v>4</v>
      </c>
      <c r="D39" s="11" t="s">
        <v>41</v>
      </c>
      <c r="E39" s="12"/>
      <c r="F39" s="10"/>
      <c r="G39" s="27"/>
      <c r="H39" s="27"/>
    </row>
    <row r="40" spans="2:8" s="2" customFormat="1" ht="15.75" customHeight="1">
      <c r="B40" s="72"/>
      <c r="C40" s="9">
        <v>5</v>
      </c>
      <c r="D40" s="11" t="s">
        <v>42</v>
      </c>
      <c r="E40" s="12"/>
      <c r="F40" s="10"/>
      <c r="G40" s="27"/>
      <c r="H40" s="27"/>
    </row>
    <row r="41" spans="2:8" s="2" customFormat="1" ht="15.75" customHeight="1">
      <c r="B41" s="72"/>
      <c r="C41" s="17">
        <v>6</v>
      </c>
      <c r="D41" s="11" t="s">
        <v>43</v>
      </c>
      <c r="E41" s="12"/>
      <c r="F41" s="10"/>
      <c r="G41" s="27"/>
      <c r="H41" s="27"/>
    </row>
    <row r="42" spans="2:8" s="2" customFormat="1" ht="15.75" customHeight="1">
      <c r="B42" s="72"/>
      <c r="C42" s="9">
        <v>7</v>
      </c>
      <c r="D42" s="11" t="s">
        <v>44</v>
      </c>
      <c r="E42" s="12"/>
      <c r="F42" s="10"/>
      <c r="G42" s="27">
        <v>0</v>
      </c>
      <c r="H42" s="27">
        <v>0</v>
      </c>
    </row>
    <row r="43" spans="2:8" s="2" customFormat="1" ht="15.75" customHeight="1">
      <c r="B43" s="72"/>
      <c r="C43" s="17">
        <v>8</v>
      </c>
      <c r="D43" s="11" t="s">
        <v>45</v>
      </c>
      <c r="E43" s="12"/>
      <c r="F43" s="10"/>
      <c r="G43" s="27">
        <v>0</v>
      </c>
      <c r="H43" s="27">
        <v>0</v>
      </c>
    </row>
    <row r="44" spans="2:8" s="2" customFormat="1" ht="15.75" customHeight="1">
      <c r="B44" s="72"/>
      <c r="C44" s="9">
        <v>9</v>
      </c>
      <c r="D44" s="11" t="s">
        <v>46</v>
      </c>
      <c r="E44" s="12"/>
      <c r="F44" s="10"/>
      <c r="G44" s="27">
        <v>-204124</v>
      </c>
      <c r="H44" s="27">
        <v>0</v>
      </c>
    </row>
    <row r="45" spans="2:8" s="2" customFormat="1" ht="15.75" customHeight="1">
      <c r="B45" s="72"/>
      <c r="C45" s="17">
        <v>10</v>
      </c>
      <c r="D45" s="11" t="s">
        <v>47</v>
      </c>
      <c r="E45" s="12"/>
      <c r="F45" s="10"/>
      <c r="G45" s="27">
        <v>-237308</v>
      </c>
      <c r="H45" s="27">
        <v>-204124</v>
      </c>
    </row>
    <row r="46" spans="2:8" s="2" customFormat="1" ht="24.75" customHeight="1">
      <c r="B46" s="72"/>
      <c r="C46" s="250" t="s">
        <v>48</v>
      </c>
      <c r="D46" s="251"/>
      <c r="E46" s="252"/>
      <c r="F46" s="10"/>
      <c r="G46" s="32">
        <f>G34+G35</f>
        <v>117805631</v>
      </c>
      <c r="H46" s="32">
        <f>H34+H35</f>
        <v>78132056</v>
      </c>
    </row>
    <row r="47" spans="2:8" s="2" customFormat="1" ht="15.75" customHeight="1">
      <c r="B47" s="18"/>
      <c r="C47" s="18"/>
      <c r="D47" s="19"/>
      <c r="E47" s="20"/>
      <c r="F47" s="20"/>
      <c r="G47" s="28"/>
      <c r="H47" s="28"/>
    </row>
    <row r="48" spans="2:8" s="2" customFormat="1" ht="15.75" customHeight="1">
      <c r="B48" s="18"/>
      <c r="C48" s="18"/>
      <c r="D48" s="19"/>
      <c r="E48" s="20"/>
      <c r="F48" s="20"/>
      <c r="G48" s="28">
        <f>Aktivet!G47</f>
        <v>0</v>
      </c>
      <c r="H48" s="28"/>
    </row>
    <row r="49" spans="2:8" s="2" customFormat="1" ht="15.75" customHeight="1">
      <c r="B49" s="18"/>
      <c r="C49" s="18"/>
      <c r="D49" s="19"/>
      <c r="E49" s="20"/>
      <c r="F49" s="20"/>
      <c r="G49" s="28"/>
      <c r="H49" s="28"/>
    </row>
    <row r="50" spans="2:8" s="2" customFormat="1" ht="15.75" customHeight="1">
      <c r="B50" s="18"/>
      <c r="C50" s="18"/>
      <c r="D50" s="19"/>
      <c r="E50" s="20"/>
      <c r="F50" s="20"/>
      <c r="G50" s="28"/>
      <c r="H50" s="28"/>
    </row>
    <row r="51" spans="2:8" s="2" customFormat="1" ht="15.75" customHeight="1">
      <c r="B51" s="18"/>
      <c r="C51" s="18"/>
      <c r="D51" s="19"/>
      <c r="E51" s="20"/>
      <c r="F51" s="20"/>
      <c r="G51" s="28"/>
      <c r="H51" s="28"/>
    </row>
    <row r="52" spans="2:8" s="2" customFormat="1" ht="15.75" customHeight="1">
      <c r="B52" s="18"/>
      <c r="C52" s="18"/>
      <c r="D52" s="19"/>
      <c r="E52" s="20"/>
      <c r="F52" s="20"/>
      <c r="G52" s="28"/>
      <c r="H52" s="28"/>
    </row>
    <row r="53" spans="2:8" s="2" customFormat="1" ht="15.75" customHeight="1">
      <c r="B53" s="18"/>
      <c r="C53" s="18"/>
      <c r="D53" s="19"/>
      <c r="E53" s="20"/>
      <c r="F53" s="20"/>
      <c r="G53" s="28"/>
      <c r="H53" s="28"/>
    </row>
    <row r="54" spans="2:8" s="2" customFormat="1" ht="15.75" customHeight="1">
      <c r="B54" s="18"/>
      <c r="C54" s="18"/>
      <c r="D54" s="19"/>
      <c r="E54" s="20"/>
      <c r="F54" s="20"/>
      <c r="G54" s="28"/>
      <c r="H54" s="28"/>
    </row>
    <row r="55" spans="2:8" s="2" customFormat="1" ht="15.75" customHeight="1">
      <c r="B55" s="18"/>
      <c r="C55" s="18"/>
      <c r="D55" s="18"/>
      <c r="E55" s="18"/>
      <c r="F55" s="20"/>
      <c r="G55" s="28"/>
      <c r="H55" s="28"/>
    </row>
    <row r="56" spans="2:8" ht="12.75">
      <c r="B56" s="21"/>
      <c r="C56" s="21"/>
      <c r="D56" s="22"/>
      <c r="E56" s="23"/>
      <c r="F56" s="23"/>
      <c r="G56" s="29"/>
      <c r="H56" s="29"/>
    </row>
  </sheetData>
  <sheetProtection/>
  <mergeCells count="9">
    <mergeCell ref="B4:H4"/>
    <mergeCell ref="B6:B7"/>
    <mergeCell ref="C6:E7"/>
    <mergeCell ref="F6:F7"/>
    <mergeCell ref="C46:E46"/>
    <mergeCell ref="C8:E8"/>
    <mergeCell ref="C27:E27"/>
    <mergeCell ref="C34:E34"/>
    <mergeCell ref="C35:E35"/>
  </mergeCells>
  <printOptions horizontalCentered="1"/>
  <pageMargins left="0.45" right="0.45" top="0.38" bottom="0.34" header="0.35" footer="0.31"/>
  <pageSetup horizontalDpi="600" verticalDpi="600" orientation="portrait" r:id="rId1"/>
  <ignoredErrors>
    <ignoredError sqref="G13:H13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B2:I35"/>
  <sheetViews>
    <sheetView zoomScalePageLayoutView="0" workbookViewId="0" topLeftCell="A1">
      <selection activeCell="J1" sqref="J1:L16384"/>
    </sheetView>
  </sheetViews>
  <sheetFormatPr defaultColWidth="9.140625" defaultRowHeight="12.75"/>
  <cols>
    <col min="1" max="1" width="5.140625" style="6" customWidth="1"/>
    <col min="2" max="2" width="3.7109375" style="7" customWidth="1"/>
    <col min="3" max="3" width="5.28125" style="7" customWidth="1"/>
    <col min="4" max="4" width="2.7109375" style="7" customWidth="1"/>
    <col min="5" max="5" width="46.28125" style="6" customWidth="1"/>
    <col min="6" max="6" width="14.8515625" style="26" customWidth="1"/>
    <col min="7" max="7" width="14.00390625" style="26" customWidth="1"/>
    <col min="8" max="8" width="1.421875" style="6" customWidth="1"/>
    <col min="9" max="16384" width="9.140625" style="6" customWidth="1"/>
  </cols>
  <sheetData>
    <row r="2" spans="2:8" s="1" customFormat="1" ht="18">
      <c r="B2" s="188" t="s">
        <v>208</v>
      </c>
      <c r="C2" s="189"/>
      <c r="D2" s="189"/>
      <c r="E2" s="190"/>
      <c r="F2" s="30"/>
      <c r="G2" s="30" t="s">
        <v>176</v>
      </c>
      <c r="H2" s="24"/>
    </row>
    <row r="3" spans="2:7" s="2" customFormat="1" ht="7.5" customHeight="1">
      <c r="B3" s="3"/>
      <c r="C3" s="3"/>
      <c r="D3" s="4"/>
      <c r="E3" s="5"/>
      <c r="F3" s="25"/>
      <c r="G3" s="92"/>
    </row>
    <row r="4" spans="2:7" s="2" customFormat="1" ht="34.5" customHeight="1">
      <c r="B4" s="271" t="s">
        <v>269</v>
      </c>
      <c r="C4" s="271"/>
      <c r="D4" s="271"/>
      <c r="E4" s="271"/>
      <c r="F4" s="271"/>
      <c r="G4" s="271"/>
    </row>
    <row r="5" spans="2:7" s="2" customFormat="1" ht="24" customHeight="1">
      <c r="B5" s="272" t="s">
        <v>101</v>
      </c>
      <c r="C5" s="272"/>
      <c r="D5" s="272"/>
      <c r="E5" s="272"/>
      <c r="F5" s="272"/>
      <c r="G5" s="272"/>
    </row>
    <row r="6" ht="14.25" customHeight="1"/>
    <row r="7" spans="2:7" s="2" customFormat="1" ht="15.75" customHeight="1">
      <c r="B7" s="273" t="s">
        <v>1</v>
      </c>
      <c r="C7" s="275" t="s">
        <v>102</v>
      </c>
      <c r="D7" s="276"/>
      <c r="E7" s="277"/>
      <c r="F7" s="123" t="s">
        <v>4</v>
      </c>
      <c r="G7" s="123" t="s">
        <v>4</v>
      </c>
    </row>
    <row r="8" spans="2:7" s="2" customFormat="1" ht="18.75" customHeight="1">
      <c r="B8" s="274"/>
      <c r="C8" s="278"/>
      <c r="D8" s="279"/>
      <c r="E8" s="280"/>
      <c r="F8" s="110" t="s">
        <v>5</v>
      </c>
      <c r="G8" s="124" t="s">
        <v>6</v>
      </c>
    </row>
    <row r="9" spans="2:7" s="2" customFormat="1" ht="21.75" customHeight="1">
      <c r="B9" s="72">
        <v>1</v>
      </c>
      <c r="C9" s="263" t="s">
        <v>103</v>
      </c>
      <c r="D9" s="264"/>
      <c r="E9" s="265"/>
      <c r="F9" s="111">
        <v>7858089</v>
      </c>
      <c r="G9" s="111">
        <v>1400000</v>
      </c>
    </row>
    <row r="10" spans="2:7" s="2" customFormat="1" ht="21.75" customHeight="1">
      <c r="B10" s="72">
        <v>2</v>
      </c>
      <c r="C10" s="263" t="s">
        <v>104</v>
      </c>
      <c r="D10" s="264"/>
      <c r="E10" s="265"/>
      <c r="F10" s="111">
        <v>0</v>
      </c>
      <c r="G10" s="111">
        <v>0</v>
      </c>
    </row>
    <row r="11" spans="2:7" s="2" customFormat="1" ht="21.75" customHeight="1">
      <c r="B11" s="121">
        <v>3</v>
      </c>
      <c r="C11" s="263" t="s">
        <v>105</v>
      </c>
      <c r="D11" s="264"/>
      <c r="E11" s="265"/>
      <c r="F11" s="112">
        <v>0</v>
      </c>
      <c r="G11" s="112">
        <v>0</v>
      </c>
    </row>
    <row r="12" spans="2:7" s="2" customFormat="1" ht="21.75" customHeight="1">
      <c r="B12" s="121">
        <v>4</v>
      </c>
      <c r="C12" s="263" t="s">
        <v>106</v>
      </c>
      <c r="D12" s="264"/>
      <c r="E12" s="265"/>
      <c r="F12" s="112">
        <v>2469622</v>
      </c>
      <c r="G12" s="112">
        <v>1000000</v>
      </c>
    </row>
    <row r="13" spans="2:7" s="2" customFormat="1" ht="21.75" customHeight="1">
      <c r="B13" s="121">
        <v>5</v>
      </c>
      <c r="C13" s="263" t="s">
        <v>107</v>
      </c>
      <c r="D13" s="264"/>
      <c r="E13" s="265"/>
      <c r="F13" s="125">
        <f>SUM(F14:F15)</f>
        <v>2672755</v>
      </c>
      <c r="G13" s="125">
        <f>SUM(G14:G15)</f>
        <v>177384</v>
      </c>
    </row>
    <row r="14" spans="2:7" s="2" customFormat="1" ht="21.75" customHeight="1">
      <c r="B14" s="121"/>
      <c r="C14" s="94"/>
      <c r="D14" s="269" t="s">
        <v>108</v>
      </c>
      <c r="E14" s="270"/>
      <c r="F14" s="112">
        <v>2320415</v>
      </c>
      <c r="G14" s="112">
        <v>152000</v>
      </c>
    </row>
    <row r="15" spans="2:7" s="2" customFormat="1" ht="21.75" customHeight="1">
      <c r="B15" s="121"/>
      <c r="C15" s="94"/>
      <c r="D15" s="269" t="s">
        <v>109</v>
      </c>
      <c r="E15" s="270"/>
      <c r="F15" s="112">
        <v>352340</v>
      </c>
      <c r="G15" s="112">
        <v>25384</v>
      </c>
    </row>
    <row r="16" spans="2:7" s="2" customFormat="1" ht="21.75" customHeight="1">
      <c r="B16" s="72">
        <v>6</v>
      </c>
      <c r="C16" s="263" t="s">
        <v>110</v>
      </c>
      <c r="D16" s="264"/>
      <c r="E16" s="265"/>
      <c r="F16" s="111">
        <v>2953020</v>
      </c>
      <c r="G16" s="111">
        <v>0</v>
      </c>
    </row>
    <row r="17" spans="2:7" s="2" customFormat="1" ht="21.75" customHeight="1">
      <c r="B17" s="72">
        <v>7</v>
      </c>
      <c r="C17" s="263" t="s">
        <v>111</v>
      </c>
      <c r="D17" s="264"/>
      <c r="E17" s="265"/>
      <c r="F17" s="111">
        <v>0</v>
      </c>
      <c r="G17" s="111">
        <v>421383</v>
      </c>
    </row>
    <row r="18" spans="2:7" s="2" customFormat="1" ht="33" customHeight="1">
      <c r="B18" s="72">
        <v>8</v>
      </c>
      <c r="C18" s="250" t="s">
        <v>112</v>
      </c>
      <c r="D18" s="251"/>
      <c r="E18" s="252"/>
      <c r="F18" s="113">
        <f>F12+F13+F16+F17</f>
        <v>8095397</v>
      </c>
      <c r="G18" s="113">
        <f>G12+G13+G16+G17</f>
        <v>1598767</v>
      </c>
    </row>
    <row r="19" spans="2:7" s="2" customFormat="1" ht="32.25" customHeight="1">
      <c r="B19" s="72">
        <v>9</v>
      </c>
      <c r="C19" s="266" t="s">
        <v>113</v>
      </c>
      <c r="D19" s="267"/>
      <c r="E19" s="268"/>
      <c r="F19" s="111">
        <f>(F9+F10+F11)-F18</f>
        <v>-237308</v>
      </c>
      <c r="G19" s="111">
        <f>(G9+G10+G11)-G18</f>
        <v>-198767</v>
      </c>
    </row>
    <row r="20" spans="2:7" s="2" customFormat="1" ht="21.75" customHeight="1">
      <c r="B20" s="72">
        <v>10</v>
      </c>
      <c r="C20" s="263" t="s">
        <v>114</v>
      </c>
      <c r="D20" s="264"/>
      <c r="E20" s="265"/>
      <c r="F20" s="111"/>
      <c r="G20" s="111"/>
    </row>
    <row r="21" spans="2:7" s="2" customFormat="1" ht="21.75" customHeight="1">
      <c r="B21" s="72">
        <v>11</v>
      </c>
      <c r="C21" s="263" t="s">
        <v>115</v>
      </c>
      <c r="D21" s="264"/>
      <c r="E21" s="265"/>
      <c r="F21" s="111"/>
      <c r="G21" s="111"/>
    </row>
    <row r="22" spans="2:7" s="2" customFormat="1" ht="21.75" customHeight="1">
      <c r="B22" s="72">
        <v>12</v>
      </c>
      <c r="C22" s="263" t="s">
        <v>116</v>
      </c>
      <c r="D22" s="264"/>
      <c r="E22" s="265"/>
      <c r="F22" s="111">
        <f>SUM(F23:F26)</f>
        <v>0</v>
      </c>
      <c r="G22" s="111">
        <f>SUM(G23:G26)</f>
        <v>-5357</v>
      </c>
    </row>
    <row r="23" spans="2:7" s="2" customFormat="1" ht="21.75" customHeight="1">
      <c r="B23" s="72"/>
      <c r="C23" s="96">
        <v>121</v>
      </c>
      <c r="D23" s="269" t="s">
        <v>117</v>
      </c>
      <c r="E23" s="270"/>
      <c r="F23" s="111"/>
      <c r="G23" s="111"/>
    </row>
    <row r="24" spans="2:7" s="2" customFormat="1" ht="21.75" customHeight="1">
      <c r="B24" s="72"/>
      <c r="C24" s="94">
        <v>122</v>
      </c>
      <c r="D24" s="269" t="s">
        <v>118</v>
      </c>
      <c r="E24" s="270"/>
      <c r="F24" s="111">
        <v>0</v>
      </c>
      <c r="G24" s="111">
        <v>0</v>
      </c>
    </row>
    <row r="25" spans="2:7" s="2" customFormat="1" ht="21.75" customHeight="1">
      <c r="B25" s="72"/>
      <c r="C25" s="94">
        <v>123</v>
      </c>
      <c r="D25" s="269" t="s">
        <v>119</v>
      </c>
      <c r="E25" s="270"/>
      <c r="F25" s="111">
        <v>0</v>
      </c>
      <c r="G25" s="111">
        <v>-5357</v>
      </c>
    </row>
    <row r="26" spans="2:9" s="2" customFormat="1" ht="21.75" customHeight="1">
      <c r="B26" s="72"/>
      <c r="C26" s="94">
        <v>124</v>
      </c>
      <c r="D26" s="269" t="s">
        <v>120</v>
      </c>
      <c r="E26" s="270"/>
      <c r="F26" s="111">
        <v>0</v>
      </c>
      <c r="G26" s="111">
        <v>0</v>
      </c>
      <c r="I26" s="97"/>
    </row>
    <row r="27" spans="2:7" s="2" customFormat="1" ht="30" customHeight="1">
      <c r="B27" s="72">
        <v>13</v>
      </c>
      <c r="C27" s="266" t="s">
        <v>121</v>
      </c>
      <c r="D27" s="267"/>
      <c r="E27" s="268"/>
      <c r="F27" s="113">
        <f>SUM(F20:F22)</f>
        <v>0</v>
      </c>
      <c r="G27" s="113">
        <f>SUM(G20:G22)</f>
        <v>-5357</v>
      </c>
    </row>
    <row r="28" spans="2:7" s="2" customFormat="1" ht="31.5" customHeight="1">
      <c r="B28" s="72">
        <v>14</v>
      </c>
      <c r="C28" s="266" t="s">
        <v>122</v>
      </c>
      <c r="D28" s="267"/>
      <c r="E28" s="268"/>
      <c r="F28" s="111">
        <f>F19+F27</f>
        <v>-237308</v>
      </c>
      <c r="G28" s="111">
        <f>G19+G27</f>
        <v>-204124</v>
      </c>
    </row>
    <row r="29" spans="2:7" s="2" customFormat="1" ht="21.75" customHeight="1">
      <c r="B29" s="72">
        <v>15</v>
      </c>
      <c r="C29" s="263" t="s">
        <v>123</v>
      </c>
      <c r="D29" s="264"/>
      <c r="E29" s="265"/>
      <c r="F29" s="111">
        <v>0</v>
      </c>
      <c r="G29" s="111">
        <v>0</v>
      </c>
    </row>
    <row r="30" spans="2:7" s="2" customFormat="1" ht="23.25" customHeight="1">
      <c r="B30" s="72">
        <v>16</v>
      </c>
      <c r="C30" s="266" t="s">
        <v>124</v>
      </c>
      <c r="D30" s="267"/>
      <c r="E30" s="268"/>
      <c r="F30" s="113">
        <f>F28-F29</f>
        <v>-237308</v>
      </c>
      <c r="G30" s="113">
        <f>G28-G29</f>
        <v>-204124</v>
      </c>
    </row>
    <row r="31" spans="2:7" s="2" customFormat="1" ht="19.5" customHeight="1">
      <c r="B31" s="72">
        <v>17</v>
      </c>
      <c r="C31" s="263" t="s">
        <v>125</v>
      </c>
      <c r="D31" s="264"/>
      <c r="E31" s="265"/>
      <c r="F31" s="111"/>
      <c r="G31" s="111"/>
    </row>
    <row r="32" spans="2:7" s="2" customFormat="1" ht="19.5" customHeight="1">
      <c r="B32" s="18"/>
      <c r="C32" s="98"/>
      <c r="D32" s="98"/>
      <c r="E32" s="98"/>
      <c r="F32" s="114"/>
      <c r="G32" s="114"/>
    </row>
    <row r="33" spans="2:7" s="2" customFormat="1" ht="15.75" customHeight="1">
      <c r="B33" s="18"/>
      <c r="C33" s="18"/>
      <c r="D33" s="18"/>
      <c r="E33" s="20"/>
      <c r="F33" s="28"/>
      <c r="G33" s="28"/>
    </row>
    <row r="34" spans="2:7" s="2" customFormat="1" ht="15.75" customHeight="1">
      <c r="B34" s="18"/>
      <c r="C34" s="18"/>
      <c r="D34" s="18"/>
      <c r="E34" s="18"/>
      <c r="F34" s="28"/>
      <c r="G34" s="28"/>
    </row>
    <row r="35" spans="2:7" ht="12.75">
      <c r="B35" s="21"/>
      <c r="C35" s="21"/>
      <c r="D35" s="21"/>
      <c r="E35" s="23"/>
      <c r="F35" s="29"/>
      <c r="G35" s="29"/>
    </row>
  </sheetData>
  <sheetProtection/>
  <mergeCells count="27">
    <mergeCell ref="B4:G4"/>
    <mergeCell ref="B5:G5"/>
    <mergeCell ref="B7:B8"/>
    <mergeCell ref="C7:E8"/>
    <mergeCell ref="C13:E13"/>
    <mergeCell ref="D14:E14"/>
    <mergeCell ref="D15:E15"/>
    <mergeCell ref="C16:E16"/>
    <mergeCell ref="C9:E9"/>
    <mergeCell ref="C10:E10"/>
    <mergeCell ref="C11:E11"/>
    <mergeCell ref="C12:E12"/>
    <mergeCell ref="C21:E21"/>
    <mergeCell ref="C22:E22"/>
    <mergeCell ref="D23:E23"/>
    <mergeCell ref="D24:E24"/>
    <mergeCell ref="C17:E17"/>
    <mergeCell ref="C18:E18"/>
    <mergeCell ref="C19:E19"/>
    <mergeCell ref="C20:E20"/>
    <mergeCell ref="C29:E29"/>
    <mergeCell ref="C30:E30"/>
    <mergeCell ref="C31:E31"/>
    <mergeCell ref="D25:E25"/>
    <mergeCell ref="D26:E26"/>
    <mergeCell ref="C27:E27"/>
    <mergeCell ref="C28:E28"/>
  </mergeCells>
  <printOptions horizontalCentered="1"/>
  <pageMargins left="0.27" right="0.29" top="0.52" bottom="0.65" header="0.5" footer="0.5"/>
  <pageSetup horizontalDpi="600" verticalDpi="600" orientation="portrait" paperSize="9" r:id="rId1"/>
  <ignoredErrors>
    <ignoredError sqref="F13:G13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2:H21"/>
  <sheetViews>
    <sheetView zoomScalePageLayoutView="0" workbookViewId="0" topLeftCell="A13">
      <selection activeCell="H21" sqref="H21"/>
    </sheetView>
  </sheetViews>
  <sheetFormatPr defaultColWidth="17.7109375" defaultRowHeight="12.75"/>
  <cols>
    <col min="1" max="1" width="2.8515625" style="0" customWidth="1"/>
    <col min="2" max="2" width="32.140625" style="0" customWidth="1"/>
    <col min="3" max="3" width="14.8515625" style="0" bestFit="1" customWidth="1"/>
    <col min="4" max="4" width="14.140625" style="0" customWidth="1"/>
    <col min="5" max="5" width="14.00390625" style="0" bestFit="1" customWidth="1"/>
    <col min="6" max="6" width="17.140625" style="0" customWidth="1"/>
    <col min="7" max="7" width="18.140625" style="0" bestFit="1" customWidth="1"/>
    <col min="8" max="8" width="12.140625" style="0" customWidth="1"/>
    <col min="9" max="9" width="2.7109375" style="0" customWidth="1"/>
  </cols>
  <sheetData>
    <row r="2" spans="2:8" s="1" customFormat="1" ht="18">
      <c r="B2" s="188" t="s">
        <v>208</v>
      </c>
      <c r="C2" s="189"/>
      <c r="D2" s="189"/>
      <c r="E2" s="190"/>
      <c r="G2" s="30"/>
      <c r="H2" s="24" t="s">
        <v>0</v>
      </c>
    </row>
    <row r="3" spans="1:8" ht="6.75" customHeight="1">
      <c r="A3" s="170"/>
      <c r="B3" s="170"/>
      <c r="C3" s="170"/>
      <c r="D3" s="170"/>
      <c r="E3" s="170"/>
      <c r="F3" s="170"/>
      <c r="G3" s="170"/>
      <c r="H3" s="170"/>
    </row>
    <row r="4" spans="1:8" s="99" customFormat="1" ht="25.5" customHeight="1">
      <c r="A4" s="281" t="s">
        <v>270</v>
      </c>
      <c r="B4" s="281"/>
      <c r="C4" s="281"/>
      <c r="D4" s="281"/>
      <c r="E4" s="281"/>
      <c r="F4" s="281"/>
      <c r="G4" s="281"/>
      <c r="H4" s="281"/>
    </row>
    <row r="5" ht="6.75" customHeight="1"/>
    <row r="6" spans="2:7" ht="12.75" customHeight="1">
      <c r="B6" s="100" t="s">
        <v>126</v>
      </c>
      <c r="G6" s="101"/>
    </row>
    <row r="7" ht="6.75" customHeight="1"/>
    <row r="8" spans="1:8" s="102" customFormat="1" ht="24.75" customHeight="1">
      <c r="A8" s="130"/>
      <c r="B8" s="130"/>
      <c r="C8" s="130" t="s">
        <v>40</v>
      </c>
      <c r="D8" s="130" t="s">
        <v>41</v>
      </c>
      <c r="E8" s="131" t="s">
        <v>127</v>
      </c>
      <c r="F8" s="131" t="s">
        <v>128</v>
      </c>
      <c r="G8" s="130" t="s">
        <v>129</v>
      </c>
      <c r="H8" s="130" t="s">
        <v>130</v>
      </c>
    </row>
    <row r="9" spans="1:8" s="105" customFormat="1" ht="30" customHeight="1">
      <c r="A9" s="132" t="s">
        <v>7</v>
      </c>
      <c r="B9" s="103" t="s">
        <v>211</v>
      </c>
      <c r="C9" s="104"/>
      <c r="D9" s="104"/>
      <c r="E9" s="104"/>
      <c r="F9" s="104"/>
      <c r="G9" s="104"/>
      <c r="H9" s="104">
        <f>SUM(C9:G9)</f>
        <v>0</v>
      </c>
    </row>
    <row r="10" spans="1:8" s="105" customFormat="1" ht="19.5" customHeight="1">
      <c r="A10" s="133" t="s">
        <v>131</v>
      </c>
      <c r="B10" s="106" t="s">
        <v>132</v>
      </c>
      <c r="C10" s="104"/>
      <c r="D10" s="104"/>
      <c r="E10" s="104"/>
      <c r="F10" s="104"/>
      <c r="G10" s="104"/>
      <c r="H10" s="104">
        <f aca="true" t="shared" si="0" ref="H10:H15">SUM(C10:G10)</f>
        <v>0</v>
      </c>
    </row>
    <row r="11" spans="1:8" s="105" customFormat="1" ht="19.5" customHeight="1">
      <c r="A11" s="132" t="s">
        <v>133</v>
      </c>
      <c r="B11" s="103" t="s">
        <v>134</v>
      </c>
      <c r="C11" s="104">
        <v>0</v>
      </c>
      <c r="D11" s="104"/>
      <c r="E11" s="104"/>
      <c r="F11" s="104">
        <v>0</v>
      </c>
      <c r="G11" s="104">
        <v>0</v>
      </c>
      <c r="H11" s="104">
        <f>SUM(C11:G11)</f>
        <v>0</v>
      </c>
    </row>
    <row r="12" spans="1:8" s="105" customFormat="1" ht="19.5" customHeight="1">
      <c r="A12" s="134">
        <v>1</v>
      </c>
      <c r="B12" s="107" t="s">
        <v>135</v>
      </c>
      <c r="C12" s="108"/>
      <c r="D12" s="108"/>
      <c r="E12" s="108"/>
      <c r="F12" s="108"/>
      <c r="G12" s="108"/>
      <c r="H12" s="104">
        <f t="shared" si="0"/>
        <v>0</v>
      </c>
    </row>
    <row r="13" spans="1:8" s="105" customFormat="1" ht="19.5" customHeight="1">
      <c r="A13" s="134">
        <v>2</v>
      </c>
      <c r="B13" s="107" t="s">
        <v>136</v>
      </c>
      <c r="C13" s="108"/>
      <c r="D13" s="108"/>
      <c r="E13" s="108"/>
      <c r="F13" s="108"/>
      <c r="G13" s="108"/>
      <c r="H13" s="104">
        <f t="shared" si="0"/>
        <v>0</v>
      </c>
    </row>
    <row r="14" spans="1:8" s="105" customFormat="1" ht="19.5" customHeight="1">
      <c r="A14" s="134">
        <v>3</v>
      </c>
      <c r="B14" s="107" t="s">
        <v>137</v>
      </c>
      <c r="C14" s="108"/>
      <c r="D14" s="108"/>
      <c r="E14" s="108"/>
      <c r="F14" s="108"/>
      <c r="G14" s="108"/>
      <c r="H14" s="104">
        <f t="shared" si="0"/>
        <v>0</v>
      </c>
    </row>
    <row r="15" spans="1:8" s="105" customFormat="1" ht="19.5" customHeight="1">
      <c r="A15" s="134">
        <v>4</v>
      </c>
      <c r="B15" s="107" t="s">
        <v>138</v>
      </c>
      <c r="C15" s="108"/>
      <c r="D15" s="108"/>
      <c r="E15" s="108"/>
      <c r="F15" s="108"/>
      <c r="G15" s="108"/>
      <c r="H15" s="104">
        <f t="shared" si="0"/>
        <v>0</v>
      </c>
    </row>
    <row r="16" spans="1:8" s="105" customFormat="1" ht="30" customHeight="1">
      <c r="A16" s="132" t="s">
        <v>28</v>
      </c>
      <c r="B16" s="103" t="s">
        <v>209</v>
      </c>
      <c r="C16" s="129">
        <v>38738200</v>
      </c>
      <c r="D16" s="129">
        <f>SUM(D9:D15)</f>
        <v>0</v>
      </c>
      <c r="E16" s="129">
        <f>SUM(E9:E15)</f>
        <v>0</v>
      </c>
      <c r="F16" s="129">
        <f>SUM(F9:F15)</f>
        <v>0</v>
      </c>
      <c r="G16" s="129">
        <v>-204124</v>
      </c>
      <c r="H16" s="129">
        <f>SUM(C16:G16)</f>
        <v>38534076</v>
      </c>
    </row>
    <row r="17" spans="1:8" s="105" customFormat="1" ht="19.5" customHeight="1">
      <c r="A17" s="133">
        <v>1</v>
      </c>
      <c r="B17" s="107" t="s">
        <v>135</v>
      </c>
      <c r="C17" s="108"/>
      <c r="D17" s="108"/>
      <c r="E17" s="108"/>
      <c r="F17" s="108"/>
      <c r="G17" s="108">
        <v>-237308</v>
      </c>
      <c r="H17" s="108">
        <f>SUM(C17:G17)</f>
        <v>-237308</v>
      </c>
    </row>
    <row r="18" spans="1:8" s="105" customFormat="1" ht="19.5" customHeight="1">
      <c r="A18" s="133">
        <v>2</v>
      </c>
      <c r="B18" s="107" t="s">
        <v>136</v>
      </c>
      <c r="C18" s="108"/>
      <c r="D18" s="108"/>
      <c r="E18" s="108"/>
      <c r="F18" s="108"/>
      <c r="G18" s="108"/>
      <c r="H18" s="108">
        <f>SUM(C18:G18)</f>
        <v>0</v>
      </c>
    </row>
    <row r="19" spans="1:8" s="105" customFormat="1" ht="19.5" customHeight="1">
      <c r="A19" s="133">
        <v>3</v>
      </c>
      <c r="B19" s="107" t="s">
        <v>139</v>
      </c>
      <c r="C19" s="108">
        <v>0</v>
      </c>
      <c r="D19" s="108"/>
      <c r="E19" s="108"/>
      <c r="F19" s="108"/>
      <c r="G19" s="108"/>
      <c r="H19" s="108">
        <f>SUM(C19:G19)</f>
        <v>0</v>
      </c>
    </row>
    <row r="20" spans="1:8" s="105" customFormat="1" ht="19.5" customHeight="1">
      <c r="A20" s="133">
        <v>4</v>
      </c>
      <c r="B20" s="107" t="s">
        <v>140</v>
      </c>
      <c r="C20" s="108"/>
      <c r="D20" s="108"/>
      <c r="E20" s="108"/>
      <c r="F20" s="108"/>
      <c r="G20" s="108"/>
      <c r="H20" s="108">
        <f>SUM(C20:G20)</f>
        <v>0</v>
      </c>
    </row>
    <row r="21" spans="1:8" s="105" customFormat="1" ht="30" customHeight="1">
      <c r="A21" s="132" t="s">
        <v>36</v>
      </c>
      <c r="B21" s="103" t="s">
        <v>210</v>
      </c>
      <c r="C21" s="135">
        <f aca="true" t="shared" si="1" ref="C21:H21">SUM(C16:C20)</f>
        <v>38738200</v>
      </c>
      <c r="D21" s="135">
        <f t="shared" si="1"/>
        <v>0</v>
      </c>
      <c r="E21" s="135">
        <f t="shared" si="1"/>
        <v>0</v>
      </c>
      <c r="F21" s="135">
        <f t="shared" si="1"/>
        <v>0</v>
      </c>
      <c r="G21" s="135">
        <f t="shared" si="1"/>
        <v>-441432</v>
      </c>
      <c r="H21" s="135">
        <f t="shared" si="1"/>
        <v>38296768</v>
      </c>
    </row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</sheetData>
  <sheetProtection/>
  <mergeCells count="1">
    <mergeCell ref="A4:H4"/>
  </mergeCells>
  <printOptions horizontalCentered="1"/>
  <pageMargins left="0.25" right="0.29" top="0.56" bottom="0.6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J42"/>
  <sheetViews>
    <sheetView zoomScalePageLayoutView="0" workbookViewId="0" topLeftCell="A1">
      <selection activeCell="E10" sqref="E10"/>
    </sheetView>
  </sheetViews>
  <sheetFormatPr defaultColWidth="9.140625" defaultRowHeight="12.75"/>
  <cols>
    <col min="1" max="1" width="3.7109375" style="6" customWidth="1"/>
    <col min="2" max="3" width="3.7109375" style="7" customWidth="1"/>
    <col min="4" max="4" width="3.57421875" style="7" customWidth="1"/>
    <col min="5" max="5" width="44.421875" style="6" customWidth="1"/>
    <col min="6" max="6" width="16.00390625" style="68" customWidth="1"/>
    <col min="7" max="7" width="16.140625" style="68" customWidth="1"/>
    <col min="8" max="8" width="1.421875" style="6" customWidth="1"/>
    <col min="9" max="16384" width="9.140625" style="6" customWidth="1"/>
  </cols>
  <sheetData>
    <row r="2" spans="2:8" s="1" customFormat="1" ht="18">
      <c r="B2" s="188" t="s">
        <v>208</v>
      </c>
      <c r="C2" s="189"/>
      <c r="D2" s="189"/>
      <c r="E2" s="190"/>
      <c r="G2" s="30" t="s">
        <v>175</v>
      </c>
      <c r="H2" s="24"/>
    </row>
    <row r="3" spans="2:7" s="196" customFormat="1" ht="7.5" customHeight="1">
      <c r="B3" s="191"/>
      <c r="C3" s="191"/>
      <c r="D3" s="192"/>
      <c r="E3" s="193"/>
      <c r="F3" s="194"/>
      <c r="G3" s="195"/>
    </row>
    <row r="4" spans="2:7" s="196" customFormat="1" ht="8.25" customHeight="1">
      <c r="B4" s="191"/>
      <c r="C4" s="191"/>
      <c r="D4" s="192"/>
      <c r="E4" s="193"/>
      <c r="F4" s="197"/>
      <c r="G4" s="198"/>
    </row>
    <row r="5" spans="2:7" s="196" customFormat="1" ht="18" customHeight="1">
      <c r="B5" s="286" t="s">
        <v>271</v>
      </c>
      <c r="C5" s="286"/>
      <c r="D5" s="286"/>
      <c r="E5" s="286"/>
      <c r="F5" s="286"/>
      <c r="G5" s="286"/>
    </row>
    <row r="6" ht="6.75" customHeight="1"/>
    <row r="7" spans="2:7" s="2" customFormat="1" ht="15.75" customHeight="1">
      <c r="B7" s="254" t="s">
        <v>1</v>
      </c>
      <c r="C7" s="275" t="s">
        <v>68</v>
      </c>
      <c r="D7" s="276"/>
      <c r="E7" s="277"/>
      <c r="F7" s="69" t="s">
        <v>4</v>
      </c>
      <c r="G7" s="69" t="s">
        <v>4</v>
      </c>
    </row>
    <row r="8" spans="2:7" s="2" customFormat="1" ht="15.75" customHeight="1">
      <c r="B8" s="255"/>
      <c r="C8" s="278"/>
      <c r="D8" s="279"/>
      <c r="E8" s="280"/>
      <c r="F8" s="70" t="s">
        <v>5</v>
      </c>
      <c r="G8" s="71" t="s">
        <v>6</v>
      </c>
    </row>
    <row r="9" spans="2:7" s="2" customFormat="1" ht="24.75" customHeight="1">
      <c r="B9" s="72"/>
      <c r="C9" s="73" t="s">
        <v>69</v>
      </c>
      <c r="D9" s="74"/>
      <c r="E9" s="16"/>
      <c r="F9" s="75"/>
      <c r="G9" s="75"/>
    </row>
    <row r="10" spans="2:7" s="2" customFormat="1" ht="19.5" customHeight="1">
      <c r="B10" s="72"/>
      <c r="C10" s="73"/>
      <c r="D10" s="12" t="s">
        <v>70</v>
      </c>
      <c r="E10" s="12"/>
      <c r="F10" s="75"/>
      <c r="G10" s="75"/>
    </row>
    <row r="11" spans="2:7" s="2" customFormat="1" ht="19.5" customHeight="1">
      <c r="B11" s="72"/>
      <c r="C11" s="76"/>
      <c r="D11" s="77" t="s">
        <v>71</v>
      </c>
      <c r="F11" s="75"/>
      <c r="G11" s="75"/>
    </row>
    <row r="12" spans="2:7" s="2" customFormat="1" ht="19.5" customHeight="1">
      <c r="B12" s="72"/>
      <c r="C12" s="73"/>
      <c r="D12" s="74"/>
      <c r="E12" s="78" t="s">
        <v>72</v>
      </c>
      <c r="F12" s="75"/>
      <c r="G12" s="75"/>
    </row>
    <row r="13" spans="2:7" s="2" customFormat="1" ht="19.5" customHeight="1">
      <c r="B13" s="72"/>
      <c r="C13" s="73"/>
      <c r="D13" s="74"/>
      <c r="E13" s="78" t="s">
        <v>73</v>
      </c>
      <c r="F13" s="75"/>
      <c r="G13" s="75"/>
    </row>
    <row r="14" spans="2:7" s="2" customFormat="1" ht="19.5" customHeight="1">
      <c r="B14" s="72"/>
      <c r="C14" s="73"/>
      <c r="D14" s="74"/>
      <c r="E14" s="78" t="s">
        <v>74</v>
      </c>
      <c r="F14" s="75"/>
      <c r="G14" s="75"/>
    </row>
    <row r="15" spans="2:7" s="2" customFormat="1" ht="19.5" customHeight="1">
      <c r="B15" s="72"/>
      <c r="C15" s="73"/>
      <c r="D15" s="74"/>
      <c r="E15" s="78" t="s">
        <v>75</v>
      </c>
      <c r="F15" s="75"/>
      <c r="G15" s="75"/>
    </row>
    <row r="16" spans="2:7" s="20" customFormat="1" ht="19.5" customHeight="1">
      <c r="B16" s="287"/>
      <c r="C16" s="275"/>
      <c r="D16" s="79" t="s">
        <v>76</v>
      </c>
      <c r="F16" s="282"/>
      <c r="G16" s="284"/>
    </row>
    <row r="17" spans="2:7" s="20" customFormat="1" ht="19.5" customHeight="1">
      <c r="B17" s="288"/>
      <c r="C17" s="278"/>
      <c r="D17" s="80" t="s">
        <v>77</v>
      </c>
      <c r="F17" s="283"/>
      <c r="G17" s="285"/>
    </row>
    <row r="18" spans="2:7" s="2" customFormat="1" ht="19.5" customHeight="1">
      <c r="B18" s="8"/>
      <c r="C18" s="73"/>
      <c r="D18" s="12" t="s">
        <v>78</v>
      </c>
      <c r="E18" s="12"/>
      <c r="F18" s="81"/>
      <c r="G18" s="81"/>
    </row>
    <row r="19" spans="2:7" s="2" customFormat="1" ht="19.5" customHeight="1">
      <c r="B19" s="254"/>
      <c r="C19" s="275"/>
      <c r="D19" s="79" t="s">
        <v>79</v>
      </c>
      <c r="E19" s="79"/>
      <c r="F19" s="282"/>
      <c r="G19" s="284"/>
    </row>
    <row r="20" spans="2:7" s="2" customFormat="1" ht="19.5" customHeight="1">
      <c r="B20" s="255"/>
      <c r="C20" s="278"/>
      <c r="D20" s="77" t="s">
        <v>80</v>
      </c>
      <c r="E20" s="77"/>
      <c r="F20" s="283"/>
      <c r="G20" s="285"/>
    </row>
    <row r="21" spans="2:7" s="2" customFormat="1" ht="19.5" customHeight="1">
      <c r="B21" s="72"/>
      <c r="C21" s="73"/>
      <c r="D21" s="12" t="s">
        <v>81</v>
      </c>
      <c r="E21" s="12"/>
      <c r="F21" s="82"/>
      <c r="G21" s="82"/>
    </row>
    <row r="22" spans="2:7" s="2" customFormat="1" ht="19.5" customHeight="1">
      <c r="B22" s="72"/>
      <c r="C22" s="73"/>
      <c r="D22" s="12" t="s">
        <v>82</v>
      </c>
      <c r="E22" s="12"/>
      <c r="F22" s="75"/>
      <c r="G22" s="75"/>
    </row>
    <row r="23" spans="2:7" s="2" customFormat="1" ht="19.5" customHeight="1">
      <c r="B23" s="72"/>
      <c r="C23" s="73"/>
      <c r="D23" s="12" t="s">
        <v>83</v>
      </c>
      <c r="E23" s="12"/>
      <c r="F23" s="75"/>
      <c r="G23" s="75"/>
    </row>
    <row r="24" spans="2:7" s="2" customFormat="1" ht="19.5" customHeight="1">
      <c r="B24" s="72"/>
      <c r="C24" s="73"/>
      <c r="D24" s="15" t="s">
        <v>84</v>
      </c>
      <c r="E24" s="12"/>
      <c r="F24" s="75"/>
      <c r="G24" s="75"/>
    </row>
    <row r="25" spans="2:7" s="2" customFormat="1" ht="24.75" customHeight="1">
      <c r="B25" s="72"/>
      <c r="C25" s="83" t="s">
        <v>85</v>
      </c>
      <c r="D25" s="74"/>
      <c r="E25" s="12"/>
      <c r="F25" s="75"/>
      <c r="G25" s="75"/>
    </row>
    <row r="26" spans="2:7" s="2" customFormat="1" ht="19.5" customHeight="1">
      <c r="B26" s="72"/>
      <c r="C26" s="73"/>
      <c r="D26" s="12" t="s">
        <v>86</v>
      </c>
      <c r="E26" s="12"/>
      <c r="F26" s="75"/>
      <c r="G26" s="75"/>
    </row>
    <row r="27" spans="2:7" s="2" customFormat="1" ht="19.5" customHeight="1">
      <c r="B27" s="72"/>
      <c r="C27" s="73"/>
      <c r="D27" s="12" t="s">
        <v>87</v>
      </c>
      <c r="E27" s="12"/>
      <c r="F27" s="75"/>
      <c r="G27" s="75"/>
    </row>
    <row r="28" spans="2:7" s="2" customFormat="1" ht="19.5" customHeight="1">
      <c r="B28" s="72"/>
      <c r="C28" s="84"/>
      <c r="D28" s="12" t="s">
        <v>88</v>
      </c>
      <c r="E28" s="12"/>
      <c r="F28" s="75"/>
      <c r="G28" s="75"/>
    </row>
    <row r="29" spans="2:7" s="2" customFormat="1" ht="19.5" customHeight="1">
      <c r="B29" s="72"/>
      <c r="C29" s="13"/>
      <c r="D29" s="12" t="s">
        <v>89</v>
      </c>
      <c r="E29" s="12"/>
      <c r="F29" s="75"/>
      <c r="G29" s="75"/>
    </row>
    <row r="30" spans="2:7" s="2" customFormat="1" ht="19.5" customHeight="1">
      <c r="B30" s="72"/>
      <c r="C30" s="13"/>
      <c r="D30" s="12" t="s">
        <v>90</v>
      </c>
      <c r="E30" s="12"/>
      <c r="F30" s="75"/>
      <c r="G30" s="75"/>
    </row>
    <row r="31" spans="2:7" s="2" customFormat="1" ht="19.5" customHeight="1">
      <c r="B31" s="72"/>
      <c r="C31" s="13"/>
      <c r="D31" s="15" t="s">
        <v>91</v>
      </c>
      <c r="E31" s="12"/>
      <c r="F31" s="75"/>
      <c r="G31" s="75"/>
    </row>
    <row r="32" spans="2:7" s="2" customFormat="1" ht="24.75" customHeight="1">
      <c r="B32" s="72"/>
      <c r="C32" s="73" t="s">
        <v>92</v>
      </c>
      <c r="D32" s="85"/>
      <c r="E32" s="12"/>
      <c r="F32" s="75"/>
      <c r="G32" s="75"/>
    </row>
    <row r="33" spans="2:7" s="2" customFormat="1" ht="19.5" customHeight="1">
      <c r="B33" s="72"/>
      <c r="C33" s="13"/>
      <c r="D33" s="12" t="s">
        <v>93</v>
      </c>
      <c r="E33" s="12"/>
      <c r="F33" s="75">
        <v>100000</v>
      </c>
      <c r="G33" s="75"/>
    </row>
    <row r="34" spans="2:7" s="2" customFormat="1" ht="19.5" customHeight="1">
      <c r="B34" s="72"/>
      <c r="C34" s="13"/>
      <c r="D34" s="12" t="s">
        <v>94</v>
      </c>
      <c r="E34" s="12"/>
      <c r="F34" s="75"/>
      <c r="G34" s="75"/>
    </row>
    <row r="35" spans="2:7" s="2" customFormat="1" ht="19.5" customHeight="1">
      <c r="B35" s="72"/>
      <c r="C35" s="13"/>
      <c r="D35" s="12" t="s">
        <v>95</v>
      </c>
      <c r="E35" s="12"/>
      <c r="F35" s="75"/>
      <c r="G35" s="75"/>
    </row>
    <row r="36" spans="2:7" s="2" customFormat="1" ht="19.5" customHeight="1">
      <c r="B36" s="72"/>
      <c r="C36" s="13"/>
      <c r="D36" s="12" t="s">
        <v>96</v>
      </c>
      <c r="E36" s="12"/>
      <c r="F36" s="75"/>
      <c r="G36" s="75"/>
    </row>
    <row r="37" spans="2:7" s="2" customFormat="1" ht="19.5" customHeight="1">
      <c r="B37" s="72"/>
      <c r="C37" s="13"/>
      <c r="D37" s="15" t="s">
        <v>97</v>
      </c>
      <c r="E37" s="12"/>
      <c r="F37" s="75"/>
      <c r="G37" s="75"/>
    </row>
    <row r="38" spans="2:7" ht="25.5" customHeight="1">
      <c r="B38" s="86"/>
      <c r="C38" s="83" t="s">
        <v>98</v>
      </c>
      <c r="D38" s="86"/>
      <c r="E38" s="87"/>
      <c r="F38" s="88">
        <v>100000</v>
      </c>
      <c r="G38" s="88">
        <f>G9+G25+G32</f>
        <v>0</v>
      </c>
    </row>
    <row r="39" spans="2:10" ht="25.5" customHeight="1">
      <c r="B39" s="86"/>
      <c r="C39" s="83" t="s">
        <v>99</v>
      </c>
      <c r="D39" s="86"/>
      <c r="E39" s="87"/>
      <c r="F39" s="88">
        <f>G40</f>
        <v>0</v>
      </c>
      <c r="G39" s="89">
        <v>0</v>
      </c>
      <c r="J39" s="68"/>
    </row>
    <row r="40" spans="2:7" ht="25.5" customHeight="1">
      <c r="B40" s="86"/>
      <c r="C40" s="83" t="s">
        <v>100</v>
      </c>
      <c r="D40" s="86"/>
      <c r="E40" s="87"/>
      <c r="F40" s="88">
        <v>100000</v>
      </c>
      <c r="G40" s="88">
        <v>0</v>
      </c>
    </row>
    <row r="42" ht="12.75">
      <c r="G42" s="90"/>
    </row>
  </sheetData>
  <sheetProtection/>
  <mergeCells count="11">
    <mergeCell ref="G16:G17"/>
    <mergeCell ref="B19:B20"/>
    <mergeCell ref="C19:C20"/>
    <mergeCell ref="F19:F20"/>
    <mergeCell ref="G19:G20"/>
    <mergeCell ref="B5:G5"/>
    <mergeCell ref="B7:B8"/>
    <mergeCell ref="C7:E8"/>
    <mergeCell ref="B16:B17"/>
    <mergeCell ref="C16:C17"/>
    <mergeCell ref="F16:F17"/>
  </mergeCells>
  <printOptions horizontalCentered="1"/>
  <pageMargins left="0.22" right="0.2" top="0.34" bottom="0.36" header="0.27" footer="0.47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F29"/>
  <sheetViews>
    <sheetView zoomScalePageLayoutView="0" workbookViewId="0" topLeftCell="A1">
      <selection activeCell="A1" sqref="A1:F28"/>
    </sheetView>
  </sheetViews>
  <sheetFormatPr defaultColWidth="9.140625" defaultRowHeight="24.75" customHeight="1"/>
  <cols>
    <col min="1" max="1" width="2.421875" style="139" customWidth="1"/>
    <col min="2" max="2" width="3.8515625" style="139" customWidth="1"/>
    <col min="3" max="3" width="51.7109375" style="139" customWidth="1"/>
    <col min="4" max="4" width="4.421875" style="139" customWidth="1"/>
    <col min="5" max="6" width="18.140625" style="147" customWidth="1"/>
    <col min="7" max="16384" width="9.140625" style="139" customWidth="1"/>
  </cols>
  <sheetData>
    <row r="1" spans="3:6" s="116" customFormat="1" ht="28.5" customHeight="1">
      <c r="C1" s="116" t="s">
        <v>205</v>
      </c>
      <c r="E1" s="117"/>
      <c r="F1" s="117"/>
    </row>
    <row r="2" spans="2:6" s="115" customFormat="1" ht="24.75" customHeight="1">
      <c r="B2" s="291" t="s">
        <v>272</v>
      </c>
      <c r="C2" s="291"/>
      <c r="D2" s="291"/>
      <c r="E2" s="291"/>
      <c r="F2" s="291"/>
    </row>
    <row r="3" spans="2:6" ht="24.75" customHeight="1">
      <c r="B3" s="292"/>
      <c r="C3" s="292"/>
      <c r="D3" s="292"/>
      <c r="E3" s="292"/>
      <c r="F3" s="292"/>
    </row>
    <row r="4" spans="2:6" s="136" customFormat="1" ht="24.75" customHeight="1">
      <c r="B4" s="140" t="s">
        <v>1</v>
      </c>
      <c r="C4" s="293" t="s">
        <v>178</v>
      </c>
      <c r="D4" s="293"/>
      <c r="E4" s="137" t="s">
        <v>4</v>
      </c>
      <c r="F4" s="137" t="s">
        <v>4</v>
      </c>
    </row>
    <row r="5" spans="2:6" s="136" customFormat="1" ht="24.75" customHeight="1">
      <c r="B5" s="140"/>
      <c r="C5" s="141" t="s">
        <v>179</v>
      </c>
      <c r="D5" s="141"/>
      <c r="E5" s="137" t="s">
        <v>5</v>
      </c>
      <c r="F5" s="137" t="s">
        <v>6</v>
      </c>
    </row>
    <row r="6" spans="2:6" ht="24.75" customHeight="1">
      <c r="B6" s="140"/>
      <c r="C6" s="289" t="s">
        <v>180</v>
      </c>
      <c r="D6" s="289"/>
      <c r="E6" s="142">
        <v>0</v>
      </c>
      <c r="F6" s="142">
        <v>0</v>
      </c>
    </row>
    <row r="7" spans="2:6" ht="24.75" customHeight="1">
      <c r="B7" s="140"/>
      <c r="C7" s="290" t="s">
        <v>181</v>
      </c>
      <c r="D7" s="290"/>
      <c r="E7" s="142">
        <v>9429707</v>
      </c>
      <c r="F7" s="142">
        <v>0</v>
      </c>
    </row>
    <row r="8" spans="2:6" ht="24.75" customHeight="1">
      <c r="B8" s="140"/>
      <c r="C8" s="290" t="s">
        <v>182</v>
      </c>
      <c r="D8" s="290"/>
      <c r="E8" s="142">
        <v>-8370782</v>
      </c>
      <c r="F8" s="142">
        <v>0</v>
      </c>
    </row>
    <row r="9" spans="2:6" ht="24.75" customHeight="1">
      <c r="B9" s="140"/>
      <c r="C9" s="290" t="s">
        <v>183</v>
      </c>
      <c r="D9" s="290"/>
      <c r="E9" s="142">
        <v>-1000000</v>
      </c>
      <c r="F9" s="142">
        <v>0</v>
      </c>
    </row>
    <row r="10" spans="2:6" ht="24.75" customHeight="1">
      <c r="B10" s="140"/>
      <c r="C10" s="290" t="s">
        <v>184</v>
      </c>
      <c r="D10" s="290"/>
      <c r="E10" s="142">
        <v>0</v>
      </c>
      <c r="F10" s="142">
        <v>0</v>
      </c>
    </row>
    <row r="11" spans="2:6" ht="24.75" customHeight="1">
      <c r="B11" s="140"/>
      <c r="C11" s="290" t="s">
        <v>185</v>
      </c>
      <c r="D11" s="290"/>
      <c r="E11" s="142">
        <v>0</v>
      </c>
      <c r="F11" s="142">
        <v>0</v>
      </c>
    </row>
    <row r="12" spans="2:6" s="144" customFormat="1" ht="24.75" customHeight="1">
      <c r="B12" s="140"/>
      <c r="C12" s="289" t="s">
        <v>186</v>
      </c>
      <c r="D12" s="289"/>
      <c r="E12" s="143">
        <f>E7+E8+E9+E10+E11</f>
        <v>58925</v>
      </c>
      <c r="F12" s="143">
        <f>F7+F8+F9+F10+F11</f>
        <v>0</v>
      </c>
    </row>
    <row r="13" spans="2:6" ht="24.75" customHeight="1">
      <c r="B13" s="140"/>
      <c r="C13" s="289" t="s">
        <v>85</v>
      </c>
      <c r="D13" s="289"/>
      <c r="E13" s="142"/>
      <c r="F13" s="142"/>
    </row>
    <row r="14" spans="2:6" ht="24.75" customHeight="1">
      <c r="B14" s="140"/>
      <c r="C14" s="290" t="s">
        <v>187</v>
      </c>
      <c r="D14" s="290"/>
      <c r="E14" s="142">
        <v>0</v>
      </c>
      <c r="F14" s="142">
        <v>0</v>
      </c>
    </row>
    <row r="15" spans="2:6" ht="24.75" customHeight="1">
      <c r="B15" s="140"/>
      <c r="C15" s="290" t="s">
        <v>188</v>
      </c>
      <c r="D15" s="290"/>
      <c r="E15" s="142">
        <v>0</v>
      </c>
      <c r="F15" s="142">
        <v>0</v>
      </c>
    </row>
    <row r="16" spans="2:6" ht="24.75" customHeight="1">
      <c r="B16" s="140"/>
      <c r="C16" s="290" t="s">
        <v>189</v>
      </c>
      <c r="D16" s="290"/>
      <c r="E16" s="142">
        <v>0</v>
      </c>
      <c r="F16" s="142">
        <v>0</v>
      </c>
    </row>
    <row r="17" spans="2:6" ht="24.75" customHeight="1">
      <c r="B17" s="140"/>
      <c r="C17" s="290" t="s">
        <v>190</v>
      </c>
      <c r="D17" s="290"/>
      <c r="E17" s="142">
        <v>0</v>
      </c>
      <c r="F17" s="142">
        <v>0</v>
      </c>
    </row>
    <row r="18" spans="2:6" ht="24.75" customHeight="1">
      <c r="B18" s="140"/>
      <c r="C18" s="290" t="s">
        <v>191</v>
      </c>
      <c r="D18" s="290"/>
      <c r="E18" s="142">
        <v>0</v>
      </c>
      <c r="F18" s="142">
        <v>0</v>
      </c>
    </row>
    <row r="19" spans="2:6" s="144" customFormat="1" ht="24.75" customHeight="1">
      <c r="B19" s="140"/>
      <c r="C19" s="289" t="s">
        <v>192</v>
      </c>
      <c r="D19" s="289"/>
      <c r="E19" s="143">
        <f>E14+E15+E16+E17+E18</f>
        <v>0</v>
      </c>
      <c r="F19" s="143">
        <f>F14+F15+F16+F17+F18</f>
        <v>0</v>
      </c>
    </row>
    <row r="20" spans="2:6" ht="24.75" customHeight="1">
      <c r="B20" s="140"/>
      <c r="C20" s="289" t="s">
        <v>92</v>
      </c>
      <c r="D20" s="289"/>
      <c r="E20" s="142"/>
      <c r="F20" s="142"/>
    </row>
    <row r="21" spans="2:6" ht="24.75" customHeight="1">
      <c r="B21" s="140"/>
      <c r="C21" s="290" t="s">
        <v>193</v>
      </c>
      <c r="D21" s="290"/>
      <c r="E21" s="142">
        <v>0</v>
      </c>
      <c r="F21" s="142">
        <v>0</v>
      </c>
    </row>
    <row r="22" spans="2:6" ht="24.75" customHeight="1">
      <c r="B22" s="140"/>
      <c r="C22" s="290" t="s">
        <v>194</v>
      </c>
      <c r="D22" s="290"/>
      <c r="E22" s="142">
        <v>0</v>
      </c>
      <c r="F22" s="142">
        <v>0</v>
      </c>
    </row>
    <row r="23" spans="2:6" ht="24.75" customHeight="1">
      <c r="B23" s="140"/>
      <c r="C23" s="290" t="s">
        <v>195</v>
      </c>
      <c r="D23" s="290"/>
      <c r="E23" s="142">
        <v>0</v>
      </c>
      <c r="F23" s="142">
        <v>0</v>
      </c>
    </row>
    <row r="24" spans="2:6" ht="24.75" customHeight="1">
      <c r="B24" s="140"/>
      <c r="C24" s="290" t="s">
        <v>196</v>
      </c>
      <c r="D24" s="290"/>
      <c r="E24" s="142">
        <v>0</v>
      </c>
      <c r="F24" s="142">
        <v>0</v>
      </c>
    </row>
    <row r="25" spans="2:6" s="144" customFormat="1" ht="24.75" customHeight="1">
      <c r="B25" s="140"/>
      <c r="C25" s="289" t="s">
        <v>197</v>
      </c>
      <c r="D25" s="289"/>
      <c r="E25" s="143">
        <f>E21+E22+E23+E24</f>
        <v>0</v>
      </c>
      <c r="F25" s="143">
        <f>F21+F22+F23+F24</f>
        <v>0</v>
      </c>
    </row>
    <row r="26" spans="2:6" s="144" customFormat="1" ht="24.75" customHeight="1">
      <c r="B26" s="140"/>
      <c r="C26" s="289" t="s">
        <v>98</v>
      </c>
      <c r="D26" s="289"/>
      <c r="E26" s="143">
        <v>58925</v>
      </c>
      <c r="F26" s="143">
        <v>0</v>
      </c>
    </row>
    <row r="27" spans="2:6" ht="24.75" customHeight="1">
      <c r="B27" s="140"/>
      <c r="C27" s="289" t="s">
        <v>99</v>
      </c>
      <c r="D27" s="289"/>
      <c r="E27" s="142">
        <v>40590</v>
      </c>
      <c r="F27" s="142">
        <v>0</v>
      </c>
    </row>
    <row r="28" spans="2:6" s="144" customFormat="1" ht="24.75" customHeight="1">
      <c r="B28" s="140"/>
      <c r="C28" s="289" t="s">
        <v>100</v>
      </c>
      <c r="D28" s="289"/>
      <c r="E28" s="143">
        <v>99515</v>
      </c>
      <c r="F28" s="143">
        <v>0</v>
      </c>
    </row>
    <row r="29" spans="2:6" ht="24.75" customHeight="1">
      <c r="B29" s="138"/>
      <c r="C29" s="145"/>
      <c r="D29" s="145"/>
      <c r="E29" s="146"/>
      <c r="F29" s="146"/>
    </row>
  </sheetData>
  <sheetProtection/>
  <mergeCells count="26">
    <mergeCell ref="B2:F2"/>
    <mergeCell ref="B3:F3"/>
    <mergeCell ref="C4:D4"/>
    <mergeCell ref="C6:D6"/>
    <mergeCell ref="C11:D11"/>
    <mergeCell ref="C12:D12"/>
    <mergeCell ref="C13:D13"/>
    <mergeCell ref="C14:D14"/>
    <mergeCell ref="C7:D7"/>
    <mergeCell ref="C8:D8"/>
    <mergeCell ref="C9:D9"/>
    <mergeCell ref="C10:D10"/>
    <mergeCell ref="C19:D19"/>
    <mergeCell ref="C20:D20"/>
    <mergeCell ref="C21:D21"/>
    <mergeCell ref="C22:D22"/>
    <mergeCell ref="C15:D15"/>
    <mergeCell ref="C16:D16"/>
    <mergeCell ref="C17:D17"/>
    <mergeCell ref="C18:D18"/>
    <mergeCell ref="C27:D27"/>
    <mergeCell ref="C28:D28"/>
    <mergeCell ref="C23:D23"/>
    <mergeCell ref="C24:D24"/>
    <mergeCell ref="C25:D25"/>
    <mergeCell ref="C26:D26"/>
  </mergeCells>
  <printOptions horizontalCentered="1"/>
  <pageMargins left="0.2" right="0.2" top="0.65" bottom="0.52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I44"/>
  <sheetViews>
    <sheetView zoomScalePageLayoutView="0" workbookViewId="0" topLeftCell="A31">
      <selection activeCell="B2" sqref="B2:E2"/>
    </sheetView>
  </sheetViews>
  <sheetFormatPr defaultColWidth="9.140625" defaultRowHeight="15" customHeight="1"/>
  <cols>
    <col min="1" max="1" width="1.7109375" style="0" customWidth="1"/>
    <col min="2" max="2" width="6.7109375" style="0" customWidth="1"/>
    <col min="3" max="3" width="20.7109375" style="0" customWidth="1"/>
    <col min="5" max="5" width="12.7109375" style="0" customWidth="1"/>
    <col min="6" max="6" width="12.28125" style="0" customWidth="1"/>
    <col min="7" max="7" width="11.8515625" style="0" customWidth="1"/>
    <col min="8" max="8" width="12.28125" style="0" customWidth="1"/>
    <col min="9" max="9" width="12.8515625" style="0" customWidth="1"/>
  </cols>
  <sheetData>
    <row r="2" spans="1:9" s="6" customFormat="1" ht="15" customHeight="1">
      <c r="A2" s="170"/>
      <c r="B2" s="188" t="s">
        <v>208</v>
      </c>
      <c r="C2" s="189"/>
      <c r="D2" s="189"/>
      <c r="E2" s="190"/>
      <c r="F2" s="170"/>
      <c r="G2" s="170"/>
      <c r="H2" s="170"/>
      <c r="I2" s="170"/>
    </row>
    <row r="3" spans="1:9" s="6" customFormat="1" ht="15" customHeight="1">
      <c r="A3" s="170"/>
      <c r="B3" s="199"/>
      <c r="C3" s="200"/>
      <c r="D3" s="201"/>
      <c r="E3" s="172"/>
      <c r="F3" s="170"/>
      <c r="G3" s="170"/>
      <c r="H3" s="170"/>
      <c r="I3" s="170"/>
    </row>
    <row r="6" ht="15" customHeight="1">
      <c r="I6" s="164"/>
    </row>
    <row r="7" spans="1:9" ht="15" customHeight="1">
      <c r="A7" s="202"/>
      <c r="B7" s="203"/>
      <c r="C7" s="204" t="s">
        <v>274</v>
      </c>
      <c r="D7" s="205"/>
      <c r="E7" s="205"/>
      <c r="F7" s="206"/>
      <c r="G7" s="164"/>
      <c r="H7" s="207"/>
      <c r="I7" s="164"/>
    </row>
    <row r="8" spans="1:9" ht="15" customHeight="1">
      <c r="A8" s="202"/>
      <c r="B8" s="164"/>
      <c r="C8" s="209"/>
      <c r="D8" s="209"/>
      <c r="E8" s="164"/>
      <c r="F8" s="202"/>
      <c r="G8" s="164"/>
      <c r="H8" s="207"/>
      <c r="I8" s="164"/>
    </row>
    <row r="9" spans="1:9" ht="15" customHeight="1">
      <c r="A9" s="202"/>
      <c r="B9" s="164"/>
      <c r="C9" s="164"/>
      <c r="D9" s="164"/>
      <c r="E9" s="164"/>
      <c r="F9" s="164"/>
      <c r="G9" s="164"/>
      <c r="H9" s="208"/>
      <c r="I9" s="164"/>
    </row>
    <row r="10" spans="1:9" ht="25.5" customHeight="1">
      <c r="A10" s="202"/>
      <c r="B10" s="210" t="s">
        <v>275</v>
      </c>
      <c r="C10" s="210" t="s">
        <v>276</v>
      </c>
      <c r="D10" s="211" t="s">
        <v>277</v>
      </c>
      <c r="E10" s="211" t="s">
        <v>278</v>
      </c>
      <c r="F10" s="211" t="s">
        <v>279</v>
      </c>
      <c r="G10" s="211" t="s">
        <v>280</v>
      </c>
      <c r="H10" s="212" t="s">
        <v>281</v>
      </c>
      <c r="I10" s="164"/>
    </row>
    <row r="11" spans="1:9" ht="15" customHeight="1">
      <c r="A11" s="202"/>
      <c r="B11" s="213">
        <v>1</v>
      </c>
      <c r="C11" s="214" t="s">
        <v>292</v>
      </c>
      <c r="D11" s="217"/>
      <c r="E11" s="216">
        <v>0</v>
      </c>
      <c r="F11" s="216">
        <v>59060391</v>
      </c>
      <c r="G11" s="216"/>
      <c r="H11" s="216">
        <f>E11+F11-G11</f>
        <v>59060391</v>
      </c>
      <c r="I11" s="164"/>
    </row>
    <row r="12" spans="1:9" ht="15" customHeight="1">
      <c r="A12" s="202"/>
      <c r="B12" s="213">
        <v>2</v>
      </c>
      <c r="C12" s="214" t="s">
        <v>282</v>
      </c>
      <c r="D12" s="215"/>
      <c r="E12" s="216"/>
      <c r="F12" s="216"/>
      <c r="G12" s="216"/>
      <c r="H12" s="216">
        <f>E12+F12-G12</f>
        <v>0</v>
      </c>
      <c r="I12" s="164"/>
    </row>
    <row r="13" spans="1:9" ht="15" customHeight="1">
      <c r="A13" s="202"/>
      <c r="B13" s="213">
        <v>3</v>
      </c>
      <c r="C13" s="214" t="s">
        <v>283</v>
      </c>
      <c r="D13" s="215"/>
      <c r="E13" s="216"/>
      <c r="F13" s="216"/>
      <c r="G13" s="216"/>
      <c r="H13" s="216">
        <f>E13+F13-G13</f>
        <v>0</v>
      </c>
      <c r="I13" s="164"/>
    </row>
    <row r="14" spans="1:9" ht="15" customHeight="1">
      <c r="A14" s="202"/>
      <c r="B14" s="213">
        <v>4</v>
      </c>
      <c r="C14" s="214" t="s">
        <v>284</v>
      </c>
      <c r="D14" s="215"/>
      <c r="E14" s="216">
        <v>77861</v>
      </c>
      <c r="F14" s="216">
        <v>86950</v>
      </c>
      <c r="G14" s="216"/>
      <c r="H14" s="216">
        <f>E14+F14-G14</f>
        <v>164811</v>
      </c>
      <c r="I14" s="164"/>
    </row>
    <row r="15" spans="1:9" ht="15" customHeight="1">
      <c r="A15" s="202"/>
      <c r="B15" s="213">
        <v>5</v>
      </c>
      <c r="C15" s="214" t="s">
        <v>285</v>
      </c>
      <c r="D15" s="217"/>
      <c r="E15" s="216"/>
      <c r="F15" s="216"/>
      <c r="G15" s="216"/>
      <c r="H15" s="216">
        <f>E15+F15-G15</f>
        <v>0</v>
      </c>
      <c r="I15" s="164"/>
    </row>
    <row r="16" spans="1:9" ht="15" customHeight="1">
      <c r="A16" s="202"/>
      <c r="B16" s="218"/>
      <c r="C16" s="219" t="s">
        <v>286</v>
      </c>
      <c r="D16" s="220">
        <f>SUM(D12:D14)</f>
        <v>0</v>
      </c>
      <c r="E16" s="220">
        <f>SUM(E12:E15)</f>
        <v>77861</v>
      </c>
      <c r="F16" s="220">
        <f>SUM(F12:F15)</f>
        <v>86950</v>
      </c>
      <c r="G16" s="220">
        <f>SUM(G12:G15)</f>
        <v>0</v>
      </c>
      <c r="H16" s="220">
        <f>SUM(H12:H15)</f>
        <v>164811</v>
      </c>
      <c r="I16" s="164"/>
    </row>
    <row r="19" spans="1:9" ht="15" customHeight="1">
      <c r="A19" s="202"/>
      <c r="B19" s="203"/>
      <c r="C19" s="204" t="s">
        <v>287</v>
      </c>
      <c r="D19" s="205"/>
      <c r="E19" s="205"/>
      <c r="F19" s="206"/>
      <c r="G19" s="164"/>
      <c r="H19" s="207"/>
      <c r="I19" s="164"/>
    </row>
    <row r="20" spans="1:9" ht="15" customHeight="1">
      <c r="A20" s="202"/>
      <c r="B20" s="164"/>
      <c r="C20" s="209"/>
      <c r="D20" s="209"/>
      <c r="E20" s="164"/>
      <c r="F20" s="202"/>
      <c r="G20" s="164"/>
      <c r="H20" s="207"/>
      <c r="I20" s="164"/>
    </row>
    <row r="21" spans="1:9" ht="15" customHeight="1">
      <c r="A21" s="202"/>
      <c r="B21" s="164"/>
      <c r="C21" s="164"/>
      <c r="D21" s="164"/>
      <c r="E21" s="164"/>
      <c r="F21" s="164"/>
      <c r="G21" s="164"/>
      <c r="H21" s="208"/>
      <c r="I21" s="164"/>
    </row>
    <row r="22" spans="1:9" ht="25.5" customHeight="1">
      <c r="A22" s="202"/>
      <c r="B22" s="210" t="s">
        <v>275</v>
      </c>
      <c r="C22" s="210" t="s">
        <v>276</v>
      </c>
      <c r="D22" s="211" t="s">
        <v>277</v>
      </c>
      <c r="E22" s="211" t="s">
        <v>278</v>
      </c>
      <c r="F22" s="211" t="s">
        <v>279</v>
      </c>
      <c r="G22" s="211" t="s">
        <v>280</v>
      </c>
      <c r="H22" s="212" t="s">
        <v>281</v>
      </c>
      <c r="I22" s="164"/>
    </row>
    <row r="23" spans="1:9" ht="15" customHeight="1">
      <c r="A23" s="202"/>
      <c r="B23" s="213">
        <v>1</v>
      </c>
      <c r="C23" s="214" t="s">
        <v>292</v>
      </c>
      <c r="D23" s="217"/>
      <c r="E23" s="216">
        <v>0</v>
      </c>
      <c r="F23" s="216">
        <v>2953020</v>
      </c>
      <c r="G23" s="216"/>
      <c r="H23" s="216">
        <f>E23+F23-G23</f>
        <v>2953020</v>
      </c>
      <c r="I23" s="164"/>
    </row>
    <row r="24" spans="1:9" ht="15" customHeight="1">
      <c r="A24" s="202"/>
      <c r="B24" s="213">
        <v>2</v>
      </c>
      <c r="C24" s="214" t="s">
        <v>282</v>
      </c>
      <c r="D24" s="215"/>
      <c r="E24" s="216">
        <v>0</v>
      </c>
      <c r="F24" s="216"/>
      <c r="G24" s="216"/>
      <c r="H24" s="216">
        <f>E24+F24-G24</f>
        <v>0</v>
      </c>
      <c r="I24" s="164"/>
    </row>
    <row r="25" spans="1:9" ht="15" customHeight="1">
      <c r="A25" s="202"/>
      <c r="B25" s="213">
        <v>3</v>
      </c>
      <c r="C25" s="214" t="s">
        <v>283</v>
      </c>
      <c r="D25" s="215"/>
      <c r="E25" s="216">
        <v>0</v>
      </c>
      <c r="F25" s="216"/>
      <c r="G25" s="216"/>
      <c r="H25" s="216">
        <f>E25+F25-G25</f>
        <v>0</v>
      </c>
      <c r="I25" s="164"/>
    </row>
    <row r="26" spans="1:9" ht="15" customHeight="1">
      <c r="A26" s="202"/>
      <c r="B26" s="213">
        <v>4</v>
      </c>
      <c r="C26" s="214" t="s">
        <v>284</v>
      </c>
      <c r="D26" s="215"/>
      <c r="E26" s="216">
        <v>0</v>
      </c>
      <c r="F26" s="216"/>
      <c r="G26" s="216"/>
      <c r="H26" s="216">
        <f>E26+F26-G26</f>
        <v>0</v>
      </c>
      <c r="I26" s="164"/>
    </row>
    <row r="27" spans="1:9" ht="15" customHeight="1">
      <c r="A27" s="202"/>
      <c r="B27" s="213">
        <v>5</v>
      </c>
      <c r="C27" s="214" t="s">
        <v>285</v>
      </c>
      <c r="D27" s="217"/>
      <c r="E27" s="216">
        <v>0</v>
      </c>
      <c r="F27" s="216"/>
      <c r="G27" s="216"/>
      <c r="H27" s="216">
        <f>E27+F27-G27</f>
        <v>0</v>
      </c>
      <c r="I27" s="164"/>
    </row>
    <row r="28" spans="1:9" ht="15" customHeight="1">
      <c r="A28" s="202"/>
      <c r="B28" s="218"/>
      <c r="C28" s="219" t="s">
        <v>286</v>
      </c>
      <c r="D28" s="220">
        <f>SUM(D23:D27)</f>
        <v>0</v>
      </c>
      <c r="E28" s="220">
        <f>SUM(E23:E27)</f>
        <v>0</v>
      </c>
      <c r="F28" s="220">
        <f>SUM(F23:F27)</f>
        <v>2953020</v>
      </c>
      <c r="G28" s="220">
        <f>SUM(G23:G27)</f>
        <v>0</v>
      </c>
      <c r="H28" s="220">
        <f>SUM(H23:H27)</f>
        <v>2953020</v>
      </c>
      <c r="I28" s="164"/>
    </row>
    <row r="29" spans="1:9" ht="15" customHeight="1">
      <c r="A29" s="202"/>
      <c r="B29" s="164"/>
      <c r="C29" s="203"/>
      <c r="D29" s="221"/>
      <c r="E29" s="221"/>
      <c r="F29" s="221"/>
      <c r="G29" s="221"/>
      <c r="H29" s="221"/>
      <c r="I29" s="164"/>
    </row>
    <row r="31" spans="1:9" s="99" customFormat="1" ht="15" customHeight="1">
      <c r="A31" s="222"/>
      <c r="B31" s="203"/>
      <c r="C31" s="204" t="s">
        <v>288</v>
      </c>
      <c r="D31" s="204"/>
      <c r="E31" s="204"/>
      <c r="F31" s="223"/>
      <c r="G31" s="203"/>
      <c r="H31" s="224"/>
      <c r="I31" s="203"/>
    </row>
    <row r="32" spans="1:9" ht="15" customHeight="1">
      <c r="A32" s="202"/>
      <c r="B32" s="164"/>
      <c r="C32" s="209"/>
      <c r="D32" s="209"/>
      <c r="E32" s="164"/>
      <c r="F32" s="202"/>
      <c r="G32" s="164"/>
      <c r="H32" s="207"/>
      <c r="I32" s="164"/>
    </row>
    <row r="33" spans="1:9" ht="33.75" customHeight="1">
      <c r="A33" s="202"/>
      <c r="B33" s="210" t="s">
        <v>275</v>
      </c>
      <c r="C33" s="210" t="s">
        <v>276</v>
      </c>
      <c r="D33" s="211" t="s">
        <v>277</v>
      </c>
      <c r="E33" s="211" t="s">
        <v>278</v>
      </c>
      <c r="F33" s="211" t="s">
        <v>279</v>
      </c>
      <c r="G33" s="211" t="s">
        <v>289</v>
      </c>
      <c r="H33" s="212" t="s">
        <v>281</v>
      </c>
      <c r="I33" s="164"/>
    </row>
    <row r="34" spans="1:9" ht="15" customHeight="1">
      <c r="A34" s="202"/>
      <c r="B34" s="213">
        <v>1</v>
      </c>
      <c r="C34" s="214" t="s">
        <v>292</v>
      </c>
      <c r="D34" s="217"/>
      <c r="E34" s="216">
        <v>0</v>
      </c>
      <c r="F34" s="216">
        <v>59060391</v>
      </c>
      <c r="G34" s="216">
        <v>2953020</v>
      </c>
      <c r="H34" s="216">
        <f>E34+F34-G34</f>
        <v>56107371</v>
      </c>
      <c r="I34" s="164"/>
    </row>
    <row r="35" spans="1:9" ht="15" customHeight="1">
      <c r="A35" s="202"/>
      <c r="B35" s="213">
        <v>2</v>
      </c>
      <c r="C35" s="214" t="s">
        <v>282</v>
      </c>
      <c r="D35" s="215"/>
      <c r="E35" s="216">
        <v>0</v>
      </c>
      <c r="F35" s="216"/>
      <c r="G35" s="216"/>
      <c r="H35" s="216">
        <f>E35+F35-G35</f>
        <v>0</v>
      </c>
      <c r="I35" s="225"/>
    </row>
    <row r="36" spans="1:9" ht="15" customHeight="1">
      <c r="A36" s="202"/>
      <c r="B36" s="213">
        <v>3</v>
      </c>
      <c r="C36" s="214" t="s">
        <v>283</v>
      </c>
      <c r="D36" s="215"/>
      <c r="E36" s="216">
        <v>0</v>
      </c>
      <c r="F36" s="216"/>
      <c r="G36" s="216"/>
      <c r="H36" s="216">
        <f>E36+F36-G36</f>
        <v>0</v>
      </c>
      <c r="I36" s="164"/>
    </row>
    <row r="37" spans="1:9" ht="15" customHeight="1">
      <c r="A37" s="202"/>
      <c r="B37" s="213">
        <v>4</v>
      </c>
      <c r="C37" s="214" t="s">
        <v>284</v>
      </c>
      <c r="D37" s="215"/>
      <c r="E37" s="216">
        <v>77861</v>
      </c>
      <c r="F37" s="216">
        <v>86950</v>
      </c>
      <c r="G37" s="216">
        <v>0</v>
      </c>
      <c r="H37" s="216">
        <f>E37+F37-G37</f>
        <v>164811</v>
      </c>
      <c r="I37" s="164"/>
    </row>
    <row r="38" spans="1:9" ht="15" customHeight="1">
      <c r="A38" s="202"/>
      <c r="B38" s="213">
        <v>5</v>
      </c>
      <c r="C38" s="214" t="s">
        <v>285</v>
      </c>
      <c r="D38" s="217"/>
      <c r="E38" s="216">
        <v>0</v>
      </c>
      <c r="F38" s="216"/>
      <c r="G38" s="216"/>
      <c r="H38" s="216">
        <f>E38+F38-G38</f>
        <v>0</v>
      </c>
      <c r="I38" s="164"/>
    </row>
    <row r="39" spans="1:9" ht="19.5" customHeight="1">
      <c r="A39" s="202"/>
      <c r="B39" s="218"/>
      <c r="C39" s="219" t="s">
        <v>286</v>
      </c>
      <c r="D39" s="220">
        <f>SUM(D34:D38)</f>
        <v>0</v>
      </c>
      <c r="E39" s="220">
        <f>SUM(E34:E38)</f>
        <v>77861</v>
      </c>
      <c r="F39" s="220">
        <f>SUM(F34:F38)</f>
        <v>59147341</v>
      </c>
      <c r="G39" s="220">
        <f>SUM(G34:G38)</f>
        <v>2953020</v>
      </c>
      <c r="H39" s="220">
        <f>SUM(H34:H38)</f>
        <v>56272182</v>
      </c>
      <c r="I39" s="164"/>
    </row>
    <row r="42" ht="15" customHeight="1">
      <c r="G42" s="226" t="s">
        <v>290</v>
      </c>
    </row>
    <row r="43" ht="15" customHeight="1">
      <c r="G43" s="226"/>
    </row>
    <row r="44" spans="7:8" ht="15" customHeight="1">
      <c r="G44" s="227" t="s">
        <v>291</v>
      </c>
      <c r="H44" s="99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M61"/>
  <sheetViews>
    <sheetView zoomScalePageLayoutView="0" workbookViewId="0" topLeftCell="G31">
      <selection activeCell="N46" sqref="N46"/>
    </sheetView>
  </sheetViews>
  <sheetFormatPr defaultColWidth="9.140625" defaultRowHeight="12.75"/>
  <cols>
    <col min="1" max="1" width="0" style="0" hidden="1" customWidth="1"/>
    <col min="2" max="2" width="32.57421875" style="0" hidden="1" customWidth="1"/>
    <col min="3" max="3" width="17.00390625" style="0" hidden="1" customWidth="1"/>
    <col min="4" max="6" width="0" style="0" hidden="1" customWidth="1"/>
    <col min="7" max="7" width="2.57421875" style="0" customWidth="1"/>
    <col min="8" max="8" width="4.28125" style="0" customWidth="1"/>
    <col min="9" max="9" width="10.8515625" style="170" customWidth="1"/>
    <col min="10" max="10" width="31.8515625" style="0" customWidth="1"/>
    <col min="11" max="11" width="23.57421875" style="0" customWidth="1"/>
  </cols>
  <sheetData>
    <row r="1" spans="2:12" ht="15" customHeight="1">
      <c r="B1" s="99"/>
      <c r="C1" s="99"/>
      <c r="I1" s="188" t="s">
        <v>208</v>
      </c>
      <c r="J1" s="189"/>
      <c r="K1" s="189"/>
      <c r="L1" s="190"/>
    </row>
    <row r="2" spans="2:11" ht="12.75">
      <c r="B2" s="99"/>
      <c r="C2" s="99"/>
      <c r="I2" s="228"/>
      <c r="K2" s="99" t="s">
        <v>294</v>
      </c>
    </row>
    <row r="3" spans="2:11" ht="12.75">
      <c r="B3" s="170" t="s">
        <v>295</v>
      </c>
      <c r="C3" s="170" t="s">
        <v>295</v>
      </c>
      <c r="H3" s="218"/>
      <c r="I3" s="229"/>
      <c r="J3" s="219" t="s">
        <v>296</v>
      </c>
      <c r="K3" s="219" t="s">
        <v>297</v>
      </c>
    </row>
    <row r="4" spans="2:11" ht="12.75">
      <c r="B4" s="170" t="s">
        <v>298</v>
      </c>
      <c r="C4" s="170" t="s">
        <v>298</v>
      </c>
      <c r="H4" s="218">
        <v>1</v>
      </c>
      <c r="I4" s="229" t="s">
        <v>293</v>
      </c>
      <c r="J4" s="229" t="s">
        <v>295</v>
      </c>
      <c r="K4" s="230"/>
    </row>
    <row r="5" spans="2:11" ht="12.75">
      <c r="B5" s="170" t="s">
        <v>299</v>
      </c>
      <c r="C5" s="170" t="s">
        <v>299</v>
      </c>
      <c r="H5" s="218">
        <v>2</v>
      </c>
      <c r="I5" s="229" t="s">
        <v>293</v>
      </c>
      <c r="J5" s="229" t="s">
        <v>300</v>
      </c>
      <c r="K5" s="118"/>
    </row>
    <row r="6" spans="2:11" ht="12.75">
      <c r="B6" s="170" t="s">
        <v>301</v>
      </c>
      <c r="C6" s="170" t="s">
        <v>301</v>
      </c>
      <c r="H6" s="218">
        <v>3</v>
      </c>
      <c r="I6" s="229" t="s">
        <v>293</v>
      </c>
      <c r="J6" s="229" t="s">
        <v>302</v>
      </c>
      <c r="K6" s="118"/>
    </row>
    <row r="7" spans="2:11" ht="12.75">
      <c r="B7" s="170" t="s">
        <v>303</v>
      </c>
      <c r="C7" s="170" t="s">
        <v>303</v>
      </c>
      <c r="H7" s="218">
        <v>4</v>
      </c>
      <c r="I7" s="229" t="s">
        <v>293</v>
      </c>
      <c r="J7" s="229" t="s">
        <v>301</v>
      </c>
      <c r="K7" s="118"/>
    </row>
    <row r="8" spans="2:11" ht="12.75">
      <c r="B8" s="170" t="s">
        <v>304</v>
      </c>
      <c r="C8" s="170" t="s">
        <v>304</v>
      </c>
      <c r="H8" s="218">
        <v>5</v>
      </c>
      <c r="I8" s="229" t="s">
        <v>293</v>
      </c>
      <c r="J8" s="229" t="s">
        <v>303</v>
      </c>
      <c r="K8" s="118"/>
    </row>
    <row r="9" spans="2:11" ht="12.75">
      <c r="B9" s="170" t="s">
        <v>305</v>
      </c>
      <c r="C9" s="170" t="s">
        <v>305</v>
      </c>
      <c r="H9" s="218">
        <v>6</v>
      </c>
      <c r="I9" s="229" t="s">
        <v>293</v>
      </c>
      <c r="J9" s="229" t="s">
        <v>304</v>
      </c>
      <c r="K9" s="118"/>
    </row>
    <row r="10" spans="2:11" ht="12.75">
      <c r="B10" s="170" t="s">
        <v>306</v>
      </c>
      <c r="C10" s="170" t="s">
        <v>306</v>
      </c>
      <c r="H10" s="218">
        <v>7</v>
      </c>
      <c r="I10" s="229" t="s">
        <v>293</v>
      </c>
      <c r="J10" s="229" t="s">
        <v>307</v>
      </c>
      <c r="K10" s="118"/>
    </row>
    <row r="11" spans="2:11" ht="12.75">
      <c r="B11" s="99" t="s">
        <v>308</v>
      </c>
      <c r="C11" s="99" t="s">
        <v>308</v>
      </c>
      <c r="H11" s="218">
        <v>8</v>
      </c>
      <c r="I11" s="229" t="s">
        <v>293</v>
      </c>
      <c r="J11" s="229" t="s">
        <v>306</v>
      </c>
      <c r="K11" s="118"/>
    </row>
    <row r="12" spans="2:11" ht="12.75">
      <c r="B12" s="99"/>
      <c r="C12" s="99"/>
      <c r="H12" s="219" t="s">
        <v>7</v>
      </c>
      <c r="I12" s="229"/>
      <c r="J12" s="219" t="s">
        <v>309</v>
      </c>
      <c r="K12" s="231">
        <f>SUM(K4:K11)</f>
        <v>0</v>
      </c>
    </row>
    <row r="13" spans="2:11" ht="12.75">
      <c r="B13" s="170" t="s">
        <v>310</v>
      </c>
      <c r="C13" s="170" t="s">
        <v>310</v>
      </c>
      <c r="H13" s="218">
        <v>9</v>
      </c>
      <c r="I13" s="229" t="s">
        <v>308</v>
      </c>
      <c r="J13" s="229" t="s">
        <v>311</v>
      </c>
      <c r="K13" s="118"/>
    </row>
    <row r="14" spans="2:11" ht="12.75">
      <c r="B14" s="170" t="s">
        <v>312</v>
      </c>
      <c r="C14" s="170" t="s">
        <v>312</v>
      </c>
      <c r="H14" s="218">
        <v>10</v>
      </c>
      <c r="I14" s="229" t="s">
        <v>308</v>
      </c>
      <c r="J14" s="229" t="s">
        <v>312</v>
      </c>
      <c r="K14" s="232"/>
    </row>
    <row r="15" spans="2:11" ht="12.75">
      <c r="B15" s="170" t="s">
        <v>313</v>
      </c>
      <c r="C15" s="170" t="s">
        <v>313</v>
      </c>
      <c r="H15" s="218">
        <v>11</v>
      </c>
      <c r="I15" s="229" t="s">
        <v>308</v>
      </c>
      <c r="J15" s="229" t="s">
        <v>313</v>
      </c>
      <c r="K15" s="118"/>
    </row>
    <row r="16" spans="2:11" ht="12.75">
      <c r="B16" s="170"/>
      <c r="C16" s="170"/>
      <c r="H16" s="219" t="s">
        <v>28</v>
      </c>
      <c r="I16" s="229"/>
      <c r="J16" s="219" t="s">
        <v>314</v>
      </c>
      <c r="K16" s="231">
        <f>SUM(K13:K15)</f>
        <v>0</v>
      </c>
    </row>
    <row r="17" spans="2:11" ht="12.75">
      <c r="B17" s="99" t="s">
        <v>315</v>
      </c>
      <c r="C17" s="99" t="s">
        <v>315</v>
      </c>
      <c r="H17" s="218">
        <v>12</v>
      </c>
      <c r="I17" s="229" t="s">
        <v>315</v>
      </c>
      <c r="J17" s="229" t="s">
        <v>316</v>
      </c>
      <c r="K17" s="118"/>
    </row>
    <row r="18" spans="2:11" ht="12.75">
      <c r="B18" s="170" t="s">
        <v>305</v>
      </c>
      <c r="C18" s="170" t="s">
        <v>305</v>
      </c>
      <c r="H18" s="218">
        <v>13</v>
      </c>
      <c r="I18" s="229" t="s">
        <v>315</v>
      </c>
      <c r="J18" s="219" t="s">
        <v>317</v>
      </c>
      <c r="K18" s="118">
        <v>0</v>
      </c>
    </row>
    <row r="19" spans="2:11" ht="12.75">
      <c r="B19" s="170" t="s">
        <v>318</v>
      </c>
      <c r="C19" s="170" t="s">
        <v>318</v>
      </c>
      <c r="H19" s="218">
        <v>14</v>
      </c>
      <c r="I19" s="229" t="s">
        <v>315</v>
      </c>
      <c r="J19" s="229" t="s">
        <v>319</v>
      </c>
      <c r="K19" s="118"/>
    </row>
    <row r="20" spans="2:11" ht="12.75">
      <c r="B20" s="170" t="s">
        <v>319</v>
      </c>
      <c r="C20" s="170" t="s">
        <v>319</v>
      </c>
      <c r="H20" s="218">
        <v>15</v>
      </c>
      <c r="I20" s="229" t="s">
        <v>315</v>
      </c>
      <c r="J20" s="229" t="s">
        <v>320</v>
      </c>
      <c r="K20" s="118"/>
    </row>
    <row r="21" spans="2:11" ht="12.75">
      <c r="B21" s="170" t="s">
        <v>320</v>
      </c>
      <c r="C21" s="170" t="s">
        <v>320</v>
      </c>
      <c r="H21" s="218">
        <v>16</v>
      </c>
      <c r="I21" s="229" t="s">
        <v>315</v>
      </c>
      <c r="J21" s="229" t="s">
        <v>321</v>
      </c>
      <c r="K21" s="118"/>
    </row>
    <row r="22" spans="2:11" ht="12.75">
      <c r="B22" s="170" t="s">
        <v>322</v>
      </c>
      <c r="C22" s="170" t="s">
        <v>322</v>
      </c>
      <c r="H22" s="218">
        <v>17</v>
      </c>
      <c r="I22" s="229" t="s">
        <v>315</v>
      </c>
      <c r="J22" s="229" t="s">
        <v>323</v>
      </c>
      <c r="K22" s="118"/>
    </row>
    <row r="23" spans="2:11" ht="12.75">
      <c r="B23" s="170" t="s">
        <v>323</v>
      </c>
      <c r="C23" s="170" t="s">
        <v>323</v>
      </c>
      <c r="H23" s="218">
        <v>18</v>
      </c>
      <c r="I23" s="229" t="s">
        <v>315</v>
      </c>
      <c r="J23" s="229" t="s">
        <v>324</v>
      </c>
      <c r="K23" s="118"/>
    </row>
    <row r="24" spans="2:11" ht="12.75">
      <c r="B24" s="170" t="s">
        <v>325</v>
      </c>
      <c r="C24" s="170" t="s">
        <v>325</v>
      </c>
      <c r="H24" s="218">
        <v>19</v>
      </c>
      <c r="I24" s="229" t="s">
        <v>315</v>
      </c>
      <c r="J24" s="229" t="s">
        <v>326</v>
      </c>
      <c r="K24" s="118"/>
    </row>
    <row r="25" spans="2:11" ht="12.75">
      <c r="B25" s="170"/>
      <c r="C25" s="170"/>
      <c r="H25" s="219" t="s">
        <v>36</v>
      </c>
      <c r="I25" s="229"/>
      <c r="J25" s="219" t="s">
        <v>327</v>
      </c>
      <c r="K25" s="118">
        <v>0</v>
      </c>
    </row>
    <row r="26" spans="2:11" ht="12.75">
      <c r="B26" s="170" t="s">
        <v>326</v>
      </c>
      <c r="C26" s="170" t="s">
        <v>326</v>
      </c>
      <c r="H26" s="218">
        <v>20</v>
      </c>
      <c r="I26" s="229" t="s">
        <v>328</v>
      </c>
      <c r="J26" s="229" t="s">
        <v>329</v>
      </c>
      <c r="K26" s="118"/>
    </row>
    <row r="27" spans="2:11" ht="12.75">
      <c r="B27" s="99" t="s">
        <v>328</v>
      </c>
      <c r="C27" s="99" t="s">
        <v>328</v>
      </c>
      <c r="H27" s="218">
        <v>21</v>
      </c>
      <c r="I27" s="229" t="s">
        <v>328</v>
      </c>
      <c r="J27" s="229" t="s">
        <v>330</v>
      </c>
      <c r="K27" s="230"/>
    </row>
    <row r="28" spans="2:11" ht="12.75">
      <c r="B28" s="170" t="s">
        <v>331</v>
      </c>
      <c r="C28" s="170" t="s">
        <v>331</v>
      </c>
      <c r="H28" s="218">
        <v>22</v>
      </c>
      <c r="I28" s="229" t="s">
        <v>328</v>
      </c>
      <c r="J28" s="229" t="s">
        <v>332</v>
      </c>
      <c r="K28" s="230"/>
    </row>
    <row r="29" spans="2:11" ht="12.75">
      <c r="B29" s="170" t="s">
        <v>330</v>
      </c>
      <c r="C29" s="170" t="s">
        <v>330</v>
      </c>
      <c r="H29" s="218">
        <v>23</v>
      </c>
      <c r="I29" s="229" t="s">
        <v>328</v>
      </c>
      <c r="J29" s="229" t="s">
        <v>333</v>
      </c>
      <c r="K29" s="118"/>
    </row>
    <row r="30" spans="2:11" ht="12.75">
      <c r="B30" s="170"/>
      <c r="C30" s="170"/>
      <c r="H30" s="219" t="s">
        <v>334</v>
      </c>
      <c r="I30" s="229"/>
      <c r="J30" s="219" t="s">
        <v>335</v>
      </c>
      <c r="K30" s="118">
        <v>0</v>
      </c>
    </row>
    <row r="31" spans="2:11" ht="12.75">
      <c r="B31" s="170" t="s">
        <v>332</v>
      </c>
      <c r="C31" s="170" t="s">
        <v>332</v>
      </c>
      <c r="H31" s="218">
        <v>24</v>
      </c>
      <c r="I31" s="229" t="s">
        <v>336</v>
      </c>
      <c r="J31" s="229" t="s">
        <v>337</v>
      </c>
      <c r="K31" s="118"/>
    </row>
    <row r="32" spans="2:11" ht="12.75">
      <c r="B32" s="170" t="s">
        <v>333</v>
      </c>
      <c r="C32" s="170" t="s">
        <v>333</v>
      </c>
      <c r="H32" s="218">
        <v>25</v>
      </c>
      <c r="I32" s="229" t="s">
        <v>336</v>
      </c>
      <c r="J32" s="229" t="s">
        <v>338</v>
      </c>
      <c r="K32" s="118"/>
    </row>
    <row r="33" spans="8:11" ht="12.75">
      <c r="H33" s="218">
        <v>26</v>
      </c>
      <c r="I33" s="229" t="s">
        <v>336</v>
      </c>
      <c r="J33" s="229" t="s">
        <v>339</v>
      </c>
      <c r="K33" s="118"/>
    </row>
    <row r="34" spans="2:11" ht="12.75">
      <c r="B34" s="99" t="s">
        <v>336</v>
      </c>
      <c r="C34" s="99" t="s">
        <v>336</v>
      </c>
      <c r="H34" s="218">
        <v>27</v>
      </c>
      <c r="I34" s="229" t="s">
        <v>336</v>
      </c>
      <c r="J34" s="229" t="s">
        <v>340</v>
      </c>
      <c r="K34" s="118">
        <v>4413830</v>
      </c>
    </row>
    <row r="35" spans="2:11" ht="12.75">
      <c r="B35" s="170" t="s">
        <v>337</v>
      </c>
      <c r="C35" s="170" t="s">
        <v>337</v>
      </c>
      <c r="H35" s="218">
        <v>28</v>
      </c>
      <c r="I35" s="229" t="s">
        <v>336</v>
      </c>
      <c r="J35" s="229" t="s">
        <v>341</v>
      </c>
      <c r="K35" s="230">
        <v>3444259</v>
      </c>
    </row>
    <row r="36" spans="2:11" ht="12.75">
      <c r="B36" s="170" t="s">
        <v>338</v>
      </c>
      <c r="C36" s="170" t="s">
        <v>338</v>
      </c>
      <c r="H36" s="218">
        <v>29</v>
      </c>
      <c r="I36" s="229" t="s">
        <v>336</v>
      </c>
      <c r="J36" s="233" t="s">
        <v>342</v>
      </c>
      <c r="K36" s="118"/>
    </row>
    <row r="37" spans="2:11" ht="12.75">
      <c r="B37" s="170" t="s">
        <v>339</v>
      </c>
      <c r="C37" s="170" t="s">
        <v>339</v>
      </c>
      <c r="H37" s="218">
        <v>30</v>
      </c>
      <c r="I37" s="229" t="s">
        <v>336</v>
      </c>
      <c r="J37" s="229" t="s">
        <v>343</v>
      </c>
      <c r="K37" s="118"/>
    </row>
    <row r="38" spans="2:11" ht="12.75">
      <c r="B38" s="170" t="s">
        <v>340</v>
      </c>
      <c r="C38" s="170" t="s">
        <v>340</v>
      </c>
      <c r="H38" s="218">
        <v>31</v>
      </c>
      <c r="I38" s="229" t="s">
        <v>336</v>
      </c>
      <c r="J38" s="229" t="s">
        <v>344</v>
      </c>
      <c r="K38" s="118"/>
    </row>
    <row r="39" spans="2:11" ht="12.75">
      <c r="B39" s="170"/>
      <c r="C39" s="170"/>
      <c r="H39" s="218">
        <v>32</v>
      </c>
      <c r="I39" s="229" t="s">
        <v>336</v>
      </c>
      <c r="J39" s="229" t="s">
        <v>345</v>
      </c>
      <c r="K39" s="118"/>
    </row>
    <row r="40" spans="2:11" ht="12.75">
      <c r="B40" s="170" t="s">
        <v>341</v>
      </c>
      <c r="C40" s="170" t="s">
        <v>341</v>
      </c>
      <c r="H40" s="218">
        <v>33</v>
      </c>
      <c r="I40" s="229" t="s">
        <v>336</v>
      </c>
      <c r="J40" s="229" t="s">
        <v>346</v>
      </c>
      <c r="K40" s="118"/>
    </row>
    <row r="41" spans="2:11" ht="12.75">
      <c r="B41" s="170" t="s">
        <v>342</v>
      </c>
      <c r="C41" s="170" t="s">
        <v>342</v>
      </c>
      <c r="H41" s="234">
        <v>34</v>
      </c>
      <c r="I41" s="229" t="s">
        <v>336</v>
      </c>
      <c r="J41" s="229" t="s">
        <v>347</v>
      </c>
      <c r="K41" s="118"/>
    </row>
    <row r="42" spans="2:11" ht="12.75">
      <c r="B42" s="170" t="s">
        <v>343</v>
      </c>
      <c r="C42" s="170" t="s">
        <v>343</v>
      </c>
      <c r="H42" s="219" t="s">
        <v>348</v>
      </c>
      <c r="I42" s="229"/>
      <c r="J42" s="219" t="s">
        <v>349</v>
      </c>
      <c r="K42" s="231">
        <f>SUM(K31:K41)</f>
        <v>7858089</v>
      </c>
    </row>
    <row r="43" spans="2:11" ht="12.75">
      <c r="B43" s="170" t="s">
        <v>344</v>
      </c>
      <c r="C43" s="170" t="s">
        <v>344</v>
      </c>
      <c r="H43" s="218"/>
      <c r="I43" s="229"/>
      <c r="J43" s="219" t="s">
        <v>350</v>
      </c>
      <c r="K43" s="231">
        <f>SUM(K16)</f>
        <v>0</v>
      </c>
    </row>
    <row r="44" spans="2:3" ht="12.75">
      <c r="B44" s="170" t="s">
        <v>347</v>
      </c>
      <c r="C44" s="170" t="s">
        <v>347</v>
      </c>
    </row>
    <row r="45" spans="9:11" ht="12.75">
      <c r="I45" s="235" t="s">
        <v>358</v>
      </c>
      <c r="J45" s="236"/>
      <c r="K45" s="219" t="s">
        <v>351</v>
      </c>
    </row>
    <row r="46" spans="9:11" ht="12.75">
      <c r="I46" s="237"/>
      <c r="J46" s="238"/>
      <c r="K46" s="119"/>
    </row>
    <row r="47" spans="9:11" ht="12.75">
      <c r="I47" s="239" t="s">
        <v>352</v>
      </c>
      <c r="J47" s="240"/>
      <c r="K47" s="118">
        <v>0</v>
      </c>
    </row>
    <row r="48" spans="9:11" ht="12.75">
      <c r="I48" s="229" t="s">
        <v>353</v>
      </c>
      <c r="J48" s="218"/>
      <c r="K48" s="118">
        <v>7</v>
      </c>
    </row>
    <row r="49" spans="9:11" ht="12.75">
      <c r="I49" s="229" t="s">
        <v>354</v>
      </c>
      <c r="J49" s="218"/>
      <c r="K49" s="118">
        <v>2</v>
      </c>
    </row>
    <row r="50" spans="9:11" ht="12.75">
      <c r="I50" s="229" t="s">
        <v>355</v>
      </c>
      <c r="J50" s="218"/>
      <c r="K50" s="118">
        <v>0</v>
      </c>
    </row>
    <row r="51" spans="9:11" ht="12.75">
      <c r="I51" s="235" t="s">
        <v>356</v>
      </c>
      <c r="J51" s="236"/>
      <c r="K51" s="118">
        <v>0</v>
      </c>
    </row>
    <row r="52" spans="9:11" ht="12.75">
      <c r="I52" s="237"/>
      <c r="J52" s="241" t="s">
        <v>286</v>
      </c>
      <c r="K52" s="242"/>
    </row>
    <row r="54" ht="12.75">
      <c r="K54" s="227" t="s">
        <v>357</v>
      </c>
    </row>
    <row r="55" ht="12.75">
      <c r="K55" s="243"/>
    </row>
    <row r="56" ht="12.75">
      <c r="K56" s="227" t="s">
        <v>291</v>
      </c>
    </row>
    <row r="57" spans="8:13" ht="12.75">
      <c r="H57" s="99"/>
      <c r="J57" s="99"/>
      <c r="K57" s="99"/>
      <c r="L57" s="99"/>
      <c r="M57" s="99"/>
    </row>
    <row r="58" spans="8:13" ht="12.75">
      <c r="H58" s="99"/>
      <c r="J58" s="99"/>
      <c r="K58" s="99"/>
      <c r="L58" s="99"/>
      <c r="M58" s="99"/>
    </row>
    <row r="59" spans="10:13" ht="12.75">
      <c r="J59" s="99"/>
      <c r="K59" s="99"/>
      <c r="L59" s="99"/>
      <c r="M59" s="99"/>
    </row>
    <row r="60" spans="10:13" ht="12.75">
      <c r="J60" s="99"/>
      <c r="K60" s="99"/>
      <c r="L60" s="99"/>
      <c r="M60" s="99"/>
    </row>
    <row r="61" ht="12.75">
      <c r="H61" s="99"/>
    </row>
  </sheetData>
  <sheetProtection/>
  <printOptions/>
  <pageMargins left="0.75" right="0.75" top="1" bottom="1" header="0.5" footer="0.5"/>
  <pageSetup horizontalDpi="600" verticalDpi="600" orientation="portrait" paperSize="9" r:id="rId1"/>
  <ignoredErrors>
    <ignoredError sqref="K4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CompuLab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Eternum</dc:creator>
  <cp:keywords/>
  <dc:description/>
  <cp:lastModifiedBy>gjikuria</cp:lastModifiedBy>
  <cp:lastPrinted>2012-07-06T14:15:56Z</cp:lastPrinted>
  <dcterms:created xsi:type="dcterms:W3CDTF">2009-06-17T13:08:23Z</dcterms:created>
  <dcterms:modified xsi:type="dcterms:W3CDTF">2012-07-23T10:03:17Z</dcterms:modified>
  <cp:category/>
  <cp:version/>
  <cp:contentType/>
  <cp:contentStatus/>
</cp:coreProperties>
</file>