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01" sheetId="4" r:id="rId4"/>
    <sheet name="Kapitali 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<sst xmlns="http://schemas.openxmlformats.org/spreadsheetml/2006/main" count="217" uniqueCount="155">
  <si>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</si>
  <si>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</si>
  <si>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</si>
  <si>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</si>
  <si>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</si>
  <si>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</si>
  <si>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</si>
  <si>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</si>
  <si>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</si>
  <si>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</si>
  <si>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</si>
  <si>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</si>
  <si>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</si>
  <si>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</si>
  <si>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</si>
  <si>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</si>
  <si>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</si>
  <si>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</si>
  <si>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</si>
  <si>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</si>
  <si>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</si>
  <si>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</si>
  <si>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</si>
  <si>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</si>
  <si>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</si>
  <si>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</si>
  <si>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</si>
  <si>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</si>
  <si>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</si>
  <si>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</si>
  <si>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</si>
  <si>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</si>
  <si>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</si>
  <si>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</si>
  <si>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</si>
  <si>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</si>
  <si>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</si>
  <si>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</si>
  <si>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</si>
  <si>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</si>
  <si>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</si>
  <si>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</si>
  <si>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</si>
  <si>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</si>
  <si>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</si>
  <si>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</si>
  <si>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</si>
  <si>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</si>
  <si>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</si>
  <si>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</si>
  <si>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</si>
  <si>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</si>
  <si>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</si>
  <si>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</si>
  <si>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</si>
  <si>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</si>
  <si>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</si>
  <si>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</si>
  <si>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</si>
  <si>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</si>
  <si>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</si>
  <si>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</si>
  <si>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</si>
  <si>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</si>
  <si>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</si>
  <si>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</si>
  <si>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</si>
  <si>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</si>
  <si>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</si>
  <si>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</si>
  <si>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</si>
  <si>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</si>
  <si>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</si>
  <si>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</si>
  <si>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</si>
  <si>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</si>
  <si>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</si>
  <si>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</si>
  <si>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</si>
  <si>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</si>
  <si>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</si>
  <si>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</si>
  <si>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</si>
  <si>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</si>
  <si>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</si>
  <si>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</si>
  <si>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</si>
  <si>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</si>
  <si>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</si>
  <si>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</si>
  <si>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</si>
  <si>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</si>
  <si>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</si>
  <si>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</si>
  <si>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</si>
  <si>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</si>
  <si>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</si>
  <si>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</si>
  <si>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</si>
  <si>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</si>
  <si>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</si>
  <si>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</si>
  <si>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</si>
  <si>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</si>
  <si>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</si>
  <si>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</si>
  <si>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</si>
  <si>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</si>
  <si>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</si>
  <si>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</si>
  <si>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</si>
  <si>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</si>
  <si>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</si>
  <si>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</si>
  <si>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</si>
  <si>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</si>
  <si>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</si>
  <si>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</si>
  <si>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</si>
  <si>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</si>
  <si>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</si>
  <si>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</si>
  <si>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</si>
  <si>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</si>
  <si>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</si>
  <si>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</si>
  <si>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</si>
  <si>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</si>
  <si>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Emertimi dhe Forma ligjore</t>
  </si>
  <si>
    <t>Leke</t>
  </si>
  <si>
    <t>Po</t>
  </si>
  <si>
    <t>Jo</t>
  </si>
  <si>
    <t>Pajisje zyre dhe informatike</t>
  </si>
  <si>
    <t xml:space="preserve">(  Ne zbatim te Standartit Kombetar te Kontabilitetit Nr.2 dhe </t>
  </si>
  <si>
    <t>Pasqyrat    Financiare    te    Vitit   2009</t>
  </si>
  <si>
    <t>Pasqyra   e   te   Ardhurave   dhe   Shpenzimeve     2009</t>
  </si>
  <si>
    <t>15/1</t>
  </si>
  <si>
    <t>Shpenzime te perjashtuara</t>
  </si>
  <si>
    <t>"HENRI"  sh.p.k</t>
  </si>
  <si>
    <t>Viti   2009</t>
  </si>
  <si>
    <t>01.01.2009</t>
  </si>
  <si>
    <t>31.12.2009</t>
  </si>
  <si>
    <t>Rr.Elbasanit,Tirane</t>
  </si>
  <si>
    <t>Pozicioni me 31 dhjetor 2008</t>
  </si>
  <si>
    <t>Pozicioni me 31 dhjetor 2009</t>
  </si>
  <si>
    <t>Pasqyra  e  Ndryshimeve  ne  Kapital  2009</t>
  </si>
  <si>
    <t>Aktive tjera afat gjata materiale (aktiv me qera)</t>
  </si>
  <si>
    <t>K 91822002 K</t>
  </si>
  <si>
    <t>Periudha  Kontabel e Pasqyrave Financiare</t>
  </si>
  <si>
    <t>Data  e  mbylljes se Pasqyrave Financiare</t>
  </si>
  <si>
    <t>A   K   T   I   V   E   T</t>
  </si>
  <si>
    <t>A K T I V E T    A F A T S H K U R T R A</t>
  </si>
  <si>
    <t>A K T I V E T    A F A T G J A T A</t>
  </si>
  <si>
    <t>Makineri dhe paisje</t>
  </si>
  <si>
    <t>T O T A L I     A K T I V E V E   ( I + II 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</si>
</sst>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[$-409]h:mm:ss\ AM/PM"/>
    <numFmt numFmtId="184" formatCode="_(* #,##0.0_);_(* \(#,##0.0\);_(* &quot;-&quot;?_);_(@_)"/>
    <numFmt numFmtId="185" formatCode="_(* #,##0_);_(* \(#,##0\);_(* &quot;-&quot;??_);_(@_)"/>
    <numFmt numFmtId="186" formatCode="_-* #,##0.000_L_e_k_-;\-* #,##0.000_L_e_k_-;_-* &quot;-&quot;??_L_e_k_-;_-@_-"/>
  </numFmts>
  <fonts count="53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3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3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25" xfId="0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17" fillId="0" borderId="12" xfId="44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3" fontId="0" fillId="0" borderId="12" xfId="42" applyNumberFormat="1" applyFont="1" applyBorder="1" applyAlignment="1">
      <alignment horizontal="right" vertical="center"/>
    </xf>
    <xf numFmtId="3" fontId="0" fillId="0" borderId="12" xfId="42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1" fontId="13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MA\SUBJEKTET%20ALMA\9.%20HENRI\HENRI%20Bilanc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n.Spjeg.faqa 1"/>
      <sheetName val="Shen.Spjeg.ne vazhdim"/>
      <sheetName val="Pasq.per AAM 1"/>
      <sheetName val="Pasq.per AAM 2"/>
      <sheetName val="Kop."/>
      <sheetName val="Aktivet"/>
      <sheetName val="Pasivet"/>
      <sheetName val="hENri"/>
      <sheetName val="Rez.1"/>
      <sheetName val="Rez.2"/>
      <sheetName val="amortizimi"/>
      <sheetName val="Fluksi 1"/>
      <sheetName val="Fluksi 2"/>
      <sheetName val="Kapitali 1"/>
      <sheetName val="Kapitali 2"/>
      <sheetName val="Shenimet"/>
    </sheetNames>
    <sheetDataSet>
      <sheetData sheetId="6">
        <row r="44">
          <cell r="G44">
            <v>31600416.6762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K5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.28515625" style="25" customWidth="1"/>
    <col min="2" max="3" width="9.140625" style="25" customWidth="1"/>
    <col min="4" max="4" width="9.28125" style="25" customWidth="1"/>
    <col min="5" max="5" width="11.421875" style="25" customWidth="1"/>
    <col min="6" max="6" width="12.8515625" style="25" customWidth="1"/>
    <col min="7" max="7" width="5.421875" style="25" customWidth="1"/>
    <col min="8" max="9" width="9.140625" style="25" customWidth="1"/>
    <col min="10" max="10" width="3.140625" style="25" customWidth="1"/>
    <col min="11" max="11" width="9.140625" style="25" customWidth="1"/>
    <col min="12" max="12" width="1.8515625" style="25" customWidth="1"/>
    <col min="13" max="16384" width="9.140625" style="25" customWidth="1"/>
  </cols>
  <sheetData>
    <row r="1" s="21" customFormat="1" ht="6.75" customHeight="1"/>
    <row r="2" s="21" customFormat="1" ht="6.75" customHeight="1"/>
    <row r="3" spans="2:11" s="21" customFormat="1" ht="12.75">
      <c r="B3" s="26"/>
      <c r="C3" s="27"/>
      <c r="D3" s="27"/>
      <c r="E3" s="27"/>
      <c r="F3" s="27"/>
      <c r="G3" s="27"/>
      <c r="H3" s="27"/>
      <c r="I3" s="27"/>
      <c r="J3" s="27"/>
      <c r="K3" s="28"/>
    </row>
    <row r="4" spans="2:11" s="22" customFormat="1" ht="24.75" customHeight="1">
      <c r="B4" s="29"/>
      <c r="C4" s="30" t="s">
        <v>128</v>
      </c>
      <c r="D4" s="30"/>
      <c r="E4" s="30"/>
      <c r="F4" s="151" t="s">
        <v>138</v>
      </c>
      <c r="G4" s="111"/>
      <c r="H4" s="112"/>
      <c r="I4" s="110"/>
      <c r="J4" s="113"/>
      <c r="K4" s="114"/>
    </row>
    <row r="5" spans="2:11" s="22" customFormat="1" ht="27" customHeight="1">
      <c r="B5" s="29"/>
      <c r="C5" s="30" t="s">
        <v>72</v>
      </c>
      <c r="D5" s="30"/>
      <c r="E5" s="30"/>
      <c r="F5" s="13" t="s">
        <v>147</v>
      </c>
      <c r="G5" s="115"/>
      <c r="H5" s="116"/>
      <c r="I5" s="117"/>
      <c r="J5" s="117"/>
      <c r="K5" s="114"/>
    </row>
    <row r="6" spans="2:11" s="22" customFormat="1" ht="19.5" customHeight="1">
      <c r="B6" s="29"/>
      <c r="C6" s="30" t="s">
        <v>6</v>
      </c>
      <c r="D6" s="30"/>
      <c r="E6" s="30"/>
      <c r="F6" s="152" t="s">
        <v>142</v>
      </c>
      <c r="G6" s="110"/>
      <c r="H6" s="110"/>
      <c r="I6" s="110"/>
      <c r="J6" s="110"/>
      <c r="K6" s="114"/>
    </row>
    <row r="7" spans="2:11" s="22" customFormat="1" ht="13.5" customHeight="1">
      <c r="B7" s="29"/>
      <c r="C7" s="30"/>
      <c r="D7" s="30"/>
      <c r="E7" s="30"/>
      <c r="F7" s="107"/>
      <c r="G7" s="113"/>
      <c r="H7" s="119"/>
      <c r="I7" s="119"/>
      <c r="J7" s="117"/>
      <c r="K7" s="114"/>
    </row>
    <row r="8" spans="2:11" s="22" customFormat="1" ht="13.5" customHeight="1">
      <c r="B8" s="29"/>
      <c r="C8" s="30" t="s">
        <v>0</v>
      </c>
      <c r="D8" s="30"/>
      <c r="E8" s="30"/>
      <c r="F8" s="110"/>
      <c r="G8" s="120"/>
      <c r="H8" s="113"/>
      <c r="I8" s="113"/>
      <c r="J8" s="113"/>
      <c r="K8" s="114"/>
    </row>
    <row r="9" spans="2:11" s="22" customFormat="1" ht="13.5" customHeight="1">
      <c r="B9" s="29"/>
      <c r="C9" s="30" t="s">
        <v>1</v>
      </c>
      <c r="D9" s="30"/>
      <c r="E9" s="30"/>
      <c r="F9" s="118"/>
      <c r="G9" s="121"/>
      <c r="H9" s="113"/>
      <c r="I9" s="113"/>
      <c r="J9" s="113"/>
      <c r="K9" s="114"/>
    </row>
    <row r="10" spans="2:11" s="22" customFormat="1" ht="13.5" customHeight="1">
      <c r="B10" s="29"/>
      <c r="C10" s="30"/>
      <c r="D10" s="30"/>
      <c r="E10" s="30"/>
      <c r="F10" s="113"/>
      <c r="G10" s="113"/>
      <c r="H10" s="113"/>
      <c r="I10" s="113"/>
      <c r="J10" s="113"/>
      <c r="K10" s="114"/>
    </row>
    <row r="11" spans="2:11" s="22" customFormat="1" ht="13.5" customHeight="1">
      <c r="B11" s="29"/>
      <c r="C11" s="30" t="s">
        <v>30</v>
      </c>
      <c r="D11" s="30"/>
      <c r="E11" s="30"/>
      <c r="F11" s="110"/>
      <c r="G11" s="110"/>
      <c r="H11" s="110"/>
      <c r="I11" s="110"/>
      <c r="J11" s="110"/>
      <c r="K11" s="114"/>
    </row>
    <row r="12" spans="2:11" s="22" customFormat="1" ht="13.5" customHeight="1">
      <c r="B12" s="29"/>
      <c r="C12" s="30"/>
      <c r="D12" s="30"/>
      <c r="E12" s="30"/>
      <c r="F12" s="117"/>
      <c r="G12" s="117"/>
      <c r="H12" s="117"/>
      <c r="I12" s="117"/>
      <c r="J12" s="117"/>
      <c r="K12" s="114"/>
    </row>
    <row r="13" spans="2:11" s="22" customFormat="1" ht="13.5" customHeight="1">
      <c r="B13" s="29"/>
      <c r="C13" s="30"/>
      <c r="D13" s="30"/>
      <c r="E13" s="30"/>
      <c r="F13" s="113"/>
      <c r="G13" s="113"/>
      <c r="H13" s="113"/>
      <c r="I13" s="113"/>
      <c r="J13" s="113"/>
      <c r="K13" s="114"/>
    </row>
    <row r="14" spans="2:11" s="23" customFormat="1" ht="12.75">
      <c r="B14" s="32"/>
      <c r="C14" s="33"/>
      <c r="D14" s="33"/>
      <c r="E14" s="33"/>
      <c r="F14" s="106"/>
      <c r="G14" s="106"/>
      <c r="H14" s="106"/>
      <c r="I14" s="106"/>
      <c r="J14" s="106"/>
      <c r="K14" s="122"/>
    </row>
    <row r="15" spans="2:11" s="23" customFormat="1" ht="12.75">
      <c r="B15" s="32"/>
      <c r="C15" s="33"/>
      <c r="D15" s="33"/>
      <c r="E15" s="33"/>
      <c r="F15" s="33"/>
      <c r="G15" s="33"/>
      <c r="H15" s="33"/>
      <c r="I15" s="33"/>
      <c r="J15" s="33"/>
      <c r="K15" s="34"/>
    </row>
    <row r="16" spans="2:11" s="23" customFormat="1" ht="12.75">
      <c r="B16" s="32"/>
      <c r="C16" s="33"/>
      <c r="D16" s="33"/>
      <c r="E16" s="33"/>
      <c r="F16" s="33"/>
      <c r="G16" s="33"/>
      <c r="H16" s="33"/>
      <c r="I16" s="33"/>
      <c r="J16" s="33"/>
      <c r="K16" s="34"/>
    </row>
    <row r="17" spans="2:11" s="23" customFormat="1" ht="12.75">
      <c r="B17" s="32"/>
      <c r="C17" s="33"/>
      <c r="D17" s="33"/>
      <c r="E17" s="33"/>
      <c r="F17" s="33"/>
      <c r="G17" s="33"/>
      <c r="H17" s="33"/>
      <c r="I17" s="33"/>
      <c r="J17" s="33"/>
      <c r="K17" s="34"/>
    </row>
    <row r="18" spans="2:11" s="23" customFormat="1" ht="12.75">
      <c r="B18" s="32"/>
      <c r="C18" s="33"/>
      <c r="D18" s="33"/>
      <c r="E18" s="33"/>
      <c r="F18" s="33"/>
      <c r="G18" s="33"/>
      <c r="H18" s="33"/>
      <c r="I18" s="33"/>
      <c r="J18" s="33"/>
      <c r="K18" s="34"/>
    </row>
    <row r="19" spans="2:11" s="23" customFormat="1" ht="12.75">
      <c r="B19" s="32"/>
      <c r="C19" s="33"/>
      <c r="D19" s="33"/>
      <c r="E19" s="33"/>
      <c r="F19" s="33"/>
      <c r="G19" s="33"/>
      <c r="H19" s="33"/>
      <c r="I19" s="33"/>
      <c r="J19" s="33"/>
      <c r="K19" s="34"/>
    </row>
    <row r="20" spans="2:11" s="23" customFormat="1" ht="12.75">
      <c r="B20" s="32"/>
      <c r="C20" s="33"/>
      <c r="D20" s="33"/>
      <c r="E20" s="33"/>
      <c r="F20" s="33"/>
      <c r="G20" s="33"/>
      <c r="H20" s="33"/>
      <c r="I20" s="33"/>
      <c r="J20" s="33"/>
      <c r="K20" s="34"/>
    </row>
    <row r="21" spans="2:11" s="23" customFormat="1" ht="12.75">
      <c r="B21" s="32"/>
      <c r="D21" s="33"/>
      <c r="E21" s="33"/>
      <c r="F21" s="33"/>
      <c r="G21" s="33"/>
      <c r="H21" s="33"/>
      <c r="I21" s="33"/>
      <c r="J21" s="33"/>
      <c r="K21" s="34"/>
    </row>
    <row r="22" spans="2:11" s="23" customFormat="1" ht="12.75">
      <c r="B22" s="32"/>
      <c r="C22" s="33"/>
      <c r="D22" s="33"/>
      <c r="E22" s="33"/>
      <c r="F22" s="33"/>
      <c r="G22" s="33"/>
      <c r="H22" s="33"/>
      <c r="I22" s="33"/>
      <c r="J22" s="33"/>
      <c r="K22" s="34"/>
    </row>
    <row r="23" spans="2:11" s="23" customFormat="1" ht="12.75">
      <c r="B23" s="32"/>
      <c r="C23" s="33"/>
      <c r="D23" s="33"/>
      <c r="E23" s="33"/>
      <c r="F23" s="33"/>
      <c r="G23" s="33"/>
      <c r="H23" s="33"/>
      <c r="I23" s="33"/>
      <c r="J23" s="33"/>
      <c r="K23" s="34"/>
    </row>
    <row r="24" spans="2:11" s="23" customFormat="1" ht="12.75">
      <c r="B24" s="32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35" customFormat="1" ht="33.75">
      <c r="A25" s="23"/>
      <c r="B25" s="179" t="s">
        <v>7</v>
      </c>
      <c r="C25" s="180"/>
      <c r="D25" s="180"/>
      <c r="E25" s="180"/>
      <c r="F25" s="180"/>
      <c r="G25" s="180"/>
      <c r="H25" s="180"/>
      <c r="I25" s="180"/>
      <c r="J25" s="180"/>
      <c r="K25" s="181"/>
    </row>
    <row r="26" spans="1:11" s="23" customFormat="1" ht="12.75">
      <c r="A26" s="35"/>
      <c r="B26" s="36"/>
      <c r="C26" s="182" t="s">
        <v>133</v>
      </c>
      <c r="D26" s="182"/>
      <c r="E26" s="182"/>
      <c r="F26" s="182"/>
      <c r="G26" s="182"/>
      <c r="H26" s="182"/>
      <c r="I26" s="182"/>
      <c r="J26" s="182"/>
      <c r="K26" s="34"/>
    </row>
    <row r="27" spans="2:11" s="23" customFormat="1" ht="12.75">
      <c r="B27" s="32"/>
      <c r="C27" s="182" t="s">
        <v>71</v>
      </c>
      <c r="D27" s="182"/>
      <c r="E27" s="182"/>
      <c r="F27" s="182"/>
      <c r="G27" s="182"/>
      <c r="H27" s="182"/>
      <c r="I27" s="182"/>
      <c r="J27" s="182"/>
      <c r="K27" s="34"/>
    </row>
    <row r="28" spans="2:11" s="23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4"/>
    </row>
    <row r="29" spans="2:11" s="23" customFormat="1" ht="12.75">
      <c r="B29" s="32"/>
      <c r="C29" s="33"/>
      <c r="D29" s="33"/>
      <c r="E29" s="33"/>
      <c r="F29" s="33"/>
      <c r="G29" s="33"/>
      <c r="H29" s="33"/>
      <c r="I29" s="33"/>
      <c r="J29" s="33"/>
      <c r="K29" s="34"/>
    </row>
    <row r="30" spans="1:11" s="40" customFormat="1" ht="33.75">
      <c r="A30" s="23"/>
      <c r="B30" s="32"/>
      <c r="C30" s="33"/>
      <c r="D30" s="33"/>
      <c r="E30" s="33"/>
      <c r="F30" s="37" t="s">
        <v>139</v>
      </c>
      <c r="G30" s="38"/>
      <c r="H30" s="38"/>
      <c r="I30" s="38"/>
      <c r="J30" s="38"/>
      <c r="K30" s="39"/>
    </row>
    <row r="31" spans="2:11" s="40" customFormat="1" ht="12.75">
      <c r="B31" s="41"/>
      <c r="C31" s="38"/>
      <c r="D31" s="38"/>
      <c r="E31" s="38"/>
      <c r="F31" s="38"/>
      <c r="G31" s="38"/>
      <c r="H31" s="38"/>
      <c r="I31" s="38"/>
      <c r="J31" s="38"/>
      <c r="K31" s="39"/>
    </row>
    <row r="32" spans="2:11" s="40" customFormat="1" ht="12.75">
      <c r="B32" s="41"/>
      <c r="C32" s="38"/>
      <c r="D32" s="38"/>
      <c r="E32" s="38"/>
      <c r="F32" s="38"/>
      <c r="G32" s="38"/>
      <c r="H32" s="38"/>
      <c r="I32" s="38"/>
      <c r="J32" s="38"/>
      <c r="K32" s="39"/>
    </row>
    <row r="33" spans="2:11" s="40" customFormat="1" ht="12.75">
      <c r="B33" s="41"/>
      <c r="C33" s="38"/>
      <c r="D33" s="38"/>
      <c r="E33" s="38"/>
      <c r="F33" s="38"/>
      <c r="G33" s="38"/>
      <c r="H33" s="38"/>
      <c r="I33" s="38"/>
      <c r="J33" s="38"/>
      <c r="K33" s="39"/>
    </row>
    <row r="34" spans="2:11" s="40" customFormat="1" ht="12.75">
      <c r="B34" s="41"/>
      <c r="C34" s="38"/>
      <c r="D34" s="38"/>
      <c r="E34" s="38"/>
      <c r="F34" s="38"/>
      <c r="G34" s="38"/>
      <c r="H34" s="38"/>
      <c r="I34" s="38"/>
      <c r="J34" s="38"/>
      <c r="K34" s="39"/>
    </row>
    <row r="35" spans="2:11" s="40" customFormat="1" ht="12.75">
      <c r="B35" s="41"/>
      <c r="C35" s="38"/>
      <c r="D35" s="38"/>
      <c r="E35" s="38"/>
      <c r="F35" s="38"/>
      <c r="G35" s="38"/>
      <c r="H35" s="38"/>
      <c r="I35" s="38"/>
      <c r="J35" s="38"/>
      <c r="K35" s="39"/>
    </row>
    <row r="36" spans="2:11" s="40" customFormat="1" ht="12.75">
      <c r="B36" s="41"/>
      <c r="C36" s="38"/>
      <c r="D36" s="38"/>
      <c r="E36" s="38"/>
      <c r="F36" s="38"/>
      <c r="G36" s="38"/>
      <c r="H36" s="38"/>
      <c r="I36" s="38"/>
      <c r="J36" s="38"/>
      <c r="K36" s="39"/>
    </row>
    <row r="37" spans="2:11" s="40" customFormat="1" ht="12.75">
      <c r="B37" s="41"/>
      <c r="C37" s="38"/>
      <c r="D37" s="38"/>
      <c r="E37" s="38"/>
      <c r="F37" s="38"/>
      <c r="G37" s="38"/>
      <c r="H37" s="38"/>
      <c r="I37" s="38"/>
      <c r="J37" s="38"/>
      <c r="K37" s="39"/>
    </row>
    <row r="38" spans="2:11" s="40" customFormat="1" ht="12.75">
      <c r="B38" s="41"/>
      <c r="C38" s="38"/>
      <c r="D38" s="38"/>
      <c r="E38" s="38"/>
      <c r="F38" s="38"/>
      <c r="G38" s="38"/>
      <c r="H38" s="38"/>
      <c r="I38" s="38"/>
      <c r="J38" s="38"/>
      <c r="K38" s="39"/>
    </row>
    <row r="39" spans="2:11" s="40" customFormat="1" ht="12.75">
      <c r="B39" s="41"/>
      <c r="C39" s="38"/>
      <c r="D39" s="38"/>
      <c r="E39" s="38"/>
      <c r="F39" s="38"/>
      <c r="G39" s="38"/>
      <c r="H39" s="38"/>
      <c r="I39" s="38"/>
      <c r="J39" s="38"/>
      <c r="K39" s="39"/>
    </row>
    <row r="40" spans="2:11" s="40" customFormat="1" ht="12.75">
      <c r="B40" s="41"/>
      <c r="C40" s="38"/>
      <c r="D40" s="38"/>
      <c r="E40" s="38"/>
      <c r="F40" s="38"/>
      <c r="G40" s="38"/>
      <c r="H40" s="38"/>
      <c r="I40" s="38"/>
      <c r="J40" s="38"/>
      <c r="K40" s="39"/>
    </row>
    <row r="41" spans="2:11" s="40" customFormat="1" ht="12.75">
      <c r="B41" s="41"/>
      <c r="C41" s="38"/>
      <c r="D41" s="38"/>
      <c r="E41" s="38"/>
      <c r="F41" s="38"/>
      <c r="G41" s="38"/>
      <c r="H41" s="38"/>
      <c r="I41" s="38"/>
      <c r="J41" s="38"/>
      <c r="K41" s="39"/>
    </row>
    <row r="42" spans="2:11" s="40" customFormat="1" ht="12.75">
      <c r="B42" s="41"/>
      <c r="C42" s="38"/>
      <c r="D42" s="38"/>
      <c r="E42" s="38"/>
      <c r="F42" s="38"/>
      <c r="G42" s="38"/>
      <c r="H42" s="38"/>
      <c r="I42" s="38"/>
      <c r="J42" s="38"/>
      <c r="K42" s="39"/>
    </row>
    <row r="43" spans="2:11" s="40" customFormat="1" ht="9" customHeight="1">
      <c r="B43" s="41"/>
      <c r="C43" s="38"/>
      <c r="D43" s="38"/>
      <c r="E43" s="38"/>
      <c r="F43" s="38"/>
      <c r="G43" s="38"/>
      <c r="H43" s="38"/>
      <c r="I43" s="38"/>
      <c r="J43" s="38"/>
      <c r="K43" s="39"/>
    </row>
    <row r="44" spans="2:11" s="40" customFormat="1" ht="12.75">
      <c r="B44" s="41"/>
      <c r="C44" s="38"/>
      <c r="D44" s="38"/>
      <c r="E44" s="38"/>
      <c r="F44" s="38"/>
      <c r="G44" s="38"/>
      <c r="H44" s="38"/>
      <c r="I44" s="38"/>
      <c r="J44" s="38"/>
      <c r="K44" s="39"/>
    </row>
    <row r="45" spans="2:11" s="40" customFormat="1" ht="12.75">
      <c r="B45" s="41"/>
      <c r="C45" s="38"/>
      <c r="D45" s="38"/>
      <c r="E45" s="38"/>
      <c r="F45" s="38"/>
      <c r="G45" s="38"/>
      <c r="H45" s="38"/>
      <c r="I45" s="38"/>
      <c r="J45" s="38"/>
      <c r="K45" s="39"/>
    </row>
    <row r="46" spans="2:11" s="22" customFormat="1" ht="12.75" customHeight="1">
      <c r="B46" s="29"/>
      <c r="C46" s="113" t="s">
        <v>77</v>
      </c>
      <c r="D46" s="113"/>
      <c r="E46" s="113"/>
      <c r="F46" s="113"/>
      <c r="G46" s="113"/>
      <c r="H46" s="183" t="s">
        <v>130</v>
      </c>
      <c r="I46" s="183"/>
      <c r="J46" s="30"/>
      <c r="K46" s="31"/>
    </row>
    <row r="47" spans="2:11" s="22" customFormat="1" ht="12.75" customHeight="1">
      <c r="B47" s="29"/>
      <c r="C47" s="113" t="s">
        <v>78</v>
      </c>
      <c r="D47" s="113"/>
      <c r="E47" s="113"/>
      <c r="F47" s="113"/>
      <c r="G47" s="113"/>
      <c r="H47" s="186" t="s">
        <v>131</v>
      </c>
      <c r="I47" s="186"/>
      <c r="J47" s="30"/>
      <c r="K47" s="31"/>
    </row>
    <row r="48" spans="2:11" s="22" customFormat="1" ht="12.75" customHeight="1">
      <c r="B48" s="29"/>
      <c r="C48" s="113" t="s">
        <v>73</v>
      </c>
      <c r="D48" s="113"/>
      <c r="E48" s="113"/>
      <c r="F48" s="113"/>
      <c r="G48" s="113"/>
      <c r="H48" s="186" t="s">
        <v>129</v>
      </c>
      <c r="I48" s="186"/>
      <c r="J48" s="30"/>
      <c r="K48" s="31"/>
    </row>
    <row r="49" spans="2:11" s="22" customFormat="1" ht="12.75" customHeight="1">
      <c r="B49" s="29"/>
      <c r="C49" s="113" t="s">
        <v>74</v>
      </c>
      <c r="D49" s="113"/>
      <c r="E49" s="113"/>
      <c r="F49" s="113"/>
      <c r="G49" s="113"/>
      <c r="H49" s="186" t="s">
        <v>131</v>
      </c>
      <c r="I49" s="186"/>
      <c r="J49" s="30"/>
      <c r="K49" s="31"/>
    </row>
    <row r="50" spans="2:11" s="23" customFormat="1" ht="12.75">
      <c r="B50" s="32"/>
      <c r="C50" s="107"/>
      <c r="D50" s="107"/>
      <c r="E50" s="107"/>
      <c r="F50" s="107"/>
      <c r="G50" s="107"/>
      <c r="H50" s="107"/>
      <c r="I50" s="107"/>
      <c r="J50" s="33"/>
      <c r="K50" s="34"/>
    </row>
    <row r="51" spans="2:11" s="24" customFormat="1" ht="12.75" customHeight="1">
      <c r="B51" s="42"/>
      <c r="C51" s="113" t="s">
        <v>148</v>
      </c>
      <c r="D51" s="113"/>
      <c r="E51" s="113"/>
      <c r="F51" s="113"/>
      <c r="G51" s="121" t="s">
        <v>75</v>
      </c>
      <c r="H51" s="187" t="s">
        <v>140</v>
      </c>
      <c r="I51" s="185"/>
      <c r="J51" s="43"/>
      <c r="K51" s="44"/>
    </row>
    <row r="52" spans="2:11" s="24" customFormat="1" ht="12.75" customHeight="1">
      <c r="B52" s="42"/>
      <c r="C52" s="113"/>
      <c r="D52" s="113"/>
      <c r="E52" s="113"/>
      <c r="F52" s="113"/>
      <c r="G52" s="121" t="s">
        <v>76</v>
      </c>
      <c r="H52" s="184" t="s">
        <v>141</v>
      </c>
      <c r="I52" s="185"/>
      <c r="J52" s="43"/>
      <c r="K52" s="44"/>
    </row>
    <row r="53" spans="2:11" s="24" customFormat="1" ht="7.5" customHeight="1">
      <c r="B53" s="42"/>
      <c r="C53" s="113"/>
      <c r="D53" s="113"/>
      <c r="E53" s="113"/>
      <c r="F53" s="113"/>
      <c r="G53" s="121"/>
      <c r="H53" s="121"/>
      <c r="I53" s="121"/>
      <c r="J53" s="43"/>
      <c r="K53" s="44"/>
    </row>
    <row r="54" spans="2:11" s="24" customFormat="1" ht="12.75" customHeight="1">
      <c r="B54" s="42"/>
      <c r="C54" s="113" t="s">
        <v>149</v>
      </c>
      <c r="D54" s="113"/>
      <c r="E54" s="113"/>
      <c r="F54" s="121"/>
      <c r="G54" s="113"/>
      <c r="H54" s="110"/>
      <c r="I54" s="110"/>
      <c r="J54" s="43"/>
      <c r="K54" s="44"/>
    </row>
    <row r="55" spans="2:11" ht="22.5" customHeight="1">
      <c r="B55" s="45"/>
      <c r="C55" s="46"/>
      <c r="D55" s="46"/>
      <c r="E55" s="46"/>
      <c r="F55" s="46"/>
      <c r="G55" s="46"/>
      <c r="H55" s="46"/>
      <c r="I55" s="46"/>
      <c r="J55" s="46"/>
      <c r="K55" s="47"/>
    </row>
    <row r="56" ht="6.75" customHeight="1"/>
  </sheetData>
  <sheetProtection/>
  <mergeCells count="9"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4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421875" style="12" customWidth="1"/>
    <col min="2" max="2" width="3.7109375" style="2" customWidth="1"/>
    <col min="3" max="3" width="2.7109375" style="2" customWidth="1"/>
    <col min="4" max="4" width="4.00390625" style="2" customWidth="1"/>
    <col min="5" max="5" width="40.57421875" style="12" customWidth="1"/>
    <col min="6" max="6" width="8.28125" style="12" customWidth="1"/>
    <col min="7" max="7" width="15.7109375" style="160" customWidth="1"/>
    <col min="8" max="8" width="15.7109375" style="161" customWidth="1"/>
    <col min="9" max="9" width="1.421875" style="12" customWidth="1"/>
    <col min="10" max="16384" width="9.140625" style="12" customWidth="1"/>
  </cols>
  <sheetData>
    <row r="1" spans="2:8" s="154" customFormat="1" ht="17.25" customHeight="1">
      <c r="B1" s="155"/>
      <c r="C1" s="155"/>
      <c r="D1" s="155"/>
      <c r="G1" s="156"/>
      <c r="H1" s="157"/>
    </row>
    <row r="2" spans="2:8" s="109" customFormat="1" ht="9" customHeight="1">
      <c r="B2" s="1"/>
      <c r="C2" s="49"/>
      <c r="D2" s="49"/>
      <c r="E2" s="50"/>
      <c r="G2" s="158"/>
      <c r="H2" s="159"/>
    </row>
    <row r="3" spans="2:8" s="109" customFormat="1" ht="18" customHeight="1">
      <c r="B3" s="191" t="s">
        <v>134</v>
      </c>
      <c r="C3" s="191"/>
      <c r="D3" s="191"/>
      <c r="E3" s="191"/>
      <c r="F3" s="191"/>
      <c r="G3" s="191"/>
      <c r="H3" s="191"/>
    </row>
    <row r="4" ht="6.75" customHeight="1"/>
    <row r="5" spans="2:8" ht="12" customHeight="1">
      <c r="B5" s="192" t="s">
        <v>2</v>
      </c>
      <c r="C5" s="194" t="s">
        <v>150</v>
      </c>
      <c r="D5" s="195"/>
      <c r="E5" s="196"/>
      <c r="F5" s="192" t="s">
        <v>8</v>
      </c>
      <c r="G5" s="162" t="s">
        <v>109</v>
      </c>
      <c r="H5" s="163" t="s">
        <v>109</v>
      </c>
    </row>
    <row r="6" spans="2:8" ht="12" customHeight="1">
      <c r="B6" s="193"/>
      <c r="C6" s="197"/>
      <c r="D6" s="198"/>
      <c r="E6" s="199"/>
      <c r="F6" s="193"/>
      <c r="G6" s="164" t="s">
        <v>110</v>
      </c>
      <c r="H6" s="165" t="s">
        <v>127</v>
      </c>
    </row>
    <row r="7" spans="2:8" s="109" customFormat="1" ht="24.75" customHeight="1">
      <c r="B7" s="153" t="s">
        <v>3</v>
      </c>
      <c r="C7" s="188" t="s">
        <v>151</v>
      </c>
      <c r="D7" s="189"/>
      <c r="E7" s="190"/>
      <c r="F7" s="166"/>
      <c r="G7" s="167">
        <f>G8+G11+G12+G20+G28+G29+G30</f>
        <v>5861752.158000001</v>
      </c>
      <c r="H7" s="168">
        <f>H8+H11+H12+H20+H28+H29+H30</f>
        <v>0</v>
      </c>
    </row>
    <row r="8" spans="2:8" s="109" customFormat="1" ht="16.5" customHeight="1">
      <c r="B8" s="169"/>
      <c r="C8" s="54">
        <v>1</v>
      </c>
      <c r="D8" s="58" t="s">
        <v>9</v>
      </c>
      <c r="E8" s="170"/>
      <c r="F8" s="108"/>
      <c r="G8" s="167">
        <f>G9+G10</f>
        <v>417913.1880000001</v>
      </c>
      <c r="H8" s="168">
        <f>SUM(H9:H10)</f>
        <v>0</v>
      </c>
    </row>
    <row r="9" spans="2:8" s="109" customFormat="1" ht="16.5" customHeight="1">
      <c r="B9" s="169"/>
      <c r="C9" s="54"/>
      <c r="D9" s="171" t="s">
        <v>79</v>
      </c>
      <c r="E9" s="62" t="s">
        <v>27</v>
      </c>
      <c r="F9" s="108"/>
      <c r="G9" s="172">
        <f>(2395.05*137.96)-1533.37</f>
        <v>328887.72800000006</v>
      </c>
      <c r="H9" s="173"/>
    </row>
    <row r="10" spans="2:8" s="109" customFormat="1" ht="16.5" customHeight="1">
      <c r="B10" s="169"/>
      <c r="C10" s="54"/>
      <c r="D10" s="171" t="s">
        <v>79</v>
      </c>
      <c r="E10" s="62" t="s">
        <v>28</v>
      </c>
      <c r="F10" s="108"/>
      <c r="G10" s="174">
        <v>89025.46</v>
      </c>
      <c r="H10" s="173"/>
    </row>
    <row r="11" spans="2:8" s="109" customFormat="1" ht="16.5" customHeight="1">
      <c r="B11" s="169"/>
      <c r="C11" s="54">
        <v>2</v>
      </c>
      <c r="D11" s="58" t="s">
        <v>113</v>
      </c>
      <c r="E11" s="170"/>
      <c r="F11" s="108"/>
      <c r="G11" s="167">
        <v>0</v>
      </c>
      <c r="H11" s="168">
        <v>0</v>
      </c>
    </row>
    <row r="12" spans="2:8" s="109" customFormat="1" ht="16.5" customHeight="1">
      <c r="B12" s="169"/>
      <c r="C12" s="54">
        <v>3</v>
      </c>
      <c r="D12" s="58" t="s">
        <v>114</v>
      </c>
      <c r="E12" s="170"/>
      <c r="F12" s="108"/>
      <c r="G12" s="167">
        <f>SUM(G13:G19)</f>
        <v>5443838.970000001</v>
      </c>
      <c r="H12" s="168">
        <f>SUM(H13:H19)</f>
        <v>0</v>
      </c>
    </row>
    <row r="13" spans="2:8" s="109" customFormat="1" ht="16.5" customHeight="1">
      <c r="B13" s="169"/>
      <c r="C13" s="175"/>
      <c r="D13" s="171" t="s">
        <v>79</v>
      </c>
      <c r="E13" s="62" t="s">
        <v>115</v>
      </c>
      <c r="F13" s="108"/>
      <c r="G13" s="172">
        <v>1101497.72</v>
      </c>
      <c r="H13" s="173"/>
    </row>
    <row r="14" spans="2:8" s="109" customFormat="1" ht="16.5" customHeight="1">
      <c r="B14" s="169"/>
      <c r="C14" s="175"/>
      <c r="D14" s="171" t="s">
        <v>79</v>
      </c>
      <c r="E14" s="62" t="s">
        <v>80</v>
      </c>
      <c r="F14" s="108"/>
      <c r="G14" s="172"/>
      <c r="H14" s="173"/>
    </row>
    <row r="15" spans="2:8" s="109" customFormat="1" ht="16.5" customHeight="1">
      <c r="B15" s="169"/>
      <c r="C15" s="175"/>
      <c r="D15" s="171" t="s">
        <v>79</v>
      </c>
      <c r="E15" s="62" t="s">
        <v>81</v>
      </c>
      <c r="F15" s="108"/>
      <c r="G15" s="172">
        <v>31153.47</v>
      </c>
      <c r="H15" s="173"/>
    </row>
    <row r="16" spans="2:8" s="109" customFormat="1" ht="16.5" customHeight="1">
      <c r="B16" s="169"/>
      <c r="C16" s="175"/>
      <c r="D16" s="171" t="s">
        <v>79</v>
      </c>
      <c r="E16" s="62" t="s">
        <v>82</v>
      </c>
      <c r="F16" s="108"/>
      <c r="G16" s="172">
        <v>4311187.78</v>
      </c>
      <c r="H16" s="173"/>
    </row>
    <row r="17" spans="2:8" s="109" customFormat="1" ht="16.5" customHeight="1">
      <c r="B17" s="169"/>
      <c r="C17" s="175"/>
      <c r="D17" s="171" t="s">
        <v>79</v>
      </c>
      <c r="E17" s="62" t="s">
        <v>84</v>
      </c>
      <c r="F17" s="108"/>
      <c r="G17" s="172"/>
      <c r="H17" s="173"/>
    </row>
    <row r="18" spans="2:8" s="109" customFormat="1" ht="16.5" customHeight="1">
      <c r="B18" s="169"/>
      <c r="C18" s="175"/>
      <c r="D18" s="171" t="s">
        <v>79</v>
      </c>
      <c r="E18" s="62"/>
      <c r="F18" s="108"/>
      <c r="G18" s="172"/>
      <c r="H18" s="173"/>
    </row>
    <row r="19" spans="2:8" s="109" customFormat="1" ht="16.5" customHeight="1">
      <c r="B19" s="169"/>
      <c r="C19" s="175"/>
      <c r="D19" s="171" t="s">
        <v>79</v>
      </c>
      <c r="E19" s="62"/>
      <c r="F19" s="108"/>
      <c r="G19" s="172"/>
      <c r="H19" s="173"/>
    </row>
    <row r="20" spans="2:8" s="109" customFormat="1" ht="16.5" customHeight="1">
      <c r="B20" s="169"/>
      <c r="C20" s="54">
        <v>4</v>
      </c>
      <c r="D20" s="58" t="s">
        <v>10</v>
      </c>
      <c r="E20" s="170"/>
      <c r="F20" s="108"/>
      <c r="G20" s="167">
        <f>SUM(G21:G27)</f>
        <v>0</v>
      </c>
      <c r="H20" s="168">
        <f>SUM(H21:H27)</f>
        <v>0</v>
      </c>
    </row>
    <row r="21" spans="2:8" s="109" customFormat="1" ht="16.5" customHeight="1">
      <c r="B21" s="169"/>
      <c r="C21" s="175"/>
      <c r="D21" s="171" t="s">
        <v>79</v>
      </c>
      <c r="E21" s="62" t="s">
        <v>11</v>
      </c>
      <c r="F21" s="108"/>
      <c r="G21" s="172"/>
      <c r="H21" s="173"/>
    </row>
    <row r="22" spans="2:8" s="109" customFormat="1" ht="16.5" customHeight="1">
      <c r="B22" s="169"/>
      <c r="C22" s="175"/>
      <c r="D22" s="171" t="s">
        <v>79</v>
      </c>
      <c r="E22" s="62" t="s">
        <v>83</v>
      </c>
      <c r="F22" s="108"/>
      <c r="G22" s="172"/>
      <c r="H22" s="173"/>
    </row>
    <row r="23" spans="2:8" s="109" customFormat="1" ht="16.5" customHeight="1">
      <c r="B23" s="169"/>
      <c r="C23" s="175"/>
      <c r="D23" s="171" t="s">
        <v>79</v>
      </c>
      <c r="E23" s="62" t="s">
        <v>12</v>
      </c>
      <c r="F23" s="108"/>
      <c r="G23" s="172"/>
      <c r="H23" s="173"/>
    </row>
    <row r="24" spans="2:8" s="109" customFormat="1" ht="16.5" customHeight="1">
      <c r="B24" s="169"/>
      <c r="C24" s="175"/>
      <c r="D24" s="171" t="s">
        <v>79</v>
      </c>
      <c r="E24" s="62" t="s">
        <v>116</v>
      </c>
      <c r="F24" s="108"/>
      <c r="G24" s="172"/>
      <c r="H24" s="173"/>
    </row>
    <row r="25" spans="2:11" s="109" customFormat="1" ht="16.5" customHeight="1">
      <c r="B25" s="169"/>
      <c r="C25" s="175"/>
      <c r="D25" s="171" t="s">
        <v>79</v>
      </c>
      <c r="E25" s="62" t="s">
        <v>13</v>
      </c>
      <c r="F25" s="108"/>
      <c r="G25" s="172"/>
      <c r="H25" s="173"/>
      <c r="K25" s="176"/>
    </row>
    <row r="26" spans="2:8" s="109" customFormat="1" ht="16.5" customHeight="1">
      <c r="B26" s="169"/>
      <c r="C26" s="175"/>
      <c r="D26" s="171" t="s">
        <v>79</v>
      </c>
      <c r="E26" s="62" t="s">
        <v>14</v>
      </c>
      <c r="F26" s="108"/>
      <c r="G26" s="172"/>
      <c r="H26" s="173"/>
    </row>
    <row r="27" spans="2:8" s="109" customFormat="1" ht="16.5" customHeight="1">
      <c r="B27" s="169"/>
      <c r="C27" s="175"/>
      <c r="D27" s="171" t="s">
        <v>79</v>
      </c>
      <c r="E27" s="62"/>
      <c r="F27" s="108"/>
      <c r="G27" s="172"/>
      <c r="H27" s="173"/>
    </row>
    <row r="28" spans="2:8" s="109" customFormat="1" ht="16.5" customHeight="1">
      <c r="B28" s="169"/>
      <c r="C28" s="54">
        <v>5</v>
      </c>
      <c r="D28" s="58" t="s">
        <v>117</v>
      </c>
      <c r="E28" s="170"/>
      <c r="F28" s="108"/>
      <c r="G28" s="167">
        <v>0</v>
      </c>
      <c r="H28" s="168"/>
    </row>
    <row r="29" spans="2:8" s="109" customFormat="1" ht="16.5" customHeight="1">
      <c r="B29" s="169"/>
      <c r="C29" s="54">
        <v>6</v>
      </c>
      <c r="D29" s="58" t="s">
        <v>118</v>
      </c>
      <c r="E29" s="170"/>
      <c r="F29" s="108"/>
      <c r="G29" s="167">
        <v>0</v>
      </c>
      <c r="H29" s="168"/>
    </row>
    <row r="30" spans="2:8" s="109" customFormat="1" ht="16.5" customHeight="1">
      <c r="B30" s="169"/>
      <c r="C30" s="54">
        <v>7</v>
      </c>
      <c r="D30" s="58" t="s">
        <v>15</v>
      </c>
      <c r="E30" s="170"/>
      <c r="F30" s="108"/>
      <c r="G30" s="167">
        <f>SUM(G31:G32)</f>
        <v>0</v>
      </c>
      <c r="H30" s="168">
        <f>SUM(H31:H32)</f>
        <v>0</v>
      </c>
    </row>
    <row r="31" spans="2:8" s="109" customFormat="1" ht="16.5" customHeight="1">
      <c r="B31" s="169"/>
      <c r="C31" s="54"/>
      <c r="D31" s="171" t="s">
        <v>79</v>
      </c>
      <c r="E31" s="170" t="s">
        <v>119</v>
      </c>
      <c r="F31" s="108"/>
      <c r="G31" s="172"/>
      <c r="H31" s="173"/>
    </row>
    <row r="32" spans="2:8" s="109" customFormat="1" ht="16.5" customHeight="1">
      <c r="B32" s="169"/>
      <c r="C32" s="54"/>
      <c r="D32" s="171" t="s">
        <v>79</v>
      </c>
      <c r="E32" s="170"/>
      <c r="F32" s="108"/>
      <c r="G32" s="172"/>
      <c r="H32" s="173"/>
    </row>
    <row r="33" spans="2:8" s="109" customFormat="1" ht="24.75" customHeight="1">
      <c r="B33" s="70" t="s">
        <v>4</v>
      </c>
      <c r="C33" s="188" t="s">
        <v>152</v>
      </c>
      <c r="D33" s="189"/>
      <c r="E33" s="190"/>
      <c r="F33" s="108"/>
      <c r="G33" s="167">
        <f>G34+G35+G41+G42+G43+G44</f>
        <v>25738665</v>
      </c>
      <c r="H33" s="168">
        <f>H34+H35+H41+H42+H43+H44</f>
        <v>0</v>
      </c>
    </row>
    <row r="34" spans="2:8" s="109" customFormat="1" ht="16.5" customHeight="1">
      <c r="B34" s="169"/>
      <c r="C34" s="54">
        <v>1</v>
      </c>
      <c r="D34" s="58" t="s">
        <v>16</v>
      </c>
      <c r="E34" s="170"/>
      <c r="F34" s="108"/>
      <c r="G34" s="167">
        <v>0</v>
      </c>
      <c r="H34" s="168">
        <v>0</v>
      </c>
    </row>
    <row r="35" spans="2:8" s="109" customFormat="1" ht="16.5" customHeight="1">
      <c r="B35" s="169"/>
      <c r="C35" s="54">
        <v>2</v>
      </c>
      <c r="D35" s="58" t="s">
        <v>17</v>
      </c>
      <c r="E35" s="71"/>
      <c r="F35" s="108"/>
      <c r="G35" s="167">
        <f>SUM(G36:G40)</f>
        <v>25738665</v>
      </c>
      <c r="H35" s="168">
        <f>SUM(H36:H40)</f>
        <v>0</v>
      </c>
    </row>
    <row r="36" spans="2:8" s="109" customFormat="1" ht="16.5" customHeight="1">
      <c r="B36" s="169"/>
      <c r="C36" s="175"/>
      <c r="D36" s="171" t="s">
        <v>79</v>
      </c>
      <c r="E36" s="62" t="s">
        <v>22</v>
      </c>
      <c r="F36" s="108"/>
      <c r="G36" s="172"/>
      <c r="H36" s="173"/>
    </row>
    <row r="37" spans="2:8" s="109" customFormat="1" ht="16.5" customHeight="1">
      <c r="B37" s="169"/>
      <c r="C37" s="175"/>
      <c r="D37" s="171" t="s">
        <v>79</v>
      </c>
      <c r="E37" s="62" t="s">
        <v>5</v>
      </c>
      <c r="F37" s="108"/>
      <c r="G37" s="172"/>
      <c r="H37" s="173"/>
    </row>
    <row r="38" spans="2:8" s="109" customFormat="1" ht="16.5" customHeight="1">
      <c r="B38" s="169"/>
      <c r="C38" s="175"/>
      <c r="D38" s="171" t="s">
        <v>79</v>
      </c>
      <c r="E38" s="62" t="s">
        <v>153</v>
      </c>
      <c r="F38" s="108"/>
      <c r="G38" s="172"/>
      <c r="H38" s="129"/>
    </row>
    <row r="39" spans="2:8" s="109" customFormat="1" ht="16.5" customHeight="1">
      <c r="B39" s="169"/>
      <c r="C39" s="175"/>
      <c r="D39" s="171" t="s">
        <v>79</v>
      </c>
      <c r="E39" s="62" t="s">
        <v>146</v>
      </c>
      <c r="F39" s="108"/>
      <c r="G39" s="172">
        <v>22558665</v>
      </c>
      <c r="H39" s="173"/>
    </row>
    <row r="40" spans="2:8" s="109" customFormat="1" ht="16.5" customHeight="1">
      <c r="B40" s="169"/>
      <c r="C40" s="175"/>
      <c r="D40" s="171" t="s">
        <v>79</v>
      </c>
      <c r="E40" s="62" t="s">
        <v>132</v>
      </c>
      <c r="F40" s="108"/>
      <c r="G40" s="172">
        <v>3180000</v>
      </c>
      <c r="H40" s="173"/>
    </row>
    <row r="41" spans="2:8" s="109" customFormat="1" ht="16.5" customHeight="1">
      <c r="B41" s="169"/>
      <c r="C41" s="54">
        <v>3</v>
      </c>
      <c r="D41" s="58" t="s">
        <v>18</v>
      </c>
      <c r="E41" s="170"/>
      <c r="F41" s="108"/>
      <c r="G41" s="167"/>
      <c r="H41" s="168">
        <v>0</v>
      </c>
    </row>
    <row r="42" spans="2:8" s="109" customFormat="1" ht="16.5" customHeight="1">
      <c r="B42" s="169"/>
      <c r="C42" s="54">
        <v>4</v>
      </c>
      <c r="D42" s="58" t="s">
        <v>19</v>
      </c>
      <c r="E42" s="170"/>
      <c r="F42" s="108"/>
      <c r="G42" s="167">
        <v>0</v>
      </c>
      <c r="H42" s="168">
        <v>0</v>
      </c>
    </row>
    <row r="43" spans="2:8" s="109" customFormat="1" ht="16.5" customHeight="1">
      <c r="B43" s="169"/>
      <c r="C43" s="54">
        <v>5</v>
      </c>
      <c r="D43" s="58" t="s">
        <v>20</v>
      </c>
      <c r="E43" s="170"/>
      <c r="F43" s="108"/>
      <c r="G43" s="167">
        <v>0</v>
      </c>
      <c r="H43" s="168">
        <v>0</v>
      </c>
    </row>
    <row r="44" spans="2:8" s="109" customFormat="1" ht="16.5" customHeight="1">
      <c r="B44" s="169"/>
      <c r="C44" s="54">
        <v>6</v>
      </c>
      <c r="D44" s="58" t="s">
        <v>21</v>
      </c>
      <c r="E44" s="170"/>
      <c r="F44" s="108"/>
      <c r="G44" s="167">
        <v>0</v>
      </c>
      <c r="H44" s="168">
        <v>0</v>
      </c>
    </row>
    <row r="45" spans="2:8" s="109" customFormat="1" ht="30" customHeight="1">
      <c r="B45" s="108"/>
      <c r="C45" s="188" t="s">
        <v>154</v>
      </c>
      <c r="D45" s="189"/>
      <c r="E45" s="190"/>
      <c r="F45" s="108"/>
      <c r="G45" s="167">
        <f>G7+G33</f>
        <v>31600417.158</v>
      </c>
      <c r="H45" s="168"/>
    </row>
    <row r="46" spans="2:8" s="109" customFormat="1" ht="9.75" customHeight="1">
      <c r="B46" s="105"/>
      <c r="C46" s="105"/>
      <c r="D46" s="105"/>
      <c r="E46" s="105"/>
      <c r="F46" s="104"/>
      <c r="G46" s="177"/>
      <c r="H46" s="178"/>
    </row>
    <row r="47" spans="2:8" s="109" customFormat="1" ht="15.75" customHeight="1">
      <c r="B47" s="105"/>
      <c r="C47" s="105"/>
      <c r="D47" s="105"/>
      <c r="E47" s="105"/>
      <c r="F47" s="104"/>
      <c r="G47" s="177"/>
      <c r="H47" s="178"/>
    </row>
    <row r="49" ht="12.75">
      <c r="G49" s="160">
        <f>G45-'[1]Pasivet'!G44</f>
        <v>0.48180000111460686</v>
      </c>
    </row>
  </sheetData>
  <sheetProtection/>
  <mergeCells count="7">
    <mergeCell ref="C45:E45"/>
    <mergeCell ref="B3:H3"/>
    <mergeCell ref="B5:B6"/>
    <mergeCell ref="C5:E6"/>
    <mergeCell ref="F5:F6"/>
    <mergeCell ref="C7:E7"/>
    <mergeCell ref="C33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H49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2.421875" style="75" customWidth="1"/>
    <col min="2" max="2" width="3.7109375" style="77" customWidth="1"/>
    <col min="3" max="3" width="2.7109375" style="77" customWidth="1"/>
    <col min="4" max="4" width="4.00390625" style="77" customWidth="1"/>
    <col min="5" max="5" width="40.57421875" style="75" customWidth="1"/>
    <col min="6" max="6" width="8.28125" style="75" customWidth="1"/>
    <col min="7" max="7" width="15.7109375" style="150" customWidth="1"/>
    <col min="8" max="8" width="15.7109375" style="78" customWidth="1"/>
    <col min="9" max="9" width="1.421875" style="75" customWidth="1"/>
    <col min="10" max="16384" width="9.140625" style="75" customWidth="1"/>
  </cols>
  <sheetData>
    <row r="2" spans="2:8" s="51" customFormat="1" ht="6" customHeight="1">
      <c r="B2" s="48"/>
      <c r="C2" s="49"/>
      <c r="D2" s="49"/>
      <c r="E2" s="50"/>
      <c r="G2" s="140"/>
      <c r="H2" s="52"/>
    </row>
    <row r="3" spans="2:8" s="79" customFormat="1" ht="18" customHeight="1">
      <c r="B3" s="191" t="s">
        <v>134</v>
      </c>
      <c r="C3" s="191"/>
      <c r="D3" s="191"/>
      <c r="E3" s="191"/>
      <c r="F3" s="191"/>
      <c r="G3" s="191"/>
      <c r="H3" s="191"/>
    </row>
    <row r="4" spans="2:8" s="23" customFormat="1" ht="6.75" customHeight="1">
      <c r="B4" s="80"/>
      <c r="C4" s="80"/>
      <c r="D4" s="80"/>
      <c r="G4" s="141"/>
      <c r="H4" s="81"/>
    </row>
    <row r="5" spans="2:8" s="79" customFormat="1" ht="15.75" customHeight="1">
      <c r="B5" s="200" t="s">
        <v>2</v>
      </c>
      <c r="C5" s="202" t="s">
        <v>46</v>
      </c>
      <c r="D5" s="203"/>
      <c r="E5" s="204"/>
      <c r="F5" s="200" t="s">
        <v>8</v>
      </c>
      <c r="G5" s="142" t="s">
        <v>109</v>
      </c>
      <c r="H5" s="82" t="s">
        <v>109</v>
      </c>
    </row>
    <row r="6" spans="2:8" s="79" customFormat="1" ht="15.75" customHeight="1">
      <c r="B6" s="201"/>
      <c r="C6" s="205"/>
      <c r="D6" s="206"/>
      <c r="E6" s="207"/>
      <c r="F6" s="201"/>
      <c r="G6" s="143" t="s">
        <v>110</v>
      </c>
      <c r="H6" s="83" t="s">
        <v>127</v>
      </c>
    </row>
    <row r="7" spans="2:8" s="56" customFormat="1" ht="24.75" customHeight="1">
      <c r="B7" s="70" t="s">
        <v>3</v>
      </c>
      <c r="C7" s="188" t="s">
        <v>111</v>
      </c>
      <c r="D7" s="189"/>
      <c r="E7" s="190"/>
      <c r="F7" s="60"/>
      <c r="G7" s="144">
        <f>G8+G9+G12+G23+G24</f>
        <v>31450798.43</v>
      </c>
      <c r="H7" s="103">
        <f>H8+H9+H12+H23+H24</f>
        <v>0</v>
      </c>
    </row>
    <row r="8" spans="2:8" s="56" customFormat="1" ht="15.75" customHeight="1">
      <c r="B8" s="57"/>
      <c r="C8" s="54">
        <v>1</v>
      </c>
      <c r="D8" s="58" t="s">
        <v>23</v>
      </c>
      <c r="E8" s="59"/>
      <c r="F8" s="60"/>
      <c r="G8" s="144">
        <v>0</v>
      </c>
      <c r="H8" s="103">
        <v>0</v>
      </c>
    </row>
    <row r="9" spans="2:8" s="56" customFormat="1" ht="15.75" customHeight="1">
      <c r="B9" s="57"/>
      <c r="C9" s="54">
        <v>2</v>
      </c>
      <c r="D9" s="58" t="s">
        <v>24</v>
      </c>
      <c r="E9" s="59"/>
      <c r="F9" s="60"/>
      <c r="G9" s="144">
        <f>SUM(G10:G11)</f>
        <v>0</v>
      </c>
      <c r="H9" s="103">
        <f>SUM(H10:H11)</f>
        <v>0</v>
      </c>
    </row>
    <row r="10" spans="2:8" s="65" customFormat="1" ht="15.75" customHeight="1">
      <c r="B10" s="57"/>
      <c r="C10" s="67"/>
      <c r="D10" s="61" t="s">
        <v>79</v>
      </c>
      <c r="E10" s="62" t="s">
        <v>85</v>
      </c>
      <c r="F10" s="63"/>
      <c r="G10" s="145"/>
      <c r="H10" s="64"/>
    </row>
    <row r="11" spans="2:8" s="65" customFormat="1" ht="15.75" customHeight="1">
      <c r="B11" s="66"/>
      <c r="C11" s="68"/>
      <c r="D11" s="69" t="s">
        <v>79</v>
      </c>
      <c r="E11" s="62" t="s">
        <v>112</v>
      </c>
      <c r="F11" s="63"/>
      <c r="G11" s="145"/>
      <c r="H11" s="64"/>
    </row>
    <row r="12" spans="2:8" s="56" customFormat="1" ht="15.75" customHeight="1">
      <c r="B12" s="66"/>
      <c r="C12" s="54">
        <v>3</v>
      </c>
      <c r="D12" s="58" t="s">
        <v>25</v>
      </c>
      <c r="E12" s="59"/>
      <c r="F12" s="60"/>
      <c r="G12" s="144">
        <f>SUM(G13:G22)</f>
        <v>31450798.43</v>
      </c>
      <c r="H12" s="103">
        <f>SUM(H13:H22)</f>
        <v>0</v>
      </c>
    </row>
    <row r="13" spans="2:8" s="65" customFormat="1" ht="15.75" customHeight="1">
      <c r="B13" s="57"/>
      <c r="C13" s="67"/>
      <c r="D13" s="61" t="s">
        <v>79</v>
      </c>
      <c r="E13" s="62" t="s">
        <v>120</v>
      </c>
      <c r="F13" s="63"/>
      <c r="G13" s="145">
        <v>30318331.43</v>
      </c>
      <c r="H13" s="64"/>
    </row>
    <row r="14" spans="2:8" s="65" customFormat="1" ht="15.75" customHeight="1">
      <c r="B14" s="66"/>
      <c r="C14" s="68"/>
      <c r="D14" s="69" t="s">
        <v>79</v>
      </c>
      <c r="E14" s="62" t="s">
        <v>121</v>
      </c>
      <c r="F14" s="63"/>
      <c r="G14" s="145">
        <v>942026</v>
      </c>
      <c r="H14" s="64"/>
    </row>
    <row r="15" spans="2:8" s="65" customFormat="1" ht="15.75" customHeight="1">
      <c r="B15" s="66"/>
      <c r="C15" s="68"/>
      <c r="D15" s="69" t="s">
        <v>79</v>
      </c>
      <c r="E15" s="62" t="s">
        <v>86</v>
      </c>
      <c r="F15" s="63"/>
      <c r="G15" s="145">
        <v>131995</v>
      </c>
      <c r="H15" s="64"/>
    </row>
    <row r="16" spans="2:8" s="65" customFormat="1" ht="15.75" customHeight="1">
      <c r="B16" s="66"/>
      <c r="C16" s="68"/>
      <c r="D16" s="69" t="s">
        <v>79</v>
      </c>
      <c r="E16" s="62" t="s">
        <v>87</v>
      </c>
      <c r="F16" s="63"/>
      <c r="G16" s="145">
        <v>58446</v>
      </c>
      <c r="H16" s="64"/>
    </row>
    <row r="17" spans="2:8" s="65" customFormat="1" ht="15.75" customHeight="1">
      <c r="B17" s="66"/>
      <c r="C17" s="68"/>
      <c r="D17" s="69" t="s">
        <v>79</v>
      </c>
      <c r="E17" s="62" t="s">
        <v>88</v>
      </c>
      <c r="F17" s="63"/>
      <c r="G17" s="145"/>
      <c r="H17" s="64"/>
    </row>
    <row r="18" spans="2:8" s="65" customFormat="1" ht="15.75" customHeight="1">
      <c r="B18" s="66"/>
      <c r="C18" s="68"/>
      <c r="D18" s="69" t="s">
        <v>79</v>
      </c>
      <c r="E18" s="62" t="s">
        <v>89</v>
      </c>
      <c r="F18" s="63"/>
      <c r="G18" s="145"/>
      <c r="H18" s="64"/>
    </row>
    <row r="19" spans="2:8" s="65" customFormat="1" ht="15.75" customHeight="1">
      <c r="B19" s="66"/>
      <c r="C19" s="68"/>
      <c r="D19" s="69" t="s">
        <v>79</v>
      </c>
      <c r="E19" s="62" t="s">
        <v>90</v>
      </c>
      <c r="F19" s="63"/>
      <c r="G19" s="145"/>
      <c r="H19" s="64"/>
    </row>
    <row r="20" spans="2:8" s="65" customFormat="1" ht="15.75" customHeight="1">
      <c r="B20" s="66"/>
      <c r="C20" s="68"/>
      <c r="D20" s="69" t="s">
        <v>79</v>
      </c>
      <c r="E20" s="62" t="s">
        <v>84</v>
      </c>
      <c r="F20" s="63"/>
      <c r="G20" s="145"/>
      <c r="H20" s="64"/>
    </row>
    <row r="21" spans="2:8" s="65" customFormat="1" ht="15.75" customHeight="1">
      <c r="B21" s="66"/>
      <c r="C21" s="68"/>
      <c r="D21" s="69" t="s">
        <v>79</v>
      </c>
      <c r="E21" s="62" t="s">
        <v>92</v>
      </c>
      <c r="F21" s="63"/>
      <c r="G21" s="145"/>
      <c r="H21" s="64"/>
    </row>
    <row r="22" spans="2:8" s="65" customFormat="1" ht="15.75" customHeight="1">
      <c r="B22" s="66"/>
      <c r="C22" s="68"/>
      <c r="D22" s="69" t="s">
        <v>79</v>
      </c>
      <c r="E22" s="62" t="s">
        <v>91</v>
      </c>
      <c r="F22" s="63"/>
      <c r="G22" s="145"/>
      <c r="H22" s="64"/>
    </row>
    <row r="23" spans="2:8" s="56" customFormat="1" ht="15.75" customHeight="1">
      <c r="B23" s="66"/>
      <c r="C23" s="54">
        <v>4</v>
      </c>
      <c r="D23" s="58" t="s">
        <v>26</v>
      </c>
      <c r="E23" s="59"/>
      <c r="F23" s="60"/>
      <c r="G23" s="144">
        <v>0</v>
      </c>
      <c r="H23" s="103">
        <v>0</v>
      </c>
    </row>
    <row r="24" spans="2:8" s="56" customFormat="1" ht="15.75" customHeight="1">
      <c r="B24" s="57"/>
      <c r="C24" s="54">
        <v>5</v>
      </c>
      <c r="D24" s="58" t="s">
        <v>122</v>
      </c>
      <c r="E24" s="59"/>
      <c r="F24" s="60"/>
      <c r="G24" s="144">
        <v>0</v>
      </c>
      <c r="H24" s="103">
        <v>0</v>
      </c>
    </row>
    <row r="25" spans="2:8" s="56" customFormat="1" ht="24.75" customHeight="1">
      <c r="B25" s="70" t="s">
        <v>4</v>
      </c>
      <c r="C25" s="188" t="s">
        <v>47</v>
      </c>
      <c r="D25" s="189"/>
      <c r="E25" s="190"/>
      <c r="F25" s="60"/>
      <c r="G25" s="144">
        <f>G26+G29+G30+G31</f>
        <v>0</v>
      </c>
      <c r="H25" s="103">
        <f>H26+H29+H30+H31</f>
        <v>0</v>
      </c>
    </row>
    <row r="26" spans="2:8" s="56" customFormat="1" ht="15.75" customHeight="1">
      <c r="B26" s="57"/>
      <c r="C26" s="54">
        <v>1</v>
      </c>
      <c r="D26" s="58" t="s">
        <v>31</v>
      </c>
      <c r="E26" s="71"/>
      <c r="F26" s="60"/>
      <c r="G26" s="144">
        <f>SUM(G27:G28)</f>
        <v>0</v>
      </c>
      <c r="H26" s="103">
        <f>SUM(H27:H28)</f>
        <v>0</v>
      </c>
    </row>
    <row r="27" spans="2:8" s="65" customFormat="1" ht="15.75" customHeight="1">
      <c r="B27" s="57"/>
      <c r="C27" s="67"/>
      <c r="D27" s="61" t="s">
        <v>79</v>
      </c>
      <c r="E27" s="62" t="s">
        <v>32</v>
      </c>
      <c r="F27" s="63"/>
      <c r="G27" s="145"/>
      <c r="H27" s="64"/>
    </row>
    <row r="28" spans="2:8" s="65" customFormat="1" ht="15.75" customHeight="1">
      <c r="B28" s="66"/>
      <c r="C28" s="68"/>
      <c r="D28" s="69" t="s">
        <v>79</v>
      </c>
      <c r="E28" s="62" t="s">
        <v>29</v>
      </c>
      <c r="F28" s="63"/>
      <c r="G28" s="145"/>
      <c r="H28" s="64"/>
    </row>
    <row r="29" spans="2:8" s="56" customFormat="1" ht="15.75" customHeight="1">
      <c r="B29" s="66"/>
      <c r="C29" s="54">
        <v>2</v>
      </c>
      <c r="D29" s="58" t="s">
        <v>33</v>
      </c>
      <c r="E29" s="59"/>
      <c r="F29" s="60"/>
      <c r="G29" s="144">
        <v>0</v>
      </c>
      <c r="H29" s="103">
        <v>0</v>
      </c>
    </row>
    <row r="30" spans="2:8" s="56" customFormat="1" ht="15.75" customHeight="1">
      <c r="B30" s="57"/>
      <c r="C30" s="54">
        <v>3</v>
      </c>
      <c r="D30" s="58" t="s">
        <v>26</v>
      </c>
      <c r="E30" s="59"/>
      <c r="F30" s="60"/>
      <c r="G30" s="144">
        <v>0</v>
      </c>
      <c r="H30" s="103">
        <v>0</v>
      </c>
    </row>
    <row r="31" spans="2:8" s="56" customFormat="1" ht="15.75" customHeight="1">
      <c r="B31" s="57"/>
      <c r="C31" s="54">
        <v>4</v>
      </c>
      <c r="D31" s="58" t="s">
        <v>34</v>
      </c>
      <c r="E31" s="59"/>
      <c r="F31" s="60"/>
      <c r="G31" s="144">
        <v>0</v>
      </c>
      <c r="H31" s="103">
        <v>0</v>
      </c>
    </row>
    <row r="32" spans="2:8" s="56" customFormat="1" ht="24.75" customHeight="1">
      <c r="B32" s="57"/>
      <c r="C32" s="188" t="s">
        <v>49</v>
      </c>
      <c r="D32" s="189"/>
      <c r="E32" s="190"/>
      <c r="F32" s="60"/>
      <c r="G32" s="144">
        <f>G7+G25</f>
        <v>31450798.43</v>
      </c>
      <c r="H32" s="103">
        <f>H7+H25</f>
        <v>0</v>
      </c>
    </row>
    <row r="33" spans="2:8" s="56" customFormat="1" ht="24.75" customHeight="1">
      <c r="B33" s="70" t="s">
        <v>35</v>
      </c>
      <c r="C33" s="188" t="s">
        <v>36</v>
      </c>
      <c r="D33" s="189"/>
      <c r="E33" s="190"/>
      <c r="F33" s="60"/>
      <c r="G33" s="144">
        <f>SUM(G34:G43)</f>
        <v>149618.2462000001</v>
      </c>
      <c r="H33" s="103">
        <f>SUM(H34:H43)</f>
        <v>0</v>
      </c>
    </row>
    <row r="34" spans="2:8" s="56" customFormat="1" ht="15.75" customHeight="1">
      <c r="B34" s="57"/>
      <c r="C34" s="54">
        <v>1</v>
      </c>
      <c r="D34" s="58" t="s">
        <v>37</v>
      </c>
      <c r="E34" s="59"/>
      <c r="F34" s="60"/>
      <c r="G34" s="146">
        <v>100000</v>
      </c>
      <c r="H34" s="55"/>
    </row>
    <row r="35" spans="2:8" s="56" customFormat="1" ht="15.75" customHeight="1">
      <c r="B35" s="57"/>
      <c r="C35" s="84">
        <v>2</v>
      </c>
      <c r="D35" s="58" t="s">
        <v>38</v>
      </c>
      <c r="E35" s="59"/>
      <c r="F35" s="60"/>
      <c r="G35" s="146"/>
      <c r="H35" s="55"/>
    </row>
    <row r="36" spans="2:8" s="56" customFormat="1" ht="15.75" customHeight="1">
      <c r="B36" s="57"/>
      <c r="C36" s="54">
        <v>3</v>
      </c>
      <c r="D36" s="58" t="s">
        <v>39</v>
      </c>
      <c r="E36" s="59"/>
      <c r="F36" s="60"/>
      <c r="G36" s="146"/>
      <c r="H36" s="55"/>
    </row>
    <row r="37" spans="2:8" s="56" customFormat="1" ht="15.75" customHeight="1">
      <c r="B37" s="57"/>
      <c r="C37" s="84">
        <v>4</v>
      </c>
      <c r="D37" s="58" t="s">
        <v>40</v>
      </c>
      <c r="E37" s="59"/>
      <c r="F37" s="60"/>
      <c r="G37" s="146"/>
      <c r="H37" s="55"/>
    </row>
    <row r="38" spans="2:8" s="56" customFormat="1" ht="15.75" customHeight="1">
      <c r="B38" s="57"/>
      <c r="C38" s="54">
        <v>5</v>
      </c>
      <c r="D38" s="58" t="s">
        <v>93</v>
      </c>
      <c r="E38" s="59"/>
      <c r="F38" s="60"/>
      <c r="G38" s="146"/>
      <c r="H38" s="55"/>
    </row>
    <row r="39" spans="2:8" s="56" customFormat="1" ht="15.75" customHeight="1">
      <c r="B39" s="57"/>
      <c r="C39" s="84">
        <v>6</v>
      </c>
      <c r="D39" s="58" t="s">
        <v>41</v>
      </c>
      <c r="E39" s="59"/>
      <c r="F39" s="60"/>
      <c r="G39" s="146"/>
      <c r="H39" s="55"/>
    </row>
    <row r="40" spans="2:8" s="56" customFormat="1" ht="15.75" customHeight="1">
      <c r="B40" s="57"/>
      <c r="C40" s="54">
        <v>7</v>
      </c>
      <c r="D40" s="58" t="s">
        <v>42</v>
      </c>
      <c r="E40" s="59"/>
      <c r="F40" s="60"/>
      <c r="G40" s="146"/>
      <c r="H40" s="55"/>
    </row>
    <row r="41" spans="2:8" s="56" customFormat="1" ht="15.75" customHeight="1">
      <c r="B41" s="57"/>
      <c r="C41" s="84">
        <v>8</v>
      </c>
      <c r="D41" s="58" t="s">
        <v>43</v>
      </c>
      <c r="E41" s="59"/>
      <c r="F41" s="60"/>
      <c r="G41" s="146"/>
      <c r="H41" s="55"/>
    </row>
    <row r="42" spans="2:8" s="56" customFormat="1" ht="15.75" customHeight="1">
      <c r="B42" s="57"/>
      <c r="C42" s="54">
        <v>9</v>
      </c>
      <c r="D42" s="58" t="s">
        <v>44</v>
      </c>
      <c r="E42" s="59"/>
      <c r="F42" s="60"/>
      <c r="G42" s="146"/>
      <c r="H42" s="55"/>
    </row>
    <row r="43" spans="2:8" s="56" customFormat="1" ht="15.75" customHeight="1">
      <c r="B43" s="57"/>
      <c r="C43" s="84">
        <v>10</v>
      </c>
      <c r="D43" s="58" t="s">
        <v>45</v>
      </c>
      <c r="E43" s="59"/>
      <c r="F43" s="60"/>
      <c r="G43" s="146">
        <f>'Rez.01'!F30</f>
        <v>49618.246200000096</v>
      </c>
      <c r="H43" s="55"/>
    </row>
    <row r="44" spans="2:8" s="56" customFormat="1" ht="24.75" customHeight="1">
      <c r="B44" s="57"/>
      <c r="C44" s="188" t="s">
        <v>48</v>
      </c>
      <c r="D44" s="189"/>
      <c r="E44" s="190"/>
      <c r="F44" s="60"/>
      <c r="G44" s="144">
        <f>G32+G33</f>
        <v>31600416.6762</v>
      </c>
      <c r="H44" s="103">
        <f>H32+H33</f>
        <v>0</v>
      </c>
    </row>
    <row r="45" spans="2:8" s="56" customFormat="1" ht="15.75" customHeight="1">
      <c r="B45" s="72"/>
      <c r="C45" s="72"/>
      <c r="D45" s="85"/>
      <c r="E45" s="73"/>
      <c r="F45" s="73"/>
      <c r="G45" s="147"/>
      <c r="H45" s="74"/>
    </row>
    <row r="46" spans="2:8" s="56" customFormat="1" ht="15.75" customHeight="1">
      <c r="B46" s="72"/>
      <c r="C46" s="72"/>
      <c r="D46" s="85"/>
      <c r="E46" s="73"/>
      <c r="F46" s="73"/>
      <c r="G46" s="148"/>
      <c r="H46" s="74"/>
    </row>
    <row r="47" spans="2:8" s="56" customFormat="1" ht="15.75" customHeight="1">
      <c r="B47" s="72"/>
      <c r="C47" s="72"/>
      <c r="D47" s="85"/>
      <c r="E47" s="73"/>
      <c r="F47" s="73"/>
      <c r="G47" s="147"/>
      <c r="H47" s="74"/>
    </row>
    <row r="48" spans="2:8" s="56" customFormat="1" ht="15.75" customHeight="1">
      <c r="B48" s="72"/>
      <c r="C48" s="72"/>
      <c r="D48" s="72"/>
      <c r="E48" s="72"/>
      <c r="F48" s="73"/>
      <c r="G48" s="147"/>
      <c r="H48" s="74"/>
    </row>
    <row r="49" spans="2:8" ht="12.75">
      <c r="B49" s="86"/>
      <c r="C49" s="86"/>
      <c r="D49" s="87"/>
      <c r="E49" s="88"/>
      <c r="F49" s="88"/>
      <c r="G49" s="149"/>
      <c r="H49" s="89"/>
    </row>
  </sheetData>
  <sheetProtection/>
  <mergeCells count="9">
    <mergeCell ref="C33:E33"/>
    <mergeCell ref="C44:E44"/>
    <mergeCell ref="B5:B6"/>
    <mergeCell ref="C5:E6"/>
    <mergeCell ref="C25:E25"/>
    <mergeCell ref="B3:H3"/>
    <mergeCell ref="C32:E32"/>
    <mergeCell ref="C7:E7"/>
    <mergeCell ref="F5:F6"/>
  </mergeCells>
  <printOptions horizontalCentered="1" verticalCentered="1"/>
  <pageMargins left="0" right="0" top="0" bottom="0" header="0.27" footer="0.26"/>
  <pageSetup horizontalDpi="300" verticalDpi="300" orientation="portrait" r:id="rId1"/>
  <ignoredErrors>
    <ignoredError sqref="G12:H12 G26:H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H42"/>
  <sheetViews>
    <sheetView zoomScalePageLayoutView="0" workbookViewId="0" topLeftCell="A17">
      <selection activeCell="J10" sqref="J10"/>
    </sheetView>
  </sheetViews>
  <sheetFormatPr defaultColWidth="9.140625" defaultRowHeight="12.75"/>
  <cols>
    <col min="1" max="1" width="4.421875" style="23" customWidth="1"/>
    <col min="2" max="2" width="5.00390625" style="80" customWidth="1"/>
    <col min="3" max="3" width="5.28125" style="80" customWidth="1"/>
    <col min="4" max="4" width="2.7109375" style="80" customWidth="1"/>
    <col min="5" max="5" width="49.57421875" style="23" customWidth="1"/>
    <col min="6" max="6" width="17.00390625" style="81" customWidth="1"/>
    <col min="7" max="7" width="14.7109375" style="81" customWidth="1"/>
    <col min="8" max="8" width="3.7109375" style="23" customWidth="1"/>
    <col min="9" max="16384" width="9.140625" style="23" customWidth="1"/>
  </cols>
  <sheetData>
    <row r="2" spans="2:8" s="79" customFormat="1" ht="7.5" customHeight="1">
      <c r="B2" s="48"/>
      <c r="C2" s="48"/>
      <c r="D2" s="49"/>
      <c r="E2" s="50"/>
      <c r="F2" s="52"/>
      <c r="G2" s="90"/>
      <c r="H2" s="51"/>
    </row>
    <row r="3" spans="2:8" s="79" customFormat="1" ht="29.25" customHeight="1">
      <c r="B3" s="208" t="s">
        <v>135</v>
      </c>
      <c r="C3" s="208"/>
      <c r="D3" s="208"/>
      <c r="E3" s="208"/>
      <c r="F3" s="208"/>
      <c r="G3" s="208"/>
      <c r="H3" s="91"/>
    </row>
    <row r="4" spans="2:8" s="79" customFormat="1" ht="18.75" customHeight="1">
      <c r="B4" s="209" t="s">
        <v>107</v>
      </c>
      <c r="C4" s="209"/>
      <c r="D4" s="209"/>
      <c r="E4" s="209"/>
      <c r="F4" s="209"/>
      <c r="G4" s="209"/>
      <c r="H4" s="53"/>
    </row>
    <row r="5" ht="7.5" customHeight="1"/>
    <row r="6" spans="2:8" s="79" customFormat="1" ht="15.75" customHeight="1">
      <c r="B6" s="210" t="s">
        <v>2</v>
      </c>
      <c r="C6" s="212" t="s">
        <v>108</v>
      </c>
      <c r="D6" s="213"/>
      <c r="E6" s="214"/>
      <c r="F6" s="92" t="s">
        <v>109</v>
      </c>
      <c r="G6" s="92" t="s">
        <v>109</v>
      </c>
      <c r="H6" s="56"/>
    </row>
    <row r="7" spans="2:8" s="79" customFormat="1" ht="15.75" customHeight="1">
      <c r="B7" s="211"/>
      <c r="C7" s="215"/>
      <c r="D7" s="216"/>
      <c r="E7" s="217"/>
      <c r="F7" s="93" t="s">
        <v>110</v>
      </c>
      <c r="G7" s="94" t="s">
        <v>127</v>
      </c>
      <c r="H7" s="56"/>
    </row>
    <row r="8" spans="2:7" s="79" customFormat="1" ht="24.75" customHeight="1">
      <c r="B8" s="95">
        <v>1</v>
      </c>
      <c r="C8" s="218" t="s">
        <v>50</v>
      </c>
      <c r="D8" s="219"/>
      <c r="E8" s="220"/>
      <c r="F8" s="138">
        <v>1303866.928</v>
      </c>
      <c r="G8" s="123">
        <v>0</v>
      </c>
    </row>
    <row r="9" spans="2:7" s="79" customFormat="1" ht="24.75" customHeight="1">
      <c r="B9" s="95">
        <v>2</v>
      </c>
      <c r="C9" s="218" t="s">
        <v>51</v>
      </c>
      <c r="D9" s="219"/>
      <c r="E9" s="220"/>
      <c r="F9" s="139"/>
      <c r="G9" s="123">
        <v>0</v>
      </c>
    </row>
    <row r="10" spans="2:7" s="79" customFormat="1" ht="24.75" customHeight="1">
      <c r="B10" s="76">
        <v>3</v>
      </c>
      <c r="C10" s="218" t="s">
        <v>123</v>
      </c>
      <c r="D10" s="219"/>
      <c r="E10" s="220"/>
      <c r="F10" s="124"/>
      <c r="G10" s="124">
        <v>0</v>
      </c>
    </row>
    <row r="11" spans="2:7" s="79" customFormat="1" ht="24.75" customHeight="1">
      <c r="B11" s="76">
        <v>4</v>
      </c>
      <c r="C11" s="218" t="s">
        <v>94</v>
      </c>
      <c r="D11" s="219"/>
      <c r="E11" s="220"/>
      <c r="F11" s="124"/>
      <c r="G11" s="124">
        <v>0</v>
      </c>
    </row>
    <row r="12" spans="2:7" s="79" customFormat="1" ht="24.75" customHeight="1">
      <c r="B12" s="76">
        <v>5</v>
      </c>
      <c r="C12" s="218" t="s">
        <v>95</v>
      </c>
      <c r="D12" s="219"/>
      <c r="E12" s="220"/>
      <c r="F12" s="125">
        <f>SUM(F13:F14)</f>
        <v>1194786.5</v>
      </c>
      <c r="G12" s="125">
        <f>SUM(G13:G14)</f>
        <v>0</v>
      </c>
    </row>
    <row r="13" spans="2:8" s="79" customFormat="1" ht="24.75" customHeight="1">
      <c r="B13" s="76"/>
      <c r="C13" s="96"/>
      <c r="D13" s="221" t="s">
        <v>96</v>
      </c>
      <c r="E13" s="222"/>
      <c r="F13" s="126">
        <v>1102419</v>
      </c>
      <c r="G13" s="126">
        <v>0</v>
      </c>
      <c r="H13" s="65"/>
    </row>
    <row r="14" spans="2:8" s="79" customFormat="1" ht="24.75" customHeight="1">
      <c r="B14" s="76"/>
      <c r="C14" s="96"/>
      <c r="D14" s="221" t="s">
        <v>97</v>
      </c>
      <c r="E14" s="222"/>
      <c r="F14" s="126">
        <v>92367.5</v>
      </c>
      <c r="G14" s="126">
        <v>0</v>
      </c>
      <c r="H14" s="65"/>
    </row>
    <row r="15" spans="2:7" s="79" customFormat="1" ht="24.75" customHeight="1">
      <c r="B15" s="95">
        <v>6</v>
      </c>
      <c r="C15" s="218" t="s">
        <v>98</v>
      </c>
      <c r="D15" s="219"/>
      <c r="E15" s="220"/>
      <c r="F15" s="130"/>
      <c r="G15" s="123">
        <v>0</v>
      </c>
    </row>
    <row r="16" spans="2:7" s="79" customFormat="1" ht="24.75" customHeight="1">
      <c r="B16" s="95">
        <v>7</v>
      </c>
      <c r="C16" s="218" t="s">
        <v>99</v>
      </c>
      <c r="D16" s="219"/>
      <c r="E16" s="220"/>
      <c r="F16" s="123">
        <f>7707+4691.14+8181.2+36.37+30000</f>
        <v>50615.71</v>
      </c>
      <c r="G16" s="123">
        <v>0</v>
      </c>
    </row>
    <row r="17" spans="2:8" s="79" customFormat="1" ht="39.75" customHeight="1">
      <c r="B17" s="95">
        <v>8</v>
      </c>
      <c r="C17" s="188" t="s">
        <v>100</v>
      </c>
      <c r="D17" s="189"/>
      <c r="E17" s="190"/>
      <c r="F17" s="127">
        <f>F11+F12+F15+F16</f>
        <v>1245402.21</v>
      </c>
      <c r="G17" s="127">
        <f>G11+G12+G15+G16</f>
        <v>0</v>
      </c>
      <c r="H17" s="56"/>
    </row>
    <row r="18" spans="2:8" s="79" customFormat="1" ht="39.75" customHeight="1">
      <c r="B18" s="95">
        <v>9</v>
      </c>
      <c r="C18" s="223" t="s">
        <v>101</v>
      </c>
      <c r="D18" s="224"/>
      <c r="E18" s="225"/>
      <c r="F18" s="127">
        <f>F8+F9+F10-F17</f>
        <v>58464.71800000011</v>
      </c>
      <c r="G18" s="127">
        <f>G8+G9+G10-G17</f>
        <v>0</v>
      </c>
      <c r="H18" s="56"/>
    </row>
    <row r="19" spans="2:7" s="79" customFormat="1" ht="24.75" customHeight="1">
      <c r="B19" s="95">
        <v>10</v>
      </c>
      <c r="C19" s="218" t="s">
        <v>52</v>
      </c>
      <c r="D19" s="219"/>
      <c r="E19" s="220"/>
      <c r="F19" s="123">
        <v>0</v>
      </c>
      <c r="G19" s="123">
        <v>0</v>
      </c>
    </row>
    <row r="20" spans="2:7" s="79" customFormat="1" ht="24.75" customHeight="1">
      <c r="B20" s="95">
        <v>11</v>
      </c>
      <c r="C20" s="218" t="s">
        <v>102</v>
      </c>
      <c r="D20" s="219"/>
      <c r="E20" s="220"/>
      <c r="F20" s="123">
        <v>0</v>
      </c>
      <c r="G20" s="123">
        <v>0</v>
      </c>
    </row>
    <row r="21" spans="2:7" s="79" customFormat="1" ht="24.75" customHeight="1">
      <c r="B21" s="95">
        <v>12</v>
      </c>
      <c r="C21" s="218" t="s">
        <v>53</v>
      </c>
      <c r="D21" s="219"/>
      <c r="E21" s="220"/>
      <c r="F21" s="123"/>
      <c r="G21" s="123">
        <v>0</v>
      </c>
    </row>
    <row r="22" spans="2:8" s="79" customFormat="1" ht="24.75" customHeight="1">
      <c r="B22" s="95"/>
      <c r="C22" s="97">
        <v>121</v>
      </c>
      <c r="D22" s="221" t="s">
        <v>54</v>
      </c>
      <c r="E22" s="222"/>
      <c r="F22" s="128"/>
      <c r="G22" s="128">
        <v>0</v>
      </c>
      <c r="H22" s="65"/>
    </row>
    <row r="23" spans="2:8" s="79" customFormat="1" ht="24.75" customHeight="1">
      <c r="B23" s="95"/>
      <c r="C23" s="96">
        <v>122</v>
      </c>
      <c r="D23" s="221" t="s">
        <v>103</v>
      </c>
      <c r="E23" s="222"/>
      <c r="F23" s="128"/>
      <c r="G23" s="128">
        <v>0</v>
      </c>
      <c r="H23" s="65"/>
    </row>
    <row r="24" spans="2:8" s="79" customFormat="1" ht="24.75" customHeight="1">
      <c r="B24" s="95"/>
      <c r="C24" s="96">
        <v>123</v>
      </c>
      <c r="D24" s="221" t="s">
        <v>55</v>
      </c>
      <c r="E24" s="222"/>
      <c r="F24" s="128"/>
      <c r="G24" s="128">
        <v>0</v>
      </c>
      <c r="H24" s="65"/>
    </row>
    <row r="25" spans="2:8" s="79" customFormat="1" ht="24.75" customHeight="1">
      <c r="B25" s="95"/>
      <c r="C25" s="96">
        <v>124</v>
      </c>
      <c r="D25" s="221" t="s">
        <v>56</v>
      </c>
      <c r="E25" s="222"/>
      <c r="F25" s="128"/>
      <c r="G25" s="128">
        <v>0</v>
      </c>
      <c r="H25" s="65"/>
    </row>
    <row r="26" spans="2:8" s="79" customFormat="1" ht="39.75" customHeight="1">
      <c r="B26" s="95">
        <v>13</v>
      </c>
      <c r="C26" s="223" t="s">
        <v>57</v>
      </c>
      <c r="D26" s="224"/>
      <c r="E26" s="225"/>
      <c r="F26" s="127">
        <f>F19+F20+F21</f>
        <v>0</v>
      </c>
      <c r="G26" s="127">
        <f>G19+G20+G21</f>
        <v>0</v>
      </c>
      <c r="H26" s="56"/>
    </row>
    <row r="27" spans="2:8" s="79" customFormat="1" ht="39.75" customHeight="1">
      <c r="B27" s="95">
        <v>14</v>
      </c>
      <c r="C27" s="223" t="s">
        <v>105</v>
      </c>
      <c r="D27" s="224"/>
      <c r="E27" s="225"/>
      <c r="F27" s="127">
        <f>F18+F26</f>
        <v>58464.71800000011</v>
      </c>
      <c r="G27" s="127">
        <f>G18+G26</f>
        <v>0</v>
      </c>
      <c r="H27" s="56"/>
    </row>
    <row r="28" spans="2:7" s="79" customFormat="1" ht="24.75" customHeight="1">
      <c r="B28" s="95">
        <v>15</v>
      </c>
      <c r="C28" s="135" t="s">
        <v>137</v>
      </c>
      <c r="F28" s="123">
        <f>30000</f>
        <v>30000</v>
      </c>
      <c r="G28" s="123">
        <v>0</v>
      </c>
    </row>
    <row r="29" spans="2:7" s="79" customFormat="1" ht="24.75" customHeight="1">
      <c r="B29" s="134" t="s">
        <v>136</v>
      </c>
      <c r="C29" s="218" t="s">
        <v>58</v>
      </c>
      <c r="D29" s="219"/>
      <c r="E29" s="220"/>
      <c r="F29" s="136">
        <f>(F27+F28)*0.1</f>
        <v>8846.471800000012</v>
      </c>
      <c r="G29" s="123"/>
    </row>
    <row r="30" spans="2:8" s="79" customFormat="1" ht="39.75" customHeight="1">
      <c r="B30" s="95">
        <v>16</v>
      </c>
      <c r="C30" s="223" t="s">
        <v>106</v>
      </c>
      <c r="D30" s="224"/>
      <c r="E30" s="225"/>
      <c r="F30" s="137">
        <f>F27-F29</f>
        <v>49618.246200000096</v>
      </c>
      <c r="G30" s="127">
        <f>G27-G28</f>
        <v>0</v>
      </c>
      <c r="H30" s="56"/>
    </row>
    <row r="31" spans="2:7" s="79" customFormat="1" ht="24.75" customHeight="1">
      <c r="B31" s="95">
        <v>17</v>
      </c>
      <c r="C31" s="218" t="s">
        <v>104</v>
      </c>
      <c r="D31" s="219"/>
      <c r="E31" s="220"/>
      <c r="F31" s="123"/>
      <c r="G31" s="123"/>
    </row>
    <row r="32" spans="2:7" s="79" customFormat="1" ht="15.75" customHeight="1">
      <c r="B32" s="98"/>
      <c r="C32" s="98"/>
      <c r="D32" s="98"/>
      <c r="E32" s="99"/>
      <c r="F32" s="100"/>
      <c r="G32" s="100"/>
    </row>
    <row r="33" spans="2:7" s="79" customFormat="1" ht="15.75" customHeight="1">
      <c r="B33" s="98"/>
      <c r="C33" s="98"/>
      <c r="D33" s="98"/>
      <c r="E33" s="99"/>
      <c r="F33" s="100"/>
      <c r="G33" s="100"/>
    </row>
    <row r="34" spans="2:7" s="79" customFormat="1" ht="15.75" customHeight="1">
      <c r="B34" s="98"/>
      <c r="D34" s="98"/>
      <c r="E34" s="99"/>
      <c r="F34" s="100"/>
      <c r="G34" s="100"/>
    </row>
    <row r="35" spans="2:7" s="79" customFormat="1" ht="15.75" customHeight="1">
      <c r="B35" s="98"/>
      <c r="C35" s="98"/>
      <c r="D35" s="98"/>
      <c r="E35" s="99"/>
      <c r="F35" s="100"/>
      <c r="G35" s="100"/>
    </row>
    <row r="36" spans="2:7" s="79" customFormat="1" ht="15.75" customHeight="1">
      <c r="B36" s="98"/>
      <c r="C36" s="98"/>
      <c r="D36" s="98"/>
      <c r="E36" s="99"/>
      <c r="F36" s="100"/>
      <c r="G36" s="100"/>
    </row>
    <row r="37" spans="2:7" s="79" customFormat="1" ht="15.75" customHeight="1">
      <c r="B37" s="98"/>
      <c r="C37" s="98"/>
      <c r="D37" s="98"/>
      <c r="E37" s="99"/>
      <c r="F37" s="100"/>
      <c r="G37" s="100"/>
    </row>
    <row r="38" spans="2:7" s="79" customFormat="1" ht="15.75" customHeight="1">
      <c r="B38" s="98"/>
      <c r="C38" s="98"/>
      <c r="D38" s="98"/>
      <c r="E38" s="99"/>
      <c r="F38" s="100"/>
      <c r="G38" s="100"/>
    </row>
    <row r="39" spans="2:7" s="79" customFormat="1" ht="15.75" customHeight="1">
      <c r="B39" s="98"/>
      <c r="C39" s="98"/>
      <c r="D39" s="98"/>
      <c r="E39" s="99"/>
      <c r="F39" s="100"/>
      <c r="G39" s="100"/>
    </row>
    <row r="40" spans="2:7" s="79" customFormat="1" ht="15.75" customHeight="1">
      <c r="B40" s="98"/>
      <c r="C40" s="98"/>
      <c r="D40" s="98"/>
      <c r="E40" s="99"/>
      <c r="F40" s="100"/>
      <c r="G40" s="100"/>
    </row>
    <row r="41" spans="2:7" s="79" customFormat="1" ht="15.75" customHeight="1">
      <c r="B41" s="98"/>
      <c r="C41" s="98"/>
      <c r="D41" s="98"/>
      <c r="E41" s="98"/>
      <c r="F41" s="100"/>
      <c r="G41" s="100"/>
    </row>
    <row r="42" spans="2:7" ht="12.75">
      <c r="B42" s="101"/>
      <c r="C42" s="101"/>
      <c r="D42" s="101"/>
      <c r="E42" s="33"/>
      <c r="F42" s="102"/>
      <c r="G42" s="102"/>
    </row>
  </sheetData>
  <sheetProtection/>
  <mergeCells count="27">
    <mergeCell ref="C29:E29"/>
    <mergeCell ref="C30:E30"/>
    <mergeCell ref="C31:E31"/>
    <mergeCell ref="D22:E22"/>
    <mergeCell ref="D23:E23"/>
    <mergeCell ref="D24:E24"/>
    <mergeCell ref="D25:E25"/>
    <mergeCell ref="C26:E26"/>
    <mergeCell ref="C27:E27"/>
    <mergeCell ref="C16:E16"/>
    <mergeCell ref="C17:E17"/>
    <mergeCell ref="C18:E18"/>
    <mergeCell ref="C19:E19"/>
    <mergeCell ref="C20:E20"/>
    <mergeCell ref="C21:E21"/>
    <mergeCell ref="C10:E10"/>
    <mergeCell ref="C11:E11"/>
    <mergeCell ref="C12:E12"/>
    <mergeCell ref="D13:E13"/>
    <mergeCell ref="D14:E14"/>
    <mergeCell ref="C15:E15"/>
    <mergeCell ref="B3:G3"/>
    <mergeCell ref="B4:G4"/>
    <mergeCell ref="B6:B7"/>
    <mergeCell ref="C6:E7"/>
    <mergeCell ref="C8:E8"/>
    <mergeCell ref="C9:E9"/>
  </mergeCells>
  <printOptions/>
  <pageMargins left="0.28" right="0.32" top="0.43" bottom="0.34" header="0.3" footer="0.3"/>
  <pageSetup horizontalDpi="600" verticalDpi="600" orientation="portrait" paperSize="9" r:id="rId1"/>
  <ignoredErrors>
    <ignoredError sqref="G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H21"/>
  <sheetViews>
    <sheetView zoomScalePageLayoutView="0" workbookViewId="0" topLeftCell="A1">
      <selection activeCell="E14" sqref="E1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226" t="s">
        <v>145</v>
      </c>
      <c r="B4" s="226"/>
      <c r="C4" s="226"/>
      <c r="D4" s="226"/>
      <c r="E4" s="226"/>
      <c r="F4" s="226"/>
      <c r="G4" s="226"/>
      <c r="H4" s="226"/>
    </row>
    <row r="5" ht="6.75" customHeight="1"/>
    <row r="6" spans="2:7" ht="12.75" customHeight="1">
      <c r="B6" s="132" t="s">
        <v>64</v>
      </c>
      <c r="G6" s="133"/>
    </row>
    <row r="7" ht="6.75" customHeight="1" thickBot="1"/>
    <row r="8" spans="1:8" s="2" customFormat="1" ht="24.75" customHeight="1" thickTop="1">
      <c r="A8" s="131"/>
      <c r="B8" s="14"/>
      <c r="C8" s="14" t="s">
        <v>39</v>
      </c>
      <c r="D8" s="14" t="s">
        <v>40</v>
      </c>
      <c r="E8" s="15" t="s">
        <v>66</v>
      </c>
      <c r="F8" s="15" t="s">
        <v>65</v>
      </c>
      <c r="G8" s="14" t="s">
        <v>67</v>
      </c>
      <c r="H8" s="16" t="s">
        <v>60</v>
      </c>
    </row>
    <row r="9" spans="1:8" s="7" customFormat="1" ht="30" customHeight="1">
      <c r="A9" s="18" t="s">
        <v>3</v>
      </c>
      <c r="B9" s="17" t="s">
        <v>143</v>
      </c>
      <c r="C9" s="5"/>
      <c r="D9" s="5"/>
      <c r="E9" s="5"/>
      <c r="F9" s="5"/>
      <c r="G9" s="5"/>
      <c r="H9" s="6">
        <f>C9+F9+G9</f>
        <v>0</v>
      </c>
    </row>
    <row r="10" spans="1:8" s="7" customFormat="1" ht="19.5" customHeight="1">
      <c r="A10" s="3" t="s">
        <v>124</v>
      </c>
      <c r="B10" s="4" t="s">
        <v>61</v>
      </c>
      <c r="C10" s="5"/>
      <c r="D10" s="5"/>
      <c r="E10" s="5"/>
      <c r="F10" s="5"/>
      <c r="G10" s="5"/>
      <c r="H10" s="6"/>
    </row>
    <row r="11" spans="1:8" s="7" customFormat="1" ht="19.5" customHeight="1">
      <c r="A11" s="18" t="s">
        <v>125</v>
      </c>
      <c r="B11" s="17" t="s">
        <v>59</v>
      </c>
      <c r="C11" s="5"/>
      <c r="D11" s="5">
        <v>0</v>
      </c>
      <c r="E11" s="5">
        <v>0</v>
      </c>
      <c r="F11" s="5"/>
      <c r="G11" s="5"/>
      <c r="H11" s="6">
        <f>C11+F11+G11</f>
        <v>0</v>
      </c>
    </row>
    <row r="12" spans="1:8" s="7" customFormat="1" ht="19.5" customHeight="1">
      <c r="A12" s="10">
        <v>1</v>
      </c>
      <c r="B12" s="8" t="s">
        <v>63</v>
      </c>
      <c r="C12" s="9"/>
      <c r="D12" s="9"/>
      <c r="E12" s="9"/>
      <c r="F12" s="9"/>
      <c r="G12" s="9"/>
      <c r="H12" s="6">
        <f>C12+F12+G12</f>
        <v>0</v>
      </c>
    </row>
    <row r="13" spans="1:8" s="7" customFormat="1" ht="19.5" customHeight="1">
      <c r="A13" s="10">
        <v>2</v>
      </c>
      <c r="B13" s="8" t="s">
        <v>62</v>
      </c>
      <c r="C13" s="9"/>
      <c r="D13" s="9"/>
      <c r="E13" s="9"/>
      <c r="F13" s="9"/>
      <c r="G13" s="9"/>
      <c r="H13" s="6">
        <f>C13+F13+G13</f>
        <v>0</v>
      </c>
    </row>
    <row r="14" spans="1:8" s="7" customFormat="1" ht="19.5" customHeight="1">
      <c r="A14" s="10">
        <v>3</v>
      </c>
      <c r="B14" s="8" t="s">
        <v>68</v>
      </c>
      <c r="C14" s="9"/>
      <c r="D14" s="9"/>
      <c r="E14" s="9"/>
      <c r="F14" s="9"/>
      <c r="G14" s="9"/>
      <c r="H14" s="6">
        <f>C14+F14+G14</f>
        <v>0</v>
      </c>
    </row>
    <row r="15" spans="1:8" s="7" customFormat="1" ht="19.5" customHeight="1">
      <c r="A15" s="10">
        <v>4</v>
      </c>
      <c r="B15" s="8" t="s">
        <v>69</v>
      </c>
      <c r="C15" s="9"/>
      <c r="D15" s="9"/>
      <c r="E15" s="9"/>
      <c r="F15" s="9"/>
      <c r="G15" s="9"/>
      <c r="H15" s="6">
        <f>C15+F15+G15</f>
        <v>0</v>
      </c>
    </row>
    <row r="16" spans="1:8" s="7" customFormat="1" ht="30" customHeight="1">
      <c r="A16" s="18" t="s">
        <v>4</v>
      </c>
      <c r="B16" s="17" t="s">
        <v>144</v>
      </c>
      <c r="C16" s="9">
        <v>100000</v>
      </c>
      <c r="D16" s="9">
        <f>SUM(D11:D15)</f>
        <v>0</v>
      </c>
      <c r="E16" s="9">
        <f>SUM(E11:E15)</f>
        <v>0</v>
      </c>
      <c r="F16" s="9">
        <f>SUM(F11:F15)</f>
        <v>0</v>
      </c>
      <c r="G16" s="9">
        <f>SUM(G11:G15)</f>
        <v>0</v>
      </c>
      <c r="H16" s="9">
        <f>SUM(H11:H15)</f>
        <v>0</v>
      </c>
    </row>
    <row r="17" spans="1:8" s="7" customFormat="1" ht="19.5" customHeight="1">
      <c r="A17" s="3">
        <v>1</v>
      </c>
      <c r="B17" s="8" t="s">
        <v>63</v>
      </c>
      <c r="C17" s="9"/>
      <c r="D17" s="9"/>
      <c r="E17" s="9"/>
      <c r="F17" s="9">
        <v>49618</v>
      </c>
      <c r="G17" s="9"/>
      <c r="H17" s="6">
        <f>C17+F17+G17</f>
        <v>49618</v>
      </c>
    </row>
    <row r="18" spans="1:8" s="7" customFormat="1" ht="19.5" customHeight="1">
      <c r="A18" s="3">
        <v>2</v>
      </c>
      <c r="B18" s="8" t="s">
        <v>62</v>
      </c>
      <c r="C18" s="9"/>
      <c r="D18" s="9"/>
      <c r="E18" s="9"/>
      <c r="F18" s="9"/>
      <c r="G18" s="9"/>
      <c r="H18" s="6">
        <f>C18+F18+G18</f>
        <v>0</v>
      </c>
    </row>
    <row r="19" spans="1:8" s="7" customFormat="1" ht="19.5" customHeight="1">
      <c r="A19" s="3">
        <v>3</v>
      </c>
      <c r="B19" s="8" t="s">
        <v>70</v>
      </c>
      <c r="C19" s="9"/>
      <c r="D19" s="9"/>
      <c r="E19" s="9"/>
      <c r="F19" s="9"/>
      <c r="G19" s="9"/>
      <c r="H19" s="6">
        <f>C19+F19+G19</f>
        <v>0</v>
      </c>
    </row>
    <row r="20" spans="1:8" s="7" customFormat="1" ht="19.5" customHeight="1">
      <c r="A20" s="3">
        <v>4</v>
      </c>
      <c r="B20" s="8" t="s">
        <v>126</v>
      </c>
      <c r="C20" s="9"/>
      <c r="D20" s="9"/>
      <c r="E20" s="9"/>
      <c r="F20" s="9"/>
      <c r="G20" s="9"/>
      <c r="H20" s="6">
        <f>C20+F20+G20</f>
        <v>0</v>
      </c>
    </row>
    <row r="21" spans="1:8" s="7" customFormat="1" ht="30" customHeight="1" thickBot="1">
      <c r="A21" s="19" t="s">
        <v>35</v>
      </c>
      <c r="B21" s="20" t="s">
        <v>144</v>
      </c>
      <c r="C21" s="11">
        <f>SUM(C16:C20)</f>
        <v>100000</v>
      </c>
      <c r="D21" s="11">
        <f>SUM(D16:D20)</f>
        <v>0</v>
      </c>
      <c r="E21" s="11">
        <f>SUM(E16:E20)</f>
        <v>0</v>
      </c>
      <c r="F21" s="11">
        <f>SUM(F16:F20)</f>
        <v>49618</v>
      </c>
      <c r="G21" s="11">
        <f>SUM(G16:G20)</f>
        <v>0</v>
      </c>
      <c r="H21" s="11">
        <f>C21+D21+E21+F21+G21</f>
        <v>149618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  <ignoredErrors>
    <ignoredError sqref="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CRC</cp:lastModifiedBy>
  <cp:lastPrinted>2010-07-20T13:52:19Z</cp:lastPrinted>
  <dcterms:created xsi:type="dcterms:W3CDTF">2002-02-16T18:16:52Z</dcterms:created>
  <dcterms:modified xsi:type="dcterms:W3CDTF">2010-07-21T14:06:14Z</dcterms:modified>
  <cp:category/>
  <cp:version/>
  <cp:contentType/>
  <cp:contentStatus/>
</cp:coreProperties>
</file>