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1"/>
  </bookViews>
  <sheets>
    <sheet name="Pasqyra2 11" sheetId="1" r:id="rId1"/>
    <sheet name="Pasqyra1 11" sheetId="2" r:id="rId2"/>
    <sheet name="Pasq # kapital M.D11" sheetId="3" r:id="rId3"/>
    <sheet name="Fluks i paras M.D 11" sheetId="4" r:id="rId4"/>
    <sheet name="Ardh+ ShpenM.D 11" sheetId="5" r:id="rId5"/>
    <sheet name="Pasivet11M.D " sheetId="6" r:id="rId6"/>
    <sheet name="Aktivet11 M.D " sheetId="7" r:id="rId7"/>
  </sheets>
  <definedNames/>
  <calcPr fullCalcOnLoad="1"/>
</workbook>
</file>

<file path=xl/sharedStrings.xml><?xml version="1.0" encoding="utf-8"?>
<sst xmlns="http://schemas.openxmlformats.org/spreadsheetml/2006/main" count="338" uniqueCount="275">
  <si>
    <t>Shtypshkronja e Re " Mihal Duri" Shpk Tirane</t>
  </si>
  <si>
    <t xml:space="preserve">                                              Pasqyrat Financiare te Vitit 2011</t>
  </si>
  <si>
    <t>Nr</t>
  </si>
  <si>
    <t>A K T I V E T</t>
  </si>
  <si>
    <t>Shenime</t>
  </si>
  <si>
    <t>Periudha Raportuse Viti 2011</t>
  </si>
  <si>
    <t>Periudha Para ardhese Viti 2010</t>
  </si>
  <si>
    <t>I</t>
  </si>
  <si>
    <t>AKTIVET AFATSHKURTRA</t>
  </si>
  <si>
    <t>1     Aktivet monetare</t>
  </si>
  <si>
    <t>2  Derivative dhe aktive te mbajtura per tregetim</t>
  </si>
  <si>
    <t>&gt;Banka</t>
  </si>
  <si>
    <t xml:space="preserve">&gt;Arka </t>
  </si>
  <si>
    <t>Totali 2</t>
  </si>
  <si>
    <t>3  Te tjeraf inanciare afatshkurtera</t>
  </si>
  <si>
    <t>&gt; Klient</t>
  </si>
  <si>
    <t>&gt; Debitore. Kreditore te tjere</t>
  </si>
  <si>
    <t>&gt; Tatim mbi fitimin</t>
  </si>
  <si>
    <t>&gt; Tvsh</t>
  </si>
  <si>
    <t>&gt; Te drejta dhe detyrime ndaj ortakeve</t>
  </si>
  <si>
    <t>Totali 3</t>
  </si>
  <si>
    <t>4 Inventari</t>
  </si>
  <si>
    <t>&gt; Lendet e para</t>
  </si>
  <si>
    <t>&gt;Inventari i  imet</t>
  </si>
  <si>
    <t>&gt; Lendet ndihmese</t>
  </si>
  <si>
    <t>&gt;Prodhim ne Proçes</t>
  </si>
  <si>
    <t>&gt; Produkte te gatshme</t>
  </si>
  <si>
    <t>&gt; Mallra per rishitje</t>
  </si>
  <si>
    <t>&gt;Parapagesa per furnizime</t>
  </si>
  <si>
    <t>Totali 4</t>
  </si>
  <si>
    <t>5 Aktive biologjike afatshkurtra</t>
  </si>
  <si>
    <t>6 Aktive afatshkurtra te mbajtura per rishitje</t>
  </si>
  <si>
    <t>&gt; Shpenzime te periudhave te ardhshme</t>
  </si>
  <si>
    <t>II</t>
  </si>
  <si>
    <t>AKTIVET AFATGJATA</t>
  </si>
  <si>
    <t xml:space="preserve">1 Investimet financiare afatgjata </t>
  </si>
  <si>
    <t xml:space="preserve">2 Aktivet afatgjata materiale </t>
  </si>
  <si>
    <t>&gt; Toka</t>
  </si>
  <si>
    <t>&gt;Ndertesa</t>
  </si>
  <si>
    <t>&gt;Makineri dhe paisje</t>
  </si>
  <si>
    <t>&gt;Mjete transporti</t>
  </si>
  <si>
    <t xml:space="preserve">&gt;Aktive te tjera afat gjata materiale </t>
  </si>
  <si>
    <t xml:space="preserve">3 Aktivet Biologjike afatgjata </t>
  </si>
  <si>
    <t>4 Aktivet  afatgjata jo materiale</t>
  </si>
  <si>
    <t xml:space="preserve">5 Kapitali aksioner i pa paguar </t>
  </si>
  <si>
    <t>6 Aktive te tjera afatgjata</t>
  </si>
  <si>
    <t>TOTALI I AKTIVEVE ( I+II )</t>
  </si>
  <si>
    <t>Shtypshkronja e Re "Mihal Duri" Shpk Tirane</t>
  </si>
  <si>
    <t>PASIVET DHE KAPITALI</t>
  </si>
  <si>
    <t>PASIVET  AFATSHKURTRA</t>
  </si>
  <si>
    <t>1 Derivativet</t>
  </si>
  <si>
    <t>2 Huamarrjet</t>
  </si>
  <si>
    <t>&gt; Overdraftet bankare</t>
  </si>
  <si>
    <t>&gt; Huamarrjet afatshkurtra</t>
  </si>
  <si>
    <t>3 Huat dhe parapagimet</t>
  </si>
  <si>
    <t>&gt; Te pagueshme ndaj furnitoreve</t>
  </si>
  <si>
    <t>&gt; Te pagueshme ndaj punonjesve</t>
  </si>
  <si>
    <t>&gt; Detyrime dhe sigurime Shoqerore + Shendetsore</t>
  </si>
  <si>
    <t>&gt; Detyrime tatimore per TAP-in</t>
  </si>
  <si>
    <t>&gt; Detyrime tatimore per Tatim Fitimin</t>
  </si>
  <si>
    <t>&gt; Detyrime tatimore per TVSH-ne</t>
  </si>
  <si>
    <t>&gt; Detyrime tatimore per Tatimin ne Burim</t>
  </si>
  <si>
    <t>&gt; Te Drejta dhe Detyrimendaj ortakeve</t>
  </si>
  <si>
    <t>&gt; Divident per t,u paguar</t>
  </si>
  <si>
    <t>&gt;Debitore dhe kreditore te tjere</t>
  </si>
  <si>
    <t>4 Grantet dhe te ardhurat e shtyra</t>
  </si>
  <si>
    <t>5 Provizionet afatshkurtera</t>
  </si>
  <si>
    <t>PASIVET  AFATGJATA</t>
  </si>
  <si>
    <t>1 Huat afatgjata</t>
  </si>
  <si>
    <t>&gt; Hua bono dhe detyrime nga qeraja financiare</t>
  </si>
  <si>
    <t>&gt; Bono te konvertueshme</t>
  </si>
  <si>
    <t>Totali 1</t>
  </si>
  <si>
    <t>1 Huamarrje te tjera afatgjata</t>
  </si>
  <si>
    <t xml:space="preserve">2 Grantet dhe te ardhurat e shtyra </t>
  </si>
  <si>
    <t xml:space="preserve">3 Provizionet  afatgjata </t>
  </si>
  <si>
    <t>TOTALI I PASIVEVE ( I+II )</t>
  </si>
  <si>
    <t>III</t>
  </si>
  <si>
    <t>KAPITALI</t>
  </si>
  <si>
    <t>1Aksionet e pakices (PF te konsoliduara)</t>
  </si>
  <si>
    <t>2 Kapitali I aksionereve te shoq. Meme (PF te kons.)</t>
  </si>
  <si>
    <t>3  Kapitali aksionar</t>
  </si>
  <si>
    <t>4 Primi aksionar</t>
  </si>
  <si>
    <t>5 Njesite ose aksionet e thesarit (Negative)</t>
  </si>
  <si>
    <t>6 Rezervat statutore</t>
  </si>
  <si>
    <t xml:space="preserve"> </t>
  </si>
  <si>
    <t>7 Rezervat ligjore</t>
  </si>
  <si>
    <t>8 Rezervat e tjera</t>
  </si>
  <si>
    <t>9  Fitimet e pashperndara</t>
  </si>
  <si>
    <t>10  Fitimi (Humbja ) e vitit financiar</t>
  </si>
  <si>
    <t>TOTALI I AKTIVEVE ( I+II+ III )</t>
  </si>
  <si>
    <t xml:space="preserve">                      Ne Leke</t>
  </si>
  <si>
    <t xml:space="preserve">         Pasqyrae te Ardhurave dhe Shpenzimeve  Viti 2011</t>
  </si>
  <si>
    <t>(Bazuar ne klasifikimin e Shpenzimeve sipas natyres)</t>
  </si>
  <si>
    <t>Pershkrimi i Elementeve</t>
  </si>
  <si>
    <t>Referencat  Nr.Llog.</t>
  </si>
  <si>
    <t>Shitjet neto</t>
  </si>
  <si>
    <t>701-705</t>
  </si>
  <si>
    <t>Te ardhura te tjera nga veprimtaria e shfrytezimit</t>
  </si>
  <si>
    <t>702-708</t>
  </si>
  <si>
    <t>Ndrysh. Ne invent. Prod. Gatshme e prodhimit ne proçes</t>
  </si>
  <si>
    <t xml:space="preserve">Materialet e konsumuara </t>
  </si>
  <si>
    <t>601-608</t>
  </si>
  <si>
    <t>Kosto e punes</t>
  </si>
  <si>
    <t>641-648</t>
  </si>
  <si>
    <t xml:space="preserve">             Pagat e personelit</t>
  </si>
  <si>
    <t xml:space="preserve">        Shpenzimet per Sigurimet Shoqerore e Shendetsore</t>
  </si>
  <si>
    <t>Amortizimet dhe zhvleresimet</t>
  </si>
  <si>
    <t>68X</t>
  </si>
  <si>
    <t xml:space="preserve">Shpenzime te tjera </t>
  </si>
  <si>
    <t>61-63</t>
  </si>
  <si>
    <t>Totali i  Shpenzimeve (shumat 4 -7)</t>
  </si>
  <si>
    <t>Fitimi (humbja) nga veprimtarite kryesore(1+2+/-3-8)</t>
  </si>
  <si>
    <t>Te ardhura dhe shpenzimet financiare nga njesite e kontrolluara</t>
  </si>
  <si>
    <t>Te ardhura dhe shpenzimet financiare nga pjesmarrjet</t>
  </si>
  <si>
    <t>Te ardhura dhe shpenzimet financiare</t>
  </si>
  <si>
    <t>121 Te Ardh.e shpenz. Financ nga invest.te tjera financ . Afatgjata</t>
  </si>
  <si>
    <t>,763,764,765664,665</t>
  </si>
  <si>
    <t>122 Te Ardhurat dhe shpenzimet   nga interesat</t>
  </si>
  <si>
    <t>123 Fitimi (humbja) nga kursi i kembimit</t>
  </si>
  <si>
    <t>124 Te Ardhurat dhe shpenzimet te tjera financiare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</si>
  <si>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</si>
  <si>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Totali  I te Ardhurave dhe  Shpenzimeve financiare</t>
  </si>
  <si>
    <t>Fitimi (humbja) para tatimit (9+/-13)</t>
  </si>
  <si>
    <t>Shpenzimet e tatimit mbi fitimin</t>
  </si>
  <si>
    <t>Fitimi (humbja) neto e vitit financiar (14 -15)</t>
  </si>
  <si>
    <t>Elementet e pasqyrave te konsoliduara</t>
  </si>
  <si>
    <t>Shtypshkronja e Re "M.Duri" Shpk Tirane</t>
  </si>
  <si>
    <t>PASQYRAT E FLUKSIT TE PARASE</t>
  </si>
  <si>
    <t>Metoda direkte Viti 2011</t>
  </si>
  <si>
    <t>Ne Leke</t>
  </si>
  <si>
    <t xml:space="preserve">Pershkrimi </t>
  </si>
  <si>
    <t>A</t>
  </si>
  <si>
    <t>Fluksi i parase nga veprimtaria e shfrytezimit</t>
  </si>
  <si>
    <t>Fitimi para tatimit</t>
  </si>
  <si>
    <t xml:space="preserve">Rregullime per </t>
  </si>
  <si>
    <t>Amortizimi</t>
  </si>
  <si>
    <t>Humbje nga kembimet valutore</t>
  </si>
  <si>
    <t>te ardhura nga investimet</t>
  </si>
  <si>
    <t>shpenzime per interesa</t>
  </si>
  <si>
    <t>Ritje renie teprice kerkese e arketushme</t>
  </si>
  <si>
    <t>Ritje renie tepricen e inventarit</t>
  </si>
  <si>
    <t>Ritje renie tepricen e detyrimeve</t>
  </si>
  <si>
    <t>MM te perfituara nga aktiviteti</t>
  </si>
  <si>
    <t>Interes I paguar</t>
  </si>
  <si>
    <t>tatim mbi fitimin e paguar</t>
  </si>
  <si>
    <t>MM te perfituara nga aktiviteti I shfrytezimit</t>
  </si>
  <si>
    <t>B</t>
  </si>
  <si>
    <t>Fluksi i parase nga veprimtarite investuese</t>
  </si>
  <si>
    <t>Blerja e njesise se kontrolluar X minus parate e Arketuara</t>
  </si>
  <si>
    <t>Paguar per Blerje e aktiveve afatgjata materiale</t>
  </si>
  <si>
    <t>Arketuar nga shitja e Aktiveve afatgjata</t>
  </si>
  <si>
    <t>Interesi i  arketuar</t>
  </si>
  <si>
    <t>Dividentet e arketuar</t>
  </si>
  <si>
    <t>MM neto te perdorura ne veprimtarite investuese</t>
  </si>
  <si>
    <t>MM neto nga aktiviteti I shfrytezimit</t>
  </si>
  <si>
    <t>C</t>
  </si>
  <si>
    <t>Fluksi i  parase nga aktivitetet financiare</t>
  </si>
  <si>
    <t>Te ardhura nga emetimi I kapitalit aksionar</t>
  </si>
  <si>
    <t>Pagesat e detyrimevete qerase financiare</t>
  </si>
  <si>
    <t xml:space="preserve">Dividentet te paguar </t>
  </si>
  <si>
    <t>MM neto te perdorura ne veprimtarite financiare</t>
  </si>
  <si>
    <t>Huamarrje afatgjata</t>
  </si>
  <si>
    <t>Rritja/Renia neto e mjeteve monetare</t>
  </si>
  <si>
    <t>Mjetet monetare ne fillim te periudhes kontabel</t>
  </si>
  <si>
    <t>Mjetet monetare ne fund te periudhes kontabel</t>
  </si>
  <si>
    <t>Shtypshkronja "M.Duri" Shpk Tirane</t>
  </si>
  <si>
    <t xml:space="preserve">                        Ne Leke</t>
  </si>
  <si>
    <t>Pasqyra e Ndryshimeve ne Kapital 2011</t>
  </si>
  <si>
    <t>Nje pasqyre e Konsoliduar</t>
  </si>
  <si>
    <t>Kapitali aksionar</t>
  </si>
  <si>
    <t>Primi   i aksionit</t>
  </si>
  <si>
    <t>Aksionet e  thesarit</t>
  </si>
  <si>
    <t>Rezerva statutore dhe ligjore</t>
  </si>
  <si>
    <t>Rezerva Te konvertimitte monedhave te huaja</t>
  </si>
  <si>
    <t>Fitimi i  Pashperndare</t>
  </si>
  <si>
    <t>TOTALI</t>
  </si>
  <si>
    <t>Pozicioni me 31 dhjetor 2010</t>
  </si>
  <si>
    <t>Efekti I ndryshimeve ne politikat kontabel</t>
  </si>
  <si>
    <t>Pozicioni I rregulluar</t>
  </si>
  <si>
    <t>Fitimi neto per periudhen kontabel</t>
  </si>
  <si>
    <t>Dividentat e paguar</t>
  </si>
  <si>
    <t>Rritja rezerves kapitalit</t>
  </si>
  <si>
    <t>Emetimi aksioneve</t>
  </si>
  <si>
    <t>Emetimi kapital aksionar</t>
  </si>
  <si>
    <t xml:space="preserve">Aksione te thesari te ribera </t>
  </si>
  <si>
    <t>Pozicioni me 31 dhjetor 2011</t>
  </si>
  <si>
    <t>Shtypshkronja E re "Mihal Duri"</t>
  </si>
  <si>
    <t>NIPTI K11807001L</t>
  </si>
  <si>
    <t>Pasqyra Nr.2</t>
  </si>
  <si>
    <t>Ne Lek</t>
  </si>
  <si>
    <t>ANEKS STATISTIKOR</t>
  </si>
  <si>
    <t>Numri I llogarise</t>
  </si>
  <si>
    <t>Kodi Statistikor</t>
  </si>
  <si>
    <t xml:space="preserve"> Viti 2011</t>
  </si>
  <si>
    <t>Viti 2010</t>
  </si>
  <si>
    <t>Blerje shpenzime  (a+/-b+c+/-d+e)</t>
  </si>
  <si>
    <t>a</t>
  </si>
  <si>
    <t>Blerje shpenzime materiale dhe materiale te tjera</t>
  </si>
  <si>
    <t>601+602</t>
  </si>
  <si>
    <t>b</t>
  </si>
  <si>
    <t>Ndryshimet e gjendjeve te materialeve (+/-)</t>
  </si>
  <si>
    <t>c</t>
  </si>
  <si>
    <t>Mallra te blera</t>
  </si>
  <si>
    <t>605/1</t>
  </si>
  <si>
    <t>d</t>
  </si>
  <si>
    <t>Ndryshimet e gjendjeve te Mallrave (+/-)</t>
  </si>
  <si>
    <t>e</t>
  </si>
  <si>
    <t xml:space="preserve">Shpenzime per sherbime </t>
  </si>
  <si>
    <t>605/2</t>
  </si>
  <si>
    <t>Shpenzime per personelin (a+b)</t>
  </si>
  <si>
    <t xml:space="preserve">  Pagat e personelit</t>
  </si>
  <si>
    <t xml:space="preserve">  Shpenzimet per Sigurimet Shoqerore e Shendetsore</t>
  </si>
  <si>
    <t>Sherbime nga te Tretet</t>
  </si>
  <si>
    <t>Sherbime nga nen kontraktoret</t>
  </si>
  <si>
    <t>Trajtime te pergjithshme</t>
  </si>
  <si>
    <t>Qera</t>
  </si>
  <si>
    <t>mirembajtje dhe riparime</t>
  </si>
  <si>
    <t>Shpenzime per siguracione</t>
  </si>
  <si>
    <t>f</t>
  </si>
  <si>
    <t>Kerkim studime</t>
  </si>
  <si>
    <t>g</t>
  </si>
  <si>
    <t>Sherbime te tjera</t>
  </si>
  <si>
    <t>h</t>
  </si>
  <si>
    <t>Shpenzime per koncesione,patenta dhe liçensa</t>
  </si>
  <si>
    <t>i</t>
  </si>
  <si>
    <t>Shpenzime per publicitet, reklama</t>
  </si>
  <si>
    <t>j</t>
  </si>
  <si>
    <t>Transferime, udhetime,dieta</t>
  </si>
  <si>
    <t>k</t>
  </si>
  <si>
    <t>Shpenzime postare dhe telekomunikacioni</t>
  </si>
  <si>
    <t>l</t>
  </si>
  <si>
    <t>Shpenzime transporti</t>
  </si>
  <si>
    <t xml:space="preserve">Per blerje </t>
  </si>
  <si>
    <t>627/1</t>
  </si>
  <si>
    <t>Per shitje</t>
  </si>
  <si>
    <t>627/2</t>
  </si>
  <si>
    <t>m</t>
  </si>
  <si>
    <t>Shpenzime per sherbime bankare</t>
  </si>
  <si>
    <t>Tatime dhe taksa(a+b+c+d)</t>
  </si>
  <si>
    <t>Taksa dhe tarifa doganore</t>
  </si>
  <si>
    <t>Akciza</t>
  </si>
  <si>
    <t>Taksa dhe tarifa vendore</t>
  </si>
  <si>
    <t>Taksa e regjistrimit dhe tatime te tjera</t>
  </si>
  <si>
    <t>635+638</t>
  </si>
  <si>
    <t>Totali I shpenzimeve II=(1+2+3+4+5)</t>
  </si>
  <si>
    <t>Informate</t>
  </si>
  <si>
    <t>Viti 2011</t>
  </si>
  <si>
    <t>Numuri mesatar i te punesuareve</t>
  </si>
  <si>
    <t>Investimet</t>
  </si>
  <si>
    <t>Shtimi i  aseteve fikse</t>
  </si>
  <si>
    <t>Nga te cilat asete te reja</t>
  </si>
  <si>
    <t>Pakesimi I aseteve fikse</t>
  </si>
  <si>
    <t>Nga te cilat shitja e aseteve ekzistuese</t>
  </si>
  <si>
    <t xml:space="preserve">Administratori </t>
  </si>
  <si>
    <t>Agron PECANI</t>
  </si>
  <si>
    <t>Shtypshkronja e Re "M.Duri"  Shpk Tirane</t>
  </si>
  <si>
    <t>Pasqyra Nr.1</t>
  </si>
  <si>
    <t>Shitje gjithsej (a+b+c)</t>
  </si>
  <si>
    <t>Te ardhura nga shitja e Produktit te vet</t>
  </si>
  <si>
    <t>701/702/703</t>
  </si>
  <si>
    <t>Te ardhura nga shitja e Sherbimeve</t>
  </si>
  <si>
    <t>Te ardhura nga shitja e Mallrave</t>
  </si>
  <si>
    <t>Te ardhura nga shitjte tjera (a+b+c)</t>
  </si>
  <si>
    <t>Qeraja</t>
  </si>
  <si>
    <t>Komisione</t>
  </si>
  <si>
    <t>Transport per te tjeret</t>
  </si>
  <si>
    <t>Ndryshimet ne invetarin e produkteve te gatshem e prodhimeve ne proçes</t>
  </si>
  <si>
    <t>Shtesat (+)</t>
  </si>
  <si>
    <t>Pakesimet (-)</t>
  </si>
  <si>
    <t>Prodhimi per qellimet e vet ndermarrjes dhe per kapital:</t>
  </si>
  <si>
    <t>Nga i cili :Prodhim i aktiveve afatgjata</t>
  </si>
  <si>
    <t>Te ardhura nga grantet (Subvencione)</t>
  </si>
  <si>
    <t>Te Tjera</t>
  </si>
  <si>
    <t>Te ardhura nga shitja e Aktiveve afatgjata</t>
  </si>
  <si>
    <t>Totali I te ardhurave I=(1+2+/-3+4+5+6+7+8)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</si>
</sst>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Bookman Old Style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3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0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D2" sqref="D2"/>
    </sheetView>
  </sheetViews>
  <sheetFormatPr defaultColWidth="9.140625" defaultRowHeight="12.75"/>
  <cols>
    <col min="1" max="1" width="4.57421875" style="0" customWidth="1"/>
    <col min="2" max="2" width="44.7109375" style="0" customWidth="1"/>
    <col min="4" max="6" width="10.7109375" style="0" customWidth="1"/>
    <col min="7" max="7" width="9.7109375" style="0" bestFit="1" customWidth="1"/>
    <col min="9" max="10" width="10.140625" style="0" bestFit="1" customWidth="1"/>
    <col min="11" max="11" width="9.7109375" style="0" bestFit="1" customWidth="1"/>
  </cols>
  <sheetData>
    <row r="1" spans="1:6" ht="18" customHeight="1">
      <c r="A1" s="47" t="s">
        <v>186</v>
      </c>
      <c r="B1" s="47"/>
      <c r="C1" s="1"/>
      <c r="D1" s="52"/>
      <c r="E1" s="52"/>
      <c r="F1" s="52"/>
    </row>
    <row r="2" spans="1:6" ht="12" customHeight="1">
      <c r="A2" s="52" t="s">
        <v>187</v>
      </c>
      <c r="B2" s="52"/>
      <c r="C2" s="5"/>
      <c r="D2" s="5"/>
      <c r="E2" s="5"/>
      <c r="F2" s="5"/>
    </row>
    <row r="3" spans="1:6" ht="15.75" customHeight="1">
      <c r="A3" s="57" t="s">
        <v>188</v>
      </c>
      <c r="B3" s="57"/>
      <c r="C3" s="57"/>
      <c r="D3" s="57"/>
      <c r="E3" s="57"/>
      <c r="F3" s="57"/>
    </row>
    <row r="4" spans="2:6" ht="17.25" customHeight="1">
      <c r="B4" s="14"/>
      <c r="C4" s="14"/>
      <c r="D4" s="14"/>
      <c r="E4" s="52" t="s">
        <v>189</v>
      </c>
      <c r="F4" s="52"/>
    </row>
    <row r="5" spans="1:6" ht="12.75" customHeight="1">
      <c r="A5" s="31"/>
      <c r="B5" s="30" t="s">
        <v>190</v>
      </c>
      <c r="C5" s="55"/>
      <c r="D5" s="55"/>
      <c r="E5" s="56"/>
      <c r="F5" s="32"/>
    </row>
    <row r="6" spans="1:6" ht="12.75" customHeight="1">
      <c r="A6" s="50" t="s">
        <v>2</v>
      </c>
      <c r="B6" s="50" t="s">
        <v>93</v>
      </c>
      <c r="C6" s="48" t="s">
        <v>191</v>
      </c>
      <c r="D6" s="48" t="s">
        <v>192</v>
      </c>
      <c r="E6" s="48" t="s">
        <v>193</v>
      </c>
      <c r="F6" s="48" t="s">
        <v>194</v>
      </c>
    </row>
    <row r="7" spans="1:6" ht="32.25" customHeight="1">
      <c r="A7" s="51"/>
      <c r="B7" s="51"/>
      <c r="C7" s="49"/>
      <c r="D7" s="49"/>
      <c r="E7" s="49"/>
      <c r="F7" s="49"/>
    </row>
    <row r="8" spans="1:6" ht="15" customHeight="1">
      <c r="A8" s="15">
        <v>1</v>
      </c>
      <c r="B8" s="15" t="s">
        <v>195</v>
      </c>
      <c r="C8" s="21">
        <v>60</v>
      </c>
      <c r="D8" s="33">
        <v>12100</v>
      </c>
      <c r="E8" s="10">
        <f>E9+E10+E11+E12+E13</f>
        <v>0</v>
      </c>
      <c r="F8" s="10">
        <f>F9+F10+F11+F12+F13</f>
        <v>-1372832</v>
      </c>
    </row>
    <row r="9" spans="1:17" ht="15" customHeight="1">
      <c r="A9" s="18" t="s">
        <v>196</v>
      </c>
      <c r="B9" s="18" t="s">
        <v>197</v>
      </c>
      <c r="C9" s="21" t="s">
        <v>198</v>
      </c>
      <c r="D9" s="34">
        <v>12101</v>
      </c>
      <c r="E9" s="8"/>
      <c r="F9" s="8"/>
      <c r="P9">
        <v>3481</v>
      </c>
      <c r="Q9">
        <f>P9-O9</f>
        <v>3481</v>
      </c>
    </row>
    <row r="10" spans="1:6" ht="15" customHeight="1">
      <c r="A10" s="18" t="s">
        <v>199</v>
      </c>
      <c r="B10" s="6" t="s">
        <v>200</v>
      </c>
      <c r="C10" s="21"/>
      <c r="D10" s="34">
        <v>12102</v>
      </c>
      <c r="E10" s="8"/>
      <c r="F10" s="8">
        <v>-1372832</v>
      </c>
    </row>
    <row r="11" spans="1:6" ht="15" customHeight="1">
      <c r="A11" s="18" t="s">
        <v>201</v>
      </c>
      <c r="B11" s="6" t="s">
        <v>202</v>
      </c>
      <c r="C11" s="21" t="s">
        <v>203</v>
      </c>
      <c r="D11" s="34">
        <v>12103</v>
      </c>
      <c r="E11" s="17"/>
      <c r="F11" s="8"/>
    </row>
    <row r="12" spans="1:6" ht="15" customHeight="1">
      <c r="A12" s="18" t="s">
        <v>204</v>
      </c>
      <c r="B12" s="6" t="s">
        <v>205</v>
      </c>
      <c r="C12" s="21"/>
      <c r="D12" s="34">
        <v>12104</v>
      </c>
      <c r="E12" s="10"/>
      <c r="F12" s="10"/>
    </row>
    <row r="13" spans="1:6" ht="15" customHeight="1">
      <c r="A13" s="18" t="s">
        <v>206</v>
      </c>
      <c r="B13" s="6" t="s">
        <v>207</v>
      </c>
      <c r="C13" s="21" t="s">
        <v>208</v>
      </c>
      <c r="D13" s="34">
        <v>12105</v>
      </c>
      <c r="E13" s="10"/>
      <c r="F13" s="10"/>
    </row>
    <row r="14" spans="1:6" ht="15" customHeight="1">
      <c r="A14" s="15">
        <v>2</v>
      </c>
      <c r="B14" s="9" t="s">
        <v>209</v>
      </c>
      <c r="C14" s="21">
        <v>64</v>
      </c>
      <c r="D14" s="33">
        <v>12200</v>
      </c>
      <c r="E14" s="10">
        <f>E15+E16</f>
        <v>-1968537</v>
      </c>
      <c r="F14" s="10">
        <f>F15+F16</f>
        <v>-1965027</v>
      </c>
    </row>
    <row r="15" spans="1:7" ht="15" customHeight="1">
      <c r="A15" s="18" t="s">
        <v>196</v>
      </c>
      <c r="B15" s="35" t="s">
        <v>210</v>
      </c>
      <c r="C15" s="21">
        <v>641</v>
      </c>
      <c r="D15" s="34">
        <v>12201</v>
      </c>
      <c r="E15" s="8">
        <v>-1800000</v>
      </c>
      <c r="F15" s="8">
        <v>-1800000</v>
      </c>
      <c r="G15" s="11">
        <f>E8+E14</f>
        <v>-1968537</v>
      </c>
    </row>
    <row r="16" spans="1:6" ht="15" customHeight="1">
      <c r="A16" s="18" t="s">
        <v>199</v>
      </c>
      <c r="B16" s="35" t="s">
        <v>211</v>
      </c>
      <c r="C16" s="21">
        <v>644</v>
      </c>
      <c r="D16" s="34">
        <v>12202</v>
      </c>
      <c r="E16" s="8">
        <v>-168537</v>
      </c>
      <c r="F16" s="8">
        <v>-165027</v>
      </c>
    </row>
    <row r="17" spans="1:6" ht="15" customHeight="1">
      <c r="A17" s="15">
        <v>3</v>
      </c>
      <c r="B17" s="15" t="s">
        <v>106</v>
      </c>
      <c r="C17" s="21">
        <v>68</v>
      </c>
      <c r="D17" s="33">
        <v>12300</v>
      </c>
      <c r="E17" s="10"/>
      <c r="F17" s="10"/>
    </row>
    <row r="18" spans="1:6" ht="15" customHeight="1">
      <c r="A18" s="36">
        <v>4</v>
      </c>
      <c r="B18" s="15" t="s">
        <v>212</v>
      </c>
      <c r="C18" s="21">
        <v>61</v>
      </c>
      <c r="D18" s="33">
        <v>12400</v>
      </c>
      <c r="E18" s="8"/>
      <c r="F18" s="8"/>
    </row>
    <row r="19" spans="1:10" ht="15" customHeight="1">
      <c r="A19" s="37" t="s">
        <v>196</v>
      </c>
      <c r="B19" s="6" t="s">
        <v>213</v>
      </c>
      <c r="C19" s="21"/>
      <c r="D19" s="34">
        <v>12401</v>
      </c>
      <c r="E19" s="10"/>
      <c r="F19" s="10"/>
      <c r="H19" s="11"/>
      <c r="I19" s="11"/>
      <c r="J19" s="11"/>
    </row>
    <row r="20" spans="1:6" ht="15" customHeight="1">
      <c r="A20" s="36" t="s">
        <v>199</v>
      </c>
      <c r="B20" s="6" t="s">
        <v>214</v>
      </c>
      <c r="C20" s="21">
        <v>611</v>
      </c>
      <c r="D20" s="34">
        <v>12402</v>
      </c>
      <c r="E20" s="10"/>
      <c r="F20" s="10"/>
    </row>
    <row r="21" spans="1:6" ht="15" customHeight="1">
      <c r="A21" s="38" t="s">
        <v>201</v>
      </c>
      <c r="B21" s="6" t="s">
        <v>215</v>
      </c>
      <c r="C21" s="21">
        <v>613</v>
      </c>
      <c r="D21" s="34">
        <v>12403</v>
      </c>
      <c r="E21" s="8"/>
      <c r="F21" s="8"/>
    </row>
    <row r="22" spans="1:6" ht="15" customHeight="1">
      <c r="A22" s="36" t="s">
        <v>204</v>
      </c>
      <c r="B22" s="6" t="s">
        <v>216</v>
      </c>
      <c r="C22" s="21">
        <v>615</v>
      </c>
      <c r="D22" s="34">
        <v>12404</v>
      </c>
      <c r="E22" s="8"/>
      <c r="F22" s="8"/>
    </row>
    <row r="23" spans="1:6" ht="15" customHeight="1">
      <c r="A23" s="36" t="s">
        <v>206</v>
      </c>
      <c r="B23" s="6" t="s">
        <v>217</v>
      </c>
      <c r="C23" s="21">
        <v>616</v>
      </c>
      <c r="D23" s="34">
        <v>12405</v>
      </c>
      <c r="E23" s="8"/>
      <c r="F23" s="8"/>
    </row>
    <row r="24" spans="1:6" ht="15" customHeight="1">
      <c r="A24" s="36" t="s">
        <v>218</v>
      </c>
      <c r="B24" s="6" t="s">
        <v>219</v>
      </c>
      <c r="C24" s="21">
        <v>617</v>
      </c>
      <c r="D24" s="34">
        <v>12406</v>
      </c>
      <c r="E24" s="8"/>
      <c r="F24" s="8"/>
    </row>
    <row r="25" spans="1:11" ht="15" customHeight="1">
      <c r="A25" s="36" t="s">
        <v>220</v>
      </c>
      <c r="B25" s="6" t="s">
        <v>221</v>
      </c>
      <c r="C25" s="21">
        <v>618</v>
      </c>
      <c r="D25" s="34">
        <v>12407</v>
      </c>
      <c r="E25" s="8">
        <v>-110256</v>
      </c>
      <c r="F25" s="8"/>
      <c r="H25" s="11"/>
      <c r="I25" s="11"/>
      <c r="J25" s="11"/>
      <c r="K25" s="11"/>
    </row>
    <row r="26" spans="1:11" ht="15" customHeight="1">
      <c r="A26" s="36" t="s">
        <v>222</v>
      </c>
      <c r="B26" s="6" t="s">
        <v>223</v>
      </c>
      <c r="C26" s="21">
        <v>623</v>
      </c>
      <c r="D26" s="34">
        <v>12408</v>
      </c>
      <c r="E26" s="8"/>
      <c r="F26" s="8"/>
      <c r="H26" s="11"/>
      <c r="I26" s="11"/>
      <c r="J26" s="11"/>
      <c r="K26" s="11"/>
    </row>
    <row r="27" spans="1:11" ht="15" customHeight="1">
      <c r="A27" s="36" t="s">
        <v>224</v>
      </c>
      <c r="B27" s="6" t="s">
        <v>225</v>
      </c>
      <c r="C27" s="21">
        <v>624</v>
      </c>
      <c r="D27" s="34">
        <v>12409</v>
      </c>
      <c r="E27" s="8"/>
      <c r="F27" s="8"/>
      <c r="H27" s="11"/>
      <c r="I27" s="11"/>
      <c r="K27" s="11"/>
    </row>
    <row r="28" spans="1:10" ht="15" customHeight="1">
      <c r="A28" s="36" t="s">
        <v>226</v>
      </c>
      <c r="B28" s="6" t="s">
        <v>227</v>
      </c>
      <c r="C28" s="21">
        <v>625</v>
      </c>
      <c r="D28" s="34">
        <v>12410</v>
      </c>
      <c r="E28" s="10"/>
      <c r="F28" s="10"/>
      <c r="I28" s="11"/>
      <c r="J28" s="11"/>
    </row>
    <row r="29" spans="1:11" ht="15" customHeight="1">
      <c r="A29" s="36" t="s">
        <v>228</v>
      </c>
      <c r="B29" s="6" t="s">
        <v>229</v>
      </c>
      <c r="C29" s="21">
        <v>626</v>
      </c>
      <c r="D29" s="34">
        <v>12411</v>
      </c>
      <c r="E29" s="8"/>
      <c r="F29" s="8"/>
      <c r="G29" s="11"/>
      <c r="J29" s="11"/>
      <c r="K29" s="11"/>
    </row>
    <row r="30" spans="1:6" ht="15" customHeight="1">
      <c r="A30" s="18" t="s">
        <v>230</v>
      </c>
      <c r="B30" s="6" t="s">
        <v>231</v>
      </c>
      <c r="C30" s="21">
        <v>627</v>
      </c>
      <c r="D30" s="34">
        <v>12412</v>
      </c>
      <c r="E30" s="8"/>
      <c r="F30" s="8"/>
    </row>
    <row r="31" spans="1:6" ht="15" customHeight="1">
      <c r="A31" s="15"/>
      <c r="B31" s="23" t="s">
        <v>232</v>
      </c>
      <c r="C31" s="21" t="s">
        <v>233</v>
      </c>
      <c r="D31" s="34">
        <v>124121</v>
      </c>
      <c r="E31" s="8"/>
      <c r="F31" s="8"/>
    </row>
    <row r="32" spans="1:6" ht="15" customHeight="1">
      <c r="A32" s="15"/>
      <c r="B32" s="23" t="s">
        <v>234</v>
      </c>
      <c r="C32" s="21" t="s">
        <v>235</v>
      </c>
      <c r="D32" s="34">
        <v>124122</v>
      </c>
      <c r="E32" s="8"/>
      <c r="F32" s="8"/>
    </row>
    <row r="33" spans="1:6" ht="15" customHeight="1">
      <c r="A33" s="18" t="s">
        <v>236</v>
      </c>
      <c r="B33" s="23" t="s">
        <v>237</v>
      </c>
      <c r="C33" s="21">
        <v>628</v>
      </c>
      <c r="D33" s="34">
        <v>12413</v>
      </c>
      <c r="E33" s="8">
        <v>-44402</v>
      </c>
      <c r="F33" s="8">
        <v>-18150</v>
      </c>
    </row>
    <row r="34" spans="1:6" ht="15" customHeight="1">
      <c r="A34" s="15">
        <v>5</v>
      </c>
      <c r="B34" s="7" t="s">
        <v>238</v>
      </c>
      <c r="C34" s="21">
        <v>63</v>
      </c>
      <c r="D34" s="33">
        <v>12500</v>
      </c>
      <c r="E34" s="8"/>
      <c r="F34" s="8"/>
    </row>
    <row r="35" spans="1:6" ht="15" customHeight="1">
      <c r="A35" s="37" t="s">
        <v>196</v>
      </c>
      <c r="B35" s="23" t="s">
        <v>239</v>
      </c>
      <c r="C35" s="21">
        <v>632</v>
      </c>
      <c r="D35" s="34">
        <v>12501</v>
      </c>
      <c r="E35" s="8"/>
      <c r="F35" s="8"/>
    </row>
    <row r="36" spans="1:6" ht="15" customHeight="1">
      <c r="A36" s="36" t="s">
        <v>199</v>
      </c>
      <c r="B36" s="23" t="s">
        <v>240</v>
      </c>
      <c r="C36" s="21">
        <v>633</v>
      </c>
      <c r="D36" s="34">
        <v>12502</v>
      </c>
      <c r="E36" s="8"/>
      <c r="F36" s="8"/>
    </row>
    <row r="37" spans="1:6" ht="15" customHeight="1">
      <c r="A37" s="38" t="s">
        <v>201</v>
      </c>
      <c r="B37" s="23" t="s">
        <v>241</v>
      </c>
      <c r="C37" s="21">
        <v>634</v>
      </c>
      <c r="D37" s="34">
        <v>12503</v>
      </c>
      <c r="E37" s="8"/>
      <c r="F37" s="8"/>
    </row>
    <row r="38" spans="1:6" ht="15" customHeight="1">
      <c r="A38" s="36" t="s">
        <v>204</v>
      </c>
      <c r="B38" s="23" t="s">
        <v>242</v>
      </c>
      <c r="C38" s="21" t="s">
        <v>243</v>
      </c>
      <c r="D38" s="34">
        <v>12504</v>
      </c>
      <c r="E38" s="8"/>
      <c r="F38" s="8"/>
    </row>
    <row r="39" spans="1:6" ht="15" customHeight="1">
      <c r="A39" s="15" t="s">
        <v>33</v>
      </c>
      <c r="B39" s="15" t="s">
        <v>244</v>
      </c>
      <c r="C39" s="21"/>
      <c r="D39" s="33">
        <v>12600</v>
      </c>
      <c r="E39" s="10">
        <f>E14+E25+E33</f>
        <v>-2123195</v>
      </c>
      <c r="F39" s="10">
        <f>F14+F25+F33</f>
        <v>-1983177</v>
      </c>
    </row>
    <row r="40" spans="1:6" ht="15" customHeight="1">
      <c r="A40" s="54" t="s">
        <v>245</v>
      </c>
      <c r="B40" s="29"/>
      <c r="C40" s="21"/>
      <c r="D40" s="34"/>
      <c r="E40" s="10" t="s">
        <v>246</v>
      </c>
      <c r="F40" s="10" t="s">
        <v>194</v>
      </c>
    </row>
    <row r="41" spans="1:6" ht="15" customHeight="1">
      <c r="A41" s="39">
        <v>1</v>
      </c>
      <c r="B41" s="40" t="s">
        <v>247</v>
      </c>
      <c r="C41" s="21"/>
      <c r="D41" s="34">
        <v>14000</v>
      </c>
      <c r="E41" s="8">
        <v>1</v>
      </c>
      <c r="F41" s="8">
        <v>1</v>
      </c>
    </row>
    <row r="42" spans="1:6" ht="15" customHeight="1">
      <c r="A42" s="39">
        <v>2</v>
      </c>
      <c r="B42" s="40" t="s">
        <v>248</v>
      </c>
      <c r="C42" s="22"/>
      <c r="D42" s="34">
        <v>15000</v>
      </c>
      <c r="E42" s="8"/>
      <c r="F42" s="8"/>
    </row>
    <row r="43" spans="1:6" ht="15" customHeight="1">
      <c r="A43" s="39" t="s">
        <v>196</v>
      </c>
      <c r="B43" s="41" t="s">
        <v>249</v>
      </c>
      <c r="C43" s="22"/>
      <c r="D43" s="8">
        <v>15001</v>
      </c>
      <c r="E43" s="8"/>
      <c r="F43" s="8"/>
    </row>
    <row r="44" spans="1:6" ht="15" customHeight="1">
      <c r="A44" s="39"/>
      <c r="B44" s="41" t="s">
        <v>250</v>
      </c>
      <c r="C44" s="22"/>
      <c r="D44" s="8">
        <v>150011</v>
      </c>
      <c r="E44" s="8"/>
      <c r="F44" s="8"/>
    </row>
    <row r="45" spans="1:6" ht="15" customHeight="1">
      <c r="A45" s="39" t="s">
        <v>199</v>
      </c>
      <c r="B45" s="41" t="s">
        <v>251</v>
      </c>
      <c r="C45" s="22"/>
      <c r="D45" s="8">
        <v>15002</v>
      </c>
      <c r="E45" s="8"/>
      <c r="F45" s="8"/>
    </row>
    <row r="46" spans="1:6" ht="15" customHeight="1">
      <c r="A46" s="39"/>
      <c r="B46" s="41" t="s">
        <v>252</v>
      </c>
      <c r="C46" s="22"/>
      <c r="D46" s="8">
        <v>150021</v>
      </c>
      <c r="E46" s="8"/>
      <c r="F46" s="8"/>
    </row>
    <row r="47" ht="15" customHeight="1">
      <c r="B47" s="42"/>
    </row>
    <row r="48" spans="3:10" ht="12.75">
      <c r="C48" s="53" t="s">
        <v>253</v>
      </c>
      <c r="D48" s="53"/>
      <c r="E48" s="53"/>
      <c r="I48" s="11"/>
      <c r="J48" s="11"/>
    </row>
    <row r="49" spans="3:10" ht="12.75">
      <c r="C49" s="53" t="s">
        <v>254</v>
      </c>
      <c r="D49" s="53"/>
      <c r="E49" s="53"/>
      <c r="J49" s="11"/>
    </row>
  </sheetData>
  <mergeCells count="15">
    <mergeCell ref="C49:E49"/>
    <mergeCell ref="A2:B2"/>
    <mergeCell ref="A40:B40"/>
    <mergeCell ref="B5:E5"/>
    <mergeCell ref="E4:F4"/>
    <mergeCell ref="C48:E48"/>
    <mergeCell ref="C6:C7"/>
    <mergeCell ref="A3:F3"/>
    <mergeCell ref="A1:B1"/>
    <mergeCell ref="F6:F7"/>
    <mergeCell ref="A6:A7"/>
    <mergeCell ref="B6:B7"/>
    <mergeCell ref="D6:D7"/>
    <mergeCell ref="D1:F1"/>
    <mergeCell ref="E6:E7"/>
  </mergeCells>
  <printOptions/>
  <pageMargins left="0.71" right="0.42" top="0.53" bottom="0.53" header="0.35" footer="0.2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4.57421875" style="0" customWidth="1"/>
    <col min="2" max="2" width="44.7109375" style="0" customWidth="1"/>
    <col min="4" max="6" width="10.7109375" style="0" customWidth="1"/>
    <col min="9" max="10" width="10.140625" style="0" bestFit="1" customWidth="1"/>
    <col min="11" max="11" width="9.7109375" style="0" bestFit="1" customWidth="1"/>
  </cols>
  <sheetData>
    <row r="1" spans="1:6" ht="22.5" customHeight="1">
      <c r="A1" s="47" t="s">
        <v>255</v>
      </c>
      <c r="B1" s="47"/>
      <c r="C1" s="1"/>
      <c r="D1" s="47"/>
      <c r="E1" s="47"/>
      <c r="F1" s="47"/>
    </row>
    <row r="2" spans="1:6" ht="19.5" customHeight="1">
      <c r="A2" s="47" t="s">
        <v>187</v>
      </c>
      <c r="B2" s="47"/>
      <c r="C2" s="3"/>
      <c r="D2" s="3"/>
      <c r="E2" s="3"/>
      <c r="F2" s="3"/>
    </row>
    <row r="3" spans="1:6" ht="15.75" customHeight="1">
      <c r="A3" s="58" t="s">
        <v>256</v>
      </c>
      <c r="B3" s="58"/>
      <c r="C3" s="58"/>
      <c r="D3" s="58"/>
      <c r="E3" s="58"/>
      <c r="F3" s="58"/>
    </row>
    <row r="4" spans="2:6" ht="17.25" customHeight="1">
      <c r="B4" s="14"/>
      <c r="C4" s="14"/>
      <c r="D4" s="14"/>
      <c r="E4" s="52" t="s">
        <v>189</v>
      </c>
      <c r="F4" s="52"/>
    </row>
    <row r="5" spans="1:6" ht="12.75" customHeight="1">
      <c r="A5" s="31"/>
      <c r="B5" s="30" t="s">
        <v>190</v>
      </c>
      <c r="C5" s="55"/>
      <c r="D5" s="55"/>
      <c r="E5" s="56"/>
      <c r="F5" s="32"/>
    </row>
    <row r="6" spans="1:6" ht="12.75" customHeight="1">
      <c r="A6" s="50" t="s">
        <v>2</v>
      </c>
      <c r="B6" s="50" t="s">
        <v>93</v>
      </c>
      <c r="C6" s="48" t="s">
        <v>191</v>
      </c>
      <c r="D6" s="48" t="s">
        <v>192</v>
      </c>
      <c r="E6" s="48" t="s">
        <v>193</v>
      </c>
      <c r="F6" s="48" t="s">
        <v>194</v>
      </c>
    </row>
    <row r="7" spans="1:6" ht="32.25" customHeight="1">
      <c r="A7" s="51"/>
      <c r="B7" s="51"/>
      <c r="C7" s="49"/>
      <c r="D7" s="49"/>
      <c r="E7" s="49"/>
      <c r="F7" s="49"/>
    </row>
    <row r="8" spans="1:6" ht="15" customHeight="1">
      <c r="A8" s="15">
        <v>1</v>
      </c>
      <c r="B8" s="15" t="s">
        <v>257</v>
      </c>
      <c r="C8" s="33">
        <v>70</v>
      </c>
      <c r="D8" s="33">
        <v>11100</v>
      </c>
      <c r="E8" s="10">
        <f>E9+E11</f>
        <v>0</v>
      </c>
      <c r="F8" s="10">
        <f>F9+F11</f>
        <v>0</v>
      </c>
    </row>
    <row r="9" spans="1:17" ht="15" customHeight="1">
      <c r="A9" s="18" t="s">
        <v>196</v>
      </c>
      <c r="B9" s="18" t="s">
        <v>258</v>
      </c>
      <c r="C9" s="21" t="s">
        <v>259</v>
      </c>
      <c r="D9" s="34">
        <v>11101</v>
      </c>
      <c r="E9" s="8">
        <v>0</v>
      </c>
      <c r="F9" s="8">
        <v>0</v>
      </c>
      <c r="P9">
        <v>3481</v>
      </c>
      <c r="Q9">
        <f>P9-O9</f>
        <v>3481</v>
      </c>
    </row>
    <row r="10" spans="1:6" ht="15" customHeight="1">
      <c r="A10" s="18" t="s">
        <v>199</v>
      </c>
      <c r="B10" s="18" t="s">
        <v>260</v>
      </c>
      <c r="C10" s="21">
        <v>704</v>
      </c>
      <c r="D10" s="34">
        <v>11102</v>
      </c>
      <c r="E10" s="8">
        <v>0</v>
      </c>
      <c r="F10" s="8">
        <v>0</v>
      </c>
    </row>
    <row r="11" spans="1:6" ht="15" customHeight="1">
      <c r="A11" s="18" t="s">
        <v>201</v>
      </c>
      <c r="B11" s="18" t="s">
        <v>261</v>
      </c>
      <c r="C11" s="21">
        <v>705</v>
      </c>
      <c r="D11" s="34">
        <v>11103</v>
      </c>
      <c r="E11" s="8"/>
      <c r="F11" s="8"/>
    </row>
    <row r="12" spans="1:6" ht="15" customHeight="1">
      <c r="A12" s="15">
        <v>2</v>
      </c>
      <c r="B12" s="15" t="s">
        <v>262</v>
      </c>
      <c r="C12" s="33">
        <v>708</v>
      </c>
      <c r="D12" s="34">
        <v>11104</v>
      </c>
      <c r="E12" s="8">
        <v>0</v>
      </c>
      <c r="F12" s="8">
        <v>0</v>
      </c>
    </row>
    <row r="13" spans="1:6" ht="15" customHeight="1">
      <c r="A13" s="18" t="s">
        <v>196</v>
      </c>
      <c r="B13" s="18" t="s">
        <v>263</v>
      </c>
      <c r="C13" s="43">
        <v>7081</v>
      </c>
      <c r="D13" s="34">
        <v>111041</v>
      </c>
      <c r="E13" s="8">
        <v>0</v>
      </c>
      <c r="F13" s="8">
        <v>0</v>
      </c>
    </row>
    <row r="14" spans="1:6" ht="15" customHeight="1">
      <c r="A14" s="18" t="s">
        <v>199</v>
      </c>
      <c r="B14" s="18" t="s">
        <v>264</v>
      </c>
      <c r="C14" s="43">
        <v>7082</v>
      </c>
      <c r="D14" s="34">
        <v>111042</v>
      </c>
      <c r="E14" s="8">
        <v>0</v>
      </c>
      <c r="F14" s="8">
        <v>0</v>
      </c>
    </row>
    <row r="15" spans="1:6" ht="15" customHeight="1">
      <c r="A15" s="18" t="s">
        <v>201</v>
      </c>
      <c r="B15" s="18" t="s">
        <v>265</v>
      </c>
      <c r="C15" s="43">
        <v>7083</v>
      </c>
      <c r="D15" s="34">
        <v>111043</v>
      </c>
      <c r="E15" s="8">
        <v>0</v>
      </c>
      <c r="F15" s="8">
        <v>0</v>
      </c>
    </row>
    <row r="16" spans="1:6" ht="33" customHeight="1">
      <c r="A16" s="44">
        <v>3</v>
      </c>
      <c r="B16" s="44" t="s">
        <v>266</v>
      </c>
      <c r="C16" s="33">
        <v>71</v>
      </c>
      <c r="D16" s="33">
        <v>11201</v>
      </c>
      <c r="E16" s="8">
        <v>0</v>
      </c>
      <c r="F16" s="8">
        <v>0</v>
      </c>
    </row>
    <row r="17" spans="1:10" ht="15" customHeight="1">
      <c r="A17" s="37" t="s">
        <v>196</v>
      </c>
      <c r="B17" s="45" t="s">
        <v>267</v>
      </c>
      <c r="C17" s="43"/>
      <c r="D17" s="34">
        <v>112011</v>
      </c>
      <c r="E17" s="10"/>
      <c r="F17" s="10"/>
      <c r="H17" s="11"/>
      <c r="I17" s="11"/>
      <c r="J17" s="11"/>
    </row>
    <row r="18" spans="1:6" ht="15" customHeight="1">
      <c r="A18" s="36" t="s">
        <v>199</v>
      </c>
      <c r="B18" s="45" t="s">
        <v>268</v>
      </c>
      <c r="C18" s="43"/>
      <c r="D18" s="34">
        <v>112012</v>
      </c>
      <c r="E18" s="10"/>
      <c r="F18" s="10"/>
    </row>
    <row r="19" spans="1:6" ht="15" customHeight="1">
      <c r="A19" s="46">
        <v>4</v>
      </c>
      <c r="B19" s="9" t="s">
        <v>269</v>
      </c>
      <c r="C19" s="33">
        <v>72</v>
      </c>
      <c r="D19" s="33">
        <v>11300</v>
      </c>
      <c r="E19" s="8">
        <v>0</v>
      </c>
      <c r="F19" s="8">
        <v>0</v>
      </c>
    </row>
    <row r="20" spans="1:6" ht="15" customHeight="1">
      <c r="A20" s="36"/>
      <c r="B20" s="18" t="s">
        <v>270</v>
      </c>
      <c r="C20" s="43"/>
      <c r="D20" s="34">
        <v>11301</v>
      </c>
      <c r="E20" s="8"/>
      <c r="F20" s="8"/>
    </row>
    <row r="21" spans="1:11" ht="15" customHeight="1">
      <c r="A21" s="15">
        <v>5</v>
      </c>
      <c r="B21" s="15" t="s">
        <v>271</v>
      </c>
      <c r="C21" s="33">
        <v>73</v>
      </c>
      <c r="D21" s="33">
        <v>11400</v>
      </c>
      <c r="E21" s="8">
        <v>0</v>
      </c>
      <c r="F21" s="8">
        <v>0</v>
      </c>
      <c r="G21" s="11"/>
      <c r="J21" s="11"/>
      <c r="K21" s="11"/>
    </row>
    <row r="22" spans="1:11" ht="15" customHeight="1">
      <c r="A22" s="37">
        <v>6</v>
      </c>
      <c r="B22" s="15" t="s">
        <v>272</v>
      </c>
      <c r="C22" s="33">
        <v>75</v>
      </c>
      <c r="D22" s="33">
        <v>11500</v>
      </c>
      <c r="E22" s="8">
        <v>0</v>
      </c>
      <c r="F22" s="8">
        <v>0</v>
      </c>
      <c r="G22" s="11"/>
      <c r="J22" s="11"/>
      <c r="K22" s="11"/>
    </row>
    <row r="23" spans="1:11" ht="15" customHeight="1">
      <c r="A23" s="36">
        <v>7</v>
      </c>
      <c r="B23" s="15" t="s">
        <v>273</v>
      </c>
      <c r="C23" s="33">
        <v>77</v>
      </c>
      <c r="D23" s="33">
        <v>11600</v>
      </c>
      <c r="E23" s="8">
        <v>0</v>
      </c>
      <c r="F23" s="8">
        <v>0</v>
      </c>
      <c r="G23" s="11"/>
      <c r="J23" s="11"/>
      <c r="K23" s="11"/>
    </row>
    <row r="24" spans="1:11" ht="15" customHeight="1">
      <c r="A24" s="38"/>
      <c r="B24" s="15" t="s">
        <v>274</v>
      </c>
      <c r="C24" s="43"/>
      <c r="D24" s="33">
        <v>11800</v>
      </c>
      <c r="E24" s="10">
        <v>0</v>
      </c>
      <c r="F24" s="10">
        <v>0</v>
      </c>
      <c r="G24" s="11"/>
      <c r="J24" s="11"/>
      <c r="K24" s="11"/>
    </row>
    <row r="25" spans="7:11" ht="15" customHeight="1">
      <c r="G25" s="11"/>
      <c r="J25" s="11"/>
      <c r="K25" s="11"/>
    </row>
    <row r="26" ht="15" customHeight="1"/>
    <row r="27" ht="15" customHeight="1"/>
    <row r="28" ht="15" customHeight="1"/>
    <row r="29" spans="3:10" ht="12.75">
      <c r="C29" s="53" t="s">
        <v>253</v>
      </c>
      <c r="D29" s="53"/>
      <c r="E29" s="53"/>
      <c r="I29" s="11"/>
      <c r="J29" s="11"/>
    </row>
    <row r="30" spans="3:10" ht="12.75">
      <c r="C30" s="53" t="s">
        <v>254</v>
      </c>
      <c r="D30" s="53"/>
      <c r="E30" s="53"/>
      <c r="J30" s="11"/>
    </row>
  </sheetData>
  <mergeCells count="14">
    <mergeCell ref="A1:B1"/>
    <mergeCell ref="F6:F7"/>
    <mergeCell ref="A6:A7"/>
    <mergeCell ref="B6:B7"/>
    <mergeCell ref="D6:D7"/>
    <mergeCell ref="D1:F1"/>
    <mergeCell ref="E6:E7"/>
    <mergeCell ref="C30:E30"/>
    <mergeCell ref="A2:B2"/>
    <mergeCell ref="B5:E5"/>
    <mergeCell ref="E4:F4"/>
    <mergeCell ref="C29:E29"/>
    <mergeCell ref="C6:C7"/>
    <mergeCell ref="A3:F3"/>
  </mergeCells>
  <printOptions/>
  <pageMargins left="0.71" right="0.42" top="0.85" bottom="0.53" header="0.35" footer="0.2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8" sqref="B28"/>
    </sheetView>
  </sheetViews>
  <sheetFormatPr defaultColWidth="9.140625" defaultRowHeight="12.75"/>
  <cols>
    <col min="1" max="1" width="6.57421875" style="0" customWidth="1"/>
    <col min="2" max="2" width="40.8515625" style="0" customWidth="1"/>
    <col min="3" max="3" width="11.00390625" style="0" customWidth="1"/>
    <col min="4" max="4" width="9.28125" style="0" customWidth="1"/>
    <col min="5" max="5" width="9.8515625" style="0" customWidth="1"/>
    <col min="6" max="6" width="11.7109375" style="0" customWidth="1"/>
    <col min="7" max="7" width="13.00390625" style="0" customWidth="1"/>
    <col min="8" max="8" width="12.28125" style="0" customWidth="1"/>
    <col min="9" max="9" width="12.57421875" style="0" customWidth="1"/>
  </cols>
  <sheetData>
    <row r="1" spans="1:9" ht="18" customHeight="1">
      <c r="A1" s="62" t="s">
        <v>165</v>
      </c>
      <c r="B1" s="62"/>
      <c r="C1" s="1"/>
      <c r="D1" s="1"/>
      <c r="E1" s="1"/>
      <c r="F1" s="1"/>
      <c r="G1" s="1"/>
      <c r="H1" s="64" t="s">
        <v>166</v>
      </c>
      <c r="I1" s="64"/>
    </row>
    <row r="2" spans="1:9" ht="21" customHeight="1">
      <c r="A2" s="63" t="s">
        <v>167</v>
      </c>
      <c r="B2" s="63"/>
      <c r="C2" s="63"/>
      <c r="D2" s="63"/>
      <c r="E2" s="63"/>
      <c r="F2" s="63"/>
      <c r="G2" s="63"/>
      <c r="H2" s="63"/>
      <c r="I2" s="63"/>
    </row>
    <row r="3" spans="1:9" ht="6" customHeight="1">
      <c r="A3" s="4"/>
      <c r="B3" s="5"/>
      <c r="C3" s="5"/>
      <c r="D3" s="5"/>
      <c r="E3" s="5"/>
      <c r="F3" s="5"/>
      <c r="G3" s="5"/>
      <c r="H3" s="5"/>
      <c r="I3" s="5"/>
    </row>
    <row r="4" spans="1:9" ht="15.75" customHeight="1">
      <c r="A4" s="61" t="s">
        <v>168</v>
      </c>
      <c r="B4" s="61"/>
      <c r="C4" s="28"/>
      <c r="D4" s="28"/>
      <c r="E4" s="28"/>
      <c r="F4" s="28"/>
      <c r="G4" s="28"/>
      <c r="H4" s="28"/>
      <c r="I4" s="28"/>
    </row>
    <row r="5" spans="1:9" ht="7.5" customHeight="1">
      <c r="A5" s="4"/>
      <c r="B5" s="26"/>
      <c r="C5" s="26"/>
      <c r="D5" s="26"/>
      <c r="E5" s="26"/>
      <c r="F5" s="26"/>
      <c r="G5" s="26"/>
      <c r="H5" s="26"/>
      <c r="I5" s="26"/>
    </row>
    <row r="6" spans="1:9" ht="12.75" customHeight="1">
      <c r="A6" s="65"/>
      <c r="B6" s="65"/>
      <c r="C6" s="59" t="s">
        <v>169</v>
      </c>
      <c r="D6" s="59" t="s">
        <v>170</v>
      </c>
      <c r="E6" s="59" t="s">
        <v>171</v>
      </c>
      <c r="F6" s="59" t="s">
        <v>172</v>
      </c>
      <c r="G6" s="59" t="s">
        <v>173</v>
      </c>
      <c r="H6" s="59" t="s">
        <v>174</v>
      </c>
      <c r="I6" s="59" t="s">
        <v>175</v>
      </c>
    </row>
    <row r="7" spans="1:9" ht="38.25" customHeight="1">
      <c r="A7" s="66"/>
      <c r="B7" s="66"/>
      <c r="C7" s="60"/>
      <c r="D7" s="60"/>
      <c r="E7" s="60"/>
      <c r="F7" s="60"/>
      <c r="G7" s="60"/>
      <c r="H7" s="60"/>
      <c r="I7" s="60"/>
    </row>
    <row r="8" spans="1:9" ht="21.75" customHeight="1">
      <c r="A8" s="27" t="s">
        <v>7</v>
      </c>
      <c r="B8" s="27" t="s">
        <v>176</v>
      </c>
      <c r="C8" s="10">
        <v>3633000</v>
      </c>
      <c r="D8" s="10"/>
      <c r="E8" s="10"/>
      <c r="F8" s="10">
        <v>470457</v>
      </c>
      <c r="G8" s="10"/>
      <c r="H8" s="10">
        <v>-6796334</v>
      </c>
      <c r="I8" s="10">
        <f aca="true" t="shared" si="0" ref="I8:I14">C8+D8+E8+F8+G8+H8</f>
        <v>-2692877</v>
      </c>
    </row>
    <row r="9" spans="1:9" ht="18" customHeight="1">
      <c r="A9" s="15" t="s">
        <v>131</v>
      </c>
      <c r="B9" s="15" t="s">
        <v>177</v>
      </c>
      <c r="C9" s="8"/>
      <c r="D9" s="8"/>
      <c r="E9" s="8"/>
      <c r="F9" s="8"/>
      <c r="G9" s="8"/>
      <c r="H9" s="8"/>
      <c r="I9" s="10">
        <f t="shared" si="0"/>
        <v>0</v>
      </c>
    </row>
    <row r="10" spans="1:9" ht="18" customHeight="1">
      <c r="A10" s="15" t="s">
        <v>146</v>
      </c>
      <c r="B10" s="15" t="s">
        <v>178</v>
      </c>
      <c r="C10" s="8"/>
      <c r="D10" s="8"/>
      <c r="E10" s="8"/>
      <c r="F10" s="8"/>
      <c r="G10" s="8"/>
      <c r="H10" s="8"/>
      <c r="I10" s="10">
        <f t="shared" si="0"/>
        <v>0</v>
      </c>
    </row>
    <row r="11" spans="1:9" ht="18" customHeight="1">
      <c r="A11" s="15">
        <v>1</v>
      </c>
      <c r="B11" s="15" t="s">
        <v>179</v>
      </c>
      <c r="C11" s="8"/>
      <c r="D11" s="8"/>
      <c r="E11" s="8"/>
      <c r="F11" s="8"/>
      <c r="G11" s="8"/>
      <c r="H11" s="8"/>
      <c r="I11" s="10">
        <f t="shared" si="0"/>
        <v>0</v>
      </c>
    </row>
    <row r="12" spans="1:9" ht="18" customHeight="1">
      <c r="A12" s="15">
        <v>2</v>
      </c>
      <c r="B12" s="15" t="s">
        <v>180</v>
      </c>
      <c r="C12" s="8"/>
      <c r="D12" s="8"/>
      <c r="E12" s="8"/>
      <c r="F12" s="8"/>
      <c r="G12" s="8"/>
      <c r="H12" s="8"/>
      <c r="I12" s="10">
        <f t="shared" si="0"/>
        <v>0</v>
      </c>
    </row>
    <row r="13" spans="1:9" ht="18" customHeight="1">
      <c r="A13" s="15">
        <v>3</v>
      </c>
      <c r="B13" s="15" t="s">
        <v>181</v>
      </c>
      <c r="C13" s="8"/>
      <c r="D13" s="8"/>
      <c r="E13" s="8"/>
      <c r="F13" s="8"/>
      <c r="G13" s="8"/>
      <c r="H13" s="8"/>
      <c r="I13" s="10">
        <f t="shared" si="0"/>
        <v>0</v>
      </c>
    </row>
    <row r="14" spans="1:9" ht="18" customHeight="1">
      <c r="A14" s="15">
        <v>4</v>
      </c>
      <c r="B14" s="15" t="s">
        <v>182</v>
      </c>
      <c r="C14" s="8"/>
      <c r="D14" s="8"/>
      <c r="E14" s="8"/>
      <c r="F14" s="8"/>
      <c r="G14" s="8"/>
      <c r="H14" s="8"/>
      <c r="I14" s="10">
        <f t="shared" si="0"/>
        <v>0</v>
      </c>
    </row>
    <row r="15" spans="1:9" ht="18" customHeight="1">
      <c r="A15" s="27" t="s">
        <v>33</v>
      </c>
      <c r="B15" s="27" t="s">
        <v>176</v>
      </c>
      <c r="C15" s="10">
        <f aca="true" t="shared" si="1" ref="C15:I15">SUM(C8:C14)</f>
        <v>3633000</v>
      </c>
      <c r="D15" s="10">
        <f t="shared" si="1"/>
        <v>0</v>
      </c>
      <c r="E15" s="10">
        <f t="shared" si="1"/>
        <v>0</v>
      </c>
      <c r="F15" s="10">
        <f t="shared" si="1"/>
        <v>470457</v>
      </c>
      <c r="G15" s="10">
        <f t="shared" si="1"/>
        <v>0</v>
      </c>
      <c r="H15" s="10">
        <f t="shared" si="1"/>
        <v>-6796334</v>
      </c>
      <c r="I15" s="10">
        <f t="shared" si="1"/>
        <v>-2692877</v>
      </c>
    </row>
    <row r="16" spans="1:9" ht="18" customHeight="1">
      <c r="A16" s="15">
        <v>1</v>
      </c>
      <c r="B16" s="15" t="s">
        <v>179</v>
      </c>
      <c r="C16" s="8"/>
      <c r="D16" s="8"/>
      <c r="E16" s="8"/>
      <c r="F16" s="8"/>
      <c r="G16" s="8"/>
      <c r="H16" s="8">
        <v>-2123195</v>
      </c>
      <c r="I16" s="10">
        <f>C16+D16+E16+F16+G16+H16</f>
        <v>-2123195</v>
      </c>
    </row>
    <row r="17" spans="1:9" ht="18" customHeight="1">
      <c r="A17" s="15">
        <v>2</v>
      </c>
      <c r="B17" s="15" t="s">
        <v>180</v>
      </c>
      <c r="C17" s="8"/>
      <c r="D17" s="8"/>
      <c r="E17" s="8"/>
      <c r="F17" s="8"/>
      <c r="G17" s="8"/>
      <c r="H17" s="8"/>
      <c r="I17" s="10">
        <f>C17+D17+E17+F17+G17+H17</f>
        <v>0</v>
      </c>
    </row>
    <row r="18" spans="1:9" ht="18" customHeight="1">
      <c r="A18" s="15">
        <v>3</v>
      </c>
      <c r="B18" s="15" t="s">
        <v>183</v>
      </c>
      <c r="C18" s="8"/>
      <c r="D18" s="8"/>
      <c r="E18" s="8"/>
      <c r="F18" s="8"/>
      <c r="G18" s="8"/>
      <c r="H18" s="8"/>
      <c r="I18" s="10">
        <f>C18+D18+E18+F18+G18+H18</f>
        <v>0</v>
      </c>
    </row>
    <row r="19" spans="1:9" ht="18" customHeight="1">
      <c r="A19" s="15">
        <v>4</v>
      </c>
      <c r="B19" s="15" t="s">
        <v>184</v>
      </c>
      <c r="C19" s="8"/>
      <c r="D19" s="8"/>
      <c r="E19" s="8"/>
      <c r="F19" s="8"/>
      <c r="G19" s="8"/>
      <c r="H19" s="8"/>
      <c r="I19" s="10">
        <f>C19+D19+E19+F19+G19+H19</f>
        <v>0</v>
      </c>
    </row>
    <row r="20" spans="1:9" ht="18" customHeight="1">
      <c r="A20" s="27" t="s">
        <v>76</v>
      </c>
      <c r="B20" s="27" t="s">
        <v>185</v>
      </c>
      <c r="C20" s="10">
        <f aca="true" t="shared" si="2" ref="C20:I20">SUM(C15:C19)</f>
        <v>3633000</v>
      </c>
      <c r="D20" s="10">
        <f t="shared" si="2"/>
        <v>0</v>
      </c>
      <c r="E20" s="10">
        <f t="shared" si="2"/>
        <v>0</v>
      </c>
      <c r="F20" s="10">
        <f t="shared" si="2"/>
        <v>470457</v>
      </c>
      <c r="G20" s="10">
        <f t="shared" si="2"/>
        <v>0</v>
      </c>
      <c r="H20" s="10">
        <f t="shared" si="2"/>
        <v>-8919529</v>
      </c>
      <c r="I20" s="10">
        <f t="shared" si="2"/>
        <v>-4816072</v>
      </c>
    </row>
    <row r="21" ht="18" customHeight="1"/>
    <row r="22" ht="18" customHeight="1"/>
    <row r="23" ht="18" customHeight="1"/>
    <row r="24" ht="18" customHeight="1"/>
    <row r="25" ht="18" customHeight="1"/>
    <row r="26" ht="21" customHeight="1"/>
    <row r="27" ht="6" customHeight="1"/>
    <row r="28" ht="15.75" customHeight="1"/>
    <row r="29" ht="7.5" customHeight="1"/>
    <row r="30" ht="12.75" customHeight="1"/>
    <row r="31" ht="38.25" customHeight="1"/>
    <row r="32" ht="21.75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mergeCells count="13">
    <mergeCell ref="A4:B4"/>
    <mergeCell ref="F6:F7"/>
    <mergeCell ref="A1:B1"/>
    <mergeCell ref="A2:I2"/>
    <mergeCell ref="H1:I1"/>
    <mergeCell ref="I6:I7"/>
    <mergeCell ref="A6:A7"/>
    <mergeCell ref="B6:B7"/>
    <mergeCell ref="H6:H7"/>
    <mergeCell ref="C6:C7"/>
    <mergeCell ref="D6:D7"/>
    <mergeCell ref="E6:E7"/>
    <mergeCell ref="G6:G7"/>
  </mergeCells>
  <printOptions/>
  <pageMargins left="0.88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F8" sqref="F8"/>
    </sheetView>
  </sheetViews>
  <sheetFormatPr defaultColWidth="9.140625" defaultRowHeight="12.75"/>
  <cols>
    <col min="1" max="1" width="5.57421875" style="0" customWidth="1"/>
    <col min="2" max="2" width="51.28125" style="0" customWidth="1"/>
    <col min="3" max="3" width="13.57421875" style="0" customWidth="1"/>
    <col min="4" max="4" width="13.421875" style="0" customWidth="1"/>
    <col min="5" max="5" width="10.140625" style="0" bestFit="1" customWidth="1"/>
  </cols>
  <sheetData>
    <row r="1" spans="1:4" ht="18" customHeight="1">
      <c r="A1" s="62" t="s">
        <v>126</v>
      </c>
      <c r="B1" s="62"/>
      <c r="C1" s="25"/>
      <c r="D1" s="25"/>
    </row>
    <row r="2" spans="1:4" ht="21" customHeight="1">
      <c r="A2" s="58" t="s">
        <v>127</v>
      </c>
      <c r="B2" s="58"/>
      <c r="C2" s="58"/>
      <c r="D2" s="58"/>
    </row>
    <row r="3" spans="1:4" ht="6" customHeight="1">
      <c r="A3" s="25"/>
      <c r="B3" s="5"/>
      <c r="C3" s="5"/>
      <c r="D3" s="5"/>
    </row>
    <row r="4" spans="1:4" ht="15.75" customHeight="1">
      <c r="A4" s="58" t="s">
        <v>128</v>
      </c>
      <c r="B4" s="58"/>
      <c r="C4" s="58"/>
      <c r="D4" s="58"/>
    </row>
    <row r="5" spans="1:4" ht="20.25" customHeight="1">
      <c r="A5" s="4"/>
      <c r="B5" s="26"/>
      <c r="C5" s="26"/>
      <c r="D5" s="13" t="s">
        <v>129</v>
      </c>
    </row>
    <row r="6" spans="1:4" ht="12.75" customHeight="1">
      <c r="A6" s="50" t="s">
        <v>2</v>
      </c>
      <c r="B6" s="50" t="s">
        <v>130</v>
      </c>
      <c r="C6" s="48" t="s">
        <v>5</v>
      </c>
      <c r="D6" s="48" t="s">
        <v>6</v>
      </c>
    </row>
    <row r="7" spans="1:4" ht="24.75" customHeight="1">
      <c r="A7" s="51"/>
      <c r="B7" s="51"/>
      <c r="C7" s="49"/>
      <c r="D7" s="49"/>
    </row>
    <row r="8" spans="1:4" ht="24" customHeight="1">
      <c r="A8" s="27" t="s">
        <v>131</v>
      </c>
      <c r="B8" s="27" t="s">
        <v>132</v>
      </c>
      <c r="C8" s="8">
        <f>C21</f>
        <v>1449012</v>
      </c>
      <c r="D8" s="8">
        <f>D21</f>
        <v>492060</v>
      </c>
    </row>
    <row r="9" spans="1:4" ht="18" customHeight="1">
      <c r="A9" s="9">
        <v>1</v>
      </c>
      <c r="B9" s="15" t="s">
        <v>133</v>
      </c>
      <c r="C9" s="8">
        <v>-2123195</v>
      </c>
      <c r="D9" s="8">
        <v>-1983177</v>
      </c>
    </row>
    <row r="10" spans="1:4" ht="18" customHeight="1">
      <c r="A10" s="9">
        <v>2</v>
      </c>
      <c r="B10" s="15" t="s">
        <v>134</v>
      </c>
      <c r="C10" s="8"/>
      <c r="D10" s="8"/>
    </row>
    <row r="11" spans="1:4" ht="18" customHeight="1">
      <c r="A11" s="9">
        <v>3</v>
      </c>
      <c r="B11" s="15" t="s">
        <v>135</v>
      </c>
      <c r="C11" s="8"/>
      <c r="D11" s="8"/>
    </row>
    <row r="12" spans="1:4" ht="18" customHeight="1">
      <c r="A12" s="9">
        <v>4</v>
      </c>
      <c r="B12" s="15" t="s">
        <v>136</v>
      </c>
      <c r="C12" s="8"/>
      <c r="D12" s="8"/>
    </row>
    <row r="13" spans="1:4" ht="18" customHeight="1">
      <c r="A13" s="9">
        <v>5</v>
      </c>
      <c r="B13" s="15" t="s">
        <v>137</v>
      </c>
      <c r="C13" s="8"/>
      <c r="D13" s="8"/>
    </row>
    <row r="14" spans="1:4" ht="18" customHeight="1">
      <c r="A14" s="9">
        <v>6</v>
      </c>
      <c r="B14" s="15" t="s">
        <v>138</v>
      </c>
      <c r="C14" s="8">
        <v>30982</v>
      </c>
      <c r="D14" s="8">
        <v>-18150</v>
      </c>
    </row>
    <row r="15" spans="1:4" ht="18" customHeight="1">
      <c r="A15" s="9"/>
      <c r="B15" s="15" t="s">
        <v>139</v>
      </c>
      <c r="C15" s="8">
        <v>2000000</v>
      </c>
      <c r="D15" s="8">
        <v>500000</v>
      </c>
    </row>
    <row r="16" spans="1:4" ht="18" customHeight="1">
      <c r="A16" s="9">
        <v>7</v>
      </c>
      <c r="B16" s="15" t="s">
        <v>140</v>
      </c>
      <c r="C16" s="8"/>
      <c r="D16" s="8"/>
    </row>
    <row r="17" spans="1:4" ht="18" customHeight="1">
      <c r="A17" s="9">
        <v>8</v>
      </c>
      <c r="B17" s="15" t="s">
        <v>141</v>
      </c>
      <c r="C17" s="8">
        <v>1541225</v>
      </c>
      <c r="D17" s="8">
        <v>1993387</v>
      </c>
    </row>
    <row r="18" spans="1:4" ht="18" customHeight="1">
      <c r="A18" s="9">
        <v>9</v>
      </c>
      <c r="B18" s="19" t="s">
        <v>142</v>
      </c>
      <c r="C18" s="8"/>
      <c r="D18" s="8"/>
    </row>
    <row r="19" spans="1:4" ht="18" customHeight="1">
      <c r="A19" s="6"/>
      <c r="B19" s="19" t="s">
        <v>143</v>
      </c>
      <c r="C19" s="8"/>
      <c r="D19" s="8"/>
    </row>
    <row r="20" spans="1:4" ht="18" customHeight="1">
      <c r="A20" s="6"/>
      <c r="B20" s="19" t="s">
        <v>144</v>
      </c>
      <c r="C20" s="8"/>
      <c r="D20" s="8"/>
    </row>
    <row r="21" spans="1:4" ht="18" customHeight="1">
      <c r="A21" s="6"/>
      <c r="B21" s="19" t="s">
        <v>145</v>
      </c>
      <c r="C21" s="8">
        <f>SUM(C9:C20)</f>
        <v>1449012</v>
      </c>
      <c r="D21" s="8">
        <f>SUM(D9:D20)</f>
        <v>492060</v>
      </c>
    </row>
    <row r="22" spans="1:4" ht="24.75" customHeight="1">
      <c r="A22" s="27" t="s">
        <v>146</v>
      </c>
      <c r="B22" s="27" t="s">
        <v>147</v>
      </c>
      <c r="C22" s="8"/>
      <c r="D22" s="8"/>
    </row>
    <row r="23" spans="1:4" ht="18" customHeight="1">
      <c r="A23" s="9">
        <v>1</v>
      </c>
      <c r="B23" s="15" t="s">
        <v>148</v>
      </c>
      <c r="C23" s="8"/>
      <c r="D23" s="8"/>
    </row>
    <row r="24" spans="1:4" ht="18" customHeight="1">
      <c r="A24" s="9">
        <v>2</v>
      </c>
      <c r="B24" s="15" t="s">
        <v>149</v>
      </c>
      <c r="C24" s="8"/>
      <c r="D24" s="8"/>
    </row>
    <row r="25" spans="1:4" ht="18" customHeight="1">
      <c r="A25" s="9">
        <v>3</v>
      </c>
      <c r="B25" s="15" t="s">
        <v>150</v>
      </c>
      <c r="C25" s="8"/>
      <c r="D25" s="8"/>
    </row>
    <row r="26" spans="1:4" ht="18" customHeight="1">
      <c r="A26" s="9">
        <v>4</v>
      </c>
      <c r="B26" s="15" t="s">
        <v>151</v>
      </c>
      <c r="C26" s="8"/>
      <c r="D26" s="8"/>
    </row>
    <row r="27" spans="1:4" ht="18" customHeight="1">
      <c r="A27" s="9">
        <v>5</v>
      </c>
      <c r="B27" s="15" t="s">
        <v>152</v>
      </c>
      <c r="C27" s="8"/>
      <c r="D27" s="8"/>
    </row>
    <row r="28" spans="1:4" ht="18" customHeight="1">
      <c r="A28" s="9">
        <v>6</v>
      </c>
      <c r="B28" s="15" t="s">
        <v>153</v>
      </c>
      <c r="C28" s="8"/>
      <c r="D28" s="8"/>
    </row>
    <row r="29" spans="1:4" ht="18" customHeight="1">
      <c r="A29" s="6"/>
      <c r="B29" s="15" t="s">
        <v>154</v>
      </c>
      <c r="C29" s="8"/>
      <c r="D29" s="8"/>
    </row>
    <row r="30" spans="1:4" ht="24.75" customHeight="1">
      <c r="A30" s="27" t="s">
        <v>155</v>
      </c>
      <c r="B30" s="27" t="s">
        <v>156</v>
      </c>
      <c r="C30" s="8"/>
      <c r="D30" s="8"/>
    </row>
    <row r="31" spans="1:4" ht="18" customHeight="1">
      <c r="A31" s="15">
        <v>1</v>
      </c>
      <c r="B31" s="15" t="s">
        <v>157</v>
      </c>
      <c r="C31" s="8"/>
      <c r="D31" s="8"/>
    </row>
    <row r="33" spans="1:4" ht="18" customHeight="1">
      <c r="A33" s="15">
        <v>2</v>
      </c>
      <c r="B33" s="15" t="s">
        <v>158</v>
      </c>
      <c r="C33" s="8">
        <v>-10146</v>
      </c>
      <c r="D33" s="8"/>
    </row>
    <row r="34" spans="1:4" ht="18" customHeight="1">
      <c r="A34" s="15">
        <v>3</v>
      </c>
      <c r="B34" s="15" t="s">
        <v>159</v>
      </c>
      <c r="C34" s="8">
        <v>-685755</v>
      </c>
      <c r="D34" s="8">
        <v>-174243</v>
      </c>
    </row>
    <row r="35" spans="1:4" ht="18" customHeight="1">
      <c r="A35" s="15">
        <v>4</v>
      </c>
      <c r="B35" s="15" t="s">
        <v>160</v>
      </c>
      <c r="C35" s="8">
        <f>SUM(C32:C34)</f>
        <v>-695901</v>
      </c>
      <c r="D35" s="8">
        <f>SUM(D32:D34)</f>
        <v>-174243</v>
      </c>
    </row>
    <row r="36" spans="1:4" ht="18" customHeight="1">
      <c r="A36" s="15">
        <v>1</v>
      </c>
      <c r="B36" s="15" t="s">
        <v>161</v>
      </c>
      <c r="C36" s="8">
        <f>-533014-20837</f>
        <v>-553851</v>
      </c>
      <c r="D36" s="8">
        <v>-538780</v>
      </c>
    </row>
    <row r="37" spans="1:4" ht="18" customHeight="1">
      <c r="A37" s="18"/>
      <c r="B37" s="18"/>
      <c r="C37" s="8"/>
      <c r="D37" s="8"/>
    </row>
    <row r="38" spans="1:4" ht="18" customHeight="1">
      <c r="A38" s="18"/>
      <c r="B38" s="15" t="s">
        <v>162</v>
      </c>
      <c r="C38" s="8">
        <f>C40-C39</f>
        <v>199260</v>
      </c>
      <c r="D38" s="8">
        <f>D40-D39</f>
        <v>-220963</v>
      </c>
    </row>
    <row r="39" spans="1:4" ht="18" customHeight="1">
      <c r="A39" s="18"/>
      <c r="B39" s="15" t="s">
        <v>163</v>
      </c>
      <c r="C39" s="8">
        <v>174742</v>
      </c>
      <c r="D39" s="8">
        <v>395705</v>
      </c>
    </row>
    <row r="40" spans="1:4" ht="18" customHeight="1">
      <c r="A40" s="18"/>
      <c r="B40" s="15" t="s">
        <v>164</v>
      </c>
      <c r="C40" s="8">
        <v>374002</v>
      </c>
      <c r="D40" s="8">
        <f>129973+44769</f>
        <v>174742</v>
      </c>
    </row>
    <row r="43" spans="3:4" ht="12.75">
      <c r="C43" s="11">
        <f>C21+C35+C36</f>
        <v>199260</v>
      </c>
      <c r="D43" s="11">
        <f>D21+D35+D36</f>
        <v>-220963</v>
      </c>
    </row>
    <row r="45" spans="3:4" ht="12.75">
      <c r="C45" s="11">
        <f>C38-C43</f>
        <v>0</v>
      </c>
      <c r="D45" s="11">
        <f>D38-D43</f>
        <v>0</v>
      </c>
    </row>
    <row r="49" ht="12.75">
      <c r="D49" s="11">
        <f>C43-C38</f>
        <v>0</v>
      </c>
    </row>
  </sheetData>
  <mergeCells count="7">
    <mergeCell ref="A4:D4"/>
    <mergeCell ref="A1:B1"/>
    <mergeCell ref="D6:D7"/>
    <mergeCell ref="A6:A7"/>
    <mergeCell ref="B6:B7"/>
    <mergeCell ref="C6:C7"/>
    <mergeCell ref="A2:D2"/>
  </mergeCells>
  <printOptions/>
  <pageMargins left="1.03" right="0.75" top="0.78" bottom="0.76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K22" sqref="K22"/>
    </sheetView>
  </sheetViews>
  <sheetFormatPr defaultColWidth="9.140625" defaultRowHeight="12.75"/>
  <cols>
    <col min="1" max="1" width="4.57421875" style="0" customWidth="1"/>
    <col min="2" max="2" width="51.421875" style="0" customWidth="1"/>
    <col min="4" max="5" width="10.7109375" style="0" customWidth="1"/>
    <col min="7" max="7" width="9.7109375" style="0" bestFit="1" customWidth="1"/>
    <col min="8" max="9" width="10.140625" style="0" bestFit="1" customWidth="1"/>
    <col min="10" max="10" width="9.7109375" style="0" bestFit="1" customWidth="1"/>
  </cols>
  <sheetData>
    <row r="1" spans="1:5" ht="18" customHeight="1">
      <c r="A1" s="47" t="s">
        <v>0</v>
      </c>
      <c r="B1" s="47"/>
      <c r="C1" s="1"/>
      <c r="D1" s="67" t="s">
        <v>90</v>
      </c>
      <c r="E1" s="67"/>
    </row>
    <row r="2" spans="1:5" ht="21" customHeight="1">
      <c r="A2" s="58" t="s">
        <v>91</v>
      </c>
      <c r="B2" s="58"/>
      <c r="C2" s="58"/>
      <c r="D2" s="58"/>
      <c r="E2" s="58"/>
    </row>
    <row r="3" spans="1:5" ht="6" customHeight="1">
      <c r="A3" s="4"/>
      <c r="B3" s="5"/>
      <c r="C3" s="5"/>
      <c r="D3" s="5"/>
      <c r="E3" s="5"/>
    </row>
    <row r="4" spans="1:5" ht="15.75" customHeight="1">
      <c r="A4" s="57" t="s">
        <v>92</v>
      </c>
      <c r="B4" s="57"/>
      <c r="C4" s="57"/>
      <c r="D4" s="57"/>
      <c r="E4" s="57"/>
    </row>
    <row r="5" spans="2:5" ht="7.5" customHeight="1">
      <c r="B5" s="14"/>
      <c r="C5" s="14"/>
      <c r="D5" s="14"/>
      <c r="E5" s="14"/>
    </row>
    <row r="6" spans="1:5" ht="12.75" customHeight="1">
      <c r="A6" s="50" t="s">
        <v>2</v>
      </c>
      <c r="B6" s="50" t="s">
        <v>93</v>
      </c>
      <c r="C6" s="48" t="s">
        <v>94</v>
      </c>
      <c r="D6" s="48" t="s">
        <v>5</v>
      </c>
      <c r="E6" s="48" t="s">
        <v>6</v>
      </c>
    </row>
    <row r="7" spans="1:5" ht="32.25" customHeight="1">
      <c r="A7" s="51"/>
      <c r="B7" s="51"/>
      <c r="C7" s="49"/>
      <c r="D7" s="49"/>
      <c r="E7" s="49"/>
    </row>
    <row r="8" spans="1:5" ht="21" customHeight="1">
      <c r="A8" s="15">
        <v>1</v>
      </c>
      <c r="B8" s="15" t="s">
        <v>95</v>
      </c>
      <c r="C8" s="16" t="s">
        <v>96</v>
      </c>
      <c r="D8" s="8">
        <v>0</v>
      </c>
      <c r="E8" s="8"/>
    </row>
    <row r="9" spans="1:16" ht="21" customHeight="1">
      <c r="A9" s="15">
        <v>2</v>
      </c>
      <c r="B9" s="15" t="s">
        <v>97</v>
      </c>
      <c r="C9" s="16" t="s">
        <v>98</v>
      </c>
      <c r="D9" s="8"/>
      <c r="E9" s="8"/>
      <c r="O9">
        <v>3481</v>
      </c>
      <c r="P9">
        <f>O9-N9</f>
        <v>3481</v>
      </c>
    </row>
    <row r="10" spans="1:5" ht="21" customHeight="1">
      <c r="A10" s="15">
        <v>3</v>
      </c>
      <c r="B10" s="9" t="s">
        <v>99</v>
      </c>
      <c r="C10" s="16">
        <v>71</v>
      </c>
      <c r="D10" s="8">
        <v>0</v>
      </c>
      <c r="E10" s="8"/>
    </row>
    <row r="11" spans="1:5" ht="21" customHeight="1">
      <c r="A11" s="15">
        <v>4</v>
      </c>
      <c r="B11" s="15" t="s">
        <v>100</v>
      </c>
      <c r="C11" s="16" t="s">
        <v>101</v>
      </c>
      <c r="D11" s="17"/>
      <c r="E11" s="8"/>
    </row>
    <row r="12" spans="1:5" ht="27.75" customHeight="1">
      <c r="A12" s="15">
        <v>5</v>
      </c>
      <c r="B12" s="15" t="s">
        <v>102</v>
      </c>
      <c r="C12" s="16" t="s">
        <v>103</v>
      </c>
      <c r="D12" s="10">
        <f>D14+D13</f>
        <v>-1968537</v>
      </c>
      <c r="E12" s="10">
        <f>E14+E13</f>
        <v>-1965027</v>
      </c>
    </row>
    <row r="13" spans="1:5" ht="21" customHeight="1">
      <c r="A13" s="18"/>
      <c r="B13" s="19" t="s">
        <v>104</v>
      </c>
      <c r="C13" s="16">
        <v>641</v>
      </c>
      <c r="D13" s="8">
        <v>-1800000</v>
      </c>
      <c r="E13" s="8">
        <v>-1800000</v>
      </c>
    </row>
    <row r="14" spans="1:5" ht="21" customHeight="1">
      <c r="A14" s="18"/>
      <c r="B14" s="19" t="s">
        <v>105</v>
      </c>
      <c r="C14" s="16">
        <v>644</v>
      </c>
      <c r="D14" s="8">
        <v>-168537</v>
      </c>
      <c r="E14" s="8">
        <v>-165027</v>
      </c>
    </row>
    <row r="15" spans="1:5" ht="21" customHeight="1">
      <c r="A15" s="15">
        <v>6</v>
      </c>
      <c r="B15" s="15" t="s">
        <v>106</v>
      </c>
      <c r="C15" s="16" t="s">
        <v>107</v>
      </c>
      <c r="D15" s="8"/>
      <c r="E15" s="8"/>
    </row>
    <row r="16" spans="1:6" ht="21" customHeight="1">
      <c r="A16" s="15">
        <v>7</v>
      </c>
      <c r="B16" s="15" t="s">
        <v>108</v>
      </c>
      <c r="C16" s="16" t="s">
        <v>109</v>
      </c>
      <c r="D16" s="8">
        <v>-110256</v>
      </c>
      <c r="E16" s="8"/>
      <c r="F16">
        <v>110256</v>
      </c>
    </row>
    <row r="17" spans="1:5" ht="41.25" customHeight="1">
      <c r="A17" s="20">
        <v>8</v>
      </c>
      <c r="B17" s="20" t="s">
        <v>110</v>
      </c>
      <c r="C17" s="16"/>
      <c r="D17" s="10">
        <f>D11+D12+D15+D16</f>
        <v>-2078793</v>
      </c>
      <c r="E17" s="10">
        <f>E11+E12+E15+E16</f>
        <v>-1965027</v>
      </c>
    </row>
    <row r="18" spans="1:6" ht="33.75" customHeight="1">
      <c r="A18" s="15">
        <v>9</v>
      </c>
      <c r="B18" s="15" t="s">
        <v>111</v>
      </c>
      <c r="C18" s="16"/>
      <c r="D18" s="10">
        <f>D10+D17+D8</f>
        <v>-2078793</v>
      </c>
      <c r="E18" s="10">
        <f>E10+E17+E8</f>
        <v>-1965027</v>
      </c>
      <c r="F18" s="11"/>
    </row>
    <row r="19" spans="1:5" ht="21" customHeight="1">
      <c r="A19" s="9">
        <v>10</v>
      </c>
      <c r="B19" s="9" t="s">
        <v>112</v>
      </c>
      <c r="C19" s="21">
        <v>761661</v>
      </c>
      <c r="D19" s="8"/>
      <c r="E19" s="8"/>
    </row>
    <row r="20" spans="1:5" ht="21" customHeight="1">
      <c r="A20" s="15">
        <v>11</v>
      </c>
      <c r="B20" s="15" t="s">
        <v>113</v>
      </c>
      <c r="C20" s="21">
        <v>762662</v>
      </c>
      <c r="D20" s="8"/>
      <c r="E20" s="8"/>
    </row>
    <row r="21" spans="1:5" ht="21" customHeight="1">
      <c r="A21" s="15">
        <v>12</v>
      </c>
      <c r="B21" s="15" t="s">
        <v>114</v>
      </c>
      <c r="C21" s="22"/>
      <c r="D21" s="8"/>
      <c r="E21" s="8"/>
    </row>
    <row r="22" spans="1:5" ht="25.5" customHeight="1">
      <c r="A22" s="18"/>
      <c r="B22" s="23" t="s">
        <v>115</v>
      </c>
      <c r="C22" s="24" t="s">
        <v>116</v>
      </c>
      <c r="D22" s="8"/>
      <c r="E22" s="8"/>
    </row>
    <row r="23" spans="1:10" ht="21" customHeight="1">
      <c r="A23" s="18"/>
      <c r="B23" s="23" t="s">
        <v>117</v>
      </c>
      <c r="C23" s="21">
        <v>767667</v>
      </c>
      <c r="D23" s="8"/>
      <c r="E23" s="8"/>
      <c r="G23" s="11"/>
      <c r="H23" s="11"/>
      <c r="I23" s="11"/>
      <c r="J23" s="11"/>
    </row>
    <row r="24" spans="1:10" ht="21" customHeight="1">
      <c r="A24" s="18"/>
      <c r="B24" s="23" t="s">
        <v>118</v>
      </c>
      <c r="C24" s="21">
        <v>769669</v>
      </c>
      <c r="D24" s="8">
        <v>-13420</v>
      </c>
      <c r="E24" s="8"/>
      <c r="G24" s="11"/>
      <c r="H24" s="11"/>
      <c r="I24" s="11"/>
      <c r="J24" s="11"/>
    </row>
    <row r="25" spans="1:10" ht="21" customHeight="1">
      <c r="A25" s="18"/>
      <c r="B25" s="23" t="s">
        <v>119</v>
      </c>
      <c r="C25" s="21">
        <v>768668</v>
      </c>
      <c r="D25" s="8">
        <v>-30982</v>
      </c>
      <c r="E25" s="8">
        <v>-18150</v>
      </c>
      <c r="G25" s="11"/>
      <c r="H25" s="11" t="s">
        <v>120</v>
      </c>
      <c r="J25" s="11"/>
    </row>
    <row r="26" spans="1:9" ht="31.5" customHeight="1">
      <c r="A26" s="15">
        <v>13</v>
      </c>
      <c r="B26" s="15" t="s">
        <v>121</v>
      </c>
      <c r="C26" s="22"/>
      <c r="D26" s="10">
        <f>SUM(D22:D25)</f>
        <v>-44402</v>
      </c>
      <c r="E26" s="10">
        <f>SUM(E22:E25)</f>
        <v>-18150</v>
      </c>
      <c r="H26" s="11"/>
      <c r="I26" s="11"/>
    </row>
    <row r="27" spans="1:10" ht="29.25" customHeight="1">
      <c r="A27" s="15">
        <v>14</v>
      </c>
      <c r="B27" s="15" t="s">
        <v>122</v>
      </c>
      <c r="C27" s="22"/>
      <c r="D27" s="8">
        <f>D17+D26</f>
        <v>-2123195</v>
      </c>
      <c r="E27" s="8">
        <f>E17+E26</f>
        <v>-1983177</v>
      </c>
      <c r="F27" s="11"/>
      <c r="I27" s="11"/>
      <c r="J27" s="11"/>
    </row>
    <row r="28" spans="1:5" ht="21" customHeight="1">
      <c r="A28" s="15">
        <v>15</v>
      </c>
      <c r="B28" s="15" t="s">
        <v>123</v>
      </c>
      <c r="C28" s="16">
        <v>69</v>
      </c>
      <c r="D28" s="8"/>
      <c r="E28" s="8"/>
    </row>
    <row r="29" spans="1:5" ht="31.5" customHeight="1">
      <c r="A29" s="15">
        <v>16</v>
      </c>
      <c r="B29" s="15" t="s">
        <v>124</v>
      </c>
      <c r="C29" s="22"/>
      <c r="D29" s="8">
        <f>D27-D28</f>
        <v>-2123195</v>
      </c>
      <c r="E29" s="8">
        <f>E27</f>
        <v>-1983177</v>
      </c>
    </row>
    <row r="30" spans="1:9" ht="21" customHeight="1">
      <c r="A30" s="15">
        <v>17</v>
      </c>
      <c r="B30" s="15" t="s">
        <v>125</v>
      </c>
      <c r="C30" s="22"/>
      <c r="D30" s="8"/>
      <c r="E30" s="6"/>
      <c r="H30" s="11"/>
      <c r="I30" s="11"/>
    </row>
    <row r="32" spans="8:9" ht="12.75">
      <c r="H32" s="11"/>
      <c r="I32" s="11"/>
    </row>
    <row r="33" ht="12.75">
      <c r="I33" s="11"/>
    </row>
  </sheetData>
  <mergeCells count="9">
    <mergeCell ref="C6:C7"/>
    <mergeCell ref="A4:E4"/>
    <mergeCell ref="A1:B1"/>
    <mergeCell ref="E6:E7"/>
    <mergeCell ref="A6:A7"/>
    <mergeCell ref="B6:B7"/>
    <mergeCell ref="D6:D7"/>
    <mergeCell ref="A2:E2"/>
    <mergeCell ref="D1:E1"/>
  </mergeCells>
  <printOptions/>
  <pageMargins left="0.99" right="0.58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E64" sqref="E64"/>
    </sheetView>
  </sheetViews>
  <sheetFormatPr defaultColWidth="9.140625" defaultRowHeight="12.75"/>
  <cols>
    <col min="1" max="1" width="5.57421875" style="0" customWidth="1"/>
    <col min="2" max="2" width="42.421875" style="0" customWidth="1"/>
    <col min="4" max="4" width="13.7109375" style="0" customWidth="1"/>
    <col min="5" max="5" width="13.421875" style="0" customWidth="1"/>
    <col min="6" max="6" width="15.28125" style="0" customWidth="1"/>
    <col min="7" max="7" width="13.421875" style="0" customWidth="1"/>
  </cols>
  <sheetData>
    <row r="1" spans="1:5" ht="18" customHeight="1">
      <c r="A1" s="47" t="s">
        <v>47</v>
      </c>
      <c r="B1" s="47"/>
      <c r="C1" s="2"/>
      <c r="D1" s="2"/>
      <c r="E1" s="4"/>
    </row>
    <row r="2" spans="1:5" ht="21" customHeight="1">
      <c r="A2" s="2"/>
      <c r="B2" s="68" t="s">
        <v>1</v>
      </c>
      <c r="C2" s="68"/>
      <c r="D2" s="68"/>
      <c r="E2" s="4"/>
    </row>
    <row r="3" spans="1:5" ht="12" customHeight="1">
      <c r="A3" s="4"/>
      <c r="B3" s="5"/>
      <c r="C3" s="5"/>
      <c r="D3" s="5"/>
      <c r="E3" s="4"/>
    </row>
    <row r="4" spans="1:5" ht="12.75" customHeight="1">
      <c r="A4" s="59" t="s">
        <v>2</v>
      </c>
      <c r="B4" s="59" t="s">
        <v>48</v>
      </c>
      <c r="C4" s="48" t="s">
        <v>4</v>
      </c>
      <c r="D4" s="48" t="s">
        <v>5</v>
      </c>
      <c r="E4" s="48" t="s">
        <v>6</v>
      </c>
    </row>
    <row r="5" spans="1:5" ht="24" customHeight="1">
      <c r="A5" s="60"/>
      <c r="B5" s="60"/>
      <c r="C5" s="49"/>
      <c r="D5" s="49"/>
      <c r="E5" s="49"/>
    </row>
    <row r="6" spans="1:5" ht="15" customHeight="1">
      <c r="A6" s="9" t="s">
        <v>7</v>
      </c>
      <c r="B6" s="9" t="s">
        <v>49</v>
      </c>
      <c r="C6" s="6"/>
      <c r="D6" s="8"/>
      <c r="E6" s="8"/>
    </row>
    <row r="7" spans="1:5" ht="15" customHeight="1">
      <c r="A7" s="6"/>
      <c r="B7" s="9" t="s">
        <v>50</v>
      </c>
      <c r="C7" s="6"/>
      <c r="D7" s="8"/>
      <c r="E7" s="8"/>
    </row>
    <row r="8" spans="1:5" ht="15" customHeight="1">
      <c r="A8" s="6"/>
      <c r="B8" s="9" t="s">
        <v>51</v>
      </c>
      <c r="C8" s="6"/>
      <c r="D8" s="8"/>
      <c r="E8" s="8"/>
    </row>
    <row r="9" spans="1:5" ht="15" customHeight="1">
      <c r="A9" s="6"/>
      <c r="B9" s="6" t="s">
        <v>52</v>
      </c>
      <c r="C9" s="6"/>
      <c r="D9" s="8"/>
      <c r="E9" s="8"/>
    </row>
    <row r="10" spans="1:5" ht="15" customHeight="1">
      <c r="A10" s="6"/>
      <c r="B10" s="6" t="s">
        <v>53</v>
      </c>
      <c r="C10" s="6"/>
      <c r="D10" s="8"/>
      <c r="E10" s="8"/>
    </row>
    <row r="11" spans="1:5" ht="15" customHeight="1">
      <c r="A11" s="6"/>
      <c r="B11" s="9" t="s">
        <v>13</v>
      </c>
      <c r="C11" s="6"/>
      <c r="D11" s="8"/>
      <c r="E11" s="8"/>
    </row>
    <row r="12" spans="1:5" ht="15" customHeight="1">
      <c r="A12" s="6"/>
      <c r="B12" s="9" t="s">
        <v>54</v>
      </c>
      <c r="C12" s="6"/>
      <c r="D12" s="10">
        <f>D13+D14+D15+D16+D17+D18+D20+D22</f>
        <v>99463122</v>
      </c>
      <c r="E12" s="10">
        <f>E13+E14+E15+E16+E17+E18+E20+E22</f>
        <v>98638635</v>
      </c>
    </row>
    <row r="13" spans="1:5" ht="15" customHeight="1">
      <c r="A13" s="6"/>
      <c r="B13" s="6" t="s">
        <v>55</v>
      </c>
      <c r="C13" s="6">
        <v>401</v>
      </c>
      <c r="D13" s="8">
        <v>43989861</v>
      </c>
      <c r="E13" s="8">
        <v>43989862</v>
      </c>
    </row>
    <row r="14" spans="1:5" ht="15" customHeight="1">
      <c r="A14" s="6"/>
      <c r="B14" s="6" t="s">
        <v>56</v>
      </c>
      <c r="C14" s="6">
        <v>421</v>
      </c>
      <c r="D14" s="8">
        <v>3701085</v>
      </c>
      <c r="E14" s="8">
        <v>2194115</v>
      </c>
    </row>
    <row r="15" spans="1:6" ht="15" customHeight="1">
      <c r="A15" s="6"/>
      <c r="B15" s="6" t="s">
        <v>57</v>
      </c>
      <c r="C15" s="6">
        <v>431</v>
      </c>
      <c r="D15" s="8">
        <v>23463</v>
      </c>
      <c r="E15" s="8">
        <v>23464</v>
      </c>
      <c r="F15" s="11"/>
    </row>
    <row r="16" spans="1:5" ht="15" customHeight="1">
      <c r="A16" s="6"/>
      <c r="B16" s="6" t="s">
        <v>58</v>
      </c>
      <c r="C16" s="6">
        <v>442</v>
      </c>
      <c r="D16" s="8">
        <v>15000</v>
      </c>
      <c r="E16" s="8">
        <v>15000</v>
      </c>
    </row>
    <row r="17" spans="1:5" ht="15" customHeight="1">
      <c r="A17" s="6"/>
      <c r="B17" s="6" t="s">
        <v>59</v>
      </c>
      <c r="C17" s="6"/>
      <c r="D17" s="8"/>
      <c r="E17" s="8"/>
    </row>
    <row r="18" spans="1:5" ht="15" customHeight="1">
      <c r="A18" s="6"/>
      <c r="B18" s="6" t="s">
        <v>60</v>
      </c>
      <c r="C18" s="6"/>
      <c r="D18" s="8"/>
      <c r="E18" s="8"/>
    </row>
    <row r="19" spans="1:5" ht="15" customHeight="1">
      <c r="A19" s="6"/>
      <c r="B19" s="6" t="s">
        <v>61</v>
      </c>
      <c r="C19" s="6"/>
      <c r="D19" s="8"/>
      <c r="E19" s="8"/>
    </row>
    <row r="20" spans="1:5" ht="15" customHeight="1">
      <c r="A20" s="6"/>
      <c r="B20" s="6" t="s">
        <v>62</v>
      </c>
      <c r="C20" s="6">
        <v>455</v>
      </c>
      <c r="D20" s="8">
        <v>51264824</v>
      </c>
      <c r="E20" s="8">
        <v>51950579</v>
      </c>
    </row>
    <row r="21" spans="1:5" ht="15" customHeight="1">
      <c r="A21" s="6"/>
      <c r="B21" s="6" t="s">
        <v>63</v>
      </c>
      <c r="C21" s="6"/>
      <c r="D21" s="8"/>
      <c r="E21" s="8"/>
    </row>
    <row r="22" spans="1:5" ht="15" customHeight="1">
      <c r="A22" s="6"/>
      <c r="B22" s="6" t="s">
        <v>64</v>
      </c>
      <c r="C22" s="6">
        <v>467</v>
      </c>
      <c r="D22" s="8">
        <v>468889</v>
      </c>
      <c r="E22" s="8">
        <v>465615</v>
      </c>
    </row>
    <row r="23" spans="1:5" ht="15" customHeight="1">
      <c r="A23" s="6"/>
      <c r="B23" s="6" t="s">
        <v>25</v>
      </c>
      <c r="C23" s="6"/>
      <c r="D23" s="8"/>
      <c r="E23" s="8"/>
    </row>
    <row r="24" spans="1:5" ht="15" customHeight="1">
      <c r="A24" s="6"/>
      <c r="B24" s="9" t="s">
        <v>20</v>
      </c>
      <c r="C24" s="6"/>
      <c r="D24" s="10">
        <f>SUM(D13:D23)</f>
        <v>99463122</v>
      </c>
      <c r="E24" s="10">
        <f>SUM(E13:E23)</f>
        <v>98638635</v>
      </c>
    </row>
    <row r="25" spans="1:5" ht="15" customHeight="1">
      <c r="A25" s="6"/>
      <c r="B25" s="9" t="s">
        <v>65</v>
      </c>
      <c r="C25" s="6"/>
      <c r="D25" s="8"/>
      <c r="E25" s="8"/>
    </row>
    <row r="26" spans="1:5" ht="15" customHeight="1">
      <c r="A26" s="6"/>
      <c r="B26" s="9" t="s">
        <v>66</v>
      </c>
      <c r="C26" s="6"/>
      <c r="D26" s="8"/>
      <c r="E26" s="8"/>
    </row>
    <row r="27" spans="1:5" ht="15" customHeight="1">
      <c r="A27" s="6"/>
      <c r="B27" s="6"/>
      <c r="C27" s="6"/>
      <c r="D27" s="8"/>
      <c r="E27" s="8"/>
    </row>
    <row r="28" spans="1:5" ht="15" customHeight="1">
      <c r="A28" s="7" t="s">
        <v>33</v>
      </c>
      <c r="B28" s="7" t="s">
        <v>67</v>
      </c>
      <c r="C28" s="6"/>
      <c r="D28" s="10">
        <f>D30</f>
        <v>88006</v>
      </c>
      <c r="E28" s="10">
        <f>E30</f>
        <v>590038</v>
      </c>
    </row>
    <row r="29" spans="1:5" ht="15" customHeight="1">
      <c r="A29" s="6"/>
      <c r="B29" s="9" t="s">
        <v>68</v>
      </c>
      <c r="C29" s="6"/>
      <c r="D29" s="8"/>
      <c r="E29" s="8"/>
    </row>
    <row r="30" spans="1:5" ht="15" customHeight="1">
      <c r="A30" s="6"/>
      <c r="B30" s="6" t="s">
        <v>69</v>
      </c>
      <c r="C30" s="6"/>
      <c r="D30" s="8">
        <v>88006</v>
      </c>
      <c r="E30" s="8">
        <v>590038</v>
      </c>
    </row>
    <row r="31" spans="1:5" ht="15" customHeight="1">
      <c r="A31" s="6"/>
      <c r="B31" s="6" t="s">
        <v>70</v>
      </c>
      <c r="C31" s="6"/>
      <c r="D31" s="8"/>
      <c r="E31" s="8"/>
    </row>
    <row r="32" spans="1:5" ht="15" customHeight="1">
      <c r="A32" s="6"/>
      <c r="B32" s="9" t="s">
        <v>71</v>
      </c>
      <c r="C32" s="6"/>
      <c r="D32" s="8"/>
      <c r="E32" s="8"/>
    </row>
    <row r="33" spans="1:5" ht="15" customHeight="1">
      <c r="A33" s="6"/>
      <c r="B33" s="9"/>
      <c r="C33" s="6"/>
      <c r="D33" s="8"/>
      <c r="E33" s="8"/>
    </row>
    <row r="34" spans="1:5" ht="15" customHeight="1">
      <c r="A34" s="6"/>
      <c r="B34" s="9" t="s">
        <v>72</v>
      </c>
      <c r="C34" s="6"/>
      <c r="D34" s="8"/>
      <c r="E34" s="8"/>
    </row>
    <row r="35" spans="1:5" ht="15" customHeight="1">
      <c r="A35" s="6"/>
      <c r="B35" s="9" t="s">
        <v>73</v>
      </c>
      <c r="C35" s="6"/>
      <c r="D35" s="8"/>
      <c r="E35" s="8"/>
    </row>
    <row r="36" spans="1:5" ht="15" customHeight="1">
      <c r="A36" s="6"/>
      <c r="B36" s="9" t="s">
        <v>74</v>
      </c>
      <c r="C36" s="6"/>
      <c r="D36" s="8"/>
      <c r="E36" s="8"/>
    </row>
    <row r="37" spans="1:5" ht="15" customHeight="1">
      <c r="A37" s="6"/>
      <c r="B37" s="6"/>
      <c r="C37" s="6"/>
      <c r="D37" s="8"/>
      <c r="E37" s="8"/>
    </row>
    <row r="38" spans="1:5" ht="15" customHeight="1">
      <c r="A38" s="6"/>
      <c r="B38" s="9" t="s">
        <v>75</v>
      </c>
      <c r="C38" s="6"/>
      <c r="D38" s="8"/>
      <c r="E38" s="8"/>
    </row>
    <row r="39" spans="1:5" ht="15" customHeight="1">
      <c r="A39" s="7" t="s">
        <v>76</v>
      </c>
      <c r="B39" s="7" t="s">
        <v>77</v>
      </c>
      <c r="C39" s="6"/>
      <c r="D39" s="10">
        <f>D42+D46+D49</f>
        <v>1980262</v>
      </c>
      <c r="E39" s="10">
        <f>E42+E46+E49</f>
        <v>2120280</v>
      </c>
    </row>
    <row r="40" spans="1:5" ht="15" customHeight="1">
      <c r="A40" s="6"/>
      <c r="B40" s="9" t="s">
        <v>78</v>
      </c>
      <c r="C40" s="6"/>
      <c r="D40" s="8"/>
      <c r="E40" s="8"/>
    </row>
    <row r="41" spans="1:5" ht="15" customHeight="1">
      <c r="A41" s="6"/>
      <c r="B41" s="9" t="s">
        <v>79</v>
      </c>
      <c r="C41" s="6"/>
      <c r="D41" s="8"/>
      <c r="E41" s="8"/>
    </row>
    <row r="42" spans="1:5" ht="15" customHeight="1">
      <c r="A42" s="6"/>
      <c r="B42" s="9" t="s">
        <v>80</v>
      </c>
      <c r="C42" s="6"/>
      <c r="D42" s="8">
        <v>3633000</v>
      </c>
      <c r="E42" s="8">
        <v>3633000</v>
      </c>
    </row>
    <row r="43" spans="1:5" ht="15" customHeight="1">
      <c r="A43" s="6"/>
      <c r="B43" s="9" t="s">
        <v>81</v>
      </c>
      <c r="C43" s="6">
        <v>101</v>
      </c>
      <c r="D43" s="8"/>
      <c r="E43" s="8"/>
    </row>
    <row r="44" spans="1:5" ht="15" customHeight="1">
      <c r="A44" s="6"/>
      <c r="B44" s="9" t="s">
        <v>82</v>
      </c>
      <c r="C44" s="6"/>
      <c r="D44" s="8"/>
      <c r="E44" s="8"/>
    </row>
    <row r="45" spans="1:9" ht="15" customHeight="1">
      <c r="A45" s="6"/>
      <c r="B45" s="9" t="s">
        <v>83</v>
      </c>
      <c r="C45" s="6"/>
      <c r="D45" s="8"/>
      <c r="E45" s="8"/>
      <c r="I45" t="s">
        <v>84</v>
      </c>
    </row>
    <row r="46" spans="1:5" ht="15" customHeight="1">
      <c r="A46" s="6"/>
      <c r="B46" s="9" t="s">
        <v>85</v>
      </c>
      <c r="C46" s="6">
        <v>107</v>
      </c>
      <c r="D46" s="8">
        <v>470457</v>
      </c>
      <c r="E46" s="8">
        <v>470457</v>
      </c>
    </row>
    <row r="47" spans="1:5" ht="15" customHeight="1">
      <c r="A47" s="6"/>
      <c r="B47" s="9" t="s">
        <v>86</v>
      </c>
      <c r="C47" s="6"/>
      <c r="D47" s="8"/>
      <c r="E47" s="8"/>
    </row>
    <row r="48" spans="1:5" ht="15" customHeight="1">
      <c r="A48" s="6"/>
      <c r="B48" s="9" t="s">
        <v>87</v>
      </c>
      <c r="C48" s="6"/>
      <c r="D48" s="8">
        <v>-6796334</v>
      </c>
      <c r="E48" s="8">
        <v>-4813157</v>
      </c>
    </row>
    <row r="49" spans="1:5" ht="15" customHeight="1">
      <c r="A49" s="6"/>
      <c r="B49" s="9" t="s">
        <v>88</v>
      </c>
      <c r="C49" s="6">
        <v>121</v>
      </c>
      <c r="D49" s="8">
        <v>-2123195</v>
      </c>
      <c r="E49" s="8">
        <v>-1983177</v>
      </c>
    </row>
    <row r="50" spans="1:6" ht="15" customHeight="1">
      <c r="A50" s="6"/>
      <c r="B50" s="7" t="s">
        <v>89</v>
      </c>
      <c r="C50" s="6"/>
      <c r="D50" s="10">
        <f>D24+D34+D42+D46+D48+D49+D28</f>
        <v>94735056</v>
      </c>
      <c r="E50" s="10">
        <f>E24+E34+E42+E46+E48+E49+E28</f>
        <v>96535796</v>
      </c>
      <c r="F50" s="11"/>
    </row>
    <row r="54" ht="12.75">
      <c r="D54" s="11"/>
    </row>
  </sheetData>
  <mergeCells count="7">
    <mergeCell ref="A1:B1"/>
    <mergeCell ref="B2:D2"/>
    <mergeCell ref="E4:E5"/>
    <mergeCell ref="A4:A5"/>
    <mergeCell ref="B4:B5"/>
    <mergeCell ref="C4:C5"/>
    <mergeCell ref="D4:D5"/>
  </mergeCells>
  <printOptions/>
  <pageMargins left="1.03" right="0.75" top="0.57" bottom="0.76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J36" sqref="J36"/>
    </sheetView>
  </sheetViews>
  <sheetFormatPr defaultColWidth="9.140625" defaultRowHeight="12.75"/>
  <cols>
    <col min="1" max="1" width="5.57421875" style="0" customWidth="1"/>
    <col min="2" max="2" width="40.7109375" style="0" customWidth="1"/>
    <col min="3" max="3" width="9.7109375" style="0" customWidth="1"/>
    <col min="4" max="4" width="15.140625" style="0" customWidth="1"/>
    <col min="5" max="5" width="14.57421875" style="0" customWidth="1"/>
    <col min="6" max="6" width="19.421875" style="0" customWidth="1"/>
    <col min="7" max="7" width="11.7109375" style="0" customWidth="1"/>
    <col min="9" max="9" width="15.140625" style="0" customWidth="1"/>
    <col min="11" max="11" width="10.140625" style="0" bestFit="1" customWidth="1"/>
  </cols>
  <sheetData>
    <row r="1" spans="1:4" ht="15.75">
      <c r="A1" s="47" t="s">
        <v>0</v>
      </c>
      <c r="B1" s="47"/>
      <c r="C1" s="2"/>
      <c r="D1" s="2"/>
    </row>
    <row r="2" spans="1:4" ht="15.75">
      <c r="A2" s="2"/>
      <c r="B2" s="68" t="s">
        <v>1</v>
      </c>
      <c r="C2" s="68"/>
      <c r="D2" s="68"/>
    </row>
    <row r="3" spans="1:4" ht="12.75">
      <c r="A3" s="4"/>
      <c r="B3" s="5"/>
      <c r="C3" s="5"/>
      <c r="D3" s="5"/>
    </row>
    <row r="4" spans="1:5" ht="12.75">
      <c r="A4" s="69" t="s">
        <v>2</v>
      </c>
      <c r="B4" s="69" t="s">
        <v>3</v>
      </c>
      <c r="C4" s="69" t="s">
        <v>4</v>
      </c>
      <c r="D4" s="69" t="s">
        <v>5</v>
      </c>
      <c r="E4" s="69" t="s">
        <v>6</v>
      </c>
    </row>
    <row r="5" spans="1:5" ht="25.5" customHeight="1">
      <c r="A5" s="70"/>
      <c r="B5" s="70"/>
      <c r="C5" s="70"/>
      <c r="D5" s="70"/>
      <c r="E5" s="70"/>
    </row>
    <row r="6" spans="1:5" ht="15" customHeight="1">
      <c r="A6" s="6" t="s">
        <v>7</v>
      </c>
      <c r="B6" s="7" t="s">
        <v>8</v>
      </c>
      <c r="C6" s="6"/>
      <c r="D6" s="8"/>
      <c r="E6" s="8"/>
    </row>
    <row r="7" spans="1:5" ht="15" customHeight="1">
      <c r="A7" s="6"/>
      <c r="B7" s="9" t="s">
        <v>9</v>
      </c>
      <c r="C7" s="6"/>
      <c r="D7" s="10"/>
      <c r="E7" s="10"/>
    </row>
    <row r="8" spans="1:5" ht="15" customHeight="1">
      <c r="A8" s="6"/>
      <c r="B8" s="9" t="s">
        <v>10</v>
      </c>
      <c r="C8" s="6"/>
      <c r="D8" s="8"/>
      <c r="E8" s="8"/>
    </row>
    <row r="9" spans="1:9" ht="15" customHeight="1">
      <c r="A9" s="6"/>
      <c r="B9" s="6" t="s">
        <v>11</v>
      </c>
      <c r="C9" s="6"/>
      <c r="D9" s="8">
        <v>316433</v>
      </c>
      <c r="E9" s="8">
        <v>129973</v>
      </c>
      <c r="F9" s="11"/>
      <c r="G9" s="8">
        <v>-9240.32</v>
      </c>
      <c r="H9" s="8">
        <v>40531.92</v>
      </c>
      <c r="I9" s="11">
        <f>H9+G9</f>
        <v>31291.6</v>
      </c>
    </row>
    <row r="10" spans="1:5" ht="15" customHeight="1">
      <c r="A10" s="6"/>
      <c r="B10" s="6" t="s">
        <v>12</v>
      </c>
      <c r="C10" s="6"/>
      <c r="D10" s="8">
        <v>57569</v>
      </c>
      <c r="E10" s="8">
        <v>44769</v>
      </c>
    </row>
    <row r="11" spans="1:5" ht="15" customHeight="1">
      <c r="A11" s="6"/>
      <c r="B11" s="9" t="s">
        <v>13</v>
      </c>
      <c r="C11" s="6"/>
      <c r="D11" s="10">
        <f>SUM(D9:D10)</f>
        <v>374002</v>
      </c>
      <c r="E11" s="10">
        <f>SUM(E9:E10)</f>
        <v>174742</v>
      </c>
    </row>
    <row r="12" spans="1:5" ht="15" customHeight="1">
      <c r="A12" s="6"/>
      <c r="B12" s="9" t="s">
        <v>14</v>
      </c>
      <c r="C12" s="6"/>
      <c r="D12" s="8"/>
      <c r="E12" s="8"/>
    </row>
    <row r="13" spans="1:7" ht="15" customHeight="1">
      <c r="A13" s="6"/>
      <c r="B13" s="6" t="s">
        <v>15</v>
      </c>
      <c r="C13" s="6"/>
      <c r="D13" s="8">
        <v>43703518</v>
      </c>
      <c r="E13" s="8">
        <v>45703518</v>
      </c>
      <c r="G13" s="11"/>
    </row>
    <row r="14" spans="1:5" ht="15" customHeight="1">
      <c r="A14" s="6"/>
      <c r="B14" s="6" t="s">
        <v>16</v>
      </c>
      <c r="C14" s="6"/>
      <c r="D14" s="8"/>
      <c r="E14" s="8"/>
    </row>
    <row r="15" spans="1:5" ht="15" customHeight="1">
      <c r="A15" s="6"/>
      <c r="B15" s="6" t="s">
        <v>17</v>
      </c>
      <c r="C15" s="6"/>
      <c r="D15" s="8">
        <v>2308773</v>
      </c>
      <c r="E15" s="8">
        <v>2308773</v>
      </c>
    </row>
    <row r="16" spans="1:5" ht="15" customHeight="1">
      <c r="A16" s="6"/>
      <c r="B16" s="6" t="s">
        <v>18</v>
      </c>
      <c r="C16" s="6"/>
      <c r="D16" s="8"/>
      <c r="E16" s="8"/>
    </row>
    <row r="17" spans="1:5" ht="15" customHeight="1">
      <c r="A17" s="6"/>
      <c r="B17" s="6" t="s">
        <v>19</v>
      </c>
      <c r="C17" s="6"/>
      <c r="D17" s="8"/>
      <c r="E17" s="8"/>
    </row>
    <row r="18" spans="1:5" ht="15" customHeight="1">
      <c r="A18" s="6"/>
      <c r="B18" s="9" t="s">
        <v>20</v>
      </c>
      <c r="C18" s="6"/>
      <c r="D18" s="10">
        <f>SUM(D13:D17)</f>
        <v>46012291</v>
      </c>
      <c r="E18" s="10">
        <f>SUM(E13:E17)</f>
        <v>48012291</v>
      </c>
    </row>
    <row r="19" spans="1:5" ht="15" customHeight="1">
      <c r="A19" s="6"/>
      <c r="B19" s="6"/>
      <c r="C19" s="6"/>
      <c r="D19" s="8"/>
      <c r="E19" s="8"/>
    </row>
    <row r="20" spans="1:5" ht="15" customHeight="1">
      <c r="A20" s="6"/>
      <c r="B20" s="9" t="s">
        <v>21</v>
      </c>
      <c r="C20" s="9"/>
      <c r="D20" s="10"/>
      <c r="E20" s="10"/>
    </row>
    <row r="21" spans="1:5" ht="15" customHeight="1">
      <c r="A21" s="6"/>
      <c r="B21" s="6" t="s">
        <v>22</v>
      </c>
      <c r="C21" s="6"/>
      <c r="D21" s="8">
        <v>4460758</v>
      </c>
      <c r="E21" s="8">
        <v>4460758</v>
      </c>
    </row>
    <row r="22" spans="1:5" ht="15" customHeight="1">
      <c r="A22" s="6"/>
      <c r="B22" s="6" t="s">
        <v>23</v>
      </c>
      <c r="C22" s="6"/>
      <c r="D22" s="8"/>
      <c r="E22" s="8"/>
    </row>
    <row r="23" spans="1:5" ht="15" customHeight="1">
      <c r="A23" s="6"/>
      <c r="B23" s="6" t="s">
        <v>24</v>
      </c>
      <c r="C23" s="6"/>
      <c r="D23" s="8"/>
      <c r="E23" s="8"/>
    </row>
    <row r="24" spans="1:5" ht="15" customHeight="1">
      <c r="A24" s="6"/>
      <c r="B24" s="6" t="s">
        <v>25</v>
      </c>
      <c r="C24" s="6"/>
      <c r="D24" s="8"/>
      <c r="E24" s="8"/>
    </row>
    <row r="25" spans="1:5" ht="15" customHeight="1">
      <c r="A25" s="6"/>
      <c r="B25" s="6" t="s">
        <v>26</v>
      </c>
      <c r="C25" s="6"/>
      <c r="D25" s="8">
        <v>3507452</v>
      </c>
      <c r="E25" s="8">
        <v>3507452</v>
      </c>
    </row>
    <row r="26" spans="1:5" ht="15" customHeight="1">
      <c r="A26" s="6"/>
      <c r="B26" s="6" t="s">
        <v>27</v>
      </c>
      <c r="C26" s="6"/>
      <c r="D26" s="8"/>
      <c r="E26" s="8"/>
    </row>
    <row r="27" spans="1:5" ht="15" customHeight="1">
      <c r="A27" s="6"/>
      <c r="B27" s="6" t="s">
        <v>28</v>
      </c>
      <c r="C27" s="6"/>
      <c r="D27" s="8"/>
      <c r="E27" s="8"/>
    </row>
    <row r="28" spans="1:5" ht="15" customHeight="1">
      <c r="A28" s="6"/>
      <c r="B28" s="9" t="s">
        <v>29</v>
      </c>
      <c r="C28" s="6"/>
      <c r="D28" s="10">
        <f>SUM(D21:D27)</f>
        <v>7968210</v>
      </c>
      <c r="E28" s="10">
        <f>SUM(E21:E27)</f>
        <v>7968210</v>
      </c>
    </row>
    <row r="29" spans="1:5" ht="15" customHeight="1">
      <c r="A29" s="6"/>
      <c r="B29" s="6"/>
      <c r="C29" s="6"/>
      <c r="D29" s="8"/>
      <c r="E29" s="8"/>
    </row>
    <row r="30" spans="1:5" ht="15" customHeight="1">
      <c r="A30" s="6"/>
      <c r="B30" s="9" t="s">
        <v>30</v>
      </c>
      <c r="C30" s="6"/>
      <c r="D30" s="8"/>
      <c r="E30" s="8"/>
    </row>
    <row r="31" spans="1:5" ht="15" customHeight="1">
      <c r="A31" s="6"/>
      <c r="B31" s="9" t="s">
        <v>31</v>
      </c>
      <c r="C31" s="6"/>
      <c r="D31" s="8"/>
      <c r="E31" s="8"/>
    </row>
    <row r="32" spans="1:5" ht="15" customHeight="1">
      <c r="A32" s="6"/>
      <c r="B32" s="6" t="s">
        <v>32</v>
      </c>
      <c r="C32" s="6"/>
      <c r="D32" s="8"/>
      <c r="E32" s="8"/>
    </row>
    <row r="33" spans="1:5" ht="15" customHeight="1">
      <c r="A33" s="6"/>
      <c r="B33" s="6"/>
      <c r="C33" s="6"/>
      <c r="D33" s="8"/>
      <c r="E33" s="8"/>
    </row>
    <row r="34" spans="1:5" ht="15" customHeight="1">
      <c r="A34" s="7" t="s">
        <v>33</v>
      </c>
      <c r="B34" s="7" t="s">
        <v>34</v>
      </c>
      <c r="C34" s="6"/>
      <c r="D34" s="8"/>
      <c r="E34" s="8"/>
    </row>
    <row r="35" spans="1:5" ht="15" customHeight="1">
      <c r="A35" s="6"/>
      <c r="B35" s="9" t="s">
        <v>35</v>
      </c>
      <c r="C35" s="6"/>
      <c r="D35" s="8"/>
      <c r="E35" s="8"/>
    </row>
    <row r="36" spans="1:5" ht="15" customHeight="1">
      <c r="A36" s="6"/>
      <c r="B36" s="9" t="s">
        <v>36</v>
      </c>
      <c r="C36" s="6"/>
      <c r="D36" s="8"/>
      <c r="E36" s="8"/>
    </row>
    <row r="37" spans="1:5" ht="15" customHeight="1">
      <c r="A37" s="6"/>
      <c r="B37" s="6" t="s">
        <v>37</v>
      </c>
      <c r="C37" s="6"/>
      <c r="D37" s="8"/>
      <c r="E37" s="8"/>
    </row>
    <row r="38" spans="1:5" ht="15" customHeight="1">
      <c r="A38" s="6"/>
      <c r="B38" s="6" t="s">
        <v>38</v>
      </c>
      <c r="C38" s="6"/>
      <c r="D38" s="8"/>
      <c r="E38" s="8"/>
    </row>
    <row r="39" spans="1:12" ht="15" customHeight="1">
      <c r="A39" s="6"/>
      <c r="B39" s="6" t="s">
        <v>39</v>
      </c>
      <c r="C39" s="6"/>
      <c r="D39" s="8">
        <v>38612687</v>
      </c>
      <c r="E39" s="8">
        <v>38612687</v>
      </c>
      <c r="L39" s="11"/>
    </row>
    <row r="40" spans="1:12" ht="15" customHeight="1">
      <c r="A40" s="6"/>
      <c r="B40" s="6" t="s">
        <v>40</v>
      </c>
      <c r="C40" s="6"/>
      <c r="D40" s="8">
        <v>1752840</v>
      </c>
      <c r="E40" s="8">
        <v>1752840</v>
      </c>
      <c r="L40" s="11"/>
    </row>
    <row r="41" spans="1:12" ht="15" customHeight="1">
      <c r="A41" s="6"/>
      <c r="B41" s="6" t="s">
        <v>41</v>
      </c>
      <c r="C41" s="6"/>
      <c r="D41" s="8">
        <v>15026</v>
      </c>
      <c r="E41" s="8">
        <v>15026</v>
      </c>
      <c r="L41" s="11"/>
    </row>
    <row r="42" spans="1:5" ht="15" customHeight="1">
      <c r="A42" s="6"/>
      <c r="B42" s="9" t="s">
        <v>13</v>
      </c>
      <c r="C42" s="8"/>
      <c r="D42" s="10">
        <f>SUM(D37:D41)</f>
        <v>40380553</v>
      </c>
      <c r="E42" s="10">
        <f>SUM(E39:E41)</f>
        <v>40380553</v>
      </c>
    </row>
    <row r="43" spans="1:5" ht="15" customHeight="1">
      <c r="A43" s="6"/>
      <c r="B43" s="9"/>
      <c r="C43" s="6"/>
      <c r="D43" s="8"/>
      <c r="E43" s="8"/>
    </row>
    <row r="44" spans="1:5" ht="15" customHeight="1">
      <c r="A44" s="6"/>
      <c r="B44" s="9" t="s">
        <v>42</v>
      </c>
      <c r="C44" s="6"/>
      <c r="D44" s="8"/>
      <c r="E44" s="8"/>
    </row>
    <row r="45" spans="1:5" ht="15" customHeight="1">
      <c r="A45" s="6"/>
      <c r="B45" s="9" t="s">
        <v>43</v>
      </c>
      <c r="C45" s="6"/>
      <c r="D45" s="10"/>
      <c r="E45" s="10"/>
    </row>
    <row r="46" spans="1:5" ht="15" customHeight="1">
      <c r="A46" s="6"/>
      <c r="B46" s="9" t="s">
        <v>44</v>
      </c>
      <c r="C46" s="6"/>
      <c r="D46" s="8"/>
      <c r="E46" s="8"/>
    </row>
    <row r="47" spans="1:5" ht="15" customHeight="1">
      <c r="A47" s="6"/>
      <c r="B47" s="9" t="s">
        <v>45</v>
      </c>
      <c r="C47" s="6"/>
      <c r="D47" s="8"/>
      <c r="E47" s="8"/>
    </row>
    <row r="48" spans="1:5" ht="15" customHeight="1">
      <c r="A48" s="6"/>
      <c r="B48" s="6"/>
      <c r="C48" s="6"/>
      <c r="D48" s="8"/>
      <c r="E48" s="8"/>
    </row>
    <row r="49" spans="1:6" ht="15" customHeight="1">
      <c r="A49" s="6"/>
      <c r="B49" s="9" t="s">
        <v>46</v>
      </c>
      <c r="C49" s="6"/>
      <c r="D49" s="10">
        <f>D11+D18+D28+D42+D45</f>
        <v>94735056</v>
      </c>
      <c r="E49" s="10">
        <f>E11+E18+E28+E42+E45</f>
        <v>96535796</v>
      </c>
      <c r="F49" s="11"/>
    </row>
    <row r="50" spans="1:5" ht="12.75">
      <c r="A50" s="4"/>
      <c r="B50" s="4"/>
      <c r="C50" s="4"/>
      <c r="D50" s="4"/>
      <c r="E50" s="4"/>
    </row>
    <row r="51" ht="12.75">
      <c r="D51" s="12"/>
    </row>
  </sheetData>
  <mergeCells count="7">
    <mergeCell ref="A1:B1"/>
    <mergeCell ref="B2:D2"/>
    <mergeCell ref="E4:E5"/>
    <mergeCell ref="A4:A5"/>
    <mergeCell ref="B4:B5"/>
    <mergeCell ref="C4:C5"/>
    <mergeCell ref="D4:D5"/>
  </mergeCells>
  <printOptions/>
  <pageMargins left="1.06" right="0.56" top="0.85" bottom="0.8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2012-07-27T11:15:13Z</dcterms:created>
  <dcterms:modified xsi:type="dcterms:W3CDTF">2012-07-27T11:22:30Z</dcterms:modified>
  <cp:category/>
  <cp:version/>
  <cp:contentType/>
  <cp:contentStatus/>
</cp:coreProperties>
</file>