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2120" windowHeight="4770" tabRatio="823" firstSheet="1" activeTab="10"/>
  </bookViews>
  <sheets>
    <sheet name="Centro 08" sheetId="1" r:id="rId1"/>
    <sheet name="Kopertina" sheetId="2" r:id="rId2"/>
    <sheet name="Aktivet" sheetId="3" r:id="rId3"/>
    <sheet name="Pasivet" sheetId="4" r:id="rId4"/>
    <sheet name="Rezultati 1" sheetId="5" r:id="rId5"/>
    <sheet name="Fluksi" sheetId="6" r:id="rId6"/>
    <sheet name="INV AAGJ" sheetId="7" r:id="rId7"/>
    <sheet name="INV Bankave" sheetId="8" r:id="rId8"/>
    <sheet name="31.12.2011" sheetId="9" r:id="rId9"/>
    <sheet name="INv Autom" sheetId="10" r:id="rId10"/>
    <sheet name="Shenimet" sheetId="11" r:id="rId11"/>
  </sheets>
  <definedNames/>
  <calcPr fullCalcOnLoad="1"/>
</workbook>
</file>

<file path=xl/sharedStrings.xml><?xml version="1.0" encoding="utf-8"?>
<sst xmlns="http://schemas.openxmlformats.org/spreadsheetml/2006/main" count="825" uniqueCount="346">
  <si>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</si>
  <si>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</si>
  <si>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</si>
  <si>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</si>
  <si>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</si>
  <si>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</si>
  <si>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</si>
  <si>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</si>
  <si>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</si>
  <si>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</si>
  <si>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</si>
  <si>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</si>
  <si>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</si>
  <si>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</si>
  <si>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</si>
  <si>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A K T I V E T    A F A T G J A T A</t>
  </si>
  <si>
    <t>Investimet  financiare afatgjata</t>
  </si>
  <si>
    <t>Aktive afatgjata materiale</t>
  </si>
  <si>
    <t>Aktive te tjera afatgjata</t>
  </si>
  <si>
    <t>Toka</t>
  </si>
  <si>
    <t>Huamarjet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</si>
  <si>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</si>
  <si>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</si>
  <si>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</si>
  <si>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</si>
  <si>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</si>
  <si>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</si>
  <si>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</si>
  <si>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III</t>
  </si>
  <si>
    <t xml:space="preserve">K A P I T A L I 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</si>
  <si>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</si>
  <si>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</si>
  <si>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</si>
  <si>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</si>
  <si>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</si>
  <si>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</si>
  <si>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</si>
  <si>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Te ardhurat dhe shpenzimet financiare nga njesite e kontrolluara</t>
  </si>
  <si>
    <t>Shpenzimet e tatimit mbi fitimin</t>
  </si>
  <si>
    <t>Te pagushme ndaj punonjesve</t>
  </si>
  <si>
    <t>S H E N I M E T          S P J E G U E S E</t>
  </si>
  <si>
    <t>Per Drejtimin  e Njesise  Ekonomike</t>
  </si>
  <si>
    <t>NIPT -i</t>
  </si>
  <si>
    <t>Pasqyra Financiare jane te rumbullakosura ne</t>
  </si>
  <si>
    <t>Nga</t>
  </si>
  <si>
    <t>Deri</t>
  </si>
  <si>
    <t xml:space="preserve">  Data  e  mbylljes se Pasqyrave Financiare</t>
  </si>
  <si>
    <t>Leke</t>
  </si>
  <si>
    <t xml:space="preserve">  Periudha  Kontabel e Pasqyrave Financiare</t>
  </si>
  <si>
    <t>&gt;</t>
  </si>
  <si>
    <t>Kliente</t>
  </si>
  <si>
    <t>Tatim mbi fitimin</t>
  </si>
  <si>
    <t>Tvsh</t>
  </si>
  <si>
    <t>Makineri dhe paisje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</si>
  <si>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</si>
  <si>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</si>
  <si>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</si>
  <si>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</si>
  <si>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</si>
  <si>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</si>
  <si>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</si>
  <si>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Pagat e personelit</t>
  </si>
  <si>
    <t>(  Bazuar ne klasifikimin e Shpenzimeve sipas Natyres  )</t>
  </si>
  <si>
    <t>Pershkrimi  i  Elementeve</t>
  </si>
  <si>
    <t>Periudha</t>
  </si>
  <si>
    <t>Raportuese</t>
  </si>
  <si>
    <t xml:space="preserve">Permbledhese e ditareve   2008   </t>
  </si>
  <si>
    <t>llog.</t>
  </si>
  <si>
    <t xml:space="preserve">Emertimi </t>
  </si>
  <si>
    <t>çelja</t>
  </si>
  <si>
    <t>Blerjet</t>
  </si>
  <si>
    <t>Shitjet</t>
  </si>
  <si>
    <t>Pagat</t>
  </si>
  <si>
    <t>Shuma</t>
  </si>
  <si>
    <t>Xhir.+ #</t>
  </si>
  <si>
    <t>Aktivi</t>
  </si>
  <si>
    <t>Pasivi</t>
  </si>
  <si>
    <t>Kapitali</t>
  </si>
  <si>
    <t>Rezerva ligjore</t>
  </si>
  <si>
    <t>Rezerva te tjera</t>
  </si>
  <si>
    <t>Fitime te pa shpern.</t>
  </si>
  <si>
    <t>Rez.Ushtrimit</t>
  </si>
  <si>
    <t>Mak.paisje pune</t>
  </si>
  <si>
    <t>Mjete trasporti</t>
  </si>
  <si>
    <t>Tjera AAM</t>
  </si>
  <si>
    <t>Am.AAM Ndert.</t>
  </si>
  <si>
    <t>Am.AAM Mak.</t>
  </si>
  <si>
    <t>Am.AAM Mj.Trans.</t>
  </si>
  <si>
    <t>Am.AAM Tjera</t>
  </si>
  <si>
    <t>Materiale tjera</t>
  </si>
  <si>
    <t>Furnitore</t>
  </si>
  <si>
    <t>Personeli</t>
  </si>
  <si>
    <t>Sig.Shoqerore</t>
  </si>
  <si>
    <t>TAP</t>
  </si>
  <si>
    <t>Tatim mbi fitimi</t>
  </si>
  <si>
    <t>Tatim ne burim</t>
  </si>
  <si>
    <t>Banka llog.lik.</t>
  </si>
  <si>
    <t>Banka overdraft</t>
  </si>
  <si>
    <t xml:space="preserve">Xhirime </t>
  </si>
  <si>
    <t>Blerje materiale</t>
  </si>
  <si>
    <t>Blerje mat.tjera</t>
  </si>
  <si>
    <t>Blerje mallra</t>
  </si>
  <si>
    <t>Blerje te tjera</t>
  </si>
  <si>
    <t>Qera</t>
  </si>
  <si>
    <t>Sherbime te tjera</t>
  </si>
  <si>
    <t>Sherbime bankare</t>
  </si>
  <si>
    <t>Taksa vendore</t>
  </si>
  <si>
    <t>Kuota Sig.Shoq.</t>
  </si>
  <si>
    <t>Gjoba,penalitete</t>
  </si>
  <si>
    <t>Shpenzime interesa</t>
  </si>
  <si>
    <t>Humbje Kemb.Valut.</t>
  </si>
  <si>
    <t>Amortizimi A.Q.</t>
  </si>
  <si>
    <t>Shitje Prod.Gat.</t>
  </si>
  <si>
    <t>Fitim Kemb.Valut.</t>
  </si>
  <si>
    <t>Te Ardh.nga inter.</t>
  </si>
  <si>
    <t>Te Ardh.te tjera</t>
  </si>
  <si>
    <t xml:space="preserve">  SHUMA</t>
  </si>
  <si>
    <t>Kredi afatshkurter</t>
  </si>
  <si>
    <t>Kredi afatgjate</t>
  </si>
  <si>
    <t>Deb.Kred.tjere</t>
  </si>
  <si>
    <t>Detyrime orakeve</t>
  </si>
  <si>
    <t>Para ardhese</t>
  </si>
  <si>
    <t>A K T I V E T    A F A T S H K U R T R A</t>
  </si>
  <si>
    <t>Aktive te tjera financiare afatshkurtra</t>
  </si>
  <si>
    <t>Produkte te gatshme</t>
  </si>
  <si>
    <t>Huamarrje afat shkuatra</t>
  </si>
  <si>
    <t>Ne   Leke</t>
  </si>
  <si>
    <t>Instrumenta te tjera financiare dhe borxhit</t>
  </si>
  <si>
    <t>Detyrime tregtare</t>
  </si>
  <si>
    <t>Debitore dhe kreditore te tjere</t>
  </si>
  <si>
    <t>T e tjera afatgjata</t>
  </si>
  <si>
    <t>Rezervat</t>
  </si>
  <si>
    <t>Te ardhurat nga shitjet</t>
  </si>
  <si>
    <t>Mallrat</t>
  </si>
  <si>
    <t>Produktet</t>
  </si>
  <si>
    <t>Sherbimet</t>
  </si>
  <si>
    <t>Nga veprimtarite e shfrytezimit</t>
  </si>
  <si>
    <t>Fitimet nga shitja e AAGJM+AAJM</t>
  </si>
  <si>
    <t>Fitimet nga Investimet pasurite patundshme</t>
  </si>
  <si>
    <t>Gjobat per vonesa</t>
  </si>
  <si>
    <t>Ndryshimet ne kursin kembimit</t>
  </si>
  <si>
    <t>Puna e kryer nga njesia ekonomike per qellimet e veta dhe e kapitalizuar</t>
  </si>
  <si>
    <t>Shpenzimet</t>
  </si>
  <si>
    <t>Mallrat, lendet e para,sherbimet per veprimtarite paresore</t>
  </si>
  <si>
    <t>Shpenzime per personelin</t>
  </si>
  <si>
    <t>S</t>
  </si>
  <si>
    <t>Sigurimet shoqerore</t>
  </si>
  <si>
    <t>Amortizimet dhe vleresimet</t>
  </si>
  <si>
    <t>Te ardhurat</t>
  </si>
  <si>
    <t>Fitimi ( humbja ) nga veprimtarite kryesore 1+2+/-3-8</t>
  </si>
  <si>
    <t>Fitimet (humbjet) nga kursi I kembimit</t>
  </si>
  <si>
    <t>IV</t>
  </si>
  <si>
    <t>Totali I te Ardhurave dhe Shpenzimeve financiare</t>
  </si>
  <si>
    <t>V</t>
  </si>
  <si>
    <t>Fitimi ( humbja ) para tatimit</t>
  </si>
  <si>
    <t>VI</t>
  </si>
  <si>
    <t>Fitimi ( Humbja ) Neto e viti Financiar</t>
  </si>
  <si>
    <t>►</t>
  </si>
  <si>
    <t xml:space="preserve">Ndryshime ne inventarit e prod. te gatshme,e punes ne proces </t>
  </si>
  <si>
    <t>Te ardhurat dhe shpenzimet nga interesi</t>
  </si>
  <si>
    <t>Shpenzime personeli</t>
  </si>
  <si>
    <t>Shpenzime financiare</t>
  </si>
  <si>
    <t>NR</t>
  </si>
  <si>
    <t>Emertimi bankes</t>
  </si>
  <si>
    <t>Numri llogarise</t>
  </si>
  <si>
    <t>Shuma ne monedhe te huaj</t>
  </si>
  <si>
    <t>Shuma ne leke</t>
  </si>
  <si>
    <t>SHUMA</t>
  </si>
  <si>
    <t>Lloji I Automjetit</t>
  </si>
  <si>
    <t>Kapaciteti</t>
  </si>
  <si>
    <t>Targa</t>
  </si>
  <si>
    <t>Vlera</t>
  </si>
  <si>
    <t>Gjendje</t>
  </si>
  <si>
    <t>Shtesa</t>
  </si>
  <si>
    <t>Pakesime</t>
  </si>
  <si>
    <t>Amortizimi</t>
  </si>
  <si>
    <t>Vlera mbet</t>
  </si>
  <si>
    <t>Vlera Mbet</t>
  </si>
  <si>
    <t>Amortizim</t>
  </si>
  <si>
    <t>Emertimi mikronjesise</t>
  </si>
  <si>
    <t xml:space="preserve">                          (Ne zbatim te standartit Kombetar te Kontabilitetit  Nr,15</t>
  </si>
  <si>
    <t xml:space="preserve">Pasqyra Financiare jane te shprehura ne </t>
  </si>
  <si>
    <t>(  M I K R O NJ E S I T E )</t>
  </si>
  <si>
    <t>Kapitali I Pronarit</t>
  </si>
  <si>
    <t xml:space="preserve">     Perfaqesuesi Personit Juridik/Fizik</t>
  </si>
  <si>
    <t xml:space="preserve">             emer,mbiemer,firme, vule</t>
  </si>
  <si>
    <t>Tatim Fitimi</t>
  </si>
  <si>
    <t>Te drejta e detyrime ndaj ortakeve</t>
  </si>
  <si>
    <t>Emertimi Mjetit</t>
  </si>
  <si>
    <t>Sasia</t>
  </si>
  <si>
    <t>Inventar ne çelje</t>
  </si>
  <si>
    <t>Inventar ne fund te vitit</t>
  </si>
  <si>
    <t>Qera ambienti</t>
  </si>
  <si>
    <t>Shpenzime administrative</t>
  </si>
  <si>
    <t xml:space="preserve">Interesa te paguara dhe komisjone bankare </t>
  </si>
  <si>
    <t>Energji,uj,sh.qarkullimi,karburante,telefon</t>
  </si>
  <si>
    <t>L E Z H E</t>
  </si>
  <si>
    <t>Raiffeisen Bank, Lezhe</t>
  </si>
  <si>
    <t>Credins Bank, Lezhe</t>
  </si>
  <si>
    <t>Çmimi</t>
  </si>
  <si>
    <t>Njesi</t>
  </si>
  <si>
    <t>R.</t>
  </si>
  <si>
    <t xml:space="preserve">  ADMINISTRATORI</t>
  </si>
  <si>
    <t>Njesia</t>
  </si>
  <si>
    <t>Emertimi</t>
  </si>
  <si>
    <t>Totali</t>
  </si>
  <si>
    <t>000/Leke</t>
  </si>
  <si>
    <t>Pasqyra e Fluksit Monetar - Metoda Direkte</t>
  </si>
  <si>
    <t>Fluksi monetar nga veprimtarite e shfrytezimit</t>
  </si>
  <si>
    <t>Mjetet monetare (MM) te arketuara nga klientet</t>
  </si>
  <si>
    <t xml:space="preserve">MM te paguara ndaj furnitoreve </t>
  </si>
  <si>
    <t>Pagesa per Paga</t>
  </si>
  <si>
    <t>Tatim mbi te ardhura</t>
  </si>
  <si>
    <t>Sigurime shoqerore e shperblime</t>
  </si>
  <si>
    <t>Tatim mbi fitimin i paguar</t>
  </si>
  <si>
    <t>TVSH e paguar</t>
  </si>
  <si>
    <t>MM Ndryshimi gjendjes</t>
  </si>
  <si>
    <t>Fluksi monetar nga veprimtarite investuese</t>
  </si>
  <si>
    <t>Blerja e njesise 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</si>
  <si>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</si>
  <si>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</si>
  <si>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</si>
  <si>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</si>
  <si>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</si>
  <si>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</si>
  <si>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emetimi i kapitalit aksioner</t>
  </si>
  <si>
    <t>Te ardhura nga huamarrje afatgjata</t>
  </si>
  <si>
    <t>Pagesat e detyrimeve te qerase financiare</t>
  </si>
  <si>
    <t>Dividente te paguar</t>
  </si>
  <si>
    <t>MM neto e perdorura ne veprimtarite Financiare</t>
  </si>
  <si>
    <t>Rritja/Renia neto e mjeteve monetare</t>
  </si>
  <si>
    <t>Mjetet monetare ne fillim te periudhes kontabel</t>
  </si>
  <si>
    <t>Mjetet monetare ne fund te periudhes kontabel</t>
  </si>
  <si>
    <t>Detyrime ortakut</t>
  </si>
  <si>
    <t>Shpenzime per mallra te blera</t>
  </si>
  <si>
    <t>Aktivet Afatgjata Maeriale 2011</t>
  </si>
  <si>
    <t>Te tjera te arketueshme (TVSH)</t>
  </si>
  <si>
    <t>01.01.11</t>
  </si>
  <si>
    <t>31.12.11</t>
  </si>
  <si>
    <t xml:space="preserve">"FRED STAKAJ" </t>
  </si>
  <si>
    <t>K37811586K</t>
  </si>
  <si>
    <t>PALLATI KULTURES,</t>
  </si>
  <si>
    <t>TELEVIZION LOKAL</t>
  </si>
  <si>
    <t>Shoqeria "FRED STAKAJ'' TV Lokal</t>
  </si>
  <si>
    <t xml:space="preserve">  NIPTI:K37811586K</t>
  </si>
  <si>
    <t xml:space="preserve">                  (Fred STAKAJ)</t>
  </si>
  <si>
    <t>(Fred STAKAJ)</t>
  </si>
  <si>
    <t xml:space="preserve">        ADMINISTRATORI</t>
  </si>
  <si>
    <t xml:space="preserve">       (Fred STAKAJ)</t>
  </si>
  <si>
    <t>Kamera</t>
  </si>
  <si>
    <t>Mixer Audio</t>
  </si>
  <si>
    <t>Matric</t>
  </si>
  <si>
    <t>Gjenerator</t>
  </si>
  <si>
    <t>Amplifikator</t>
  </si>
  <si>
    <t>Kabull RG6</t>
  </si>
  <si>
    <t>Tatim paguesi "FRED STAKAJ"</t>
  </si>
  <si>
    <t>Lezhe, me 31.12.2011</t>
  </si>
  <si>
    <t>NIPTI:K37811586K</t>
  </si>
  <si>
    <t>Cope</t>
  </si>
  <si>
    <t>Ura Lidhese (Linge)</t>
  </si>
  <si>
    <t>Trasmetus (Antena)</t>
  </si>
  <si>
    <t>mixer Vidjo</t>
  </si>
  <si>
    <t>Plejbeks</t>
  </si>
  <si>
    <t>Titellboks</t>
  </si>
  <si>
    <t>Studo Panela</t>
  </si>
  <si>
    <t>Studo Dakota</t>
  </si>
  <si>
    <t>Transformator Linje</t>
  </si>
  <si>
    <t>Km</t>
  </si>
  <si>
    <t>kABull RG11</t>
  </si>
  <si>
    <t>Fiber 12 fije</t>
  </si>
  <si>
    <t>Vidioregjistues</t>
  </si>
  <si>
    <t>Atricatur vidio</t>
  </si>
  <si>
    <t>Komplet</t>
  </si>
  <si>
    <t>Fiber sk 12</t>
  </si>
  <si>
    <t>Ml</t>
  </si>
  <si>
    <t>Spliter optik</t>
  </si>
  <si>
    <t>trasmetues</t>
  </si>
  <si>
    <t>Coak RG N</t>
  </si>
  <si>
    <t>RG 6 Ce tras</t>
  </si>
  <si>
    <t xml:space="preserve">    Fred STAKAJ</t>
  </si>
  <si>
    <t>"418054988"</t>
  </si>
  <si>
    <t>Prill</t>
  </si>
  <si>
    <t>Qershor</t>
  </si>
  <si>
    <t>Dhjetor</t>
  </si>
  <si>
    <t>T.V.VALOR</t>
  </si>
  <si>
    <t>T.V.KABLLOR</t>
  </si>
  <si>
    <t>NIPTI:   L18431501D</t>
  </si>
  <si>
    <t>NIPTI:    K37811586K</t>
  </si>
  <si>
    <t>T O T A L I</t>
  </si>
  <si>
    <t>Llampa ndriçimi studio</t>
  </si>
  <si>
    <t>Cop</t>
  </si>
  <si>
    <t>Llampa salle</t>
  </si>
  <si>
    <t>Uipiesi</t>
  </si>
  <si>
    <t>Linku</t>
  </si>
  <si>
    <t>Antene</t>
  </si>
  <si>
    <t>Tel Audio (Zeri</t>
  </si>
  <si>
    <t>Tel Vidio</t>
  </si>
  <si>
    <t>Kaseta</t>
  </si>
  <si>
    <t>ml</t>
  </si>
  <si>
    <t>Shuma makineri e paisje</t>
  </si>
  <si>
    <t>Shuma mjete trasporti</t>
  </si>
  <si>
    <t>Trasferuar</t>
  </si>
  <si>
    <t>Kabllorit</t>
  </si>
  <si>
    <t xml:space="preserve">Tatim paguesi "FRED STAKAJ"  </t>
  </si>
  <si>
    <t>Shoqeria "FRED STAKAJ" , TV.LEZHA</t>
  </si>
  <si>
    <t>Nipt : K37811586K</t>
  </si>
  <si>
    <t>"00110154993"</t>
  </si>
  <si>
    <t>B.K.T. Lezhe</t>
  </si>
  <si>
    <t>"21204"</t>
  </si>
  <si>
    <t>Intensa Sanpaolo,Lezhe</t>
  </si>
  <si>
    <t xml:space="preserve">              Perfaqesuesi Person Juridik/Fizik</t>
  </si>
  <si>
    <t xml:space="preserve">                           (Fred STAKAJ)</t>
  </si>
  <si>
    <t xml:space="preserve">Tatim paguesi "FRED STAKAJ"   </t>
  </si>
  <si>
    <t>Viti   2012</t>
  </si>
  <si>
    <t xml:space="preserve">                  01.01.2012</t>
  </si>
  <si>
    <t xml:space="preserve">                  31.12.2012</t>
  </si>
  <si>
    <t>Pasqyrat    Financiare    te    Vitit   2012</t>
  </si>
  <si>
    <t>Pasqyra   e   te   Ardhurave   dhe   Shpenzimeve     2012</t>
  </si>
  <si>
    <t xml:space="preserve">           Pasqyra   e   Fluksit   Monetar  -  Metoda  Direkte   2012</t>
  </si>
  <si>
    <t>Aktivet Afatgjata Maeriale 2012</t>
  </si>
  <si>
    <t>Lezhe, me 31.12.2012</t>
  </si>
  <si>
    <t>01.01.12</t>
  </si>
  <si>
    <t>31.12.12</t>
  </si>
  <si>
    <t xml:space="preserve">                          Lezhe, me 31.12.2012</t>
  </si>
  <si>
    <t xml:space="preserve">                                INVENTARI I LLOGARIVE BANKARE, ME 31.12.2012</t>
  </si>
  <si>
    <t>PASQYRA E INVENTARIT TE PER MATERJALE TE PA SHITURA GJENDJE ME 31.12.2012</t>
  </si>
  <si>
    <t xml:space="preserve">      Lezhe, me 31.12.2012</t>
  </si>
  <si>
    <t>Aparatura</t>
  </si>
  <si>
    <t xml:space="preserve">      Lezhe, me 31.12.2011</t>
  </si>
  <si>
    <t>PASQYRA E INVENTARIT TE PER MATERJALE TE PA SHITURA GJENDJE ME 31.12.2011</t>
  </si>
  <si>
    <t>"21890"</t>
  </si>
  <si>
    <t>Union Bank</t>
  </si>
  <si>
    <t>"282033"</t>
  </si>
  <si>
    <t>"860036"</t>
  </si>
  <si>
    <t>Credins Bank, Lezhe (Euro)</t>
  </si>
  <si>
    <t>Monedha</t>
  </si>
  <si>
    <t>Euro</t>
  </si>
  <si>
    <t xml:space="preserve">                              Lezhe, me 31.12.2012</t>
  </si>
  <si>
    <r>
      <t xml:space="preserve">             </t>
    </r>
    <r>
      <rPr>
        <b/>
        <u val="single"/>
        <sz val="10"/>
        <rFont val="Arial"/>
        <family val="2"/>
      </rPr>
      <t>PASQYRA E INVENTARIT TE AUTOMJETEVE , GJENDJE ME 31.12.2012</t>
    </r>
  </si>
  <si>
    <t>Licenca,RTSH,Antena</t>
  </si>
  <si>
    <t>Vitit 2012</t>
  </si>
  <si>
    <t>Kerkesa te arketueshme (Klient)</t>
  </si>
  <si>
    <t xml:space="preserve">Societa Generale </t>
  </si>
  <si>
    <t>"8376"</t>
  </si>
  <si>
    <t>04.03.2002</t>
  </si>
  <si>
    <t xml:space="preserve">       15.03.2013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</si>
</sst>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_-* #,##0.000_L_e_k_-;\-* #,##0.000_L_e_k_-;_-* &quot;-&quot;??_L_e_k_-;_-@_-"/>
    <numFmt numFmtId="182" formatCode="_-* #,##0.0000_L_e_k_-;\-* #,##0.0000_L_e_k_-;_-* &quot;-&quot;??_L_e_k_-;_-@_-"/>
    <numFmt numFmtId="183" formatCode="_-* #,##0.0_L_e_k_-;\-* #,##0.0_L_e_k_-;_-* &quot;-&quot;??_L_e_k_-;_-@_-"/>
    <numFmt numFmtId="184" formatCode="_-* #,##0_L_e_k_-;\-* #,##0_L_e_k_-;_-* &quot;-&quot;??_L_e_k_-;_-@_-"/>
  </numFmts>
  <fonts count="47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Arial Narrow"/>
      <family val="2"/>
    </font>
    <font>
      <i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0"/>
      <name val="Agency FB"/>
      <family val="2"/>
    </font>
    <font>
      <sz val="10"/>
      <name val="Agency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43" fillId="20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59" applyFont="1" applyFill="1">
      <alignment/>
      <protection/>
    </xf>
    <xf numFmtId="0" fontId="0" fillId="0" borderId="0" xfId="58" applyFont="1" applyFill="1">
      <alignment/>
      <protection/>
    </xf>
    <xf numFmtId="0" fontId="10" fillId="0" borderId="0" xfId="59" applyFont="1" applyFill="1">
      <alignment/>
      <protection/>
    </xf>
    <xf numFmtId="0" fontId="11" fillId="0" borderId="0" xfId="59" applyFont="1" applyFill="1">
      <alignment/>
      <protection/>
    </xf>
    <xf numFmtId="0" fontId="12" fillId="0" borderId="0" xfId="59" applyFont="1" applyFill="1">
      <alignment/>
      <protection/>
    </xf>
    <xf numFmtId="0" fontId="13" fillId="0" borderId="18" xfId="59" applyFont="1" applyFill="1" applyBorder="1" applyAlignment="1">
      <alignment horizontal="center"/>
      <protection/>
    </xf>
    <xf numFmtId="0" fontId="13" fillId="0" borderId="19" xfId="59" applyFont="1" applyFill="1" applyBorder="1" applyAlignment="1">
      <alignment horizontal="center"/>
      <protection/>
    </xf>
    <xf numFmtId="0" fontId="14" fillId="0" borderId="20" xfId="59" applyFont="1" applyFill="1" applyBorder="1" applyAlignment="1">
      <alignment horizontal="center"/>
      <protection/>
    </xf>
    <xf numFmtId="0" fontId="14" fillId="0" borderId="21" xfId="59" applyFont="1" applyFill="1" applyBorder="1" applyAlignment="1">
      <alignment horizontal="center"/>
      <protection/>
    </xf>
    <xf numFmtId="0" fontId="13" fillId="0" borderId="22" xfId="59" applyFont="1" applyFill="1" applyBorder="1" applyAlignment="1">
      <alignment horizontal="center"/>
      <protection/>
    </xf>
    <xf numFmtId="0" fontId="13" fillId="0" borderId="0" xfId="59" applyFont="1" applyFill="1" applyAlignment="1">
      <alignment horizontal="center"/>
      <protection/>
    </xf>
    <xf numFmtId="0" fontId="15" fillId="0" borderId="18" xfId="59" applyFont="1" applyFill="1" applyBorder="1">
      <alignment/>
      <protection/>
    </xf>
    <xf numFmtId="3" fontId="15" fillId="0" borderId="18" xfId="44" applyNumberFormat="1" applyFont="1" applyFill="1" applyBorder="1" applyAlignment="1">
      <alignment/>
    </xf>
    <xf numFmtId="0" fontId="15" fillId="0" borderId="0" xfId="59" applyFont="1" applyFill="1">
      <alignment/>
      <protection/>
    </xf>
    <xf numFmtId="3" fontId="15" fillId="0" borderId="23" xfId="44" applyNumberFormat="1" applyFont="1" applyFill="1" applyBorder="1" applyAlignment="1">
      <alignment/>
    </xf>
    <xf numFmtId="3" fontId="15" fillId="0" borderId="24" xfId="44" applyNumberFormat="1" applyFont="1" applyFill="1" applyBorder="1" applyAlignment="1">
      <alignment/>
    </xf>
    <xf numFmtId="0" fontId="15" fillId="0" borderId="0" xfId="58" applyFont="1" applyFill="1">
      <alignment/>
      <protection/>
    </xf>
    <xf numFmtId="3" fontId="15" fillId="0" borderId="0" xfId="58" applyNumberFormat="1" applyFont="1" applyFill="1">
      <alignment/>
      <protection/>
    </xf>
    <xf numFmtId="3" fontId="15" fillId="0" borderId="11" xfId="44" applyNumberFormat="1" applyFont="1" applyFill="1" applyBorder="1" applyAlignment="1">
      <alignment/>
    </xf>
    <xf numFmtId="0" fontId="5" fillId="0" borderId="0" xfId="58" applyFont="1" applyFill="1">
      <alignment/>
      <protection/>
    </xf>
    <xf numFmtId="3" fontId="13" fillId="0" borderId="0" xfId="58" applyNumberFormat="1" applyFont="1" applyFill="1">
      <alignment/>
      <protection/>
    </xf>
    <xf numFmtId="3" fontId="5" fillId="0" borderId="0" xfId="58" applyNumberFormat="1" applyFont="1" applyFill="1">
      <alignment/>
      <protection/>
    </xf>
    <xf numFmtId="3" fontId="0" fillId="0" borderId="0" xfId="58" applyNumberFormat="1" applyFont="1" applyFill="1">
      <alignment/>
      <protection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8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0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15" fillId="0" borderId="19" xfId="44" applyNumberFormat="1" applyFont="1" applyFill="1" applyBorder="1" applyAlignment="1">
      <alignment/>
    </xf>
    <xf numFmtId="3" fontId="15" fillId="0" borderId="26" xfId="44" applyNumberFormat="1" applyFont="1" applyFill="1" applyBorder="1" applyAlignment="1">
      <alignment/>
    </xf>
    <xf numFmtId="3" fontId="15" fillId="0" borderId="27" xfId="44" applyNumberFormat="1" applyFont="1" applyFill="1" applyBorder="1" applyAlignment="1">
      <alignment/>
    </xf>
    <xf numFmtId="3" fontId="15" fillId="0" borderId="22" xfId="44" applyNumberFormat="1" applyFont="1" applyFill="1" applyBorder="1" applyAlignment="1">
      <alignment/>
    </xf>
    <xf numFmtId="0" fontId="2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20" fillId="0" borderId="2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right" vertical="center"/>
    </xf>
    <xf numFmtId="3" fontId="0" fillId="0" borderId="29" xfId="0" applyNumberFormat="1" applyFont="1" applyBorder="1" applyAlignment="1">
      <alignment horizontal="right" vertical="center"/>
    </xf>
    <xf numFmtId="3" fontId="0" fillId="0" borderId="29" xfId="0" applyNumberFormat="1" applyFont="1" applyBorder="1" applyAlignment="1">
      <alignment horizontal="right" vertical="center"/>
    </xf>
    <xf numFmtId="3" fontId="0" fillId="0" borderId="27" xfId="0" applyNumberFormat="1" applyFont="1" applyBorder="1" applyAlignment="1">
      <alignment horizontal="right" vertical="center"/>
    </xf>
    <xf numFmtId="3" fontId="0" fillId="0" borderId="27" xfId="0" applyNumberFormat="1" applyFont="1" applyBorder="1" applyAlignment="1">
      <alignment horizontal="right" vertical="center"/>
    </xf>
    <xf numFmtId="3" fontId="0" fillId="0" borderId="30" xfId="0" applyNumberFormat="1" applyFont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0" fillId="0" borderId="26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20" fillId="0" borderId="26" xfId="0" applyFont="1" applyBorder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3" fontId="0" fillId="0" borderId="33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23" fillId="0" borderId="22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3" fontId="20" fillId="0" borderId="32" xfId="0" applyNumberFormat="1" applyFont="1" applyBorder="1" applyAlignment="1">
      <alignment horizontal="center" vertical="center"/>
    </xf>
    <xf numFmtId="3" fontId="20" fillId="0" borderId="33" xfId="0" applyNumberFormat="1" applyFont="1" applyBorder="1" applyAlignment="1">
      <alignment horizontal="center" vertical="center"/>
    </xf>
    <xf numFmtId="0" fontId="20" fillId="0" borderId="23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0" fillId="0" borderId="18" xfId="0" applyBorder="1" applyAlignment="1">
      <alignment/>
    </xf>
    <xf numFmtId="0" fontId="0" fillId="0" borderId="26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35" xfId="0" applyBorder="1" applyAlignment="1">
      <alignment/>
    </xf>
    <xf numFmtId="0" fontId="0" fillId="0" borderId="31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20" fillId="0" borderId="0" xfId="0" applyFont="1" applyAlignment="1">
      <alignment/>
    </xf>
    <xf numFmtId="0" fontId="20" fillId="0" borderId="38" xfId="0" applyFont="1" applyBorder="1" applyAlignment="1">
      <alignment/>
    </xf>
    <xf numFmtId="0" fontId="0" fillId="0" borderId="39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4" fillId="0" borderId="11" xfId="0" applyFont="1" applyBorder="1" applyAlignment="1">
      <alignment horizontal="right"/>
    </xf>
    <xf numFmtId="0" fontId="24" fillId="0" borderId="11" xfId="0" applyFont="1" applyBorder="1" applyAlignment="1">
      <alignment horizontal="center"/>
    </xf>
    <xf numFmtId="0" fontId="24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25" xfId="0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4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0" fillId="0" borderId="14" xfId="0" applyFont="1" applyBorder="1" applyAlignment="1">
      <alignment/>
    </xf>
    <xf numFmtId="3" fontId="0" fillId="0" borderId="0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/>
    </xf>
    <xf numFmtId="3" fontId="20" fillId="0" borderId="41" xfId="0" applyNumberFormat="1" applyFont="1" applyBorder="1" applyAlignment="1">
      <alignment horizontal="center" vertical="center"/>
    </xf>
    <xf numFmtId="3" fontId="20" fillId="0" borderId="42" xfId="0" applyNumberFormat="1" applyFont="1" applyBorder="1" applyAlignment="1">
      <alignment horizontal="center" vertical="center"/>
    </xf>
    <xf numFmtId="3" fontId="20" fillId="0" borderId="43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3" fontId="20" fillId="0" borderId="17" xfId="0" applyNumberFormat="1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/>
    </xf>
    <xf numFmtId="0" fontId="24" fillId="0" borderId="16" xfId="0" applyFont="1" applyBorder="1" applyAlignment="1">
      <alignment horizontal="center"/>
    </xf>
    <xf numFmtId="3" fontId="20" fillId="0" borderId="44" xfId="0" applyNumberFormat="1" applyFont="1" applyBorder="1" applyAlignment="1">
      <alignment horizontal="right" vertical="center"/>
    </xf>
    <xf numFmtId="3" fontId="0" fillId="0" borderId="27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3" fontId="1" fillId="0" borderId="32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44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right" vertical="center"/>
    </xf>
    <xf numFmtId="3" fontId="1" fillId="0" borderId="27" xfId="0" applyNumberFormat="1" applyFont="1" applyBorder="1" applyAlignment="1">
      <alignment horizontal="right" vertic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4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3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47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47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46" xfId="0" applyFont="1" applyBorder="1" applyAlignment="1">
      <alignment horizontal="left"/>
    </xf>
    <xf numFmtId="0" fontId="0" fillId="0" borderId="47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20" fillId="0" borderId="19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0" fillId="0" borderId="51" xfId="0" applyBorder="1" applyAlignment="1">
      <alignment/>
    </xf>
    <xf numFmtId="0" fontId="20" fillId="0" borderId="22" xfId="0" applyFont="1" applyBorder="1" applyAlignment="1">
      <alignment horizontal="left" vertical="center"/>
    </xf>
    <xf numFmtId="3" fontId="20" fillId="0" borderId="27" xfId="0" applyNumberFormat="1" applyFont="1" applyBorder="1" applyAlignment="1">
      <alignment horizontal="right" vertical="center"/>
    </xf>
    <xf numFmtId="3" fontId="20" fillId="0" borderId="27" xfId="0" applyNumberFormat="1" applyFont="1" applyBorder="1" applyAlignment="1">
      <alignment horizontal="right"/>
    </xf>
    <xf numFmtId="3" fontId="20" fillId="0" borderId="24" xfId="0" applyNumberFormat="1" applyFont="1" applyBorder="1" applyAlignment="1">
      <alignment horizontal="right"/>
    </xf>
    <xf numFmtId="0" fontId="20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vertical="center"/>
    </xf>
    <xf numFmtId="3" fontId="20" fillId="0" borderId="18" xfId="0" applyNumberFormat="1" applyFont="1" applyBorder="1" applyAlignment="1">
      <alignment vertical="center"/>
    </xf>
    <xf numFmtId="3" fontId="20" fillId="0" borderId="18" xfId="0" applyNumberFormat="1" applyFont="1" applyBorder="1" applyAlignment="1">
      <alignment/>
    </xf>
    <xf numFmtId="3" fontId="20" fillId="0" borderId="31" xfId="0" applyNumberFormat="1" applyFont="1" applyBorder="1" applyAlignment="1">
      <alignment/>
    </xf>
    <xf numFmtId="3" fontId="7" fillId="0" borderId="18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horizontal="right" vertical="center"/>
    </xf>
    <xf numFmtId="3" fontId="7" fillId="0" borderId="27" xfId="0" applyNumberFormat="1" applyFont="1" applyBorder="1" applyAlignment="1">
      <alignment horizontal="right" vertical="center"/>
    </xf>
    <xf numFmtId="3" fontId="7" fillId="0" borderId="31" xfId="0" applyNumberFormat="1" applyFont="1" applyBorder="1" applyAlignment="1">
      <alignment horizontal="right" vertical="center"/>
    </xf>
    <xf numFmtId="0" fontId="0" fillId="0" borderId="52" xfId="0" applyBorder="1" applyAlignment="1">
      <alignment/>
    </xf>
    <xf numFmtId="0" fontId="0" fillId="0" borderId="53" xfId="0" applyBorder="1" applyAlignment="1">
      <alignment horizontal="center"/>
    </xf>
    <xf numFmtId="0" fontId="0" fillId="0" borderId="53" xfId="0" applyBorder="1" applyAlignment="1">
      <alignment/>
    </xf>
    <xf numFmtId="0" fontId="0" fillId="0" borderId="38" xfId="0" applyBorder="1" applyAlignment="1">
      <alignment/>
    </xf>
    <xf numFmtId="0" fontId="20" fillId="0" borderId="42" xfId="0" applyFont="1" applyBorder="1" applyAlignment="1">
      <alignment/>
    </xf>
    <xf numFmtId="0" fontId="0" fillId="0" borderId="0" xfId="0" applyBorder="1" applyAlignment="1">
      <alignment horizontal="right"/>
    </xf>
    <xf numFmtId="0" fontId="20" fillId="0" borderId="54" xfId="0" applyFont="1" applyBorder="1" applyAlignment="1">
      <alignment/>
    </xf>
    <xf numFmtId="0" fontId="20" fillId="0" borderId="52" xfId="0" applyFont="1" applyBorder="1" applyAlignment="1">
      <alignment horizontal="right"/>
    </xf>
    <xf numFmtId="0" fontId="20" fillId="0" borderId="53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5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3" fontId="20" fillId="0" borderId="30" xfId="0" applyNumberFormat="1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" fontId="20" fillId="0" borderId="22" xfId="0" applyNumberFormat="1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0" fillId="0" borderId="20" xfId="0" applyFont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 horizontal="right"/>
    </xf>
    <xf numFmtId="0" fontId="0" fillId="0" borderId="26" xfId="0" applyFont="1" applyBorder="1" applyAlignment="1">
      <alignment/>
    </xf>
    <xf numFmtId="0" fontId="23" fillId="0" borderId="14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0" fillId="0" borderId="33" xfId="0" applyBorder="1" applyAlignment="1">
      <alignment horizontal="center"/>
    </xf>
    <xf numFmtId="0" fontId="20" fillId="0" borderId="24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7" xfId="0" applyBorder="1" applyAlignment="1">
      <alignment horizontal="center"/>
    </xf>
    <xf numFmtId="0" fontId="20" fillId="0" borderId="51" xfId="0" applyFont="1" applyBorder="1" applyAlignment="1">
      <alignment/>
    </xf>
    <xf numFmtId="184" fontId="0" fillId="0" borderId="0" xfId="42" applyNumberFormat="1" applyFont="1" applyAlignment="1">
      <alignment/>
    </xf>
    <xf numFmtId="0" fontId="0" fillId="0" borderId="18" xfId="0" applyFill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0" borderId="55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28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54" xfId="0" applyBorder="1" applyAlignment="1">
      <alignment/>
    </xf>
    <xf numFmtId="0" fontId="20" fillId="0" borderId="44" xfId="0" applyFont="1" applyBorder="1" applyAlignment="1">
      <alignment/>
    </xf>
    <xf numFmtId="0" fontId="20" fillId="0" borderId="62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61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3" fontId="7" fillId="0" borderId="43" xfId="0" applyNumberFormat="1" applyFont="1" applyBorder="1" applyAlignment="1">
      <alignment vertical="center"/>
    </xf>
    <xf numFmtId="3" fontId="7" fillId="0" borderId="44" xfId="0" applyNumberFormat="1" applyFont="1" applyBorder="1" applyAlignment="1">
      <alignment vertical="center"/>
    </xf>
    <xf numFmtId="3" fontId="7" fillId="0" borderId="40" xfId="0" applyNumberFormat="1" applyFont="1" applyBorder="1" applyAlignment="1">
      <alignment vertical="center"/>
    </xf>
    <xf numFmtId="3" fontId="7" fillId="0" borderId="54" xfId="0" applyNumberFormat="1" applyFont="1" applyBorder="1" applyAlignment="1">
      <alignment vertical="center"/>
    </xf>
    <xf numFmtId="3" fontId="20" fillId="0" borderId="0" xfId="0" applyNumberFormat="1" applyFont="1" applyAlignment="1">
      <alignment horizontal="right"/>
    </xf>
    <xf numFmtId="0" fontId="9" fillId="0" borderId="0" xfId="0" applyFont="1" applyAlignment="1">
      <alignment vertical="center"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39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7" xfId="0" applyFill="1" applyBorder="1" applyAlignment="1">
      <alignment/>
    </xf>
    <xf numFmtId="0" fontId="20" fillId="0" borderId="51" xfId="0" applyFont="1" applyFill="1" applyBorder="1" applyAlignment="1">
      <alignment/>
    </xf>
    <xf numFmtId="0" fontId="0" fillId="0" borderId="51" xfId="0" applyFill="1" applyBorder="1" applyAlignment="1">
      <alignment/>
    </xf>
    <xf numFmtId="0" fontId="20" fillId="0" borderId="42" xfId="0" applyFont="1" applyFill="1" applyBorder="1" applyAlignment="1">
      <alignment/>
    </xf>
    <xf numFmtId="0" fontId="20" fillId="0" borderId="0" xfId="0" applyFont="1" applyAlignment="1">
      <alignment/>
    </xf>
    <xf numFmtId="0" fontId="0" fillId="0" borderId="53" xfId="0" applyFont="1" applyBorder="1" applyAlignment="1">
      <alignment horizontal="center"/>
    </xf>
    <xf numFmtId="3" fontId="1" fillId="0" borderId="18" xfId="0" applyNumberFormat="1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3" fontId="20" fillId="0" borderId="18" xfId="0" applyNumberFormat="1" applyFont="1" applyBorder="1" applyAlignment="1">
      <alignment vertical="center"/>
    </xf>
    <xf numFmtId="0" fontId="0" fillId="0" borderId="3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8" xfId="0" applyBorder="1" applyAlignment="1">
      <alignment horizontal="left"/>
    </xf>
    <xf numFmtId="3" fontId="5" fillId="0" borderId="0" xfId="0" applyNumberFormat="1" applyFont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3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28" fillId="0" borderId="39" xfId="0" applyFont="1" applyFill="1" applyBorder="1" applyAlignment="1">
      <alignment horizontal="center"/>
    </xf>
    <xf numFmtId="0" fontId="28" fillId="0" borderId="34" xfId="0" applyFont="1" applyFill="1" applyBorder="1" applyAlignment="1">
      <alignment horizontal="center"/>
    </xf>
    <xf numFmtId="0" fontId="28" fillId="0" borderId="36" xfId="0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/>
    </xf>
    <xf numFmtId="0" fontId="28" fillId="0" borderId="56" xfId="0" applyFont="1" applyFill="1" applyBorder="1" applyAlignment="1">
      <alignment horizontal="center"/>
    </xf>
    <xf numFmtId="0" fontId="28" fillId="0" borderId="57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47" xfId="0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29" fillId="0" borderId="35" xfId="0" applyFont="1" applyFill="1" applyBorder="1" applyAlignment="1">
      <alignment/>
    </xf>
    <xf numFmtId="0" fontId="29" fillId="0" borderId="21" xfId="0" applyFont="1" applyFill="1" applyBorder="1" applyAlignment="1">
      <alignment/>
    </xf>
    <xf numFmtId="0" fontId="29" fillId="0" borderId="26" xfId="0" applyFont="1" applyFill="1" applyBorder="1" applyAlignment="1">
      <alignment/>
    </xf>
    <xf numFmtId="0" fontId="29" fillId="0" borderId="18" xfId="0" applyFont="1" applyFill="1" applyBorder="1" applyAlignment="1">
      <alignment/>
    </xf>
    <xf numFmtId="0" fontId="29" fillId="0" borderId="27" xfId="0" applyFont="1" applyFill="1" applyBorder="1" applyAlignment="1">
      <alignment/>
    </xf>
    <xf numFmtId="0" fontId="29" fillId="0" borderId="23" xfId="0" applyFont="1" applyFill="1" applyBorder="1" applyAlignment="1">
      <alignment/>
    </xf>
    <xf numFmtId="0" fontId="29" fillId="0" borderId="31" xfId="0" applyFont="1" applyFill="1" applyBorder="1" applyAlignment="1">
      <alignment/>
    </xf>
    <xf numFmtId="0" fontId="29" fillId="0" borderId="24" xfId="0" applyFont="1" applyFill="1" applyBorder="1" applyAlignment="1">
      <alignment/>
    </xf>
    <xf numFmtId="0" fontId="29" fillId="0" borderId="37" xfId="0" applyFont="1" applyFill="1" applyBorder="1" applyAlignment="1">
      <alignment/>
    </xf>
    <xf numFmtId="0" fontId="28" fillId="0" borderId="51" xfId="0" applyFont="1" applyFill="1" applyBorder="1" applyAlignment="1">
      <alignment/>
    </xf>
    <xf numFmtId="0" fontId="29" fillId="0" borderId="51" xfId="0" applyFont="1" applyFill="1" applyBorder="1" applyAlignment="1">
      <alignment/>
    </xf>
    <xf numFmtId="0" fontId="29" fillId="0" borderId="42" xfId="0" applyFont="1" applyFill="1" applyBorder="1" applyAlignment="1">
      <alignment/>
    </xf>
    <xf numFmtId="0" fontId="20" fillId="0" borderId="0" xfId="0" applyFont="1" applyBorder="1" applyAlignment="1">
      <alignment horizont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1" fillId="0" borderId="25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Book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01.Centralizatori  model 08" xfId="58"/>
    <cellStyle name="Normal_Book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5.28125" style="19" customWidth="1"/>
    <col min="2" max="2" width="12.57421875" style="19" customWidth="1"/>
    <col min="3" max="22" width="9.140625" style="19" customWidth="1"/>
    <col min="23" max="23" width="2.7109375" style="19" customWidth="1"/>
    <col min="24" max="24" width="4.00390625" style="19" customWidth="1"/>
    <col min="25" max="25" width="13.00390625" style="19" customWidth="1"/>
    <col min="26" max="16384" width="9.140625" style="19" customWidth="1"/>
  </cols>
  <sheetData>
    <row r="1" spans="1:25" ht="19.5" thickBot="1">
      <c r="A1" s="18"/>
      <c r="C1" s="20"/>
      <c r="D1" s="21"/>
      <c r="E1" s="20"/>
      <c r="F1" s="20"/>
      <c r="G1" s="22" t="s">
        <v>66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2.75">
      <c r="A2" s="23" t="s">
        <v>67</v>
      </c>
      <c r="B2" s="23" t="s">
        <v>68</v>
      </c>
      <c r="C2" s="23" t="s">
        <v>69</v>
      </c>
      <c r="D2" s="23" t="s">
        <v>22</v>
      </c>
      <c r="E2" s="23" t="s">
        <v>21</v>
      </c>
      <c r="F2" s="23" t="s">
        <v>70</v>
      </c>
      <c r="G2" s="23" t="s">
        <v>71</v>
      </c>
      <c r="H2" s="23" t="s">
        <v>72</v>
      </c>
      <c r="I2" s="23" t="s">
        <v>73</v>
      </c>
      <c r="J2" s="23" t="s">
        <v>74</v>
      </c>
      <c r="K2" s="24"/>
      <c r="L2" s="25" t="s">
        <v>75</v>
      </c>
      <c r="M2" s="26" t="s">
        <v>76</v>
      </c>
      <c r="N2" s="27"/>
      <c r="O2" s="23" t="s">
        <v>74</v>
      </c>
      <c r="P2" s="23" t="s">
        <v>73</v>
      </c>
      <c r="Q2" s="23" t="s">
        <v>72</v>
      </c>
      <c r="R2" s="23" t="s">
        <v>71</v>
      </c>
      <c r="S2" s="23" t="s">
        <v>70</v>
      </c>
      <c r="T2" s="23" t="s">
        <v>21</v>
      </c>
      <c r="U2" s="23" t="s">
        <v>22</v>
      </c>
      <c r="V2" s="23" t="s">
        <v>69</v>
      </c>
      <c r="W2" s="28"/>
      <c r="X2" s="23" t="s">
        <v>67</v>
      </c>
      <c r="Y2" s="23" t="s">
        <v>68</v>
      </c>
    </row>
    <row r="3" spans="1:25" ht="13.5">
      <c r="A3" s="29">
        <v>101</v>
      </c>
      <c r="B3" s="29" t="s">
        <v>77</v>
      </c>
      <c r="C3" s="30"/>
      <c r="D3" s="30"/>
      <c r="E3" s="30"/>
      <c r="F3" s="30"/>
      <c r="G3" s="30"/>
      <c r="H3" s="30"/>
      <c r="I3" s="30">
        <f aca="true" t="shared" si="0" ref="I3:I37">C3+D3+E3+F3+G3+H3</f>
        <v>0</v>
      </c>
      <c r="J3" s="30"/>
      <c r="K3" s="81">
        <f aca="true" t="shared" si="1" ref="K3:K50">(I3+J3)-(O3+P3)</f>
        <v>0</v>
      </c>
      <c r="L3" s="82"/>
      <c r="M3" s="83"/>
      <c r="N3" s="84">
        <f aca="true" t="shared" si="2" ref="N3:N50">(O3+P3)-(I3+J3)</f>
        <v>0</v>
      </c>
      <c r="O3" s="30"/>
      <c r="P3" s="30">
        <f aca="true" t="shared" si="3" ref="P3:P37">Q3+R3+S3+T3+U3+V3</f>
        <v>0</v>
      </c>
      <c r="Q3" s="30"/>
      <c r="R3" s="30"/>
      <c r="S3" s="30"/>
      <c r="T3" s="30"/>
      <c r="U3" s="30"/>
      <c r="V3" s="30"/>
      <c r="W3" s="31"/>
      <c r="X3" s="29">
        <v>101</v>
      </c>
      <c r="Y3" s="29" t="s">
        <v>77</v>
      </c>
    </row>
    <row r="4" spans="1:25" ht="13.5">
      <c r="A4" s="29">
        <v>1071</v>
      </c>
      <c r="B4" s="29" t="s">
        <v>78</v>
      </c>
      <c r="C4" s="30"/>
      <c r="D4" s="30"/>
      <c r="E4" s="30"/>
      <c r="F4" s="30"/>
      <c r="G4" s="30"/>
      <c r="H4" s="30"/>
      <c r="I4" s="30">
        <f t="shared" si="0"/>
        <v>0</v>
      </c>
      <c r="J4" s="30"/>
      <c r="K4" s="81">
        <f t="shared" si="1"/>
        <v>0</v>
      </c>
      <c r="L4" s="82"/>
      <c r="M4" s="83"/>
      <c r="N4" s="84">
        <f t="shared" si="2"/>
        <v>0</v>
      </c>
      <c r="O4" s="30"/>
      <c r="P4" s="30">
        <f t="shared" si="3"/>
        <v>0</v>
      </c>
      <c r="Q4" s="30"/>
      <c r="R4" s="30"/>
      <c r="S4" s="30"/>
      <c r="T4" s="30"/>
      <c r="U4" s="30"/>
      <c r="V4" s="30"/>
      <c r="W4" s="31"/>
      <c r="X4" s="29">
        <v>1071</v>
      </c>
      <c r="Y4" s="29" t="s">
        <v>78</v>
      </c>
    </row>
    <row r="5" spans="1:25" ht="13.5">
      <c r="A5" s="29">
        <v>1078</v>
      </c>
      <c r="B5" s="29" t="s">
        <v>79</v>
      </c>
      <c r="C5" s="30"/>
      <c r="D5" s="30"/>
      <c r="E5" s="30"/>
      <c r="F5" s="30"/>
      <c r="G5" s="30"/>
      <c r="H5" s="30"/>
      <c r="I5" s="30">
        <f t="shared" si="0"/>
        <v>0</v>
      </c>
      <c r="J5" s="30"/>
      <c r="K5" s="81">
        <f t="shared" si="1"/>
        <v>0</v>
      </c>
      <c r="L5" s="82"/>
      <c r="M5" s="83"/>
      <c r="N5" s="84">
        <f t="shared" si="2"/>
        <v>0</v>
      </c>
      <c r="O5" s="30"/>
      <c r="P5" s="30">
        <f t="shared" si="3"/>
        <v>0</v>
      </c>
      <c r="Q5" s="30"/>
      <c r="R5" s="30"/>
      <c r="S5" s="30"/>
      <c r="T5" s="30"/>
      <c r="U5" s="30"/>
      <c r="V5" s="30"/>
      <c r="W5" s="31"/>
      <c r="X5" s="29">
        <v>1078</v>
      </c>
      <c r="Y5" s="29" t="s">
        <v>79</v>
      </c>
    </row>
    <row r="6" spans="1:25" ht="13.5">
      <c r="A6" s="29">
        <v>108</v>
      </c>
      <c r="B6" s="29" t="s">
        <v>80</v>
      </c>
      <c r="C6" s="30"/>
      <c r="D6" s="30"/>
      <c r="E6" s="30"/>
      <c r="F6" s="30"/>
      <c r="G6" s="30"/>
      <c r="H6" s="30"/>
      <c r="I6" s="30">
        <f t="shared" si="0"/>
        <v>0</v>
      </c>
      <c r="J6" s="30"/>
      <c r="K6" s="81">
        <f t="shared" si="1"/>
        <v>0</v>
      </c>
      <c r="L6" s="82"/>
      <c r="M6" s="83"/>
      <c r="N6" s="84">
        <f t="shared" si="2"/>
        <v>0</v>
      </c>
      <c r="O6" s="30"/>
      <c r="P6" s="30">
        <f t="shared" si="3"/>
        <v>0</v>
      </c>
      <c r="Q6" s="30"/>
      <c r="R6" s="30"/>
      <c r="S6" s="30"/>
      <c r="T6" s="30"/>
      <c r="U6" s="30"/>
      <c r="V6" s="30"/>
      <c r="W6" s="31"/>
      <c r="X6" s="29">
        <v>108</v>
      </c>
      <c r="Y6" s="29" t="s">
        <v>80</v>
      </c>
    </row>
    <row r="7" spans="1:25" ht="13.5">
      <c r="A7" s="29">
        <v>109</v>
      </c>
      <c r="B7" s="29" t="s">
        <v>81</v>
      </c>
      <c r="C7" s="30"/>
      <c r="D7" s="30"/>
      <c r="E7" s="30"/>
      <c r="F7" s="30"/>
      <c r="G7" s="30"/>
      <c r="H7" s="30"/>
      <c r="I7" s="30">
        <f t="shared" si="0"/>
        <v>0</v>
      </c>
      <c r="J7" s="30"/>
      <c r="K7" s="81">
        <f t="shared" si="1"/>
        <v>0</v>
      </c>
      <c r="L7" s="82"/>
      <c r="M7" s="83"/>
      <c r="N7" s="84">
        <f t="shared" si="2"/>
        <v>0</v>
      </c>
      <c r="O7" s="30"/>
      <c r="P7" s="30">
        <f t="shared" si="3"/>
        <v>0</v>
      </c>
      <c r="Q7" s="30"/>
      <c r="R7" s="30"/>
      <c r="S7" s="30"/>
      <c r="T7" s="30"/>
      <c r="U7" s="30"/>
      <c r="V7" s="30"/>
      <c r="W7" s="31"/>
      <c r="X7" s="29">
        <v>109</v>
      </c>
      <c r="Y7" s="29" t="s">
        <v>81</v>
      </c>
    </row>
    <row r="8" spans="1:25" ht="13.5">
      <c r="A8" s="29">
        <v>211</v>
      </c>
      <c r="B8" s="29" t="s">
        <v>19</v>
      </c>
      <c r="C8" s="30"/>
      <c r="D8" s="30"/>
      <c r="E8" s="30"/>
      <c r="F8" s="30"/>
      <c r="G8" s="30"/>
      <c r="H8" s="30"/>
      <c r="I8" s="30">
        <f t="shared" si="0"/>
        <v>0</v>
      </c>
      <c r="J8" s="30"/>
      <c r="K8" s="81">
        <f t="shared" si="1"/>
        <v>0</v>
      </c>
      <c r="L8" s="82"/>
      <c r="M8" s="83"/>
      <c r="N8" s="84">
        <f t="shared" si="2"/>
        <v>0</v>
      </c>
      <c r="O8" s="30"/>
      <c r="P8" s="30">
        <f t="shared" si="3"/>
        <v>0</v>
      </c>
      <c r="Q8" s="30"/>
      <c r="R8" s="30"/>
      <c r="S8" s="30"/>
      <c r="T8" s="30"/>
      <c r="U8" s="30"/>
      <c r="V8" s="30"/>
      <c r="W8" s="31"/>
      <c r="X8" s="29">
        <v>211</v>
      </c>
      <c r="Y8" s="29" t="s">
        <v>19</v>
      </c>
    </row>
    <row r="9" spans="1:25" ht="13.5">
      <c r="A9" s="29">
        <v>212</v>
      </c>
      <c r="B9" s="29" t="s">
        <v>5</v>
      </c>
      <c r="C9" s="30"/>
      <c r="D9" s="30"/>
      <c r="E9" s="30"/>
      <c r="F9" s="30"/>
      <c r="G9" s="30"/>
      <c r="H9" s="30"/>
      <c r="I9" s="30">
        <f t="shared" si="0"/>
        <v>0</v>
      </c>
      <c r="J9" s="30"/>
      <c r="K9" s="81">
        <f t="shared" si="1"/>
        <v>0</v>
      </c>
      <c r="L9" s="82"/>
      <c r="M9" s="83"/>
      <c r="N9" s="84">
        <f t="shared" si="2"/>
        <v>0</v>
      </c>
      <c r="O9" s="30"/>
      <c r="P9" s="30">
        <f t="shared" si="3"/>
        <v>0</v>
      </c>
      <c r="Q9" s="30"/>
      <c r="R9" s="30"/>
      <c r="S9" s="30"/>
      <c r="T9" s="30"/>
      <c r="U9" s="30"/>
      <c r="V9" s="30"/>
      <c r="W9" s="31"/>
      <c r="X9" s="29">
        <v>212</v>
      </c>
      <c r="Y9" s="29" t="s">
        <v>5</v>
      </c>
    </row>
    <row r="10" spans="1:25" ht="13.5">
      <c r="A10" s="29">
        <v>213</v>
      </c>
      <c r="B10" s="29" t="s">
        <v>82</v>
      </c>
      <c r="C10" s="30"/>
      <c r="D10" s="30"/>
      <c r="E10" s="30"/>
      <c r="F10" s="30"/>
      <c r="G10" s="30"/>
      <c r="H10" s="30"/>
      <c r="I10" s="30">
        <f t="shared" si="0"/>
        <v>0</v>
      </c>
      <c r="J10" s="30"/>
      <c r="K10" s="81">
        <f t="shared" si="1"/>
        <v>0</v>
      </c>
      <c r="L10" s="82"/>
      <c r="M10" s="83"/>
      <c r="N10" s="84">
        <f t="shared" si="2"/>
        <v>0</v>
      </c>
      <c r="O10" s="30"/>
      <c r="P10" s="30">
        <f t="shared" si="3"/>
        <v>0</v>
      </c>
      <c r="Q10" s="30"/>
      <c r="R10" s="30"/>
      <c r="S10" s="30"/>
      <c r="T10" s="30"/>
      <c r="U10" s="30"/>
      <c r="V10" s="30"/>
      <c r="W10" s="31"/>
      <c r="X10" s="29">
        <v>213</v>
      </c>
      <c r="Y10" s="29" t="s">
        <v>82</v>
      </c>
    </row>
    <row r="11" spans="1:25" ht="13.5">
      <c r="A11" s="29">
        <v>215</v>
      </c>
      <c r="B11" s="29" t="s">
        <v>83</v>
      </c>
      <c r="C11" s="30"/>
      <c r="D11" s="30"/>
      <c r="E11" s="30"/>
      <c r="F11" s="30"/>
      <c r="G11" s="30"/>
      <c r="H11" s="30"/>
      <c r="I11" s="30">
        <f t="shared" si="0"/>
        <v>0</v>
      </c>
      <c r="J11" s="30"/>
      <c r="K11" s="81">
        <f t="shared" si="1"/>
        <v>0</v>
      </c>
      <c r="L11" s="82"/>
      <c r="M11" s="83"/>
      <c r="N11" s="84">
        <f t="shared" si="2"/>
        <v>0</v>
      </c>
      <c r="O11" s="30"/>
      <c r="P11" s="30">
        <f t="shared" si="3"/>
        <v>0</v>
      </c>
      <c r="Q11" s="30"/>
      <c r="R11" s="30"/>
      <c r="S11" s="30"/>
      <c r="T11" s="30"/>
      <c r="U11" s="30"/>
      <c r="V11" s="30"/>
      <c r="W11" s="31"/>
      <c r="X11" s="29">
        <v>215</v>
      </c>
      <c r="Y11" s="29" t="s">
        <v>83</v>
      </c>
    </row>
    <row r="12" spans="1:25" ht="13.5">
      <c r="A12" s="29">
        <v>218</v>
      </c>
      <c r="B12" s="29" t="s">
        <v>84</v>
      </c>
      <c r="C12" s="30"/>
      <c r="D12" s="30"/>
      <c r="E12" s="30"/>
      <c r="F12" s="30"/>
      <c r="G12" s="30"/>
      <c r="H12" s="30"/>
      <c r="I12" s="30">
        <f t="shared" si="0"/>
        <v>0</v>
      </c>
      <c r="J12" s="30"/>
      <c r="K12" s="81">
        <f t="shared" si="1"/>
        <v>0</v>
      </c>
      <c r="L12" s="82"/>
      <c r="M12" s="83"/>
      <c r="N12" s="84">
        <f t="shared" si="2"/>
        <v>0</v>
      </c>
      <c r="O12" s="30"/>
      <c r="P12" s="30">
        <f t="shared" si="3"/>
        <v>0</v>
      </c>
      <c r="Q12" s="30"/>
      <c r="R12" s="30"/>
      <c r="S12" s="30"/>
      <c r="T12" s="30"/>
      <c r="U12" s="30"/>
      <c r="V12" s="30"/>
      <c r="W12" s="31"/>
      <c r="X12" s="29">
        <v>218</v>
      </c>
      <c r="Y12" s="29" t="s">
        <v>84</v>
      </c>
    </row>
    <row r="13" spans="1:25" ht="13.5">
      <c r="A13" s="29">
        <v>2812</v>
      </c>
      <c r="B13" s="29" t="s">
        <v>85</v>
      </c>
      <c r="C13" s="30"/>
      <c r="D13" s="30"/>
      <c r="E13" s="30"/>
      <c r="F13" s="30"/>
      <c r="G13" s="30"/>
      <c r="H13" s="30"/>
      <c r="I13" s="30">
        <f t="shared" si="0"/>
        <v>0</v>
      </c>
      <c r="J13" s="30"/>
      <c r="K13" s="81">
        <f t="shared" si="1"/>
        <v>0</v>
      </c>
      <c r="L13" s="82"/>
      <c r="M13" s="83"/>
      <c r="N13" s="84">
        <f t="shared" si="2"/>
        <v>0</v>
      </c>
      <c r="O13" s="30"/>
      <c r="P13" s="30">
        <f t="shared" si="3"/>
        <v>0</v>
      </c>
      <c r="Q13" s="30"/>
      <c r="R13" s="30"/>
      <c r="S13" s="30"/>
      <c r="T13" s="30"/>
      <c r="U13" s="30"/>
      <c r="V13" s="30"/>
      <c r="W13" s="31"/>
      <c r="X13" s="29">
        <v>2812</v>
      </c>
      <c r="Y13" s="29" t="s">
        <v>85</v>
      </c>
    </row>
    <row r="14" spans="1:25" ht="13.5">
      <c r="A14" s="29">
        <v>2813</v>
      </c>
      <c r="B14" s="29" t="s">
        <v>86</v>
      </c>
      <c r="C14" s="30"/>
      <c r="D14" s="30"/>
      <c r="E14" s="30"/>
      <c r="F14" s="30"/>
      <c r="G14" s="30"/>
      <c r="H14" s="30"/>
      <c r="I14" s="30">
        <f t="shared" si="0"/>
        <v>0</v>
      </c>
      <c r="J14" s="30"/>
      <c r="K14" s="81">
        <f t="shared" si="1"/>
        <v>0</v>
      </c>
      <c r="L14" s="82"/>
      <c r="M14" s="83"/>
      <c r="N14" s="84">
        <f t="shared" si="2"/>
        <v>0</v>
      </c>
      <c r="O14" s="30"/>
      <c r="P14" s="30">
        <f t="shared" si="3"/>
        <v>0</v>
      </c>
      <c r="Q14" s="30"/>
      <c r="R14" s="30"/>
      <c r="S14" s="30"/>
      <c r="T14" s="30"/>
      <c r="U14" s="30"/>
      <c r="V14" s="30"/>
      <c r="W14" s="31"/>
      <c r="X14" s="29">
        <v>2813</v>
      </c>
      <c r="Y14" s="29" t="s">
        <v>86</v>
      </c>
    </row>
    <row r="15" spans="1:25" ht="13.5">
      <c r="A15" s="29">
        <v>2815</v>
      </c>
      <c r="B15" s="29" t="s">
        <v>87</v>
      </c>
      <c r="C15" s="30"/>
      <c r="D15" s="30"/>
      <c r="E15" s="30"/>
      <c r="F15" s="30"/>
      <c r="G15" s="30"/>
      <c r="H15" s="30"/>
      <c r="I15" s="30">
        <f t="shared" si="0"/>
        <v>0</v>
      </c>
      <c r="J15" s="30"/>
      <c r="K15" s="81">
        <f t="shared" si="1"/>
        <v>0</v>
      </c>
      <c r="L15" s="82"/>
      <c r="M15" s="83"/>
      <c r="N15" s="84">
        <f t="shared" si="2"/>
        <v>0</v>
      </c>
      <c r="O15" s="30"/>
      <c r="P15" s="30">
        <f t="shared" si="3"/>
        <v>0</v>
      </c>
      <c r="Q15" s="30"/>
      <c r="R15" s="30"/>
      <c r="S15" s="30"/>
      <c r="T15" s="30"/>
      <c r="U15" s="30"/>
      <c r="V15" s="30"/>
      <c r="W15" s="31"/>
      <c r="X15" s="29">
        <v>2815</v>
      </c>
      <c r="Y15" s="29" t="s">
        <v>87</v>
      </c>
    </row>
    <row r="16" spans="1:25" ht="13.5">
      <c r="A16" s="29">
        <v>2818</v>
      </c>
      <c r="B16" s="29" t="s">
        <v>88</v>
      </c>
      <c r="C16" s="30"/>
      <c r="D16" s="30"/>
      <c r="E16" s="30"/>
      <c r="F16" s="30"/>
      <c r="G16" s="30"/>
      <c r="H16" s="30"/>
      <c r="I16" s="30">
        <f t="shared" si="0"/>
        <v>0</v>
      </c>
      <c r="J16" s="30"/>
      <c r="K16" s="81">
        <f t="shared" si="1"/>
        <v>0</v>
      </c>
      <c r="L16" s="82"/>
      <c r="M16" s="83"/>
      <c r="N16" s="84">
        <f t="shared" si="2"/>
        <v>0</v>
      </c>
      <c r="O16" s="30"/>
      <c r="P16" s="30">
        <f t="shared" si="3"/>
        <v>0</v>
      </c>
      <c r="Q16" s="30"/>
      <c r="R16" s="30"/>
      <c r="S16" s="30"/>
      <c r="T16" s="30"/>
      <c r="U16" s="30"/>
      <c r="V16" s="30"/>
      <c r="W16" s="31"/>
      <c r="X16" s="29">
        <v>2818</v>
      </c>
      <c r="Y16" s="29" t="s">
        <v>88</v>
      </c>
    </row>
    <row r="17" spans="1:25" ht="13.5">
      <c r="A17" s="29">
        <v>312</v>
      </c>
      <c r="B17" s="29" t="s">
        <v>89</v>
      </c>
      <c r="C17" s="30"/>
      <c r="D17" s="30"/>
      <c r="E17" s="30"/>
      <c r="F17" s="30"/>
      <c r="G17" s="30"/>
      <c r="H17" s="30"/>
      <c r="I17" s="30">
        <f t="shared" si="0"/>
        <v>0</v>
      </c>
      <c r="J17" s="30"/>
      <c r="K17" s="81">
        <f t="shared" si="1"/>
        <v>0</v>
      </c>
      <c r="L17" s="82"/>
      <c r="M17" s="83"/>
      <c r="N17" s="84">
        <f t="shared" si="2"/>
        <v>0</v>
      </c>
      <c r="O17" s="30"/>
      <c r="P17" s="30">
        <f t="shared" si="3"/>
        <v>0</v>
      </c>
      <c r="Q17" s="30"/>
      <c r="R17" s="30"/>
      <c r="S17" s="30"/>
      <c r="T17" s="30"/>
      <c r="U17" s="30"/>
      <c r="V17" s="30"/>
      <c r="W17" s="31"/>
      <c r="X17" s="29">
        <v>312</v>
      </c>
      <c r="Y17" s="29" t="s">
        <v>89</v>
      </c>
    </row>
    <row r="18" spans="1:25" ht="13.5">
      <c r="A18" s="29">
        <v>401</v>
      </c>
      <c r="B18" s="29" t="s">
        <v>90</v>
      </c>
      <c r="C18" s="30"/>
      <c r="D18" s="30"/>
      <c r="E18" s="30"/>
      <c r="F18" s="30"/>
      <c r="G18" s="30"/>
      <c r="H18" s="30"/>
      <c r="I18" s="30">
        <f t="shared" si="0"/>
        <v>0</v>
      </c>
      <c r="J18" s="30"/>
      <c r="K18" s="81">
        <f t="shared" si="1"/>
        <v>0</v>
      </c>
      <c r="L18" s="82"/>
      <c r="M18" s="83"/>
      <c r="N18" s="84">
        <f t="shared" si="2"/>
        <v>0</v>
      </c>
      <c r="O18" s="30"/>
      <c r="P18" s="30">
        <f t="shared" si="3"/>
        <v>0</v>
      </c>
      <c r="Q18" s="30"/>
      <c r="R18" s="30"/>
      <c r="S18" s="30"/>
      <c r="T18" s="30"/>
      <c r="U18" s="30"/>
      <c r="V18" s="30"/>
      <c r="W18" s="31"/>
      <c r="X18" s="29">
        <v>401</v>
      </c>
      <c r="Y18" s="29" t="s">
        <v>90</v>
      </c>
    </row>
    <row r="19" spans="1:25" ht="13.5">
      <c r="A19" s="29">
        <v>411</v>
      </c>
      <c r="B19" s="29" t="s">
        <v>50</v>
      </c>
      <c r="C19" s="30"/>
      <c r="D19" s="30"/>
      <c r="E19" s="30"/>
      <c r="F19" s="30"/>
      <c r="G19" s="30"/>
      <c r="H19" s="30"/>
      <c r="I19" s="30">
        <f t="shared" si="0"/>
        <v>0</v>
      </c>
      <c r="J19" s="30"/>
      <c r="K19" s="81">
        <f t="shared" si="1"/>
        <v>0</v>
      </c>
      <c r="L19" s="82"/>
      <c r="M19" s="83"/>
      <c r="N19" s="84">
        <f t="shared" si="2"/>
        <v>0</v>
      </c>
      <c r="O19" s="30"/>
      <c r="P19" s="30">
        <f t="shared" si="3"/>
        <v>0</v>
      </c>
      <c r="Q19" s="30"/>
      <c r="R19" s="30"/>
      <c r="S19" s="30"/>
      <c r="T19" s="30"/>
      <c r="U19" s="30"/>
      <c r="V19" s="30"/>
      <c r="W19" s="31"/>
      <c r="X19" s="29">
        <v>411</v>
      </c>
      <c r="Y19" s="29" t="s">
        <v>50</v>
      </c>
    </row>
    <row r="20" spans="1:25" ht="13.5">
      <c r="A20" s="29">
        <v>421</v>
      </c>
      <c r="B20" s="29" t="s">
        <v>91</v>
      </c>
      <c r="C20" s="30"/>
      <c r="D20" s="30"/>
      <c r="E20" s="30"/>
      <c r="F20" s="30"/>
      <c r="G20" s="30"/>
      <c r="H20" s="30"/>
      <c r="I20" s="30">
        <f t="shared" si="0"/>
        <v>0</v>
      </c>
      <c r="J20" s="30"/>
      <c r="K20" s="81">
        <f t="shared" si="1"/>
        <v>0</v>
      </c>
      <c r="L20" s="82"/>
      <c r="M20" s="83"/>
      <c r="N20" s="84">
        <f t="shared" si="2"/>
        <v>0</v>
      </c>
      <c r="O20" s="30"/>
      <c r="P20" s="30">
        <f t="shared" si="3"/>
        <v>0</v>
      </c>
      <c r="Q20" s="30"/>
      <c r="R20" s="30"/>
      <c r="S20" s="30"/>
      <c r="T20" s="30"/>
      <c r="U20" s="30"/>
      <c r="V20" s="30"/>
      <c r="W20" s="31"/>
      <c r="X20" s="29">
        <v>421</v>
      </c>
      <c r="Y20" s="29" t="s">
        <v>91</v>
      </c>
    </row>
    <row r="21" spans="1:25" ht="13.5">
      <c r="A21" s="29">
        <v>431</v>
      </c>
      <c r="B21" s="29" t="s">
        <v>92</v>
      </c>
      <c r="C21" s="30"/>
      <c r="D21" s="30"/>
      <c r="E21" s="30"/>
      <c r="F21" s="30"/>
      <c r="G21" s="30"/>
      <c r="H21" s="30"/>
      <c r="I21" s="30">
        <f t="shared" si="0"/>
        <v>0</v>
      </c>
      <c r="J21" s="30"/>
      <c r="K21" s="81">
        <f t="shared" si="1"/>
        <v>0</v>
      </c>
      <c r="L21" s="82"/>
      <c r="M21" s="83"/>
      <c r="N21" s="84">
        <f t="shared" si="2"/>
        <v>0</v>
      </c>
      <c r="O21" s="30"/>
      <c r="P21" s="30">
        <f t="shared" si="3"/>
        <v>0</v>
      </c>
      <c r="Q21" s="30"/>
      <c r="R21" s="30"/>
      <c r="S21" s="30"/>
      <c r="T21" s="30"/>
      <c r="U21" s="30"/>
      <c r="V21" s="30"/>
      <c r="W21" s="31"/>
      <c r="X21" s="29">
        <v>431</v>
      </c>
      <c r="Y21" s="29" t="s">
        <v>92</v>
      </c>
    </row>
    <row r="22" spans="1:25" ht="13.5">
      <c r="A22" s="29">
        <v>442</v>
      </c>
      <c r="B22" s="29" t="s">
        <v>93</v>
      </c>
      <c r="C22" s="30"/>
      <c r="D22" s="30"/>
      <c r="E22" s="30"/>
      <c r="F22" s="30"/>
      <c r="G22" s="30"/>
      <c r="H22" s="30"/>
      <c r="I22" s="30">
        <f t="shared" si="0"/>
        <v>0</v>
      </c>
      <c r="J22" s="30"/>
      <c r="K22" s="81">
        <f t="shared" si="1"/>
        <v>0</v>
      </c>
      <c r="L22" s="82"/>
      <c r="M22" s="83"/>
      <c r="N22" s="84">
        <f t="shared" si="2"/>
        <v>0</v>
      </c>
      <c r="O22" s="30"/>
      <c r="P22" s="30">
        <f t="shared" si="3"/>
        <v>0</v>
      </c>
      <c r="Q22" s="30"/>
      <c r="R22" s="30"/>
      <c r="S22" s="30"/>
      <c r="T22" s="30"/>
      <c r="U22" s="30"/>
      <c r="V22" s="30"/>
      <c r="W22" s="31"/>
      <c r="X22" s="29">
        <v>442</v>
      </c>
      <c r="Y22" s="29" t="s">
        <v>93</v>
      </c>
    </row>
    <row r="23" spans="1:25" ht="13.5">
      <c r="A23" s="29">
        <v>444</v>
      </c>
      <c r="B23" s="29" t="s">
        <v>94</v>
      </c>
      <c r="C23" s="30"/>
      <c r="D23" s="30"/>
      <c r="E23" s="30"/>
      <c r="F23" s="30"/>
      <c r="G23" s="30"/>
      <c r="H23" s="30"/>
      <c r="I23" s="30">
        <f t="shared" si="0"/>
        <v>0</v>
      </c>
      <c r="J23" s="30"/>
      <c r="K23" s="81">
        <f t="shared" si="1"/>
        <v>0</v>
      </c>
      <c r="L23" s="82"/>
      <c r="M23" s="83"/>
      <c r="N23" s="84">
        <f t="shared" si="2"/>
        <v>0</v>
      </c>
      <c r="O23" s="30"/>
      <c r="P23" s="30">
        <f t="shared" si="3"/>
        <v>0</v>
      </c>
      <c r="Q23" s="30"/>
      <c r="R23" s="30"/>
      <c r="S23" s="30"/>
      <c r="T23" s="30"/>
      <c r="U23" s="30"/>
      <c r="V23" s="30"/>
      <c r="W23" s="31"/>
      <c r="X23" s="29">
        <v>444</v>
      </c>
      <c r="Y23" s="29" t="s">
        <v>94</v>
      </c>
    </row>
    <row r="24" spans="1:25" ht="13.5">
      <c r="A24" s="29">
        <v>445</v>
      </c>
      <c r="B24" s="29" t="s">
        <v>52</v>
      </c>
      <c r="C24" s="30"/>
      <c r="D24" s="30"/>
      <c r="E24" s="30"/>
      <c r="F24" s="30"/>
      <c r="G24" s="30"/>
      <c r="H24" s="30"/>
      <c r="I24" s="30">
        <f t="shared" si="0"/>
        <v>0</v>
      </c>
      <c r="J24" s="30"/>
      <c r="K24" s="81">
        <f t="shared" si="1"/>
        <v>0</v>
      </c>
      <c r="L24" s="82"/>
      <c r="M24" s="83"/>
      <c r="N24" s="84">
        <f t="shared" si="2"/>
        <v>0</v>
      </c>
      <c r="O24" s="30"/>
      <c r="P24" s="30">
        <f t="shared" si="3"/>
        <v>0</v>
      </c>
      <c r="Q24" s="30"/>
      <c r="R24" s="30"/>
      <c r="S24" s="30"/>
      <c r="T24" s="30"/>
      <c r="U24" s="30"/>
      <c r="V24" s="30"/>
      <c r="W24" s="31"/>
      <c r="X24" s="29">
        <v>445</v>
      </c>
      <c r="Y24" s="29" t="s">
        <v>52</v>
      </c>
    </row>
    <row r="25" spans="1:25" ht="13.5">
      <c r="A25" s="29">
        <v>449</v>
      </c>
      <c r="B25" s="29" t="s">
        <v>95</v>
      </c>
      <c r="C25" s="30"/>
      <c r="D25" s="30"/>
      <c r="E25" s="30"/>
      <c r="F25" s="30"/>
      <c r="G25" s="30"/>
      <c r="H25" s="30"/>
      <c r="I25" s="30">
        <f t="shared" si="0"/>
        <v>0</v>
      </c>
      <c r="J25" s="30"/>
      <c r="K25" s="81">
        <f t="shared" si="1"/>
        <v>0</v>
      </c>
      <c r="L25" s="82"/>
      <c r="M25" s="83"/>
      <c r="N25" s="84">
        <f t="shared" si="2"/>
        <v>0</v>
      </c>
      <c r="O25" s="30"/>
      <c r="P25" s="30">
        <f t="shared" si="3"/>
        <v>0</v>
      </c>
      <c r="Q25" s="30"/>
      <c r="R25" s="30"/>
      <c r="S25" s="30"/>
      <c r="T25" s="30"/>
      <c r="U25" s="30"/>
      <c r="V25" s="30"/>
      <c r="W25" s="31"/>
      <c r="X25" s="29">
        <v>449</v>
      </c>
      <c r="Y25" s="29" t="s">
        <v>95</v>
      </c>
    </row>
    <row r="26" spans="1:25" ht="13.5">
      <c r="A26" s="29">
        <v>455</v>
      </c>
      <c r="B26" s="29" t="s">
        <v>120</v>
      </c>
      <c r="C26" s="30"/>
      <c r="D26" s="30"/>
      <c r="E26" s="30"/>
      <c r="F26" s="30"/>
      <c r="G26" s="30"/>
      <c r="H26" s="30"/>
      <c r="I26" s="30">
        <f>C26+D26+E26+F26+G26+H26</f>
        <v>0</v>
      </c>
      <c r="J26" s="30"/>
      <c r="K26" s="81">
        <f>(I26+J26)-(O26+P26)</f>
        <v>0</v>
      </c>
      <c r="L26" s="82"/>
      <c r="M26" s="83"/>
      <c r="N26" s="84">
        <f>(O26+P26)-(I26+J26)</f>
        <v>0</v>
      </c>
      <c r="O26" s="30"/>
      <c r="P26" s="30">
        <f>Q26+R26+S26+T26+U26+V26</f>
        <v>0</v>
      </c>
      <c r="Q26" s="30"/>
      <c r="R26" s="30"/>
      <c r="S26" s="30"/>
      <c r="T26" s="30"/>
      <c r="U26" s="30"/>
      <c r="V26" s="30"/>
      <c r="W26" s="31"/>
      <c r="X26" s="29">
        <v>455</v>
      </c>
      <c r="Y26" s="29" t="s">
        <v>120</v>
      </c>
    </row>
    <row r="27" spans="1:25" ht="13.5">
      <c r="A27" s="29">
        <v>461</v>
      </c>
      <c r="B27" s="29" t="s">
        <v>117</v>
      </c>
      <c r="C27" s="30"/>
      <c r="D27" s="30"/>
      <c r="E27" s="30"/>
      <c r="F27" s="30"/>
      <c r="G27" s="30"/>
      <c r="H27" s="30"/>
      <c r="I27" s="30">
        <f>C27+D27+E27+F27+G27+H27</f>
        <v>0</v>
      </c>
      <c r="J27" s="30"/>
      <c r="K27" s="81">
        <f>(I27+J27)-(O27+P27)</f>
        <v>0</v>
      </c>
      <c r="L27" s="82"/>
      <c r="M27" s="83"/>
      <c r="N27" s="84">
        <f>(O27+P27)-(I27+J27)</f>
        <v>0</v>
      </c>
      <c r="O27" s="30"/>
      <c r="P27" s="30">
        <f>Q27+R27+S27+T27+U27+V27</f>
        <v>0</v>
      </c>
      <c r="Q27" s="30"/>
      <c r="R27" s="30"/>
      <c r="S27" s="30"/>
      <c r="T27" s="30"/>
      <c r="U27" s="30"/>
      <c r="V27" s="30"/>
      <c r="W27" s="31"/>
      <c r="X27" s="29">
        <v>461</v>
      </c>
      <c r="Y27" s="29" t="s">
        <v>117</v>
      </c>
    </row>
    <row r="28" spans="1:25" ht="13.5">
      <c r="A28" s="29">
        <v>467</v>
      </c>
      <c r="B28" s="29" t="s">
        <v>119</v>
      </c>
      <c r="C28" s="30"/>
      <c r="D28" s="30"/>
      <c r="E28" s="30"/>
      <c r="F28" s="30"/>
      <c r="G28" s="30"/>
      <c r="H28" s="30"/>
      <c r="I28" s="30">
        <f>C28+D28+E28+F28+G28+H28</f>
        <v>0</v>
      </c>
      <c r="J28" s="30"/>
      <c r="K28" s="81">
        <f>(I28+J28)-(O28+P28)</f>
        <v>0</v>
      </c>
      <c r="L28" s="82"/>
      <c r="M28" s="83"/>
      <c r="N28" s="84">
        <f>(O28+P28)-(I28+J28)</f>
        <v>0</v>
      </c>
      <c r="O28" s="30"/>
      <c r="P28" s="30">
        <f>Q28+R28+S28+T28+U28+V28</f>
        <v>0</v>
      </c>
      <c r="Q28" s="30"/>
      <c r="R28" s="30"/>
      <c r="S28" s="30"/>
      <c r="T28" s="30"/>
      <c r="U28" s="30"/>
      <c r="V28" s="30"/>
      <c r="W28" s="31"/>
      <c r="X28" s="29">
        <v>467</v>
      </c>
      <c r="Y28" s="29" t="s">
        <v>119</v>
      </c>
    </row>
    <row r="29" spans="1:25" ht="13.5">
      <c r="A29" s="29">
        <v>468</v>
      </c>
      <c r="B29" s="29" t="s">
        <v>118</v>
      </c>
      <c r="C29" s="30"/>
      <c r="D29" s="30"/>
      <c r="E29" s="30"/>
      <c r="F29" s="30"/>
      <c r="G29" s="30"/>
      <c r="H29" s="30"/>
      <c r="I29" s="30">
        <f>C29+D29+E29+F29+G29+H29</f>
        <v>0</v>
      </c>
      <c r="J29" s="30"/>
      <c r="K29" s="81">
        <f>(I29+J29)-(O29+P29)</f>
        <v>0</v>
      </c>
      <c r="L29" s="82"/>
      <c r="M29" s="83"/>
      <c r="N29" s="84">
        <f>(O29+P29)-(I29+J29)</f>
        <v>0</v>
      </c>
      <c r="O29" s="30"/>
      <c r="P29" s="30">
        <f>Q29+R29+S29+T29+U29+V29</f>
        <v>0</v>
      </c>
      <c r="Q29" s="30"/>
      <c r="R29" s="30"/>
      <c r="S29" s="30"/>
      <c r="T29" s="30"/>
      <c r="U29" s="30"/>
      <c r="V29" s="30"/>
      <c r="W29" s="31"/>
      <c r="X29" s="29">
        <v>468</v>
      </c>
      <c r="Y29" s="29" t="s">
        <v>118</v>
      </c>
    </row>
    <row r="30" spans="1:25" ht="13.5">
      <c r="A30" s="29">
        <v>512</v>
      </c>
      <c r="B30" s="29" t="s">
        <v>96</v>
      </c>
      <c r="C30" s="30"/>
      <c r="D30" s="30"/>
      <c r="E30" s="30"/>
      <c r="F30" s="30"/>
      <c r="G30" s="30"/>
      <c r="H30" s="30"/>
      <c r="I30" s="30">
        <f>C30+D30+E30+F30+G30+H30</f>
        <v>0</v>
      </c>
      <c r="J30" s="30"/>
      <c r="K30" s="81">
        <f>(I30+J30)-(O30+P30)</f>
        <v>0</v>
      </c>
      <c r="L30" s="82"/>
      <c r="M30" s="83"/>
      <c r="N30" s="84">
        <f>(O30+P30)-(I30+J30)</f>
        <v>0</v>
      </c>
      <c r="O30" s="30"/>
      <c r="P30" s="30">
        <f>Q30+R30+S30+T30+U30+V30</f>
        <v>0</v>
      </c>
      <c r="Q30" s="30"/>
      <c r="R30" s="30"/>
      <c r="S30" s="30"/>
      <c r="T30" s="30"/>
      <c r="U30" s="30"/>
      <c r="V30" s="30"/>
      <c r="W30" s="31"/>
      <c r="X30" s="29">
        <v>512</v>
      </c>
      <c r="Y30" s="29" t="s">
        <v>96</v>
      </c>
    </row>
    <row r="31" spans="1:25" ht="13.5">
      <c r="A31" s="29">
        <v>519</v>
      </c>
      <c r="B31" s="29" t="s">
        <v>97</v>
      </c>
      <c r="C31" s="30"/>
      <c r="D31" s="30"/>
      <c r="E31" s="30"/>
      <c r="F31" s="30"/>
      <c r="G31" s="30"/>
      <c r="H31" s="30"/>
      <c r="I31" s="30">
        <f t="shared" si="0"/>
        <v>0</v>
      </c>
      <c r="J31" s="30"/>
      <c r="K31" s="81">
        <f t="shared" si="1"/>
        <v>0</v>
      </c>
      <c r="L31" s="82"/>
      <c r="M31" s="83"/>
      <c r="N31" s="84">
        <f t="shared" si="2"/>
        <v>0</v>
      </c>
      <c r="O31" s="30"/>
      <c r="P31" s="30">
        <f t="shared" si="3"/>
        <v>0</v>
      </c>
      <c r="Q31" s="30"/>
      <c r="R31" s="30"/>
      <c r="S31" s="30"/>
      <c r="T31" s="30"/>
      <c r="U31" s="30"/>
      <c r="V31" s="30"/>
      <c r="W31" s="31"/>
      <c r="X31" s="29">
        <v>519</v>
      </c>
      <c r="Y31" s="29" t="s">
        <v>97</v>
      </c>
    </row>
    <row r="32" spans="1:25" ht="13.5">
      <c r="A32" s="29">
        <v>531</v>
      </c>
      <c r="B32" s="29" t="s">
        <v>22</v>
      </c>
      <c r="C32" s="30"/>
      <c r="D32" s="30"/>
      <c r="E32" s="30"/>
      <c r="F32" s="30"/>
      <c r="G32" s="30"/>
      <c r="H32" s="30"/>
      <c r="I32" s="30">
        <f t="shared" si="0"/>
        <v>0</v>
      </c>
      <c r="J32" s="30"/>
      <c r="K32" s="81">
        <f t="shared" si="1"/>
        <v>0</v>
      </c>
      <c r="L32" s="82"/>
      <c r="M32" s="83"/>
      <c r="N32" s="84">
        <f t="shared" si="2"/>
        <v>0</v>
      </c>
      <c r="O32" s="30"/>
      <c r="P32" s="30">
        <f t="shared" si="3"/>
        <v>0</v>
      </c>
      <c r="Q32" s="30"/>
      <c r="R32" s="30"/>
      <c r="S32" s="30"/>
      <c r="T32" s="30"/>
      <c r="U32" s="30"/>
      <c r="V32" s="30"/>
      <c r="W32" s="31"/>
      <c r="X32" s="29">
        <v>531</v>
      </c>
      <c r="Y32" s="29" t="s">
        <v>22</v>
      </c>
    </row>
    <row r="33" spans="1:25" ht="13.5">
      <c r="A33" s="29">
        <v>581</v>
      </c>
      <c r="B33" s="29" t="s">
        <v>98</v>
      </c>
      <c r="C33" s="30"/>
      <c r="D33" s="30"/>
      <c r="E33" s="30"/>
      <c r="F33" s="30"/>
      <c r="G33" s="30"/>
      <c r="H33" s="30"/>
      <c r="I33" s="30">
        <f t="shared" si="0"/>
        <v>0</v>
      </c>
      <c r="J33" s="30"/>
      <c r="K33" s="81">
        <f t="shared" si="1"/>
        <v>0</v>
      </c>
      <c r="L33" s="82"/>
      <c r="M33" s="83"/>
      <c r="N33" s="84">
        <f t="shared" si="2"/>
        <v>0</v>
      </c>
      <c r="O33" s="30"/>
      <c r="P33" s="30">
        <f t="shared" si="3"/>
        <v>0</v>
      </c>
      <c r="Q33" s="30"/>
      <c r="R33" s="30"/>
      <c r="S33" s="30"/>
      <c r="T33" s="30"/>
      <c r="U33" s="30"/>
      <c r="V33" s="30"/>
      <c r="W33" s="31"/>
      <c r="X33" s="29">
        <v>581</v>
      </c>
      <c r="Y33" s="29" t="s">
        <v>98</v>
      </c>
    </row>
    <row r="34" spans="1:25" ht="13.5">
      <c r="A34" s="29">
        <v>601</v>
      </c>
      <c r="B34" s="29" t="s">
        <v>99</v>
      </c>
      <c r="C34" s="30"/>
      <c r="D34" s="30"/>
      <c r="E34" s="30"/>
      <c r="F34" s="30"/>
      <c r="G34" s="30"/>
      <c r="H34" s="30"/>
      <c r="I34" s="30">
        <f t="shared" si="0"/>
        <v>0</v>
      </c>
      <c r="J34" s="30"/>
      <c r="K34" s="81">
        <f t="shared" si="1"/>
        <v>0</v>
      </c>
      <c r="L34" s="82"/>
      <c r="M34" s="83"/>
      <c r="N34" s="84">
        <f t="shared" si="2"/>
        <v>0</v>
      </c>
      <c r="O34" s="30"/>
      <c r="P34" s="30">
        <f t="shared" si="3"/>
        <v>0</v>
      </c>
      <c r="Q34" s="30"/>
      <c r="R34" s="30"/>
      <c r="S34" s="30"/>
      <c r="T34" s="30"/>
      <c r="U34" s="30"/>
      <c r="V34" s="30"/>
      <c r="W34" s="31"/>
      <c r="X34" s="29">
        <v>601</v>
      </c>
      <c r="Y34" s="29" t="s">
        <v>99</v>
      </c>
    </row>
    <row r="35" spans="1:25" ht="13.5">
      <c r="A35" s="29">
        <v>602</v>
      </c>
      <c r="B35" s="29" t="s">
        <v>100</v>
      </c>
      <c r="C35" s="30"/>
      <c r="D35" s="30"/>
      <c r="E35" s="30"/>
      <c r="F35" s="30"/>
      <c r="G35" s="30"/>
      <c r="H35" s="30"/>
      <c r="I35" s="30">
        <f t="shared" si="0"/>
        <v>0</v>
      </c>
      <c r="J35" s="30"/>
      <c r="K35" s="81">
        <f t="shared" si="1"/>
        <v>0</v>
      </c>
      <c r="L35" s="82"/>
      <c r="M35" s="83"/>
      <c r="N35" s="84">
        <f t="shared" si="2"/>
        <v>0</v>
      </c>
      <c r="O35" s="30"/>
      <c r="P35" s="30">
        <f t="shared" si="3"/>
        <v>0</v>
      </c>
      <c r="Q35" s="30"/>
      <c r="R35" s="30"/>
      <c r="S35" s="30"/>
      <c r="T35" s="30"/>
      <c r="U35" s="30"/>
      <c r="V35" s="30"/>
      <c r="W35" s="31"/>
      <c r="X35" s="29">
        <v>602</v>
      </c>
      <c r="Y35" s="29" t="s">
        <v>100</v>
      </c>
    </row>
    <row r="36" spans="1:25" ht="13.5">
      <c r="A36" s="29">
        <v>605</v>
      </c>
      <c r="B36" s="29" t="s">
        <v>101</v>
      </c>
      <c r="C36" s="30"/>
      <c r="D36" s="30"/>
      <c r="E36" s="30"/>
      <c r="F36" s="30"/>
      <c r="G36" s="30"/>
      <c r="H36" s="30"/>
      <c r="I36" s="30">
        <f t="shared" si="0"/>
        <v>0</v>
      </c>
      <c r="J36" s="30"/>
      <c r="K36" s="81">
        <f t="shared" si="1"/>
        <v>0</v>
      </c>
      <c r="L36" s="82"/>
      <c r="M36" s="83"/>
      <c r="N36" s="84">
        <f t="shared" si="2"/>
        <v>0</v>
      </c>
      <c r="O36" s="30"/>
      <c r="P36" s="30">
        <f t="shared" si="3"/>
        <v>0</v>
      </c>
      <c r="Q36" s="30"/>
      <c r="R36" s="30"/>
      <c r="S36" s="30"/>
      <c r="T36" s="30"/>
      <c r="U36" s="30"/>
      <c r="V36" s="30"/>
      <c r="W36" s="31"/>
      <c r="X36" s="29">
        <v>605</v>
      </c>
      <c r="Y36" s="29" t="s">
        <v>101</v>
      </c>
    </row>
    <row r="37" spans="1:25" ht="13.5">
      <c r="A37" s="29">
        <v>608</v>
      </c>
      <c r="B37" s="29" t="s">
        <v>102</v>
      </c>
      <c r="C37" s="30"/>
      <c r="D37" s="30"/>
      <c r="E37" s="30"/>
      <c r="F37" s="30"/>
      <c r="G37" s="30"/>
      <c r="H37" s="30"/>
      <c r="I37" s="30">
        <f t="shared" si="0"/>
        <v>0</v>
      </c>
      <c r="J37" s="30"/>
      <c r="K37" s="81">
        <f t="shared" si="1"/>
        <v>0</v>
      </c>
      <c r="L37" s="82"/>
      <c r="M37" s="83"/>
      <c r="N37" s="84">
        <f t="shared" si="2"/>
        <v>0</v>
      </c>
      <c r="O37" s="30"/>
      <c r="P37" s="30">
        <f t="shared" si="3"/>
        <v>0</v>
      </c>
      <c r="Q37" s="30"/>
      <c r="R37" s="30"/>
      <c r="S37" s="30"/>
      <c r="T37" s="30"/>
      <c r="U37" s="30"/>
      <c r="V37" s="30"/>
      <c r="W37" s="31"/>
      <c r="X37" s="29">
        <v>608</v>
      </c>
      <c r="Y37" s="29" t="s">
        <v>102</v>
      </c>
    </row>
    <row r="38" spans="1:25" ht="13.5">
      <c r="A38" s="29">
        <v>613</v>
      </c>
      <c r="B38" s="29" t="s">
        <v>103</v>
      </c>
      <c r="C38" s="30"/>
      <c r="D38" s="30"/>
      <c r="E38" s="30"/>
      <c r="F38" s="30"/>
      <c r="G38" s="30"/>
      <c r="H38" s="30"/>
      <c r="I38" s="30">
        <f aca="true" t="shared" si="4" ref="I38:I53">C38+D38+E38+F38+G38+H38</f>
        <v>0</v>
      </c>
      <c r="J38" s="30"/>
      <c r="K38" s="81">
        <f t="shared" si="1"/>
        <v>0</v>
      </c>
      <c r="L38" s="82"/>
      <c r="M38" s="83"/>
      <c r="N38" s="84">
        <f t="shared" si="2"/>
        <v>0</v>
      </c>
      <c r="O38" s="30"/>
      <c r="P38" s="30">
        <f aca="true" t="shared" si="5" ref="P38:P53">Q38+R38+S38+T38+U38+V38</f>
        <v>0</v>
      </c>
      <c r="Q38" s="30"/>
      <c r="R38" s="30"/>
      <c r="S38" s="30"/>
      <c r="T38" s="30"/>
      <c r="U38" s="30"/>
      <c r="V38" s="30"/>
      <c r="W38" s="31"/>
      <c r="X38" s="29">
        <v>613</v>
      </c>
      <c r="Y38" s="29" t="s">
        <v>103</v>
      </c>
    </row>
    <row r="39" spans="1:25" ht="13.5">
      <c r="A39" s="29">
        <v>618</v>
      </c>
      <c r="B39" s="29" t="s">
        <v>104</v>
      </c>
      <c r="C39" s="30"/>
      <c r="D39" s="30"/>
      <c r="E39" s="30"/>
      <c r="F39" s="30"/>
      <c r="G39" s="30"/>
      <c r="H39" s="30"/>
      <c r="I39" s="30">
        <f t="shared" si="4"/>
        <v>0</v>
      </c>
      <c r="J39" s="30"/>
      <c r="K39" s="81">
        <f t="shared" si="1"/>
        <v>0</v>
      </c>
      <c r="L39" s="82"/>
      <c r="M39" s="83"/>
      <c r="N39" s="84">
        <f t="shared" si="2"/>
        <v>0</v>
      </c>
      <c r="O39" s="30"/>
      <c r="P39" s="30">
        <f t="shared" si="5"/>
        <v>0</v>
      </c>
      <c r="Q39" s="30"/>
      <c r="R39" s="30"/>
      <c r="S39" s="30"/>
      <c r="T39" s="30"/>
      <c r="U39" s="30"/>
      <c r="V39" s="30"/>
      <c r="W39" s="31"/>
      <c r="X39" s="29">
        <v>618</v>
      </c>
      <c r="Y39" s="29" t="s">
        <v>104</v>
      </c>
    </row>
    <row r="40" spans="1:25" ht="13.5">
      <c r="A40" s="29">
        <v>628</v>
      </c>
      <c r="B40" s="29" t="s">
        <v>105</v>
      </c>
      <c r="C40" s="30"/>
      <c r="D40" s="30"/>
      <c r="E40" s="30"/>
      <c r="F40" s="30"/>
      <c r="G40" s="30"/>
      <c r="H40" s="30"/>
      <c r="I40" s="30">
        <f t="shared" si="4"/>
        <v>0</v>
      </c>
      <c r="J40" s="30"/>
      <c r="K40" s="81">
        <f t="shared" si="1"/>
        <v>0</v>
      </c>
      <c r="L40" s="82"/>
      <c r="M40" s="83"/>
      <c r="N40" s="84">
        <f t="shared" si="2"/>
        <v>0</v>
      </c>
      <c r="O40" s="30"/>
      <c r="P40" s="30">
        <f t="shared" si="5"/>
        <v>0</v>
      </c>
      <c r="Q40" s="30"/>
      <c r="R40" s="30"/>
      <c r="S40" s="30"/>
      <c r="T40" s="30"/>
      <c r="U40" s="30"/>
      <c r="V40" s="30"/>
      <c r="W40" s="31"/>
      <c r="X40" s="29">
        <v>628</v>
      </c>
      <c r="Y40" s="29" t="s">
        <v>105</v>
      </c>
    </row>
    <row r="41" spans="1:25" ht="13.5">
      <c r="A41" s="29">
        <v>634</v>
      </c>
      <c r="B41" s="29" t="s">
        <v>106</v>
      </c>
      <c r="C41" s="30"/>
      <c r="D41" s="30"/>
      <c r="E41" s="30"/>
      <c r="F41" s="30"/>
      <c r="G41" s="30"/>
      <c r="H41" s="30"/>
      <c r="I41" s="30">
        <f t="shared" si="4"/>
        <v>0</v>
      </c>
      <c r="J41" s="30"/>
      <c r="K41" s="81">
        <f t="shared" si="1"/>
        <v>0</v>
      </c>
      <c r="L41" s="82"/>
      <c r="M41" s="83"/>
      <c r="N41" s="84">
        <f t="shared" si="2"/>
        <v>0</v>
      </c>
      <c r="O41" s="30"/>
      <c r="P41" s="30">
        <f t="shared" si="5"/>
        <v>0</v>
      </c>
      <c r="Q41" s="30"/>
      <c r="R41" s="30"/>
      <c r="S41" s="30"/>
      <c r="T41" s="30"/>
      <c r="U41" s="30"/>
      <c r="V41" s="30"/>
      <c r="W41" s="31"/>
      <c r="X41" s="29">
        <v>634</v>
      </c>
      <c r="Y41" s="29" t="s">
        <v>106</v>
      </c>
    </row>
    <row r="42" spans="1:25" ht="13.5">
      <c r="A42" s="29">
        <v>641</v>
      </c>
      <c r="B42" s="29" t="s">
        <v>61</v>
      </c>
      <c r="C42" s="30"/>
      <c r="D42" s="30"/>
      <c r="E42" s="30"/>
      <c r="F42" s="30"/>
      <c r="G42" s="30"/>
      <c r="H42" s="30"/>
      <c r="I42" s="30">
        <f t="shared" si="4"/>
        <v>0</v>
      </c>
      <c r="J42" s="30"/>
      <c r="K42" s="81">
        <f t="shared" si="1"/>
        <v>0</v>
      </c>
      <c r="L42" s="82"/>
      <c r="M42" s="83"/>
      <c r="N42" s="84">
        <f t="shared" si="2"/>
        <v>0</v>
      </c>
      <c r="O42" s="30"/>
      <c r="P42" s="30">
        <f t="shared" si="5"/>
        <v>0</v>
      </c>
      <c r="Q42" s="30"/>
      <c r="R42" s="30"/>
      <c r="S42" s="30"/>
      <c r="T42" s="30"/>
      <c r="U42" s="30"/>
      <c r="V42" s="30"/>
      <c r="W42" s="31"/>
      <c r="X42" s="29">
        <v>641</v>
      </c>
      <c r="Y42" s="29" t="s">
        <v>61</v>
      </c>
    </row>
    <row r="43" spans="1:25" ht="13.5">
      <c r="A43" s="29">
        <v>644</v>
      </c>
      <c r="B43" s="29" t="s">
        <v>107</v>
      </c>
      <c r="C43" s="30"/>
      <c r="D43" s="30"/>
      <c r="E43" s="30"/>
      <c r="F43" s="30"/>
      <c r="G43" s="30"/>
      <c r="H43" s="30"/>
      <c r="I43" s="30">
        <f t="shared" si="4"/>
        <v>0</v>
      </c>
      <c r="J43" s="30"/>
      <c r="K43" s="81">
        <f t="shared" si="1"/>
        <v>0</v>
      </c>
      <c r="L43" s="82"/>
      <c r="M43" s="83"/>
      <c r="N43" s="84">
        <f t="shared" si="2"/>
        <v>0</v>
      </c>
      <c r="O43" s="30"/>
      <c r="P43" s="30">
        <f t="shared" si="5"/>
        <v>0</v>
      </c>
      <c r="Q43" s="30"/>
      <c r="R43" s="30"/>
      <c r="S43" s="30"/>
      <c r="T43" s="30"/>
      <c r="U43" s="30"/>
      <c r="V43" s="30"/>
      <c r="W43" s="31"/>
      <c r="X43" s="29">
        <v>644</v>
      </c>
      <c r="Y43" s="29" t="s">
        <v>107</v>
      </c>
    </row>
    <row r="44" spans="1:25" ht="13.5">
      <c r="A44" s="29">
        <v>657</v>
      </c>
      <c r="B44" s="29" t="s">
        <v>108</v>
      </c>
      <c r="C44" s="30"/>
      <c r="D44" s="30"/>
      <c r="E44" s="30"/>
      <c r="F44" s="30"/>
      <c r="G44" s="30"/>
      <c r="H44" s="30"/>
      <c r="I44" s="30">
        <f t="shared" si="4"/>
        <v>0</v>
      </c>
      <c r="J44" s="30"/>
      <c r="K44" s="81">
        <f t="shared" si="1"/>
        <v>0</v>
      </c>
      <c r="L44" s="82"/>
      <c r="M44" s="83"/>
      <c r="N44" s="84">
        <f t="shared" si="2"/>
        <v>0</v>
      </c>
      <c r="O44" s="30"/>
      <c r="P44" s="30">
        <f t="shared" si="5"/>
        <v>0</v>
      </c>
      <c r="Q44" s="30"/>
      <c r="R44" s="30"/>
      <c r="S44" s="30"/>
      <c r="T44" s="30"/>
      <c r="U44" s="30"/>
      <c r="V44" s="30"/>
      <c r="W44" s="31"/>
      <c r="X44" s="29">
        <v>657</v>
      </c>
      <c r="Y44" s="29" t="s">
        <v>108</v>
      </c>
    </row>
    <row r="45" spans="1:25" ht="13.5">
      <c r="A45" s="29">
        <v>667</v>
      </c>
      <c r="B45" s="29" t="s">
        <v>109</v>
      </c>
      <c r="C45" s="30"/>
      <c r="D45" s="30"/>
      <c r="E45" s="30"/>
      <c r="F45" s="30"/>
      <c r="G45" s="30"/>
      <c r="H45" s="30"/>
      <c r="I45" s="30">
        <f t="shared" si="4"/>
        <v>0</v>
      </c>
      <c r="J45" s="30"/>
      <c r="K45" s="81">
        <f t="shared" si="1"/>
        <v>0</v>
      </c>
      <c r="L45" s="82"/>
      <c r="M45" s="83"/>
      <c r="N45" s="84">
        <f t="shared" si="2"/>
        <v>0</v>
      </c>
      <c r="O45" s="30"/>
      <c r="P45" s="30">
        <f t="shared" si="5"/>
        <v>0</v>
      </c>
      <c r="Q45" s="30"/>
      <c r="R45" s="30"/>
      <c r="S45" s="30"/>
      <c r="T45" s="30"/>
      <c r="U45" s="30"/>
      <c r="V45" s="30"/>
      <c r="W45" s="31"/>
      <c r="X45" s="29">
        <v>667</v>
      </c>
      <c r="Y45" s="29" t="s">
        <v>109</v>
      </c>
    </row>
    <row r="46" spans="1:25" ht="13.5">
      <c r="A46" s="29">
        <v>669</v>
      </c>
      <c r="B46" s="29" t="s">
        <v>110</v>
      </c>
      <c r="C46" s="30"/>
      <c r="D46" s="30"/>
      <c r="E46" s="30"/>
      <c r="F46" s="30"/>
      <c r="G46" s="30"/>
      <c r="H46" s="30"/>
      <c r="I46" s="30">
        <f t="shared" si="4"/>
        <v>0</v>
      </c>
      <c r="J46" s="30"/>
      <c r="K46" s="81">
        <f t="shared" si="1"/>
        <v>0</v>
      </c>
      <c r="L46" s="82"/>
      <c r="M46" s="83"/>
      <c r="N46" s="84">
        <f t="shared" si="2"/>
        <v>0</v>
      </c>
      <c r="O46" s="30"/>
      <c r="P46" s="30">
        <f t="shared" si="5"/>
        <v>0</v>
      </c>
      <c r="Q46" s="30"/>
      <c r="R46" s="30"/>
      <c r="S46" s="30"/>
      <c r="T46" s="30"/>
      <c r="U46" s="30"/>
      <c r="V46" s="30"/>
      <c r="W46" s="31"/>
      <c r="X46" s="29">
        <v>669</v>
      </c>
      <c r="Y46" s="29" t="s">
        <v>110</v>
      </c>
    </row>
    <row r="47" spans="1:25" ht="13.5">
      <c r="A47" s="29">
        <v>6811</v>
      </c>
      <c r="B47" s="29" t="s">
        <v>111</v>
      </c>
      <c r="C47" s="30"/>
      <c r="D47" s="30"/>
      <c r="E47" s="30"/>
      <c r="F47" s="30"/>
      <c r="G47" s="30"/>
      <c r="H47" s="30"/>
      <c r="I47" s="30">
        <f t="shared" si="4"/>
        <v>0</v>
      </c>
      <c r="J47" s="30"/>
      <c r="K47" s="81">
        <f t="shared" si="1"/>
        <v>0</v>
      </c>
      <c r="L47" s="82"/>
      <c r="M47" s="83"/>
      <c r="N47" s="84">
        <f t="shared" si="2"/>
        <v>0</v>
      </c>
      <c r="O47" s="30"/>
      <c r="P47" s="30">
        <f t="shared" si="5"/>
        <v>0</v>
      </c>
      <c r="Q47" s="30"/>
      <c r="R47" s="30"/>
      <c r="S47" s="30"/>
      <c r="T47" s="30"/>
      <c r="U47" s="30"/>
      <c r="V47" s="30"/>
      <c r="W47" s="31"/>
      <c r="X47" s="29">
        <v>6811</v>
      </c>
      <c r="Y47" s="29" t="s">
        <v>111</v>
      </c>
    </row>
    <row r="48" spans="1:25" ht="13.5">
      <c r="A48" s="29">
        <v>69</v>
      </c>
      <c r="B48" s="29" t="s">
        <v>51</v>
      </c>
      <c r="C48" s="30"/>
      <c r="D48" s="30"/>
      <c r="E48" s="30"/>
      <c r="F48" s="30"/>
      <c r="G48" s="30"/>
      <c r="H48" s="30"/>
      <c r="I48" s="30">
        <f t="shared" si="4"/>
        <v>0</v>
      </c>
      <c r="J48" s="30"/>
      <c r="K48" s="81">
        <f t="shared" si="1"/>
        <v>0</v>
      </c>
      <c r="L48" s="82"/>
      <c r="M48" s="83"/>
      <c r="N48" s="84">
        <f t="shared" si="2"/>
        <v>0</v>
      </c>
      <c r="O48" s="30"/>
      <c r="P48" s="30">
        <f t="shared" si="5"/>
        <v>0</v>
      </c>
      <c r="Q48" s="30"/>
      <c r="R48" s="30"/>
      <c r="S48" s="30"/>
      <c r="T48" s="30"/>
      <c r="U48" s="30"/>
      <c r="V48" s="30"/>
      <c r="W48" s="31"/>
      <c r="X48" s="29">
        <v>69</v>
      </c>
      <c r="Y48" s="29" t="s">
        <v>51</v>
      </c>
    </row>
    <row r="49" spans="1:25" ht="13.5">
      <c r="A49" s="29">
        <v>701</v>
      </c>
      <c r="B49" s="29" t="s">
        <v>112</v>
      </c>
      <c r="C49" s="30"/>
      <c r="D49" s="30"/>
      <c r="E49" s="30"/>
      <c r="F49" s="30"/>
      <c r="G49" s="30"/>
      <c r="H49" s="30"/>
      <c r="I49" s="30">
        <f t="shared" si="4"/>
        <v>0</v>
      </c>
      <c r="J49" s="30"/>
      <c r="K49" s="81">
        <f t="shared" si="1"/>
        <v>0</v>
      </c>
      <c r="L49" s="82"/>
      <c r="M49" s="83"/>
      <c r="N49" s="84">
        <f t="shared" si="2"/>
        <v>0</v>
      </c>
      <c r="O49" s="30"/>
      <c r="P49" s="30">
        <f t="shared" si="5"/>
        <v>0</v>
      </c>
      <c r="Q49" s="30"/>
      <c r="R49" s="30"/>
      <c r="S49" s="30"/>
      <c r="T49" s="30"/>
      <c r="U49" s="30"/>
      <c r="V49" s="30"/>
      <c r="W49" s="31"/>
      <c r="X49" s="29">
        <v>701</v>
      </c>
      <c r="Y49" s="29" t="s">
        <v>112</v>
      </c>
    </row>
    <row r="50" spans="1:25" ht="13.5">
      <c r="A50" s="29">
        <v>767</v>
      </c>
      <c r="B50" s="29" t="s">
        <v>114</v>
      </c>
      <c r="C50" s="30"/>
      <c r="D50" s="30"/>
      <c r="E50" s="30"/>
      <c r="F50" s="30"/>
      <c r="G50" s="30"/>
      <c r="H50" s="30"/>
      <c r="I50" s="30">
        <f t="shared" si="4"/>
        <v>0</v>
      </c>
      <c r="J50" s="30"/>
      <c r="K50" s="81">
        <f t="shared" si="1"/>
        <v>0</v>
      </c>
      <c r="L50" s="82"/>
      <c r="M50" s="83"/>
      <c r="N50" s="84">
        <f t="shared" si="2"/>
        <v>0</v>
      </c>
      <c r="O50" s="30"/>
      <c r="P50" s="30">
        <f t="shared" si="5"/>
        <v>0</v>
      </c>
      <c r="Q50" s="30"/>
      <c r="R50" s="30"/>
      <c r="S50" s="30"/>
      <c r="T50" s="30"/>
      <c r="U50" s="30"/>
      <c r="V50" s="30"/>
      <c r="W50" s="31"/>
      <c r="X50" s="29">
        <v>767</v>
      </c>
      <c r="Y50" s="29" t="s">
        <v>114</v>
      </c>
    </row>
    <row r="51" spans="1:25" ht="13.5">
      <c r="A51" s="29">
        <v>768</v>
      </c>
      <c r="B51" s="29" t="s">
        <v>115</v>
      </c>
      <c r="C51" s="30"/>
      <c r="D51" s="30"/>
      <c r="E51" s="30"/>
      <c r="F51" s="30"/>
      <c r="G51" s="30"/>
      <c r="H51" s="30"/>
      <c r="I51" s="30">
        <f>C51+D51+E51+F51+G51+H51</f>
        <v>0</v>
      </c>
      <c r="J51" s="30"/>
      <c r="K51" s="81">
        <f>(I51+J51)-(O51+P51)</f>
        <v>0</v>
      </c>
      <c r="L51" s="82"/>
      <c r="M51" s="83"/>
      <c r="N51" s="84">
        <f>(O51+P51)-(I51+J51)</f>
        <v>0</v>
      </c>
      <c r="O51" s="30"/>
      <c r="P51" s="30">
        <f>Q51+R51+S51+T51+U51+V51</f>
        <v>0</v>
      </c>
      <c r="Q51" s="30"/>
      <c r="R51" s="30"/>
      <c r="S51" s="30"/>
      <c r="T51" s="30"/>
      <c r="U51" s="30"/>
      <c r="V51" s="30"/>
      <c r="W51" s="31"/>
      <c r="X51" s="29"/>
      <c r="Y51" s="29"/>
    </row>
    <row r="52" spans="1:25" ht="13.5">
      <c r="A52" s="29">
        <v>769</v>
      </c>
      <c r="B52" s="29" t="s">
        <v>113</v>
      </c>
      <c r="C52" s="30"/>
      <c r="D52" s="30"/>
      <c r="E52" s="30"/>
      <c r="F52" s="30"/>
      <c r="G52" s="30"/>
      <c r="H52" s="30"/>
      <c r="I52" s="30">
        <f>C52+D52+E52+F52+G52+H52</f>
        <v>0</v>
      </c>
      <c r="J52" s="30"/>
      <c r="K52" s="81">
        <f>(I52+J52)-(O52+P52)</f>
        <v>0</v>
      </c>
      <c r="L52" s="82"/>
      <c r="M52" s="83"/>
      <c r="N52" s="84">
        <f>(O52+P52)-(I52+J52)</f>
        <v>0</v>
      </c>
      <c r="O52" s="30"/>
      <c r="P52" s="30">
        <f>Q52+R52+S52+T52+U52+V52</f>
        <v>0</v>
      </c>
      <c r="Q52" s="30"/>
      <c r="R52" s="30"/>
      <c r="S52" s="30"/>
      <c r="T52" s="30"/>
      <c r="U52" s="30"/>
      <c r="V52" s="30"/>
      <c r="W52" s="31"/>
      <c r="X52" s="29"/>
      <c r="Y52" s="29"/>
    </row>
    <row r="53" spans="1:25" ht="14.25" thickBot="1">
      <c r="A53" s="29"/>
      <c r="B53" s="29" t="s">
        <v>116</v>
      </c>
      <c r="C53" s="30">
        <f aca="true" t="shared" si="6" ref="C53:H53">SUM(C3:C52)</f>
        <v>0</v>
      </c>
      <c r="D53" s="30">
        <f t="shared" si="6"/>
        <v>0</v>
      </c>
      <c r="E53" s="30">
        <f t="shared" si="6"/>
        <v>0</v>
      </c>
      <c r="F53" s="30">
        <f t="shared" si="6"/>
        <v>0</v>
      </c>
      <c r="G53" s="30">
        <f t="shared" si="6"/>
        <v>0</v>
      </c>
      <c r="H53" s="30">
        <f t="shared" si="6"/>
        <v>0</v>
      </c>
      <c r="I53" s="30">
        <f t="shared" si="4"/>
        <v>0</v>
      </c>
      <c r="J53" s="30">
        <f aca="true" t="shared" si="7" ref="J53:O53">SUM(J3:J52)</f>
        <v>0</v>
      </c>
      <c r="K53" s="30">
        <f t="shared" si="7"/>
        <v>0</v>
      </c>
      <c r="L53" s="32">
        <f t="shared" si="7"/>
        <v>0</v>
      </c>
      <c r="M53" s="33">
        <f t="shared" si="7"/>
        <v>0</v>
      </c>
      <c r="N53" s="30">
        <f t="shared" si="7"/>
        <v>0</v>
      </c>
      <c r="O53" s="30">
        <f t="shared" si="7"/>
        <v>0</v>
      </c>
      <c r="P53" s="30">
        <f t="shared" si="5"/>
        <v>0</v>
      </c>
      <c r="Q53" s="30">
        <f aca="true" t="shared" si="8" ref="Q53:V53">SUM(Q3:Q52)</f>
        <v>0</v>
      </c>
      <c r="R53" s="30">
        <f t="shared" si="8"/>
        <v>0</v>
      </c>
      <c r="S53" s="30">
        <f t="shared" si="8"/>
        <v>0</v>
      </c>
      <c r="T53" s="30">
        <f t="shared" si="8"/>
        <v>0</v>
      </c>
      <c r="U53" s="30">
        <f t="shared" si="8"/>
        <v>0</v>
      </c>
      <c r="V53" s="30">
        <f t="shared" si="8"/>
        <v>0</v>
      </c>
      <c r="W53" s="31"/>
      <c r="X53" s="29"/>
      <c r="Y53" s="29" t="s">
        <v>116</v>
      </c>
    </row>
    <row r="54" spans="3:15" s="34" customFormat="1" ht="12.75">
      <c r="C54" s="35">
        <f>C53-V53</f>
        <v>0</v>
      </c>
      <c r="D54" s="35">
        <f>D53-U53</f>
        <v>0</v>
      </c>
      <c r="E54" s="35">
        <f>E53-T53</f>
        <v>0</v>
      </c>
      <c r="F54" s="35">
        <f>F53-S53</f>
        <v>0</v>
      </c>
      <c r="G54" s="35">
        <f>G53-R53</f>
        <v>0</v>
      </c>
      <c r="H54" s="35">
        <f>H53-Q53</f>
        <v>0</v>
      </c>
      <c r="I54" s="35">
        <f>I53-P53</f>
        <v>0</v>
      </c>
      <c r="J54" s="35">
        <f>J53-O53</f>
        <v>0</v>
      </c>
      <c r="N54" s="36"/>
      <c r="O54" s="35"/>
    </row>
    <row r="55" spans="11:15" ht="13.5">
      <c r="K55" s="37"/>
      <c r="M55" s="35">
        <f>M53-L53</f>
        <v>0</v>
      </c>
      <c r="N55" s="35"/>
      <c r="O55" s="35"/>
    </row>
    <row r="56" spans="9:14" ht="12.75">
      <c r="I56" s="38"/>
      <c r="K56" s="39"/>
      <c r="N56" s="40"/>
    </row>
    <row r="57" spans="9:14" ht="12.75">
      <c r="I57" s="38"/>
      <c r="N57" s="40"/>
    </row>
    <row r="58" spans="9:14" ht="12.75">
      <c r="I58" s="38"/>
      <c r="L58" s="40"/>
      <c r="M58" s="40"/>
      <c r="N58" s="40"/>
    </row>
    <row r="59" ht="12.75">
      <c r="N59" s="4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6.00390625" style="0" customWidth="1"/>
    <col min="2" max="2" width="30.57421875" style="0" customWidth="1"/>
    <col min="3" max="3" width="18.28125" style="0" customWidth="1"/>
    <col min="4" max="4" width="15.00390625" style="0" customWidth="1"/>
    <col min="5" max="5" width="19.421875" style="0" customWidth="1"/>
  </cols>
  <sheetData>
    <row r="1" spans="1:5" ht="12.75">
      <c r="A1" s="279" t="s">
        <v>243</v>
      </c>
      <c r="B1" s="279"/>
      <c r="C1" s="280"/>
      <c r="D1" s="16" t="s">
        <v>323</v>
      </c>
      <c r="E1" s="16"/>
    </row>
    <row r="2" spans="1:5" ht="12.75">
      <c r="A2" s="16" t="s">
        <v>244</v>
      </c>
      <c r="B2" s="16"/>
      <c r="C2" s="16"/>
      <c r="D2" s="16"/>
      <c r="E2" s="16"/>
    </row>
    <row r="3" spans="1:5" ht="12.75">
      <c r="A3" s="16"/>
      <c r="B3" s="273"/>
      <c r="C3" s="273"/>
      <c r="D3" s="273"/>
      <c r="E3" s="16"/>
    </row>
    <row r="4" spans="2:5" ht="12.75">
      <c r="B4" s="273" t="s">
        <v>338</v>
      </c>
      <c r="C4" s="243"/>
      <c r="D4" s="243"/>
      <c r="E4" s="41"/>
    </row>
    <row r="5" ht="13.5" thickBot="1"/>
    <row r="6" spans="1:5" ht="12.75">
      <c r="A6" s="132" t="s">
        <v>2</v>
      </c>
      <c r="B6" s="137" t="s">
        <v>168</v>
      </c>
      <c r="C6" s="137" t="s">
        <v>169</v>
      </c>
      <c r="D6" s="137" t="s">
        <v>170</v>
      </c>
      <c r="E6" s="133" t="s">
        <v>171</v>
      </c>
    </row>
    <row r="7" spans="1:5" ht="12.75">
      <c r="A7" s="130">
        <v>1</v>
      </c>
      <c r="B7" s="129"/>
      <c r="C7" s="129"/>
      <c r="D7" s="129"/>
      <c r="E7" s="134"/>
    </row>
    <row r="8" spans="1:5" ht="12.75">
      <c r="A8" s="130">
        <v>2</v>
      </c>
      <c r="B8" s="129"/>
      <c r="C8" s="129"/>
      <c r="D8" s="129"/>
      <c r="E8" s="134"/>
    </row>
    <row r="9" spans="1:5" ht="12.75">
      <c r="A9" s="130">
        <v>3</v>
      </c>
      <c r="B9" s="129"/>
      <c r="C9" s="129"/>
      <c r="D9" s="129"/>
      <c r="E9" s="134"/>
    </row>
    <row r="10" spans="1:5" ht="12.75">
      <c r="A10" s="130">
        <v>4</v>
      </c>
      <c r="B10" s="129"/>
      <c r="C10" s="129"/>
      <c r="D10" s="129"/>
      <c r="E10" s="134"/>
    </row>
    <row r="11" spans="1:5" ht="12.75">
      <c r="A11" s="130">
        <v>5</v>
      </c>
      <c r="B11" s="129"/>
      <c r="C11" s="129"/>
      <c r="D11" s="129"/>
      <c r="E11" s="134"/>
    </row>
    <row r="12" spans="1:5" ht="12.75">
      <c r="A12" s="130">
        <v>6</v>
      </c>
      <c r="B12" s="129"/>
      <c r="C12" s="129"/>
      <c r="D12" s="129"/>
      <c r="E12" s="134"/>
    </row>
    <row r="13" spans="1:5" ht="12.75">
      <c r="A13" s="130">
        <v>7</v>
      </c>
      <c r="B13" s="129"/>
      <c r="C13" s="129"/>
      <c r="D13" s="129"/>
      <c r="E13" s="134"/>
    </row>
    <row r="14" spans="1:5" ht="12.75">
      <c r="A14" s="130">
        <v>8</v>
      </c>
      <c r="B14" s="129"/>
      <c r="C14" s="129"/>
      <c r="D14" s="129"/>
      <c r="E14" s="134"/>
    </row>
    <row r="15" spans="1:5" ht="12.75">
      <c r="A15" s="130">
        <v>9</v>
      </c>
      <c r="B15" s="129"/>
      <c r="C15" s="129"/>
      <c r="D15" s="129"/>
      <c r="E15" s="134"/>
    </row>
    <row r="16" spans="1:5" ht="12.75">
      <c r="A16" s="130">
        <v>10</v>
      </c>
      <c r="B16" s="129"/>
      <c r="C16" s="129"/>
      <c r="D16" s="129"/>
      <c r="E16" s="134"/>
    </row>
    <row r="17" spans="1:5" ht="12.75">
      <c r="A17" s="130">
        <v>11</v>
      </c>
      <c r="B17" s="129"/>
      <c r="C17" s="129"/>
      <c r="D17" s="129"/>
      <c r="E17" s="134"/>
    </row>
    <row r="18" spans="1:5" ht="12.75">
      <c r="A18" s="130">
        <v>12</v>
      </c>
      <c r="B18" s="129"/>
      <c r="C18" s="129"/>
      <c r="D18" s="129"/>
      <c r="E18" s="134"/>
    </row>
    <row r="19" spans="1:5" ht="12.75">
      <c r="A19" s="130">
        <v>13</v>
      </c>
      <c r="B19" s="129"/>
      <c r="C19" s="129"/>
      <c r="D19" s="129"/>
      <c r="E19" s="134"/>
    </row>
    <row r="20" spans="1:5" ht="12.75">
      <c r="A20" s="130">
        <v>14</v>
      </c>
      <c r="B20" s="129"/>
      <c r="C20" s="129"/>
      <c r="D20" s="129"/>
      <c r="E20" s="134"/>
    </row>
    <row r="21" spans="1:5" ht="12.75">
      <c r="A21" s="130">
        <v>15</v>
      </c>
      <c r="B21" s="129"/>
      <c r="C21" s="129"/>
      <c r="D21" s="129"/>
      <c r="E21" s="134"/>
    </row>
    <row r="22" spans="1:5" ht="12.75">
      <c r="A22" s="130">
        <v>16</v>
      </c>
      <c r="B22" s="129"/>
      <c r="C22" s="129"/>
      <c r="D22" s="129"/>
      <c r="E22" s="134"/>
    </row>
    <row r="23" spans="1:5" ht="12.75">
      <c r="A23" s="130">
        <v>17</v>
      </c>
      <c r="B23" s="129"/>
      <c r="C23" s="129"/>
      <c r="D23" s="129"/>
      <c r="E23" s="134"/>
    </row>
    <row r="24" spans="1:5" ht="12.75">
      <c r="A24" s="130">
        <v>18</v>
      </c>
      <c r="B24" s="129"/>
      <c r="C24" s="129"/>
      <c r="D24" s="129"/>
      <c r="E24" s="134"/>
    </row>
    <row r="25" spans="1:5" ht="12.75">
      <c r="A25" s="130">
        <v>19</v>
      </c>
      <c r="B25" s="129"/>
      <c r="C25" s="129"/>
      <c r="D25" s="129"/>
      <c r="E25" s="134"/>
    </row>
    <row r="26" spans="1:5" ht="12.75">
      <c r="A26" s="130">
        <v>20</v>
      </c>
      <c r="B26" s="129"/>
      <c r="C26" s="129"/>
      <c r="D26" s="129"/>
      <c r="E26" s="134"/>
    </row>
    <row r="27" spans="1:5" ht="13.5" thickBot="1">
      <c r="A27" s="135"/>
      <c r="B27" s="138" t="s">
        <v>167</v>
      </c>
      <c r="C27" s="138"/>
      <c r="D27" s="138"/>
      <c r="E27" s="278">
        <v>0</v>
      </c>
    </row>
    <row r="31" spans="3:4" ht="12.75">
      <c r="C31" s="141" t="s">
        <v>310</v>
      </c>
      <c r="D31" s="141"/>
    </row>
    <row r="32" spans="3:4" ht="12.75">
      <c r="C32" s="141" t="s">
        <v>311</v>
      </c>
      <c r="D32" s="14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K57"/>
  <sheetViews>
    <sheetView tabSelected="1" zoomScalePageLayoutView="0" workbookViewId="0" topLeftCell="A1">
      <selection activeCell="G31" sqref="G31"/>
    </sheetView>
  </sheetViews>
  <sheetFormatPr defaultColWidth="9.140625" defaultRowHeight="12.75"/>
  <cols>
    <col min="1" max="1" width="10.8515625" style="0" customWidth="1"/>
    <col min="2" max="10" width="8.7109375" style="0" customWidth="1"/>
    <col min="11" max="11" width="10.7109375" style="0" customWidth="1"/>
    <col min="12" max="12" width="2.140625" style="0" customWidth="1"/>
    <col min="13" max="13" width="9.421875" style="0" customWidth="1"/>
  </cols>
  <sheetData>
    <row r="2" spans="2:11" ht="12.75">
      <c r="B2" s="1" t="s">
        <v>304</v>
      </c>
      <c r="C2" s="2"/>
      <c r="D2" s="2"/>
      <c r="E2" s="2"/>
      <c r="F2" s="2"/>
      <c r="G2" s="2"/>
      <c r="H2" s="2"/>
      <c r="I2" s="2"/>
      <c r="J2" s="2"/>
      <c r="K2" s="3"/>
    </row>
    <row r="3" spans="2:11" ht="12.75">
      <c r="B3" s="4" t="s">
        <v>305</v>
      </c>
      <c r="C3" s="5"/>
      <c r="D3" s="5"/>
      <c r="E3" s="5"/>
      <c r="F3" s="5"/>
      <c r="G3" s="5"/>
      <c r="H3" s="5"/>
      <c r="I3" s="5"/>
      <c r="J3" s="5"/>
      <c r="K3" s="6"/>
    </row>
    <row r="4" spans="2:11" s="11" customFormat="1" ht="33" customHeight="1">
      <c r="B4" s="433" t="s">
        <v>40</v>
      </c>
      <c r="C4" s="434"/>
      <c r="D4" s="434"/>
      <c r="E4" s="434"/>
      <c r="F4" s="434"/>
      <c r="G4" s="434"/>
      <c r="H4" s="434"/>
      <c r="I4" s="434"/>
      <c r="J4" s="434"/>
      <c r="K4" s="435"/>
    </row>
    <row r="5" spans="2:11" ht="12.75">
      <c r="B5" s="4"/>
      <c r="C5" s="5"/>
      <c r="D5" s="5"/>
      <c r="E5" s="5"/>
      <c r="F5" s="5"/>
      <c r="G5" s="5"/>
      <c r="H5" s="5"/>
      <c r="I5" s="5"/>
      <c r="J5" s="5"/>
      <c r="K5" s="6"/>
    </row>
    <row r="6" spans="2:11" ht="15">
      <c r="B6" s="4"/>
      <c r="C6" s="5"/>
      <c r="D6" s="12"/>
      <c r="E6" s="5"/>
      <c r="F6" s="5"/>
      <c r="G6" s="5"/>
      <c r="H6" s="5"/>
      <c r="I6" s="5"/>
      <c r="J6" s="5"/>
      <c r="K6" s="6"/>
    </row>
    <row r="7" spans="2:11" ht="12.75">
      <c r="B7" s="4"/>
      <c r="C7" s="5"/>
      <c r="D7" s="5"/>
      <c r="E7" s="5"/>
      <c r="F7" s="5"/>
      <c r="G7" s="5"/>
      <c r="H7" s="5"/>
      <c r="I7" s="5"/>
      <c r="J7" s="5"/>
      <c r="K7" s="6"/>
    </row>
    <row r="8" spans="2:11" ht="12.75">
      <c r="B8" s="4"/>
      <c r="C8" s="5"/>
      <c r="D8" s="5"/>
      <c r="E8" s="5"/>
      <c r="F8" s="5"/>
      <c r="G8" s="5"/>
      <c r="H8" s="5"/>
      <c r="I8" s="5"/>
      <c r="J8" s="5"/>
      <c r="K8" s="6"/>
    </row>
    <row r="9" spans="2:11" ht="12.75">
      <c r="B9" s="4"/>
      <c r="C9" s="5"/>
      <c r="D9" s="5"/>
      <c r="E9" s="5"/>
      <c r="F9" s="5"/>
      <c r="G9" s="5"/>
      <c r="H9" s="5"/>
      <c r="I9" s="5"/>
      <c r="J9" s="5"/>
      <c r="K9" s="6"/>
    </row>
    <row r="10" spans="2:11" ht="12.75">
      <c r="B10" s="4"/>
      <c r="C10" s="5"/>
      <c r="D10" s="5"/>
      <c r="E10" s="5"/>
      <c r="F10" s="5"/>
      <c r="G10" s="5"/>
      <c r="H10" s="5"/>
      <c r="I10" s="5"/>
      <c r="J10" s="5"/>
      <c r="K10" s="6"/>
    </row>
    <row r="11" spans="2:11" ht="12.75">
      <c r="B11" s="4"/>
      <c r="C11" s="5"/>
      <c r="D11" s="5"/>
      <c r="E11" s="5"/>
      <c r="F11" s="5"/>
      <c r="G11" s="5"/>
      <c r="H11" s="5"/>
      <c r="I11" s="5"/>
      <c r="J11" s="5"/>
      <c r="K11" s="6"/>
    </row>
    <row r="12" spans="2:11" ht="12.75">
      <c r="B12" s="4"/>
      <c r="C12" s="5"/>
      <c r="D12" s="5"/>
      <c r="E12" s="5"/>
      <c r="F12" s="5"/>
      <c r="G12" s="5"/>
      <c r="H12" s="5"/>
      <c r="I12" s="5"/>
      <c r="J12" s="5"/>
      <c r="K12" s="6"/>
    </row>
    <row r="13" spans="2:11" ht="12.75">
      <c r="B13" s="4"/>
      <c r="C13" s="5"/>
      <c r="D13" s="5"/>
      <c r="E13" s="5"/>
      <c r="F13" s="5"/>
      <c r="G13" s="5"/>
      <c r="H13" s="5"/>
      <c r="I13" s="5"/>
      <c r="J13" s="5"/>
      <c r="K13" s="6"/>
    </row>
    <row r="14" spans="2:11" ht="12.75">
      <c r="B14" s="4"/>
      <c r="C14" s="5"/>
      <c r="D14" s="5"/>
      <c r="E14" s="5"/>
      <c r="F14" s="5"/>
      <c r="G14" s="5"/>
      <c r="H14" s="5"/>
      <c r="I14" s="5"/>
      <c r="J14" s="5"/>
      <c r="K14" s="6"/>
    </row>
    <row r="15" spans="2:11" ht="12.75">
      <c r="B15" s="4"/>
      <c r="C15" s="5"/>
      <c r="D15" s="5"/>
      <c r="E15" s="5"/>
      <c r="F15" s="5"/>
      <c r="G15" s="5"/>
      <c r="H15" s="5"/>
      <c r="I15" s="5"/>
      <c r="J15" s="5"/>
      <c r="K15" s="6"/>
    </row>
    <row r="16" spans="2:11" ht="12.75">
      <c r="B16" s="4"/>
      <c r="C16" s="5"/>
      <c r="D16" s="5"/>
      <c r="E16" s="5"/>
      <c r="F16" s="5"/>
      <c r="G16" s="5"/>
      <c r="H16" s="5"/>
      <c r="I16" s="5"/>
      <c r="J16" s="5"/>
      <c r="K16" s="6"/>
    </row>
    <row r="17" spans="2:11" ht="12.75">
      <c r="B17" s="4"/>
      <c r="C17" s="5"/>
      <c r="D17" s="5"/>
      <c r="E17" s="5"/>
      <c r="F17" s="5"/>
      <c r="G17" s="5"/>
      <c r="H17" s="5"/>
      <c r="I17" s="5"/>
      <c r="J17" s="5"/>
      <c r="K17" s="6"/>
    </row>
    <row r="18" spans="2:11" ht="12.75">
      <c r="B18" s="4"/>
      <c r="C18" s="5"/>
      <c r="D18" s="5"/>
      <c r="E18" s="5"/>
      <c r="F18" s="5"/>
      <c r="G18" s="5"/>
      <c r="H18" s="5"/>
      <c r="I18" s="5"/>
      <c r="J18" s="5"/>
      <c r="K18" s="6"/>
    </row>
    <row r="19" spans="2:11" ht="12.75">
      <c r="B19" s="4"/>
      <c r="C19" s="5"/>
      <c r="D19" s="5"/>
      <c r="E19" s="5"/>
      <c r="F19" s="5"/>
      <c r="G19" s="5"/>
      <c r="H19" s="5"/>
      <c r="I19" s="5"/>
      <c r="J19" s="5"/>
      <c r="K19" s="6"/>
    </row>
    <row r="20" spans="2:11" ht="12.75">
      <c r="B20" s="4"/>
      <c r="C20" s="5"/>
      <c r="D20" s="5"/>
      <c r="E20" s="5"/>
      <c r="F20" s="5"/>
      <c r="G20" s="5"/>
      <c r="H20" s="5"/>
      <c r="I20" s="5"/>
      <c r="J20" s="5"/>
      <c r="K20" s="6"/>
    </row>
    <row r="21" spans="2:11" ht="12.75">
      <c r="B21" s="4"/>
      <c r="C21" s="5"/>
      <c r="D21" s="5"/>
      <c r="E21" s="5"/>
      <c r="F21" s="5"/>
      <c r="G21" s="5"/>
      <c r="H21" s="5"/>
      <c r="I21" s="5"/>
      <c r="J21" s="5"/>
      <c r="K21" s="6"/>
    </row>
    <row r="22" spans="2:11" ht="12.75">
      <c r="B22" s="4"/>
      <c r="C22" s="5"/>
      <c r="D22" s="5"/>
      <c r="E22" s="5"/>
      <c r="F22" s="5"/>
      <c r="G22" s="5"/>
      <c r="H22" s="5"/>
      <c r="I22" s="5"/>
      <c r="J22" s="5"/>
      <c r="K22" s="6"/>
    </row>
    <row r="23" spans="2:11" ht="12.75">
      <c r="B23" s="4"/>
      <c r="C23" s="5"/>
      <c r="D23" s="5"/>
      <c r="E23" s="5"/>
      <c r="F23" s="5"/>
      <c r="G23" s="5"/>
      <c r="H23" s="5"/>
      <c r="I23" s="5"/>
      <c r="J23" s="5"/>
      <c r="K23" s="6"/>
    </row>
    <row r="24" spans="2:11" ht="12.75">
      <c r="B24" s="4"/>
      <c r="C24" s="5"/>
      <c r="D24" s="5"/>
      <c r="E24" s="5"/>
      <c r="F24" s="5"/>
      <c r="G24" s="5"/>
      <c r="H24" s="5"/>
      <c r="I24" s="5"/>
      <c r="J24" s="5"/>
      <c r="K24" s="6"/>
    </row>
    <row r="25" spans="2:11" ht="12.75">
      <c r="B25" s="4"/>
      <c r="C25" s="5"/>
      <c r="D25" s="5"/>
      <c r="E25" s="5"/>
      <c r="F25" s="5"/>
      <c r="G25" s="5"/>
      <c r="H25" s="5"/>
      <c r="I25" s="5"/>
      <c r="J25" s="5"/>
      <c r="K25" s="6"/>
    </row>
    <row r="26" spans="2:11" ht="12.75">
      <c r="B26" s="4"/>
      <c r="C26" s="5"/>
      <c r="D26" s="5"/>
      <c r="E26" s="5"/>
      <c r="F26" s="5"/>
      <c r="G26" s="5"/>
      <c r="H26" s="5"/>
      <c r="I26" s="5"/>
      <c r="J26" s="5"/>
      <c r="K26" s="6"/>
    </row>
    <row r="27" spans="2:11" ht="12.75">
      <c r="B27" s="4"/>
      <c r="C27" s="5"/>
      <c r="D27" s="5"/>
      <c r="E27" s="5"/>
      <c r="F27" s="5"/>
      <c r="G27" s="5"/>
      <c r="H27" s="5"/>
      <c r="I27" s="5"/>
      <c r="J27" s="5"/>
      <c r="K27" s="6"/>
    </row>
    <row r="28" spans="2:11" ht="12.75">
      <c r="B28" s="4"/>
      <c r="C28" s="5"/>
      <c r="D28" s="5"/>
      <c r="E28" s="5"/>
      <c r="F28" s="5"/>
      <c r="G28" s="5"/>
      <c r="H28" s="5"/>
      <c r="I28" s="5"/>
      <c r="J28" s="5"/>
      <c r="K28" s="6"/>
    </row>
    <row r="29" spans="2:11" ht="12.75">
      <c r="B29" s="4"/>
      <c r="C29" s="5"/>
      <c r="D29" s="5"/>
      <c r="E29" s="5"/>
      <c r="F29" s="5"/>
      <c r="G29" s="5"/>
      <c r="H29" s="5"/>
      <c r="I29" s="5"/>
      <c r="J29" s="5"/>
      <c r="K29" s="6"/>
    </row>
    <row r="30" spans="2:11" ht="12.75">
      <c r="B30" s="4"/>
      <c r="C30" s="5"/>
      <c r="D30" s="5"/>
      <c r="E30" s="5"/>
      <c r="F30" s="5"/>
      <c r="G30" s="5"/>
      <c r="H30" s="5"/>
      <c r="I30" s="5"/>
      <c r="J30" s="5"/>
      <c r="K30" s="6"/>
    </row>
    <row r="31" spans="2:11" ht="12.75">
      <c r="B31" s="4"/>
      <c r="C31" s="5"/>
      <c r="D31" s="5"/>
      <c r="E31" s="5"/>
      <c r="F31" s="5"/>
      <c r="G31" s="5"/>
      <c r="H31" s="5"/>
      <c r="I31" s="5"/>
      <c r="J31" s="5"/>
      <c r="K31" s="6"/>
    </row>
    <row r="32" spans="2:11" ht="12.75">
      <c r="B32" s="4"/>
      <c r="C32" s="5"/>
      <c r="D32" s="5"/>
      <c r="E32" s="5"/>
      <c r="F32" s="5"/>
      <c r="G32" s="5"/>
      <c r="H32" s="5"/>
      <c r="I32" s="5"/>
      <c r="J32" s="5"/>
      <c r="K32" s="6"/>
    </row>
    <row r="33" spans="2:11" ht="12.75">
      <c r="B33" s="4"/>
      <c r="C33" s="5"/>
      <c r="D33" s="5"/>
      <c r="E33" s="5"/>
      <c r="F33" s="5"/>
      <c r="G33" s="5"/>
      <c r="H33" s="5"/>
      <c r="I33" s="5"/>
      <c r="J33" s="5"/>
      <c r="K33" s="6"/>
    </row>
    <row r="34" spans="2:11" ht="12.75">
      <c r="B34" s="4"/>
      <c r="C34" s="5"/>
      <c r="D34" s="5"/>
      <c r="E34" s="5"/>
      <c r="F34" s="5"/>
      <c r="G34" s="5"/>
      <c r="H34" s="5"/>
      <c r="I34" s="5"/>
      <c r="J34" s="5"/>
      <c r="K34" s="6"/>
    </row>
    <row r="35" spans="2:11" ht="12.75">
      <c r="B35" s="4"/>
      <c r="C35" s="5"/>
      <c r="D35" s="5"/>
      <c r="E35" s="5"/>
      <c r="F35" s="5"/>
      <c r="G35" s="5"/>
      <c r="H35" s="5"/>
      <c r="I35" s="5"/>
      <c r="J35" s="5"/>
      <c r="K35" s="6"/>
    </row>
    <row r="36" spans="2:11" ht="12.75">
      <c r="B36" s="4"/>
      <c r="C36" s="5"/>
      <c r="D36" s="5"/>
      <c r="E36" s="5"/>
      <c r="F36" s="5"/>
      <c r="G36" s="5"/>
      <c r="H36" s="5"/>
      <c r="I36" s="5"/>
      <c r="J36" s="5"/>
      <c r="K36" s="6"/>
    </row>
    <row r="37" spans="2:11" ht="12.75">
      <c r="B37" s="4"/>
      <c r="C37" s="5"/>
      <c r="D37" s="5"/>
      <c r="E37" s="5"/>
      <c r="F37" s="5"/>
      <c r="G37" s="5"/>
      <c r="H37" s="5"/>
      <c r="I37" s="5"/>
      <c r="J37" s="5"/>
      <c r="K37" s="6"/>
    </row>
    <row r="38" spans="2:11" ht="12.75">
      <c r="B38" s="4"/>
      <c r="C38" s="5"/>
      <c r="D38" s="5"/>
      <c r="E38" s="5"/>
      <c r="F38" s="5"/>
      <c r="G38" s="5"/>
      <c r="H38" s="5"/>
      <c r="I38" s="5"/>
      <c r="J38" s="5"/>
      <c r="K38" s="6"/>
    </row>
    <row r="39" spans="2:11" ht="12.75">
      <c r="B39" s="4"/>
      <c r="C39" s="5"/>
      <c r="D39" s="5"/>
      <c r="E39" s="5"/>
      <c r="F39" s="5"/>
      <c r="G39" s="5"/>
      <c r="H39" s="5"/>
      <c r="I39" s="5"/>
      <c r="J39" s="5"/>
      <c r="K39" s="6"/>
    </row>
    <row r="40" spans="2:11" ht="12.75">
      <c r="B40" s="4"/>
      <c r="C40" s="5"/>
      <c r="D40" s="5"/>
      <c r="E40" s="5"/>
      <c r="F40" s="5"/>
      <c r="G40" s="5"/>
      <c r="H40" s="5"/>
      <c r="I40" s="5"/>
      <c r="J40" s="5"/>
      <c r="K40" s="6"/>
    </row>
    <row r="41" spans="2:11" ht="12.75">
      <c r="B41" s="4"/>
      <c r="C41" s="5"/>
      <c r="D41" s="5"/>
      <c r="E41" s="5"/>
      <c r="F41" s="5"/>
      <c r="G41" s="5"/>
      <c r="H41" s="5"/>
      <c r="I41" s="5"/>
      <c r="J41" s="5"/>
      <c r="K41" s="6"/>
    </row>
    <row r="42" spans="2:11" ht="12.75">
      <c r="B42" s="4"/>
      <c r="C42" s="5"/>
      <c r="D42" s="5"/>
      <c r="E42" s="5"/>
      <c r="F42" s="5"/>
      <c r="G42" s="5"/>
      <c r="H42" s="5"/>
      <c r="I42" s="5"/>
      <c r="J42" s="5"/>
      <c r="K42" s="6"/>
    </row>
    <row r="43" spans="2:11" ht="12.75">
      <c r="B43" s="4"/>
      <c r="C43" s="5"/>
      <c r="D43" s="5"/>
      <c r="E43" s="5"/>
      <c r="F43" s="5"/>
      <c r="G43" s="5"/>
      <c r="H43" s="5"/>
      <c r="I43" s="5"/>
      <c r="J43" s="5"/>
      <c r="K43" s="6"/>
    </row>
    <row r="44" spans="2:11" ht="12.75">
      <c r="B44" s="4"/>
      <c r="C44" s="5"/>
      <c r="D44" s="5"/>
      <c r="E44" s="5"/>
      <c r="F44" s="5"/>
      <c r="G44" s="5"/>
      <c r="H44" s="5"/>
      <c r="I44" s="5"/>
      <c r="J44" s="5"/>
      <c r="K44" s="6"/>
    </row>
    <row r="45" spans="2:11" ht="12.75">
      <c r="B45" s="4"/>
      <c r="C45" s="5"/>
      <c r="D45" s="5"/>
      <c r="E45" s="5"/>
      <c r="F45" s="5"/>
      <c r="G45" s="5"/>
      <c r="H45" s="5"/>
      <c r="I45" s="5"/>
      <c r="J45" s="5"/>
      <c r="K45" s="6"/>
    </row>
    <row r="46" spans="2:11" ht="12.75">
      <c r="B46" s="4"/>
      <c r="C46" s="5"/>
      <c r="D46" s="5"/>
      <c r="E46" s="5"/>
      <c r="F46" s="5"/>
      <c r="G46" s="5"/>
      <c r="H46" s="5"/>
      <c r="I46" s="5"/>
      <c r="J46" s="5"/>
      <c r="K46" s="6"/>
    </row>
    <row r="47" spans="2:11" ht="12.75">
      <c r="B47" s="4"/>
      <c r="C47" s="5"/>
      <c r="D47" s="5"/>
      <c r="E47" s="5"/>
      <c r="F47" s="5"/>
      <c r="G47" s="5"/>
      <c r="H47" s="5"/>
      <c r="I47" s="5"/>
      <c r="J47" s="5"/>
      <c r="K47" s="6"/>
    </row>
    <row r="48" spans="2:11" ht="12.75">
      <c r="B48" s="4"/>
      <c r="C48" s="5"/>
      <c r="D48" s="5"/>
      <c r="E48" s="5"/>
      <c r="F48" s="5"/>
      <c r="G48" s="5"/>
      <c r="H48" s="5"/>
      <c r="I48" s="5"/>
      <c r="J48" s="5"/>
      <c r="K48" s="6"/>
    </row>
    <row r="49" spans="2:11" ht="12.75">
      <c r="B49" s="4"/>
      <c r="C49" s="5"/>
      <c r="D49" s="5"/>
      <c r="E49" s="5"/>
      <c r="F49" s="5"/>
      <c r="G49" s="5"/>
      <c r="H49" s="5"/>
      <c r="I49" s="5"/>
      <c r="J49" s="5"/>
      <c r="K49" s="6"/>
    </row>
    <row r="50" spans="2:11" s="16" customFormat="1" ht="15">
      <c r="B50" s="13"/>
      <c r="C50" s="14"/>
      <c r="D50" s="12"/>
      <c r="E50" s="14"/>
      <c r="F50" s="14"/>
      <c r="G50" s="14"/>
      <c r="H50" s="14"/>
      <c r="I50" s="14"/>
      <c r="J50" s="14"/>
      <c r="K50" s="15"/>
    </row>
    <row r="51" spans="2:11" s="16" customFormat="1" ht="15">
      <c r="B51" s="13"/>
      <c r="C51" s="10"/>
      <c r="E51" s="10"/>
      <c r="F51" s="10"/>
      <c r="G51" s="10"/>
      <c r="H51" s="10"/>
      <c r="I51" s="10"/>
      <c r="J51" s="14"/>
      <c r="K51" s="15"/>
    </row>
    <row r="52" spans="2:11" s="16" customFormat="1" ht="15.75">
      <c r="B52" s="13"/>
      <c r="C52" s="10"/>
      <c r="D52" s="10"/>
      <c r="E52" s="10"/>
      <c r="F52" s="10"/>
      <c r="G52" s="17"/>
      <c r="H52" s="17"/>
      <c r="I52" s="156" t="s">
        <v>41</v>
      </c>
      <c r="J52" s="154"/>
      <c r="K52" s="157"/>
    </row>
    <row r="53" spans="2:11" s="16" customFormat="1" ht="15.75">
      <c r="B53" s="13"/>
      <c r="C53" s="10"/>
      <c r="D53" s="10"/>
      <c r="E53" s="10"/>
      <c r="F53" s="10"/>
      <c r="G53" s="17"/>
      <c r="H53" s="141" t="s">
        <v>248</v>
      </c>
      <c r="I53" s="141"/>
      <c r="J53" s="154"/>
      <c r="K53" s="157"/>
    </row>
    <row r="54" spans="2:11" ht="15.75">
      <c r="B54" s="4"/>
      <c r="C54" s="17"/>
      <c r="D54" s="17"/>
      <c r="E54" s="17"/>
      <c r="F54" s="17"/>
      <c r="G54" s="17"/>
      <c r="H54" s="17"/>
      <c r="I54" s="17"/>
      <c r="J54" s="154"/>
      <c r="K54" s="6"/>
    </row>
    <row r="55" spans="2:11" ht="12.75">
      <c r="B55" s="4"/>
      <c r="C55" s="5"/>
      <c r="D55" s="5"/>
      <c r="E55" s="5"/>
      <c r="F55" s="5"/>
      <c r="G55" s="5"/>
      <c r="H55" s="5"/>
      <c r="I55" s="5"/>
      <c r="J55" s="5"/>
      <c r="K55" s="6"/>
    </row>
    <row r="56" spans="2:11" ht="12.75">
      <c r="B56" s="4"/>
      <c r="C56" s="5"/>
      <c r="D56" s="5"/>
      <c r="E56" s="5"/>
      <c r="F56" s="5"/>
      <c r="G56" s="5"/>
      <c r="H56" s="5"/>
      <c r="I56" s="5"/>
      <c r="J56" s="5"/>
      <c r="K56" s="6"/>
    </row>
    <row r="57" spans="2:11" ht="12.75">
      <c r="B57" s="7"/>
      <c r="C57" s="8"/>
      <c r="D57" s="8"/>
      <c r="E57" s="8"/>
      <c r="F57" s="8"/>
      <c r="G57" s="8"/>
      <c r="H57" s="8"/>
      <c r="I57" s="8"/>
      <c r="J57" s="8"/>
      <c r="K57" s="9"/>
    </row>
  </sheetData>
  <sheetProtection/>
  <mergeCells count="1">
    <mergeCell ref="B4:K4"/>
  </mergeCells>
  <printOptions horizontalCentered="1" verticalCentered="1"/>
  <pageMargins left="0" right="0" top="0" bottom="0" header="0.511811023622047" footer="0.51181102362204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22">
      <selection activeCell="P21" sqref="P21"/>
    </sheetView>
  </sheetViews>
  <sheetFormatPr defaultColWidth="9.140625" defaultRowHeight="12.75"/>
  <cols>
    <col min="1" max="1" width="8.57421875" style="59" customWidth="1"/>
    <col min="2" max="3" width="9.140625" style="59" customWidth="1"/>
    <col min="4" max="4" width="9.28125" style="59" customWidth="1"/>
    <col min="5" max="5" width="11.421875" style="59" customWidth="1"/>
    <col min="6" max="6" width="12.8515625" style="59" customWidth="1"/>
    <col min="7" max="7" width="5.421875" style="59" customWidth="1"/>
    <col min="8" max="9" width="9.140625" style="59" customWidth="1"/>
    <col min="10" max="10" width="3.140625" style="59" customWidth="1"/>
    <col min="11" max="11" width="9.140625" style="59" customWidth="1"/>
    <col min="12" max="12" width="1.8515625" style="59" customWidth="1"/>
    <col min="13" max="16384" width="9.140625" style="59" customWidth="1"/>
  </cols>
  <sheetData>
    <row r="1" spans="1:13" s="58" customFormat="1" ht="12.75" customHeight="1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2.75" customHeight="1">
      <c r="A2" s="41"/>
      <c r="B2" s="192"/>
      <c r="C2" s="193"/>
      <c r="D2" s="193"/>
      <c r="E2" s="193"/>
      <c r="F2" s="193"/>
      <c r="G2" s="193"/>
      <c r="H2" s="193"/>
      <c r="I2" s="193"/>
      <c r="J2" s="193"/>
      <c r="K2" s="194"/>
      <c r="L2" s="41"/>
      <c r="M2" s="41"/>
    </row>
    <row r="3" spans="1:13" ht="27.75" customHeight="1">
      <c r="A3" s="46"/>
      <c r="B3" s="195"/>
      <c r="C3" s="42" t="s">
        <v>179</v>
      </c>
      <c r="D3" s="42"/>
      <c r="E3" s="42"/>
      <c r="F3" s="159" t="s">
        <v>239</v>
      </c>
      <c r="G3" s="44"/>
      <c r="H3" s="45"/>
      <c r="I3" s="43"/>
      <c r="J3" s="42"/>
      <c r="K3" s="196"/>
      <c r="L3" s="46"/>
      <c r="M3" s="46"/>
    </row>
    <row r="4" spans="1:13" ht="12.75">
      <c r="A4" s="46"/>
      <c r="B4" s="195"/>
      <c r="C4" s="42" t="s">
        <v>42</v>
      </c>
      <c r="D4" s="42"/>
      <c r="E4" s="42"/>
      <c r="F4" s="145" t="s">
        <v>240</v>
      </c>
      <c r="G4" s="146"/>
      <c r="H4" s="147"/>
      <c r="I4" s="47"/>
      <c r="J4" s="47"/>
      <c r="K4" s="196"/>
      <c r="L4" s="46"/>
      <c r="M4" s="46"/>
    </row>
    <row r="5" spans="1:13" ht="12.75">
      <c r="A5" s="46"/>
      <c r="B5" s="195"/>
      <c r="C5" s="42" t="s">
        <v>6</v>
      </c>
      <c r="D5" s="42"/>
      <c r="E5" s="42"/>
      <c r="F5" s="148" t="s">
        <v>241</v>
      </c>
      <c r="G5" s="145"/>
      <c r="H5" s="145"/>
      <c r="I5" s="43"/>
      <c r="J5" s="43"/>
      <c r="K5" s="196"/>
      <c r="L5" s="46"/>
      <c r="M5" s="46"/>
    </row>
    <row r="6" spans="1:13" ht="12.75">
      <c r="A6" s="46"/>
      <c r="B6" s="195"/>
      <c r="C6" s="42"/>
      <c r="D6" s="42"/>
      <c r="E6" s="42"/>
      <c r="F6" s="149"/>
      <c r="G6" s="149"/>
      <c r="H6" s="150" t="s">
        <v>196</v>
      </c>
      <c r="I6" s="49"/>
      <c r="J6" s="47"/>
      <c r="K6" s="196"/>
      <c r="L6" s="46"/>
      <c r="M6" s="46"/>
    </row>
    <row r="7" spans="1:13" ht="12.75">
      <c r="A7" s="46"/>
      <c r="B7" s="195"/>
      <c r="C7" s="42" t="s">
        <v>0</v>
      </c>
      <c r="D7" s="42"/>
      <c r="E7" s="42"/>
      <c r="F7" s="170" t="s">
        <v>344</v>
      </c>
      <c r="G7" s="151"/>
      <c r="H7" s="149"/>
      <c r="I7" s="42"/>
      <c r="J7" s="42"/>
      <c r="K7" s="196"/>
      <c r="L7" s="46"/>
      <c r="M7" s="46"/>
    </row>
    <row r="8" spans="1:13" ht="12.75">
      <c r="A8" s="46"/>
      <c r="B8" s="195"/>
      <c r="C8" s="42" t="s">
        <v>1</v>
      </c>
      <c r="D8" s="42"/>
      <c r="E8" s="42"/>
      <c r="F8" s="150"/>
      <c r="G8" s="152"/>
      <c r="H8" s="149"/>
      <c r="I8" s="42"/>
      <c r="J8" s="42"/>
      <c r="K8" s="196"/>
      <c r="L8" s="46"/>
      <c r="M8" s="46"/>
    </row>
    <row r="9" spans="1:13" ht="12.75">
      <c r="A9" s="46"/>
      <c r="B9" s="195"/>
      <c r="C9" s="42"/>
      <c r="D9" s="42"/>
      <c r="E9" s="42"/>
      <c r="F9" s="149"/>
      <c r="G9" s="149"/>
      <c r="H9" s="149"/>
      <c r="I9" s="42"/>
      <c r="J9" s="42"/>
      <c r="K9" s="196"/>
      <c r="L9" s="46"/>
      <c r="M9" s="46"/>
    </row>
    <row r="10" spans="1:13" ht="12.75">
      <c r="A10" s="46"/>
      <c r="B10" s="195"/>
      <c r="C10" s="42" t="s">
        <v>24</v>
      </c>
      <c r="D10" s="42"/>
      <c r="E10" s="42"/>
      <c r="F10" s="145" t="s">
        <v>242</v>
      </c>
      <c r="G10" s="145"/>
      <c r="H10" s="145"/>
      <c r="I10" s="43"/>
      <c r="J10" s="43"/>
      <c r="K10" s="196"/>
      <c r="L10" s="46"/>
      <c r="M10" s="46"/>
    </row>
    <row r="11" spans="1:13" ht="12.75">
      <c r="A11" s="46"/>
      <c r="B11" s="195"/>
      <c r="C11" s="42"/>
      <c r="D11" s="42"/>
      <c r="E11" s="42"/>
      <c r="F11" s="148"/>
      <c r="G11" s="148"/>
      <c r="H11" s="148"/>
      <c r="I11" s="48"/>
      <c r="J11" s="48"/>
      <c r="K11" s="196"/>
      <c r="L11" s="46"/>
      <c r="M11" s="46"/>
    </row>
    <row r="12" spans="1:13" ht="12.75">
      <c r="A12" s="46"/>
      <c r="B12" s="195"/>
      <c r="C12" s="42"/>
      <c r="D12" s="42"/>
      <c r="E12" s="42"/>
      <c r="F12" s="48"/>
      <c r="G12" s="48"/>
      <c r="H12" s="48"/>
      <c r="I12" s="48"/>
      <c r="J12" s="48"/>
      <c r="K12" s="196"/>
      <c r="L12" s="46"/>
      <c r="M12" s="46"/>
    </row>
    <row r="13" spans="1:13" ht="12.75">
      <c r="A13" s="52"/>
      <c r="B13" s="197"/>
      <c r="C13" s="51"/>
      <c r="D13" s="51"/>
      <c r="E13" s="51"/>
      <c r="F13" s="51"/>
      <c r="G13" s="51"/>
      <c r="H13" s="51"/>
      <c r="I13" s="51"/>
      <c r="J13" s="51"/>
      <c r="K13" s="198"/>
      <c r="L13" s="52"/>
      <c r="M13" s="52"/>
    </row>
    <row r="14" spans="1:13" ht="12.75">
      <c r="A14" s="52"/>
      <c r="B14" s="197"/>
      <c r="C14" s="51"/>
      <c r="D14" s="51"/>
      <c r="E14" s="51"/>
      <c r="F14" s="51"/>
      <c r="G14" s="51"/>
      <c r="H14" s="51"/>
      <c r="I14" s="51"/>
      <c r="J14" s="51"/>
      <c r="K14" s="198"/>
      <c r="L14" s="52"/>
      <c r="M14" s="52"/>
    </row>
    <row r="15" spans="1:13" ht="12.75">
      <c r="A15" s="52"/>
      <c r="B15" s="197"/>
      <c r="C15" s="51"/>
      <c r="D15" s="51"/>
      <c r="E15" s="51"/>
      <c r="F15" s="51"/>
      <c r="G15" s="51"/>
      <c r="H15" s="51"/>
      <c r="I15" s="51"/>
      <c r="J15" s="51"/>
      <c r="K15" s="198"/>
      <c r="L15" s="52"/>
      <c r="M15" s="52"/>
    </row>
    <row r="16" spans="1:13" ht="12.75">
      <c r="A16" s="52"/>
      <c r="B16" s="197"/>
      <c r="C16" s="51"/>
      <c r="D16" s="51"/>
      <c r="E16" s="51"/>
      <c r="F16" s="51"/>
      <c r="G16" s="51"/>
      <c r="H16" s="51"/>
      <c r="I16" s="51"/>
      <c r="J16" s="51"/>
      <c r="K16" s="198"/>
      <c r="L16" s="52"/>
      <c r="M16" s="52"/>
    </row>
    <row r="17" spans="1:13" ht="12.75">
      <c r="A17" s="52"/>
      <c r="B17" s="197"/>
      <c r="C17" s="51"/>
      <c r="D17" s="51"/>
      <c r="E17" s="51"/>
      <c r="F17" s="51"/>
      <c r="G17" s="51"/>
      <c r="H17" s="51"/>
      <c r="I17" s="51"/>
      <c r="J17" s="51"/>
      <c r="K17" s="198"/>
      <c r="L17" s="52"/>
      <c r="M17" s="52"/>
    </row>
    <row r="18" spans="1:13" ht="12.75">
      <c r="A18" s="52"/>
      <c r="B18" s="197"/>
      <c r="C18" s="51"/>
      <c r="D18" s="51"/>
      <c r="E18" s="51"/>
      <c r="F18" s="51"/>
      <c r="G18" s="51"/>
      <c r="H18" s="51"/>
      <c r="I18" s="51"/>
      <c r="J18" s="51"/>
      <c r="K18" s="198"/>
      <c r="L18" s="52"/>
      <c r="M18" s="52"/>
    </row>
    <row r="19" spans="1:13" ht="12.75">
      <c r="A19" s="52"/>
      <c r="B19" s="197"/>
      <c r="C19" s="51"/>
      <c r="D19" s="51"/>
      <c r="E19" s="51"/>
      <c r="F19" s="51"/>
      <c r="G19" s="51"/>
      <c r="H19" s="51"/>
      <c r="I19" s="51"/>
      <c r="J19" s="51"/>
      <c r="K19" s="198"/>
      <c r="L19" s="52"/>
      <c r="M19" s="52"/>
    </row>
    <row r="20" spans="1:13" ht="12.75">
      <c r="A20" s="52"/>
      <c r="B20" s="197"/>
      <c r="C20" s="51"/>
      <c r="D20" s="51"/>
      <c r="E20" s="51"/>
      <c r="F20" s="51"/>
      <c r="G20" s="51"/>
      <c r="H20" s="51"/>
      <c r="I20" s="51"/>
      <c r="J20" s="51"/>
      <c r="K20" s="198"/>
      <c r="L20" s="52"/>
      <c r="M20" s="52"/>
    </row>
    <row r="21" spans="1:13" ht="12.75">
      <c r="A21" s="52"/>
      <c r="B21" s="197"/>
      <c r="C21" s="51"/>
      <c r="D21" s="51"/>
      <c r="E21" s="51"/>
      <c r="F21" s="51"/>
      <c r="G21" s="51"/>
      <c r="H21" s="51"/>
      <c r="I21" s="51"/>
      <c r="J21" s="51"/>
      <c r="K21" s="198"/>
      <c r="L21" s="52"/>
      <c r="M21" s="52"/>
    </row>
    <row r="22" spans="1:13" ht="12.75">
      <c r="A22" s="52"/>
      <c r="B22" s="197"/>
      <c r="C22" s="51"/>
      <c r="D22" s="51"/>
      <c r="E22" s="51"/>
      <c r="F22" s="51"/>
      <c r="G22" s="51"/>
      <c r="H22" s="51"/>
      <c r="I22" s="51"/>
      <c r="J22" s="51"/>
      <c r="K22" s="198"/>
      <c r="L22" s="52"/>
      <c r="M22" s="52"/>
    </row>
    <row r="23" spans="1:13" ht="12.75">
      <c r="A23" s="52"/>
      <c r="B23" s="197"/>
      <c r="C23" s="51"/>
      <c r="D23" s="51"/>
      <c r="E23" s="51"/>
      <c r="F23" s="51"/>
      <c r="G23" s="51"/>
      <c r="H23" s="51"/>
      <c r="I23" s="51"/>
      <c r="J23" s="51"/>
      <c r="K23" s="198"/>
      <c r="L23" s="52"/>
      <c r="M23" s="52"/>
    </row>
    <row r="24" spans="1:13" ht="12.75">
      <c r="A24" s="52"/>
      <c r="B24" s="197"/>
      <c r="C24" s="51"/>
      <c r="D24" s="51"/>
      <c r="E24" s="51"/>
      <c r="F24" s="51"/>
      <c r="G24" s="51"/>
      <c r="H24" s="51"/>
      <c r="I24" s="51"/>
      <c r="J24" s="51"/>
      <c r="K24" s="198"/>
      <c r="L24" s="52"/>
      <c r="M24" s="52"/>
    </row>
    <row r="25" spans="2:13" ht="33.75">
      <c r="B25" s="199"/>
      <c r="C25" s="200"/>
      <c r="D25" s="200"/>
      <c r="E25" s="201"/>
      <c r="F25" s="163" t="s">
        <v>7</v>
      </c>
      <c r="G25" s="164"/>
      <c r="H25" s="164"/>
      <c r="I25" s="164"/>
      <c r="J25" s="164"/>
      <c r="K25" s="202"/>
      <c r="L25" s="53"/>
      <c r="M25" s="53"/>
    </row>
    <row r="26" spans="1:13" ht="12.75">
      <c r="A26" s="52"/>
      <c r="B26" s="203"/>
      <c r="C26" s="50"/>
      <c r="D26" s="50"/>
      <c r="E26" s="50"/>
      <c r="F26" s="50"/>
      <c r="G26" s="50"/>
      <c r="H26" s="50"/>
      <c r="I26" s="50"/>
      <c r="J26" s="50"/>
      <c r="K26" s="198"/>
      <c r="L26" s="52"/>
      <c r="M26" s="52"/>
    </row>
    <row r="27" spans="2:13" ht="18">
      <c r="B27" s="199"/>
      <c r="C27" s="200"/>
      <c r="D27" s="51"/>
      <c r="E27" s="51"/>
      <c r="F27" s="165" t="s">
        <v>182</v>
      </c>
      <c r="G27" s="165"/>
      <c r="H27" s="165"/>
      <c r="I27" s="200"/>
      <c r="J27" s="165"/>
      <c r="K27" s="198"/>
      <c r="L27" s="52"/>
      <c r="M27" s="52"/>
    </row>
    <row r="28" spans="1:13" ht="12.75">
      <c r="A28" s="52"/>
      <c r="B28" s="204"/>
      <c r="C28" s="144" t="s">
        <v>180</v>
      </c>
      <c r="D28" s="153"/>
      <c r="E28" s="153"/>
      <c r="F28" s="153"/>
      <c r="G28" s="153"/>
      <c r="H28" s="153"/>
      <c r="I28" s="154"/>
      <c r="J28" s="51"/>
      <c r="K28" s="198"/>
      <c r="L28" s="52"/>
      <c r="M28" s="52"/>
    </row>
    <row r="29" spans="1:13" ht="12.75">
      <c r="A29" s="52"/>
      <c r="B29" s="197"/>
      <c r="C29" s="51"/>
      <c r="D29" s="51"/>
      <c r="E29" s="51"/>
      <c r="F29" s="51"/>
      <c r="G29" s="51"/>
      <c r="H29" s="51"/>
      <c r="I29" s="51"/>
      <c r="J29" s="51"/>
      <c r="K29" s="198"/>
      <c r="L29" s="52"/>
      <c r="M29" s="52"/>
    </row>
    <row r="30" spans="1:13" ht="33.75">
      <c r="A30" s="56"/>
      <c r="B30" s="197"/>
      <c r="C30" s="51"/>
      <c r="D30" s="51"/>
      <c r="E30" s="51"/>
      <c r="F30" s="54" t="s">
        <v>313</v>
      </c>
      <c r="G30" s="55"/>
      <c r="H30" s="55"/>
      <c r="I30" s="55"/>
      <c r="J30" s="55"/>
      <c r="K30" s="205"/>
      <c r="L30" s="56"/>
      <c r="M30" s="56"/>
    </row>
    <row r="31" spans="1:13" ht="12.75">
      <c r="A31" s="56"/>
      <c r="B31" s="206"/>
      <c r="C31" s="55"/>
      <c r="D31" s="55"/>
      <c r="E31" s="55"/>
      <c r="F31" s="55"/>
      <c r="G31" s="55"/>
      <c r="H31" s="55"/>
      <c r="I31" s="55"/>
      <c r="J31" s="55"/>
      <c r="K31" s="205"/>
      <c r="L31" s="56"/>
      <c r="M31" s="56"/>
    </row>
    <row r="32" spans="1:13" ht="12.75">
      <c r="A32" s="56"/>
      <c r="B32" s="206"/>
      <c r="C32" s="55"/>
      <c r="D32" s="55"/>
      <c r="E32" s="55"/>
      <c r="F32" s="55"/>
      <c r="G32" s="55"/>
      <c r="H32" s="55"/>
      <c r="I32" s="55"/>
      <c r="J32" s="55"/>
      <c r="K32" s="205"/>
      <c r="L32" s="56"/>
      <c r="M32" s="56"/>
    </row>
    <row r="33" spans="1:13" ht="12.75">
      <c r="A33" s="56"/>
      <c r="B33" s="206"/>
      <c r="C33" s="55"/>
      <c r="D33" s="55"/>
      <c r="E33" s="55"/>
      <c r="F33" s="55"/>
      <c r="G33" s="55"/>
      <c r="H33" s="55"/>
      <c r="I33" s="55"/>
      <c r="J33" s="55"/>
      <c r="K33" s="205"/>
      <c r="L33" s="56"/>
      <c r="M33" s="56"/>
    </row>
    <row r="34" spans="1:13" ht="12.75">
      <c r="A34" s="56"/>
      <c r="B34" s="206"/>
      <c r="C34" s="55"/>
      <c r="D34" s="55"/>
      <c r="E34" s="55"/>
      <c r="F34" s="55"/>
      <c r="G34" s="55"/>
      <c r="H34" s="55"/>
      <c r="I34" s="55"/>
      <c r="J34" s="55"/>
      <c r="K34" s="205"/>
      <c r="L34" s="56"/>
      <c r="M34" s="56"/>
    </row>
    <row r="35" spans="1:13" ht="12.75">
      <c r="A35" s="56"/>
      <c r="B35" s="206"/>
      <c r="C35" s="55"/>
      <c r="D35" s="55"/>
      <c r="E35" s="55"/>
      <c r="F35" s="55"/>
      <c r="G35" s="55"/>
      <c r="H35" s="55"/>
      <c r="I35" s="55"/>
      <c r="J35" s="55"/>
      <c r="K35" s="205"/>
      <c r="L35" s="56"/>
      <c r="M35" s="56"/>
    </row>
    <row r="36" spans="1:13" ht="12.75">
      <c r="A36" s="56"/>
      <c r="B36" s="206"/>
      <c r="C36" s="42" t="s">
        <v>181</v>
      </c>
      <c r="D36" s="42"/>
      <c r="E36" s="42"/>
      <c r="F36" s="42"/>
      <c r="G36" s="42"/>
      <c r="H36" s="45" t="s">
        <v>47</v>
      </c>
      <c r="I36" s="45"/>
      <c r="J36" s="55"/>
      <c r="K36" s="205"/>
      <c r="L36" s="56"/>
      <c r="M36" s="56"/>
    </row>
    <row r="37" spans="1:13" ht="12.75">
      <c r="A37" s="56"/>
      <c r="B37" s="206"/>
      <c r="C37" s="42" t="s">
        <v>43</v>
      </c>
      <c r="D37" s="42"/>
      <c r="E37" s="42"/>
      <c r="F37" s="42"/>
      <c r="G37" s="42"/>
      <c r="H37" s="49" t="s">
        <v>47</v>
      </c>
      <c r="I37" s="49"/>
      <c r="J37" s="55"/>
      <c r="K37" s="205"/>
      <c r="L37" s="56"/>
      <c r="M37" s="56"/>
    </row>
    <row r="38" spans="1:13" ht="12.75">
      <c r="A38" s="56"/>
      <c r="B38" s="206"/>
      <c r="C38" s="42"/>
      <c r="D38" s="42"/>
      <c r="E38" s="42"/>
      <c r="F38" s="42"/>
      <c r="G38" s="42"/>
      <c r="H38" s="49"/>
      <c r="I38" s="49"/>
      <c r="J38" s="55"/>
      <c r="K38" s="205"/>
      <c r="L38" s="56"/>
      <c r="M38" s="56"/>
    </row>
    <row r="39" spans="1:13" ht="12.75">
      <c r="A39" s="56"/>
      <c r="B39" s="206"/>
      <c r="C39" s="42"/>
      <c r="D39" s="42"/>
      <c r="E39" s="42"/>
      <c r="F39" s="42"/>
      <c r="G39" s="42"/>
      <c r="H39" s="50"/>
      <c r="I39" s="50"/>
      <c r="J39" s="55"/>
      <c r="K39" s="205"/>
      <c r="L39" s="56"/>
      <c r="M39" s="56"/>
    </row>
    <row r="40" spans="1:13" ht="12.75">
      <c r="A40" s="56"/>
      <c r="B40" s="206"/>
      <c r="C40" s="42"/>
      <c r="D40" s="42"/>
      <c r="E40" s="42"/>
      <c r="F40" s="42"/>
      <c r="G40" s="42"/>
      <c r="H40" s="42"/>
      <c r="I40" s="42"/>
      <c r="J40" s="55"/>
      <c r="K40" s="205"/>
      <c r="L40" s="56"/>
      <c r="M40" s="56"/>
    </row>
    <row r="41" spans="1:13" ht="12.75">
      <c r="A41" s="56"/>
      <c r="B41" s="206"/>
      <c r="C41" s="42" t="s">
        <v>48</v>
      </c>
      <c r="D41" s="42"/>
      <c r="E41" s="42"/>
      <c r="F41" s="42"/>
      <c r="G41" s="50" t="s">
        <v>44</v>
      </c>
      <c r="H41" s="45" t="s">
        <v>314</v>
      </c>
      <c r="I41" s="45"/>
      <c r="J41" s="55"/>
      <c r="K41" s="205"/>
      <c r="L41" s="56"/>
      <c r="M41" s="56"/>
    </row>
    <row r="42" spans="1:13" ht="12.75">
      <c r="A42" s="46"/>
      <c r="B42" s="195"/>
      <c r="C42" s="42"/>
      <c r="D42" s="42"/>
      <c r="E42" s="42"/>
      <c r="F42" s="42"/>
      <c r="G42" s="50" t="s">
        <v>45</v>
      </c>
      <c r="H42" s="49" t="s">
        <v>315</v>
      </c>
      <c r="I42" s="49"/>
      <c r="J42" s="42"/>
      <c r="K42" s="196"/>
      <c r="L42" s="56"/>
      <c r="M42" s="56"/>
    </row>
    <row r="43" spans="1:13" ht="12.75">
      <c r="A43" s="46"/>
      <c r="B43" s="195"/>
      <c r="C43" s="42"/>
      <c r="D43" s="42"/>
      <c r="E43" s="42"/>
      <c r="F43" s="42"/>
      <c r="G43" s="50"/>
      <c r="H43" s="50"/>
      <c r="I43" s="50"/>
      <c r="J43" s="42"/>
      <c r="K43" s="196"/>
      <c r="L43" s="56"/>
      <c r="M43" s="56"/>
    </row>
    <row r="44" spans="1:13" ht="12.75">
      <c r="A44" s="46"/>
      <c r="B44" s="195"/>
      <c r="C44" s="42"/>
      <c r="D44" s="42"/>
      <c r="E44" s="42"/>
      <c r="F44" s="42"/>
      <c r="G44" s="50"/>
      <c r="H44" s="50"/>
      <c r="I44" s="50"/>
      <c r="J44" s="42"/>
      <c r="K44" s="196"/>
      <c r="L44" s="56"/>
      <c r="M44" s="56"/>
    </row>
    <row r="45" spans="1:13" ht="12.75">
      <c r="A45" s="46"/>
      <c r="B45" s="195"/>
      <c r="C45" s="42" t="s">
        <v>46</v>
      </c>
      <c r="D45" s="42"/>
      <c r="E45" s="42"/>
      <c r="F45" s="50"/>
      <c r="G45" s="42"/>
      <c r="H45" s="145" t="s">
        <v>345</v>
      </c>
      <c r="I45" s="145"/>
      <c r="J45" s="42"/>
      <c r="K45" s="196"/>
      <c r="L45" s="56"/>
      <c r="M45" s="56"/>
    </row>
    <row r="46" spans="1:13" ht="12.75">
      <c r="A46" s="46"/>
      <c r="B46" s="195"/>
      <c r="C46" s="42"/>
      <c r="D46" s="42"/>
      <c r="E46" s="42"/>
      <c r="F46" s="42"/>
      <c r="G46" s="42"/>
      <c r="H46" s="42"/>
      <c r="I46" s="42"/>
      <c r="J46" s="42"/>
      <c r="K46" s="196"/>
      <c r="L46" s="56"/>
      <c r="M46" s="56"/>
    </row>
    <row r="47" spans="1:13" ht="12.75">
      <c r="A47" s="52"/>
      <c r="B47" s="197"/>
      <c r="C47" s="42"/>
      <c r="D47" s="42"/>
      <c r="E47" s="42"/>
      <c r="F47" s="42"/>
      <c r="G47" s="50"/>
      <c r="H47" s="50"/>
      <c r="I47" s="50"/>
      <c r="J47" s="51"/>
      <c r="K47" s="198"/>
      <c r="L47" s="56"/>
      <c r="M47" s="56"/>
    </row>
    <row r="48" spans="1:13" ht="15">
      <c r="A48" s="58"/>
      <c r="B48" s="207"/>
      <c r="C48" s="42"/>
      <c r="D48" s="42"/>
      <c r="E48" s="42"/>
      <c r="F48" s="42"/>
      <c r="G48" s="50"/>
      <c r="H48" s="50"/>
      <c r="I48" s="50"/>
      <c r="J48" s="57"/>
      <c r="K48" s="208"/>
      <c r="L48" s="56"/>
      <c r="M48" s="56"/>
    </row>
    <row r="49" spans="1:13" ht="15">
      <c r="A49" s="58"/>
      <c r="B49" s="207"/>
      <c r="C49" s="57"/>
      <c r="D49" s="57"/>
      <c r="E49" s="57"/>
      <c r="F49" s="57"/>
      <c r="G49" s="57"/>
      <c r="H49" s="57"/>
      <c r="I49" s="57"/>
      <c r="J49" s="57"/>
      <c r="K49" s="208"/>
      <c r="L49" s="46"/>
      <c r="M49" s="46"/>
    </row>
    <row r="50" spans="2:13" ht="13.5" thickBot="1">
      <c r="B50" s="209"/>
      <c r="C50" s="210"/>
      <c r="D50" s="210"/>
      <c r="E50" s="210"/>
      <c r="F50" s="210"/>
      <c r="G50" s="210"/>
      <c r="H50" s="210"/>
      <c r="I50" s="210"/>
      <c r="J50" s="210"/>
      <c r="K50" s="211"/>
      <c r="L50" s="46"/>
      <c r="M50" s="46"/>
    </row>
    <row r="51" spans="12:13" ht="12.75">
      <c r="L51" s="46"/>
      <c r="M51" s="46"/>
    </row>
    <row r="52" spans="12:13" ht="12.75">
      <c r="L52" s="52"/>
      <c r="M52" s="52"/>
    </row>
    <row r="53" spans="12:13" ht="15">
      <c r="L53" s="58"/>
      <c r="M53" s="58"/>
    </row>
    <row r="54" spans="12:13" ht="15">
      <c r="L54" s="58"/>
      <c r="M54" s="58"/>
    </row>
    <row r="55" spans="12:13" ht="15">
      <c r="L55" s="58"/>
      <c r="M55" s="58"/>
    </row>
  </sheetData>
  <sheetProtection/>
  <printOptions horizontalCentered="1" verticalCentered="1"/>
  <pageMargins left="0" right="0" top="0" bottom="0" header="0.511811023622047" footer="0.511811023622047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2"/>
  <sheetViews>
    <sheetView zoomScale="85" zoomScaleNormal="85" zoomScalePageLayoutView="0" workbookViewId="0" topLeftCell="A1">
      <selection activeCell="F42" sqref="F42"/>
    </sheetView>
  </sheetViews>
  <sheetFormatPr defaultColWidth="9.140625" defaultRowHeight="12.75"/>
  <cols>
    <col min="1" max="1" width="2.140625" style="72" customWidth="1"/>
    <col min="2" max="2" width="3.7109375" style="73" customWidth="1"/>
    <col min="3" max="3" width="2.7109375" style="73" customWidth="1"/>
    <col min="4" max="4" width="4.00390625" style="73" customWidth="1"/>
    <col min="5" max="5" width="45.7109375" style="72" customWidth="1"/>
    <col min="6" max="6" width="20.140625" style="74" customWidth="1"/>
    <col min="7" max="7" width="20.00390625" style="74" customWidth="1"/>
    <col min="8" max="8" width="4.28125" style="72" customWidth="1"/>
    <col min="9" max="11" width="11.140625" style="72" customWidth="1"/>
    <col min="12" max="12" width="10.00390625" style="72" customWidth="1"/>
    <col min="13" max="16384" width="9.140625" style="72" customWidth="1"/>
  </cols>
  <sheetData>
    <row r="1" spans="1:7" ht="32.25" customHeight="1">
      <c r="A1" s="63"/>
      <c r="B1" s="267" t="s">
        <v>243</v>
      </c>
      <c r="C1" s="267"/>
      <c r="D1" s="268"/>
      <c r="E1" s="191"/>
      <c r="F1" s="189"/>
      <c r="G1" s="190" t="s">
        <v>126</v>
      </c>
    </row>
    <row r="2" spans="1:7" ht="18">
      <c r="A2" s="63"/>
      <c r="B2" s="60"/>
      <c r="C2" s="61"/>
      <c r="D2" s="61"/>
      <c r="E2" s="62"/>
      <c r="F2" s="64"/>
      <c r="G2" s="64"/>
    </row>
    <row r="3" spans="1:7" ht="15">
      <c r="A3" s="65"/>
      <c r="B3" s="383" t="s">
        <v>316</v>
      </c>
      <c r="C3" s="383"/>
      <c r="D3" s="383"/>
      <c r="E3" s="383"/>
      <c r="F3" s="383"/>
      <c r="G3" s="383"/>
    </row>
    <row r="4" spans="1:7" ht="13.5" thickBot="1">
      <c r="A4" s="52"/>
      <c r="B4" s="66"/>
      <c r="C4" s="66"/>
      <c r="D4" s="66"/>
      <c r="E4" s="52"/>
      <c r="F4" s="67"/>
      <c r="G4" s="67"/>
    </row>
    <row r="5" spans="1:7" ht="12.75">
      <c r="A5" s="52"/>
      <c r="B5" s="384" t="s">
        <v>2</v>
      </c>
      <c r="C5" s="386" t="s">
        <v>8</v>
      </c>
      <c r="D5" s="387"/>
      <c r="E5" s="388"/>
      <c r="F5" s="111" t="s">
        <v>64</v>
      </c>
      <c r="G5" s="112" t="s">
        <v>64</v>
      </c>
    </row>
    <row r="6" spans="1:7" ht="18.75" customHeight="1" thickBot="1">
      <c r="A6" s="52"/>
      <c r="B6" s="385"/>
      <c r="C6" s="389"/>
      <c r="D6" s="355"/>
      <c r="E6" s="356"/>
      <c r="F6" s="300" t="s">
        <v>65</v>
      </c>
      <c r="G6" s="301" t="s">
        <v>121</v>
      </c>
    </row>
    <row r="7" spans="1:7" ht="18.75" customHeight="1" thickBot="1">
      <c r="A7" s="69"/>
      <c r="B7" s="299" t="s">
        <v>3</v>
      </c>
      <c r="C7" s="357" t="s">
        <v>122</v>
      </c>
      <c r="D7" s="346"/>
      <c r="E7" s="347"/>
      <c r="F7" s="306">
        <f>F8+F11+F17</f>
        <v>869623</v>
      </c>
      <c r="G7" s="307">
        <v>424786</v>
      </c>
    </row>
    <row r="8" spans="1:7" ht="20.25" customHeight="1">
      <c r="A8" s="69"/>
      <c r="B8" s="113"/>
      <c r="C8" s="124">
        <v>1</v>
      </c>
      <c r="D8" s="302" t="s">
        <v>9</v>
      </c>
      <c r="E8" s="303"/>
      <c r="F8" s="304">
        <f>F9+F10</f>
        <v>24870</v>
      </c>
      <c r="G8" s="305">
        <v>6127</v>
      </c>
    </row>
    <row r="9" spans="1:7" ht="15.75">
      <c r="A9" s="71"/>
      <c r="B9" s="113"/>
      <c r="C9" s="117"/>
      <c r="D9" s="120" t="s">
        <v>49</v>
      </c>
      <c r="E9" s="121" t="s">
        <v>21</v>
      </c>
      <c r="F9" s="173">
        <v>24870</v>
      </c>
      <c r="G9" s="174">
        <v>6127</v>
      </c>
    </row>
    <row r="10" spans="1:7" ht="15.75">
      <c r="A10" s="71"/>
      <c r="B10" s="114"/>
      <c r="C10" s="117"/>
      <c r="D10" s="120" t="s">
        <v>49</v>
      </c>
      <c r="E10" s="121" t="s">
        <v>22</v>
      </c>
      <c r="F10" s="173"/>
      <c r="G10" s="174"/>
    </row>
    <row r="11" spans="1:7" ht="21.75" customHeight="1">
      <c r="A11" s="69"/>
      <c r="B11" s="113"/>
      <c r="C11" s="117">
        <v>3</v>
      </c>
      <c r="D11" s="118" t="s">
        <v>123</v>
      </c>
      <c r="E11" s="119"/>
      <c r="F11" s="224">
        <f>F12+F13+F14+F15+F16</f>
        <v>663573</v>
      </c>
      <c r="G11" s="225">
        <v>181329</v>
      </c>
    </row>
    <row r="12" spans="1:7" ht="15">
      <c r="A12" s="71"/>
      <c r="B12" s="113"/>
      <c r="C12" s="122"/>
      <c r="D12" s="120" t="s">
        <v>49</v>
      </c>
      <c r="E12" s="121" t="s">
        <v>341</v>
      </c>
      <c r="F12" s="173">
        <v>425500</v>
      </c>
      <c r="G12" s="174"/>
    </row>
    <row r="13" spans="1:23" ht="15">
      <c r="A13" s="71"/>
      <c r="B13" s="114"/>
      <c r="C13" s="122"/>
      <c r="D13" s="120" t="s">
        <v>49</v>
      </c>
      <c r="E13" s="121" t="s">
        <v>236</v>
      </c>
      <c r="F13" s="173">
        <v>1657</v>
      </c>
      <c r="G13" s="174">
        <v>105834</v>
      </c>
      <c r="I13" s="154"/>
      <c r="J13" s="379"/>
      <c r="K13" s="379"/>
      <c r="L13" s="350"/>
      <c r="M13" s="348"/>
      <c r="N13" s="14"/>
      <c r="O13" s="348"/>
      <c r="P13" s="348"/>
      <c r="Q13" s="154"/>
      <c r="R13" s="379"/>
      <c r="S13" s="379"/>
      <c r="T13" s="350"/>
      <c r="U13" s="348"/>
      <c r="V13" s="348"/>
      <c r="W13" s="348"/>
    </row>
    <row r="14" spans="1:23" ht="15">
      <c r="A14" s="71"/>
      <c r="B14" s="114"/>
      <c r="C14" s="122"/>
      <c r="D14" s="120" t="s">
        <v>49</v>
      </c>
      <c r="E14" s="121" t="s">
        <v>127</v>
      </c>
      <c r="F14" s="173"/>
      <c r="G14" s="174"/>
      <c r="I14" s="348"/>
      <c r="J14" s="14"/>
      <c r="K14" s="348"/>
      <c r="L14" s="350"/>
      <c r="M14" s="348"/>
      <c r="N14" s="348"/>
      <c r="O14" s="348"/>
      <c r="P14" s="348"/>
      <c r="Q14" s="348"/>
      <c r="R14" s="348"/>
      <c r="S14" s="348"/>
      <c r="T14" s="350"/>
      <c r="U14" s="348"/>
      <c r="V14" s="348"/>
      <c r="W14" s="348"/>
    </row>
    <row r="15" spans="1:23" ht="15">
      <c r="A15" s="71"/>
      <c r="B15" s="114"/>
      <c r="C15" s="122"/>
      <c r="D15" s="120" t="s">
        <v>49</v>
      </c>
      <c r="E15" s="121" t="s">
        <v>186</v>
      </c>
      <c r="F15" s="173">
        <v>236416</v>
      </c>
      <c r="G15" s="174">
        <v>75495</v>
      </c>
      <c r="I15" s="348"/>
      <c r="J15" s="348"/>
      <c r="K15" s="154"/>
      <c r="L15" s="348"/>
      <c r="M15" s="351"/>
      <c r="N15" s="351"/>
      <c r="O15" s="351"/>
      <c r="P15" s="348"/>
      <c r="Q15" s="348"/>
      <c r="R15" s="348"/>
      <c r="S15" s="154"/>
      <c r="T15" s="348"/>
      <c r="U15" s="351"/>
      <c r="V15" s="348"/>
      <c r="W15" s="348"/>
    </row>
    <row r="16" spans="1:23" ht="15">
      <c r="A16" s="71"/>
      <c r="B16" s="114"/>
      <c r="C16" s="122"/>
      <c r="D16" s="120" t="s">
        <v>49</v>
      </c>
      <c r="E16" s="121" t="s">
        <v>187</v>
      </c>
      <c r="F16" s="173"/>
      <c r="G16" s="174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</row>
    <row r="17" spans="1:23" ht="22.5" customHeight="1">
      <c r="A17" s="69"/>
      <c r="B17" s="114"/>
      <c r="C17" s="117">
        <v>4</v>
      </c>
      <c r="D17" s="118" t="s">
        <v>10</v>
      </c>
      <c r="E17" s="119"/>
      <c r="F17" s="224">
        <f>F18+F19+F20+F21+F22+F23</f>
        <v>181180</v>
      </c>
      <c r="G17" s="225">
        <v>237330</v>
      </c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</row>
    <row r="18" spans="1:23" ht="15">
      <c r="A18" s="71"/>
      <c r="B18" s="113"/>
      <c r="C18" s="122"/>
      <c r="D18" s="120" t="s">
        <v>49</v>
      </c>
      <c r="E18" s="121" t="s">
        <v>11</v>
      </c>
      <c r="F18" s="335">
        <v>181180</v>
      </c>
      <c r="G18" s="174">
        <v>237330</v>
      </c>
      <c r="I18" s="349"/>
      <c r="J18" s="349"/>
      <c r="K18" s="348"/>
      <c r="L18" s="348"/>
      <c r="M18" s="349"/>
      <c r="N18" s="349"/>
      <c r="O18" s="349"/>
      <c r="P18" s="348"/>
      <c r="Q18" s="348"/>
      <c r="R18" s="348"/>
      <c r="S18" s="348"/>
      <c r="T18" s="348"/>
      <c r="U18" s="348"/>
      <c r="V18" s="348"/>
      <c r="W18" s="348"/>
    </row>
    <row r="19" spans="1:23" ht="15">
      <c r="A19" s="71"/>
      <c r="B19" s="114"/>
      <c r="C19" s="122"/>
      <c r="D19" s="120" t="s">
        <v>49</v>
      </c>
      <c r="E19" s="121" t="s">
        <v>12</v>
      </c>
      <c r="F19" s="173"/>
      <c r="G19" s="174"/>
      <c r="I19" s="348"/>
      <c r="J19" s="348"/>
      <c r="K19" s="348"/>
      <c r="L19" s="348"/>
      <c r="M19" s="349"/>
      <c r="N19" s="349"/>
      <c r="O19" s="349"/>
      <c r="P19" s="154"/>
      <c r="Q19" s="348"/>
      <c r="R19" s="348"/>
      <c r="S19" s="348"/>
      <c r="T19" s="348"/>
      <c r="U19" s="348"/>
      <c r="V19" s="348"/>
      <c r="W19" s="348"/>
    </row>
    <row r="20" spans="1:23" ht="15">
      <c r="A20" s="71"/>
      <c r="B20" s="114"/>
      <c r="C20" s="122"/>
      <c r="D20" s="120" t="s">
        <v>49</v>
      </c>
      <c r="E20" s="121" t="s">
        <v>124</v>
      </c>
      <c r="F20" s="173"/>
      <c r="G20" s="174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</row>
    <row r="21" spans="1:23" ht="15">
      <c r="A21" s="71"/>
      <c r="B21" s="114"/>
      <c r="C21" s="122"/>
      <c r="D21" s="120" t="s">
        <v>49</v>
      </c>
      <c r="E21" s="121" t="s">
        <v>13</v>
      </c>
      <c r="F21" s="173"/>
      <c r="G21" s="174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9"/>
      <c r="U21" s="348"/>
      <c r="V21" s="348"/>
      <c r="W21" s="348"/>
    </row>
    <row r="22" spans="1:7" ht="15">
      <c r="A22" s="71"/>
      <c r="B22" s="114"/>
      <c r="C22" s="122"/>
      <c r="D22" s="120" t="s">
        <v>49</v>
      </c>
      <c r="E22" s="121" t="s">
        <v>14</v>
      </c>
      <c r="F22" s="173"/>
      <c r="G22" s="174"/>
    </row>
    <row r="23" spans="1:7" ht="15">
      <c r="A23" s="71"/>
      <c r="B23" s="114"/>
      <c r="C23" s="122"/>
      <c r="D23" s="120" t="s">
        <v>49</v>
      </c>
      <c r="E23" s="121"/>
      <c r="F23" s="173"/>
      <c r="G23" s="174"/>
    </row>
    <row r="24" spans="1:7" ht="21.75" customHeight="1">
      <c r="A24" s="69"/>
      <c r="B24" s="115" t="s">
        <v>4</v>
      </c>
      <c r="C24" s="343" t="s">
        <v>15</v>
      </c>
      <c r="D24" s="344"/>
      <c r="E24" s="345"/>
      <c r="F24" s="224">
        <f>F25+F26+F31</f>
        <v>29815824</v>
      </c>
      <c r="G24" s="225">
        <v>30790770</v>
      </c>
    </row>
    <row r="25" spans="1:7" ht="19.5" customHeight="1">
      <c r="A25" s="69"/>
      <c r="B25" s="113"/>
      <c r="C25" s="117">
        <v>1</v>
      </c>
      <c r="D25" s="118" t="s">
        <v>16</v>
      </c>
      <c r="E25" s="119"/>
      <c r="F25" s="173"/>
      <c r="G25" s="174"/>
    </row>
    <row r="26" spans="1:7" ht="22.5" customHeight="1">
      <c r="A26" s="69"/>
      <c r="B26" s="113"/>
      <c r="C26" s="117">
        <v>2</v>
      </c>
      <c r="D26" s="118" t="s">
        <v>17</v>
      </c>
      <c r="E26" s="123"/>
      <c r="F26" s="224">
        <f>F27+F28+F29+F30</f>
        <v>29815824</v>
      </c>
      <c r="G26" s="225">
        <v>30790770</v>
      </c>
    </row>
    <row r="27" spans="1:7" ht="15">
      <c r="A27" s="71"/>
      <c r="B27" s="113"/>
      <c r="C27" s="122"/>
      <c r="D27" s="120" t="s">
        <v>49</v>
      </c>
      <c r="E27" s="121" t="s">
        <v>19</v>
      </c>
      <c r="F27" s="173"/>
      <c r="G27" s="174"/>
    </row>
    <row r="28" spans="1:7" ht="15">
      <c r="A28" s="71"/>
      <c r="B28" s="114"/>
      <c r="C28" s="122"/>
      <c r="D28" s="120" t="s">
        <v>49</v>
      </c>
      <c r="E28" s="121" t="s">
        <v>5</v>
      </c>
      <c r="F28" s="173"/>
      <c r="G28" s="174"/>
    </row>
    <row r="29" spans="1:7" ht="15">
      <c r="A29" s="71"/>
      <c r="B29" s="114"/>
      <c r="C29" s="122"/>
      <c r="D29" s="120" t="s">
        <v>49</v>
      </c>
      <c r="E29" s="121" t="s">
        <v>53</v>
      </c>
      <c r="F29" s="173">
        <v>29815824</v>
      </c>
      <c r="G29" s="174">
        <v>30790770</v>
      </c>
    </row>
    <row r="30" spans="1:7" ht="15">
      <c r="A30" s="71"/>
      <c r="B30" s="114"/>
      <c r="C30" s="122"/>
      <c r="D30" s="120" t="s">
        <v>49</v>
      </c>
      <c r="E30" s="121" t="s">
        <v>60</v>
      </c>
      <c r="F30" s="173"/>
      <c r="G30" s="174"/>
    </row>
    <row r="31" spans="1:7" ht="20.25" customHeight="1">
      <c r="A31" s="69"/>
      <c r="B31" s="113"/>
      <c r="C31" s="117">
        <v>6</v>
      </c>
      <c r="D31" s="118" t="s">
        <v>18</v>
      </c>
      <c r="E31" s="119"/>
      <c r="F31" s="173"/>
      <c r="G31" s="174"/>
    </row>
    <row r="32" spans="1:11" ht="25.5" customHeight="1" thickBot="1">
      <c r="A32" s="69"/>
      <c r="B32" s="116"/>
      <c r="C32" s="380" t="s">
        <v>36</v>
      </c>
      <c r="D32" s="381"/>
      <c r="E32" s="382"/>
      <c r="F32" s="226">
        <f>F7+F24</f>
        <v>30685447</v>
      </c>
      <c r="G32" s="226">
        <v>31215556</v>
      </c>
      <c r="I32" s="74"/>
      <c r="J32" s="74"/>
      <c r="K32" s="74"/>
    </row>
  </sheetData>
  <sheetProtection/>
  <mergeCells count="8">
    <mergeCell ref="R13:S13"/>
    <mergeCell ref="C32:E32"/>
    <mergeCell ref="B3:G3"/>
    <mergeCell ref="B5:B6"/>
    <mergeCell ref="C5:E6"/>
    <mergeCell ref="C7:E7"/>
    <mergeCell ref="C24:E24"/>
    <mergeCell ref="J13:K1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3">
      <selection activeCell="I32" sqref="I32"/>
    </sheetView>
  </sheetViews>
  <sheetFormatPr defaultColWidth="9.140625" defaultRowHeight="12.75"/>
  <cols>
    <col min="1" max="1" width="1.8515625" style="72" customWidth="1"/>
    <col min="2" max="2" width="3.7109375" style="73" customWidth="1"/>
    <col min="3" max="3" width="3.8515625" style="73" customWidth="1"/>
    <col min="4" max="4" width="4.00390625" style="73" customWidth="1"/>
    <col min="5" max="5" width="49.00390625" style="72" customWidth="1"/>
    <col min="6" max="6" width="19.00390625" style="74" customWidth="1"/>
    <col min="7" max="7" width="18.57421875" style="74" customWidth="1"/>
    <col min="8" max="8" width="4.140625" style="72" customWidth="1"/>
    <col min="9" max="10" width="10.140625" style="72" bestFit="1" customWidth="1"/>
    <col min="11" max="16384" width="9.140625" style="72" customWidth="1"/>
  </cols>
  <sheetData>
    <row r="1" spans="2:8" ht="15">
      <c r="B1" s="175"/>
      <c r="C1" s="175"/>
      <c r="D1" s="175"/>
      <c r="E1" s="58"/>
      <c r="F1" s="176"/>
      <c r="G1" s="176"/>
      <c r="H1" s="58"/>
    </row>
    <row r="2" spans="1:8" ht="18">
      <c r="A2" s="63"/>
      <c r="B2" s="267" t="s">
        <v>243</v>
      </c>
      <c r="C2" s="267"/>
      <c r="D2" s="268"/>
      <c r="E2" s="191"/>
      <c r="F2" s="270"/>
      <c r="G2" s="271" t="s">
        <v>126</v>
      </c>
      <c r="H2" s="177"/>
    </row>
    <row r="3" spans="1:8" ht="15">
      <c r="A3" s="63"/>
      <c r="B3" s="60"/>
      <c r="C3" s="166"/>
      <c r="D3" s="166"/>
      <c r="E3" s="179"/>
      <c r="F3" s="178"/>
      <c r="G3" s="178"/>
      <c r="H3" s="177"/>
    </row>
    <row r="4" spans="1:8" ht="20.25" customHeight="1">
      <c r="A4" s="65"/>
      <c r="B4" s="383" t="s">
        <v>316</v>
      </c>
      <c r="C4" s="383"/>
      <c r="D4" s="383"/>
      <c r="E4" s="383"/>
      <c r="F4" s="383"/>
      <c r="G4" s="383"/>
      <c r="H4" s="177"/>
    </row>
    <row r="5" spans="1:8" ht="15.75" thickBot="1">
      <c r="A5" s="52"/>
      <c r="B5" s="175"/>
      <c r="C5" s="175"/>
      <c r="D5" s="175"/>
      <c r="E5" s="58"/>
      <c r="F5" s="176"/>
      <c r="G5" s="176"/>
      <c r="H5" s="58"/>
    </row>
    <row r="6" spans="1:8" ht="15">
      <c r="A6" s="65"/>
      <c r="B6" s="390" t="s">
        <v>2</v>
      </c>
      <c r="C6" s="392" t="s">
        <v>31</v>
      </c>
      <c r="D6" s="393"/>
      <c r="E6" s="394"/>
      <c r="F6" s="180" t="s">
        <v>64</v>
      </c>
      <c r="G6" s="181" t="s">
        <v>64</v>
      </c>
      <c r="H6" s="177"/>
    </row>
    <row r="7" spans="1:8" ht="17.25" customHeight="1">
      <c r="A7" s="65"/>
      <c r="B7" s="391"/>
      <c r="C7" s="395"/>
      <c r="D7" s="396"/>
      <c r="E7" s="397"/>
      <c r="F7" s="182" t="s">
        <v>65</v>
      </c>
      <c r="G7" s="183" t="s">
        <v>121</v>
      </c>
      <c r="H7" s="177"/>
    </row>
    <row r="8" spans="1:9" ht="22.5" customHeight="1">
      <c r="A8" s="69"/>
      <c r="B8" s="184" t="s">
        <v>3</v>
      </c>
      <c r="C8" s="343" t="s">
        <v>32</v>
      </c>
      <c r="D8" s="344"/>
      <c r="E8" s="345"/>
      <c r="F8" s="227">
        <f>F9+F12</f>
        <v>14949740</v>
      </c>
      <c r="G8" s="227">
        <v>16018083</v>
      </c>
      <c r="H8" s="177"/>
      <c r="I8" s="74"/>
    </row>
    <row r="9" spans="1:8" ht="24" customHeight="1">
      <c r="A9" s="69"/>
      <c r="B9" s="187"/>
      <c r="C9" s="117">
        <v>2</v>
      </c>
      <c r="D9" s="118" t="s">
        <v>20</v>
      </c>
      <c r="E9" s="119"/>
      <c r="F9" s="227">
        <f>F10+F11</f>
        <v>0</v>
      </c>
      <c r="G9" s="228">
        <f>G10+G11</f>
        <v>11680000</v>
      </c>
      <c r="H9" s="177"/>
    </row>
    <row r="10" spans="1:8" ht="15">
      <c r="A10" s="71"/>
      <c r="B10" s="187"/>
      <c r="C10" s="122"/>
      <c r="D10" s="120" t="s">
        <v>49</v>
      </c>
      <c r="E10" s="121" t="s">
        <v>54</v>
      </c>
      <c r="F10" s="185"/>
      <c r="G10" s="186"/>
      <c r="H10" s="177"/>
    </row>
    <row r="11" spans="1:10" ht="15">
      <c r="A11" s="71"/>
      <c r="B11" s="187"/>
      <c r="C11" s="122"/>
      <c r="D11" s="120" t="s">
        <v>49</v>
      </c>
      <c r="E11" s="121" t="s">
        <v>125</v>
      </c>
      <c r="F11" s="185">
        <v>0</v>
      </c>
      <c r="G11" s="186">
        <v>11680000</v>
      </c>
      <c r="H11" s="177"/>
      <c r="J11" s="74"/>
    </row>
    <row r="12" spans="1:8" ht="27.75" customHeight="1">
      <c r="A12" s="69"/>
      <c r="B12" s="187"/>
      <c r="C12" s="117">
        <v>3</v>
      </c>
      <c r="D12" s="118" t="s">
        <v>128</v>
      </c>
      <c r="E12" s="119"/>
      <c r="F12" s="227">
        <f>F13+F14+F15+F16+F17+F18+F19+F20+F21</f>
        <v>14949740</v>
      </c>
      <c r="G12" s="227">
        <v>4338083</v>
      </c>
      <c r="H12" s="177"/>
    </row>
    <row r="13" spans="1:8" ht="15">
      <c r="A13" s="71"/>
      <c r="B13" s="187"/>
      <c r="C13" s="122"/>
      <c r="D13" s="120" t="s">
        <v>49</v>
      </c>
      <c r="E13" s="121" t="s">
        <v>25</v>
      </c>
      <c r="F13" s="185"/>
      <c r="G13" s="186"/>
      <c r="H13" s="177"/>
    </row>
    <row r="14" spans="1:8" ht="15">
      <c r="A14" s="71"/>
      <c r="B14" s="187"/>
      <c r="C14" s="122"/>
      <c r="D14" s="120" t="s">
        <v>49</v>
      </c>
      <c r="E14" s="121" t="s">
        <v>39</v>
      </c>
      <c r="F14" s="185"/>
      <c r="G14" s="186">
        <v>62992</v>
      </c>
      <c r="H14" s="177"/>
    </row>
    <row r="15" spans="1:15" ht="15">
      <c r="A15" s="71"/>
      <c r="B15" s="187"/>
      <c r="C15" s="122"/>
      <c r="D15" s="120" t="s">
        <v>49</v>
      </c>
      <c r="E15" s="121" t="s">
        <v>55</v>
      </c>
      <c r="F15" s="185">
        <v>18232</v>
      </c>
      <c r="G15" s="186">
        <v>20564</v>
      </c>
      <c r="H15" s="177"/>
      <c r="J15" s="16"/>
      <c r="O15" s="74"/>
    </row>
    <row r="16" spans="1:10" ht="15">
      <c r="A16" s="71"/>
      <c r="B16" s="187"/>
      <c r="C16" s="122"/>
      <c r="D16" s="120" t="s">
        <v>49</v>
      </c>
      <c r="E16" s="121" t="s">
        <v>56</v>
      </c>
      <c r="F16" s="185">
        <v>1600</v>
      </c>
      <c r="G16" s="186">
        <v>1600</v>
      </c>
      <c r="H16" s="177"/>
      <c r="J16" s="16"/>
    </row>
    <row r="17" spans="1:8" ht="15">
      <c r="A17" s="71"/>
      <c r="B17" s="187"/>
      <c r="C17" s="122"/>
      <c r="D17" s="120" t="s">
        <v>49</v>
      </c>
      <c r="E17" s="121" t="s">
        <v>57</v>
      </c>
      <c r="F17" s="185"/>
      <c r="G17" s="186"/>
      <c r="H17" s="177"/>
    </row>
    <row r="18" spans="1:12" ht="15">
      <c r="A18" s="71"/>
      <c r="B18" s="187"/>
      <c r="C18" s="122"/>
      <c r="D18" s="120" t="s">
        <v>49</v>
      </c>
      <c r="E18" s="121" t="s">
        <v>58</v>
      </c>
      <c r="F18" s="185"/>
      <c r="G18" s="186"/>
      <c r="H18" s="177"/>
      <c r="L18" s="74"/>
    </row>
    <row r="19" spans="1:8" ht="15">
      <c r="A19" s="71"/>
      <c r="B19" s="187"/>
      <c r="C19" s="122"/>
      <c r="D19" s="120" t="s">
        <v>49</v>
      </c>
      <c r="E19" s="121" t="s">
        <v>59</v>
      </c>
      <c r="F19" s="185"/>
      <c r="G19" s="186"/>
      <c r="H19" s="177"/>
    </row>
    <row r="20" spans="1:8" ht="15">
      <c r="A20" s="71"/>
      <c r="B20" s="187"/>
      <c r="C20" s="122"/>
      <c r="D20" s="120" t="s">
        <v>49</v>
      </c>
      <c r="E20" s="121" t="s">
        <v>129</v>
      </c>
      <c r="F20" s="185"/>
      <c r="G20" s="186"/>
      <c r="H20" s="177"/>
    </row>
    <row r="21" spans="1:8" ht="15">
      <c r="A21" s="71"/>
      <c r="B21" s="187"/>
      <c r="C21" s="122"/>
      <c r="D21" s="73" t="s">
        <v>49</v>
      </c>
      <c r="E21" s="266" t="s">
        <v>233</v>
      </c>
      <c r="F21" s="185">
        <v>14929908</v>
      </c>
      <c r="G21" s="186">
        <v>4252927</v>
      </c>
      <c r="H21" s="177"/>
    </row>
    <row r="22" spans="1:8" ht="27" customHeight="1">
      <c r="A22" s="69"/>
      <c r="B22" s="184" t="s">
        <v>4</v>
      </c>
      <c r="C22" s="343" t="s">
        <v>33</v>
      </c>
      <c r="D22" s="344"/>
      <c r="E22" s="345"/>
      <c r="F22" s="227">
        <f>F23+F26</f>
        <v>0</v>
      </c>
      <c r="G22" s="228">
        <v>0</v>
      </c>
      <c r="H22" s="177"/>
    </row>
    <row r="23" spans="1:8" ht="24" customHeight="1">
      <c r="A23" s="69"/>
      <c r="B23" s="187"/>
      <c r="C23" s="117">
        <v>1</v>
      </c>
      <c r="D23" s="118" t="s">
        <v>26</v>
      </c>
      <c r="E23" s="123"/>
      <c r="F23" s="185">
        <f>F24+F25</f>
        <v>0</v>
      </c>
      <c r="G23" s="186">
        <v>0</v>
      </c>
      <c r="H23" s="177"/>
    </row>
    <row r="24" spans="1:8" ht="15">
      <c r="A24" s="71"/>
      <c r="B24" s="187"/>
      <c r="C24" s="122"/>
      <c r="D24" s="120" t="s">
        <v>49</v>
      </c>
      <c r="E24" s="121" t="s">
        <v>27</v>
      </c>
      <c r="F24" s="185"/>
      <c r="G24" s="186"/>
      <c r="H24" s="177"/>
    </row>
    <row r="25" spans="1:8" ht="15">
      <c r="A25" s="71"/>
      <c r="B25" s="187"/>
      <c r="C25" s="122"/>
      <c r="D25" s="120" t="s">
        <v>49</v>
      </c>
      <c r="E25" s="121" t="s">
        <v>23</v>
      </c>
      <c r="F25" s="185"/>
      <c r="G25" s="186"/>
      <c r="H25" s="177"/>
    </row>
    <row r="26" spans="1:8" ht="23.25" customHeight="1">
      <c r="A26" s="69"/>
      <c r="B26" s="187"/>
      <c r="C26" s="117">
        <v>2</v>
      </c>
      <c r="D26" s="118" t="s">
        <v>130</v>
      </c>
      <c r="E26" s="119"/>
      <c r="F26" s="185">
        <v>0</v>
      </c>
      <c r="G26" s="186">
        <v>0</v>
      </c>
      <c r="H26" s="177"/>
    </row>
    <row r="27" spans="1:8" ht="21" customHeight="1">
      <c r="A27" s="69"/>
      <c r="B27" s="187"/>
      <c r="C27" s="343" t="s">
        <v>35</v>
      </c>
      <c r="D27" s="344"/>
      <c r="E27" s="345"/>
      <c r="F27" s="227">
        <f>F8+F22</f>
        <v>14949740</v>
      </c>
      <c r="G27" s="227">
        <v>16018083</v>
      </c>
      <c r="H27" s="177"/>
    </row>
    <row r="28" spans="1:9" ht="18.75" customHeight="1">
      <c r="A28" s="69"/>
      <c r="B28" s="184" t="s">
        <v>28</v>
      </c>
      <c r="C28" s="343" t="s">
        <v>29</v>
      </c>
      <c r="D28" s="344"/>
      <c r="E28" s="345"/>
      <c r="F28" s="227">
        <f>F29+F30+F31</f>
        <v>15735707</v>
      </c>
      <c r="G28" s="227">
        <v>15197473</v>
      </c>
      <c r="H28" s="177"/>
      <c r="I28" s="74"/>
    </row>
    <row r="29" spans="1:8" ht="15.75">
      <c r="A29" s="69"/>
      <c r="B29" s="187"/>
      <c r="C29" s="117">
        <v>1</v>
      </c>
      <c r="D29" s="118" t="s">
        <v>183</v>
      </c>
      <c r="E29" s="119"/>
      <c r="F29" s="185">
        <v>14252429</v>
      </c>
      <c r="G29" s="186">
        <v>14252429</v>
      </c>
      <c r="H29" s="177"/>
    </row>
    <row r="30" spans="1:10" ht="21.75" customHeight="1">
      <c r="A30" s="69"/>
      <c r="B30" s="187"/>
      <c r="C30" s="124">
        <v>2</v>
      </c>
      <c r="D30" s="118" t="s">
        <v>131</v>
      </c>
      <c r="E30" s="119"/>
      <c r="F30" s="185">
        <v>945044</v>
      </c>
      <c r="G30" s="186">
        <v>396040</v>
      </c>
      <c r="H30" s="177"/>
      <c r="J30" s="74"/>
    </row>
    <row r="31" spans="1:8" ht="21.75" customHeight="1">
      <c r="A31" s="69"/>
      <c r="B31" s="187"/>
      <c r="C31" s="124">
        <v>10</v>
      </c>
      <c r="D31" s="118" t="s">
        <v>30</v>
      </c>
      <c r="E31" s="119"/>
      <c r="F31" s="185">
        <v>538234</v>
      </c>
      <c r="G31" s="186">
        <v>549004</v>
      </c>
      <c r="H31" s="177"/>
    </row>
    <row r="32" spans="1:9" ht="25.5" customHeight="1" thickBot="1">
      <c r="A32" s="69"/>
      <c r="B32" s="188"/>
      <c r="C32" s="380" t="s">
        <v>34</v>
      </c>
      <c r="D32" s="381"/>
      <c r="E32" s="382"/>
      <c r="F32" s="229">
        <f>F27+F28</f>
        <v>30685447</v>
      </c>
      <c r="G32" s="229">
        <v>31215556</v>
      </c>
      <c r="H32" s="177"/>
      <c r="I32" s="74"/>
    </row>
    <row r="34" ht="12.75">
      <c r="A34" s="63"/>
    </row>
    <row r="35" ht="12.75">
      <c r="A35" s="63"/>
    </row>
    <row r="36" ht="12.75">
      <c r="A36" s="65"/>
    </row>
    <row r="37" ht="12.75">
      <c r="A37" s="52"/>
    </row>
    <row r="38" ht="12.75">
      <c r="A38" s="65"/>
    </row>
    <row r="39" ht="12.75">
      <c r="A39" s="65"/>
    </row>
    <row r="40" ht="12.75">
      <c r="A40" s="69"/>
    </row>
    <row r="41" ht="12.75">
      <c r="A41" s="69"/>
    </row>
    <row r="42" ht="12.75">
      <c r="A42" s="71"/>
    </row>
    <row r="43" ht="12.75">
      <c r="A43" s="71"/>
    </row>
    <row r="44" ht="12.75">
      <c r="A44" s="69"/>
    </row>
    <row r="45" ht="12.75">
      <c r="A45" s="71"/>
    </row>
    <row r="46" ht="12.75">
      <c r="A46" s="71"/>
    </row>
    <row r="47" ht="12.75">
      <c r="A47" s="71"/>
    </row>
    <row r="48" ht="12.75">
      <c r="A48" s="71"/>
    </row>
    <row r="49" ht="12.75">
      <c r="A49" s="71"/>
    </row>
  </sheetData>
  <sheetProtection/>
  <mergeCells count="8">
    <mergeCell ref="C28:E28"/>
    <mergeCell ref="C32:E32"/>
    <mergeCell ref="B4:G4"/>
    <mergeCell ref="B6:B7"/>
    <mergeCell ref="C6:E7"/>
    <mergeCell ref="C8:E8"/>
    <mergeCell ref="C22:E22"/>
    <mergeCell ref="C27:E27"/>
  </mergeCells>
  <printOptions horizontalCentered="1" verticalCentered="1"/>
  <pageMargins left="0" right="0" top="0" bottom="0" header="0.511811023622047" footer="0.511811023622047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22">
      <selection activeCell="J11" sqref="J11:L13"/>
    </sheetView>
  </sheetViews>
  <sheetFormatPr defaultColWidth="9.140625" defaultRowHeight="12.75"/>
  <cols>
    <col min="1" max="1" width="1.7109375" style="52" customWidth="1"/>
    <col min="2" max="2" width="3.57421875" style="66" customWidth="1"/>
    <col min="3" max="3" width="5.28125" style="66" hidden="1" customWidth="1"/>
    <col min="4" max="4" width="2.7109375" style="66" hidden="1" customWidth="1"/>
    <col min="5" max="5" width="67.140625" style="52" customWidth="1"/>
    <col min="6" max="6" width="14.8515625" style="67" customWidth="1"/>
    <col min="7" max="7" width="14.00390625" style="67" customWidth="1"/>
    <col min="8" max="8" width="1.421875" style="52" customWidth="1"/>
    <col min="9" max="9" width="9.140625" style="52" customWidth="1"/>
    <col min="10" max="10" width="9.7109375" style="76" customWidth="1"/>
    <col min="11" max="11" width="12.140625" style="52" customWidth="1"/>
    <col min="12" max="16384" width="9.140625" style="52" customWidth="1"/>
  </cols>
  <sheetData>
    <row r="1" spans="1:7" ht="30" customHeight="1">
      <c r="A1" s="65"/>
      <c r="B1" s="267" t="s">
        <v>243</v>
      </c>
      <c r="C1" s="267"/>
      <c r="D1" s="268"/>
      <c r="E1" s="191"/>
      <c r="F1" s="269"/>
      <c r="G1" s="272" t="s">
        <v>126</v>
      </c>
    </row>
    <row r="2" spans="1:7" ht="12.75">
      <c r="A2" s="65"/>
      <c r="B2" s="79"/>
      <c r="C2" s="79"/>
      <c r="D2" s="79"/>
      <c r="E2" s="51"/>
      <c r="F2" s="94"/>
      <c r="G2" s="158"/>
    </row>
    <row r="3" spans="1:7" ht="19.5" customHeight="1">
      <c r="A3" s="65"/>
      <c r="B3" s="403" t="s">
        <v>317</v>
      </c>
      <c r="C3" s="403"/>
      <c r="D3" s="403"/>
      <c r="E3" s="403"/>
      <c r="F3" s="403"/>
      <c r="G3" s="403"/>
    </row>
    <row r="4" spans="1:7" ht="17.25" customHeight="1">
      <c r="A4" s="65"/>
      <c r="B4" s="404" t="s">
        <v>62</v>
      </c>
      <c r="C4" s="404"/>
      <c r="D4" s="404"/>
      <c r="E4" s="404"/>
      <c r="F4" s="404"/>
      <c r="G4" s="404"/>
    </row>
    <row r="5" spans="2:7" ht="7.5" customHeight="1" thickBot="1">
      <c r="B5" s="79"/>
      <c r="C5" s="79"/>
      <c r="D5" s="79"/>
      <c r="E5" s="51"/>
      <c r="F5" s="80"/>
      <c r="G5" s="80"/>
    </row>
    <row r="6" spans="1:7" ht="12.75">
      <c r="A6" s="65"/>
      <c r="B6" s="405" t="s">
        <v>2</v>
      </c>
      <c r="C6" s="407" t="s">
        <v>63</v>
      </c>
      <c r="D6" s="408"/>
      <c r="E6" s="409"/>
      <c r="F6" s="125" t="s">
        <v>64</v>
      </c>
      <c r="G6" s="126" t="s">
        <v>64</v>
      </c>
    </row>
    <row r="7" spans="1:7" ht="13.5" thickBot="1">
      <c r="A7" s="65"/>
      <c r="B7" s="406"/>
      <c r="C7" s="410"/>
      <c r="D7" s="411"/>
      <c r="E7" s="412"/>
      <c r="F7" s="160" t="s">
        <v>65</v>
      </c>
      <c r="G7" s="161" t="s">
        <v>121</v>
      </c>
    </row>
    <row r="8" spans="1:15" ht="19.5" customHeight="1">
      <c r="A8" s="65"/>
      <c r="B8" s="95" t="s">
        <v>3</v>
      </c>
      <c r="C8" s="75"/>
      <c r="D8" s="85"/>
      <c r="E8" s="110" t="s">
        <v>148</v>
      </c>
      <c r="F8" s="167">
        <f>F9</f>
        <v>4526790</v>
      </c>
      <c r="G8" s="171">
        <v>6160777</v>
      </c>
      <c r="I8" s="274"/>
      <c r="J8" s="274"/>
      <c r="K8" s="274"/>
      <c r="L8" s="274"/>
      <c r="M8" s="274"/>
      <c r="N8" s="274"/>
      <c r="O8" s="274"/>
    </row>
    <row r="9" spans="1:15" ht="18" customHeight="1">
      <c r="A9" s="65"/>
      <c r="B9" s="96">
        <v>1</v>
      </c>
      <c r="C9" s="413" t="s">
        <v>132</v>
      </c>
      <c r="D9" s="414"/>
      <c r="E9" s="415"/>
      <c r="F9" s="221">
        <v>4526790</v>
      </c>
      <c r="G9" s="216">
        <v>6160777</v>
      </c>
      <c r="I9" s="274"/>
      <c r="J9" s="274"/>
      <c r="K9" s="274"/>
      <c r="L9" s="274"/>
      <c r="M9" s="274"/>
      <c r="N9" s="274"/>
      <c r="O9" s="274"/>
    </row>
    <row r="10" spans="1:15" ht="12.75">
      <c r="A10" s="65"/>
      <c r="B10" s="96" t="s">
        <v>157</v>
      </c>
      <c r="C10" s="400" t="s">
        <v>133</v>
      </c>
      <c r="D10" s="401"/>
      <c r="E10" s="402"/>
      <c r="F10" s="90"/>
      <c r="G10" s="97"/>
      <c r="I10" s="274"/>
      <c r="J10" s="274"/>
      <c r="K10" s="274"/>
      <c r="L10" s="274"/>
      <c r="M10" s="274"/>
      <c r="N10" s="274"/>
      <c r="O10" s="274"/>
    </row>
    <row r="11" spans="1:15" ht="12.75">
      <c r="A11" s="65"/>
      <c r="B11" s="96" t="s">
        <v>157</v>
      </c>
      <c r="C11" s="400" t="s">
        <v>134</v>
      </c>
      <c r="D11" s="401"/>
      <c r="E11" s="402"/>
      <c r="F11" s="102"/>
      <c r="G11" s="98"/>
      <c r="I11" s="274"/>
      <c r="J11" s="274"/>
      <c r="K11" s="274"/>
      <c r="L11" s="274"/>
      <c r="M11" s="274"/>
      <c r="N11" s="274"/>
      <c r="O11" s="274"/>
    </row>
    <row r="12" spans="1:15" ht="12.75">
      <c r="A12" s="65"/>
      <c r="B12" s="96" t="s">
        <v>157</v>
      </c>
      <c r="C12" s="400" t="s">
        <v>135</v>
      </c>
      <c r="D12" s="401"/>
      <c r="E12" s="402"/>
      <c r="F12" s="102">
        <v>4526790</v>
      </c>
      <c r="G12" s="98">
        <v>6160777</v>
      </c>
      <c r="I12" s="274"/>
      <c r="J12" s="274"/>
      <c r="K12" s="274"/>
      <c r="L12" s="274"/>
      <c r="M12" s="274"/>
      <c r="N12" s="274"/>
      <c r="O12" s="274"/>
    </row>
    <row r="13" spans="1:15" ht="16.5" customHeight="1">
      <c r="A13" s="65"/>
      <c r="B13" s="96">
        <v>2</v>
      </c>
      <c r="C13" s="413" t="s">
        <v>136</v>
      </c>
      <c r="D13" s="414"/>
      <c r="E13" s="415"/>
      <c r="F13" s="102"/>
      <c r="G13" s="98"/>
      <c r="I13" s="274"/>
      <c r="J13" s="274"/>
      <c r="K13" s="274"/>
      <c r="L13" s="274"/>
      <c r="M13" s="274"/>
      <c r="N13" s="274"/>
      <c r="O13" s="274"/>
    </row>
    <row r="14" spans="1:15" ht="12.75">
      <c r="A14" s="65"/>
      <c r="B14" s="96" t="s">
        <v>157</v>
      </c>
      <c r="C14" s="78"/>
      <c r="D14" s="398" t="s">
        <v>137</v>
      </c>
      <c r="E14" s="399"/>
      <c r="F14" s="168"/>
      <c r="G14" s="99"/>
      <c r="I14" s="274"/>
      <c r="J14" s="274"/>
      <c r="K14" s="274"/>
      <c r="L14" s="274"/>
      <c r="M14" s="274"/>
      <c r="N14" s="274"/>
      <c r="O14" s="274"/>
    </row>
    <row r="15" spans="1:15" ht="12.75">
      <c r="A15" s="65"/>
      <c r="B15" s="96" t="s">
        <v>157</v>
      </c>
      <c r="C15" s="78"/>
      <c r="D15" s="398" t="s">
        <v>138</v>
      </c>
      <c r="E15" s="399"/>
      <c r="F15" s="168"/>
      <c r="G15" s="99"/>
      <c r="I15" s="274"/>
      <c r="J15" s="274"/>
      <c r="K15" s="274"/>
      <c r="L15" s="274"/>
      <c r="M15" s="274"/>
      <c r="N15" s="274"/>
      <c r="O15" s="274"/>
    </row>
    <row r="16" spans="1:15" ht="12.75">
      <c r="A16" s="65"/>
      <c r="B16" s="96" t="s">
        <v>157</v>
      </c>
      <c r="C16" s="400" t="s">
        <v>139</v>
      </c>
      <c r="D16" s="401"/>
      <c r="E16" s="402"/>
      <c r="F16" s="90"/>
      <c r="G16" s="97"/>
      <c r="I16" s="274"/>
      <c r="J16" s="274"/>
      <c r="K16" s="274"/>
      <c r="L16" s="274"/>
      <c r="M16" s="274"/>
      <c r="N16" s="274"/>
      <c r="O16" s="274"/>
    </row>
    <row r="17" spans="1:15" ht="12.75">
      <c r="A17" s="65"/>
      <c r="B17" s="96" t="s">
        <v>157</v>
      </c>
      <c r="C17" s="400" t="s">
        <v>140</v>
      </c>
      <c r="D17" s="401"/>
      <c r="E17" s="402"/>
      <c r="F17" s="90"/>
      <c r="G17" s="97"/>
      <c r="I17" s="274"/>
      <c r="J17" s="274"/>
      <c r="K17" s="274"/>
      <c r="L17" s="274"/>
      <c r="M17" s="274"/>
      <c r="N17" s="274"/>
      <c r="O17" s="274"/>
    </row>
    <row r="18" spans="1:15" ht="12.75">
      <c r="A18" s="65"/>
      <c r="B18" s="96">
        <v>3</v>
      </c>
      <c r="C18" s="416" t="s">
        <v>158</v>
      </c>
      <c r="D18" s="417"/>
      <c r="E18" s="418"/>
      <c r="F18" s="68"/>
      <c r="G18" s="100"/>
      <c r="I18" s="274"/>
      <c r="J18" s="274"/>
      <c r="K18" s="274"/>
      <c r="L18" s="274"/>
      <c r="M18" s="274"/>
      <c r="N18" s="274"/>
      <c r="O18" s="274"/>
    </row>
    <row r="19" spans="1:15" ht="12.75">
      <c r="A19" s="65"/>
      <c r="B19" s="96">
        <v>4</v>
      </c>
      <c r="C19" s="86"/>
      <c r="D19" s="87"/>
      <c r="E19" s="88" t="s">
        <v>141</v>
      </c>
      <c r="F19" s="68"/>
      <c r="G19" s="100"/>
      <c r="I19" s="274"/>
      <c r="J19" s="274"/>
      <c r="K19" s="274"/>
      <c r="L19" s="274"/>
      <c r="M19" s="274"/>
      <c r="N19" s="274"/>
      <c r="O19" s="274"/>
    </row>
    <row r="20" spans="1:15" ht="23.25" customHeight="1">
      <c r="A20" s="65"/>
      <c r="B20" s="109" t="s">
        <v>4</v>
      </c>
      <c r="C20" s="419" t="s">
        <v>142</v>
      </c>
      <c r="D20" s="420"/>
      <c r="E20" s="421"/>
      <c r="F20" s="221">
        <f>F21+F25+F28+F29+F36</f>
        <v>3928752</v>
      </c>
      <c r="G20" s="216">
        <v>5550772</v>
      </c>
      <c r="I20" s="308"/>
      <c r="J20" s="275"/>
      <c r="K20" s="274"/>
      <c r="L20" s="274"/>
      <c r="M20" s="274"/>
      <c r="N20" s="274"/>
      <c r="O20" s="274"/>
    </row>
    <row r="21" spans="1:15" ht="12.75">
      <c r="A21" s="65"/>
      <c r="B21" s="108">
        <v>1</v>
      </c>
      <c r="C21" s="413" t="s">
        <v>143</v>
      </c>
      <c r="D21" s="414"/>
      <c r="E21" s="415"/>
      <c r="F21" s="216">
        <f>F23+F22-F24</f>
        <v>1091198</v>
      </c>
      <c r="G21" s="216">
        <v>2321490</v>
      </c>
      <c r="I21" s="276"/>
      <c r="J21" s="275"/>
      <c r="K21" s="274"/>
      <c r="L21" s="274"/>
      <c r="M21" s="274"/>
      <c r="N21" s="274"/>
      <c r="O21" s="274"/>
    </row>
    <row r="22" spans="1:15" ht="12.75">
      <c r="A22" s="65"/>
      <c r="B22" s="96" t="s">
        <v>157</v>
      </c>
      <c r="C22" s="400" t="s">
        <v>190</v>
      </c>
      <c r="D22" s="401"/>
      <c r="E22" s="402"/>
      <c r="F22" s="90">
        <v>237330</v>
      </c>
      <c r="G22" s="97">
        <v>230000</v>
      </c>
      <c r="I22" s="276"/>
      <c r="J22" s="275"/>
      <c r="K22" s="274"/>
      <c r="L22" s="274"/>
      <c r="M22" s="275"/>
      <c r="N22" s="274"/>
      <c r="O22" s="274"/>
    </row>
    <row r="23" spans="1:15" ht="12.75">
      <c r="A23" s="65"/>
      <c r="B23" s="96" t="s">
        <v>157</v>
      </c>
      <c r="C23" s="416" t="s">
        <v>234</v>
      </c>
      <c r="D23" s="417"/>
      <c r="E23" s="418"/>
      <c r="F23" s="90">
        <v>1035048</v>
      </c>
      <c r="G23" s="101">
        <v>2328820</v>
      </c>
      <c r="I23" s="276"/>
      <c r="J23" s="274"/>
      <c r="K23" s="275"/>
      <c r="L23" s="274"/>
      <c r="M23" s="274"/>
      <c r="N23" s="274"/>
      <c r="O23" s="274"/>
    </row>
    <row r="24" spans="1:15" ht="12.75">
      <c r="A24" s="65"/>
      <c r="B24" s="96" t="s">
        <v>157</v>
      </c>
      <c r="C24" s="416" t="s">
        <v>191</v>
      </c>
      <c r="D24" s="417"/>
      <c r="E24" s="418"/>
      <c r="F24" s="70">
        <v>181180</v>
      </c>
      <c r="G24" s="101">
        <v>237330</v>
      </c>
      <c r="I24" s="276"/>
      <c r="J24" s="275"/>
      <c r="K24" s="274"/>
      <c r="L24" s="274"/>
      <c r="M24" s="274"/>
      <c r="N24" s="274"/>
      <c r="O24" s="274"/>
    </row>
    <row r="25" spans="1:15" ht="12.75">
      <c r="A25" s="65"/>
      <c r="B25" s="108">
        <v>2</v>
      </c>
      <c r="C25" s="212" t="s">
        <v>144</v>
      </c>
      <c r="D25" s="213"/>
      <c r="E25" s="215" t="s">
        <v>160</v>
      </c>
      <c r="F25" s="221">
        <f>F27+F26</f>
        <v>893016</v>
      </c>
      <c r="G25" s="216">
        <v>2420144</v>
      </c>
      <c r="I25" s="276"/>
      <c r="J25" s="275"/>
      <c r="K25" s="274"/>
      <c r="L25" s="274"/>
      <c r="M25" s="274"/>
      <c r="N25" s="274"/>
      <c r="O25" s="274"/>
    </row>
    <row r="26" spans="1:16" ht="12.75">
      <c r="A26" s="65"/>
      <c r="B26" s="96" t="s">
        <v>157</v>
      </c>
      <c r="C26" s="77" t="s">
        <v>145</v>
      </c>
      <c r="D26" s="77"/>
      <c r="E26" s="89" t="s">
        <v>72</v>
      </c>
      <c r="F26" s="90">
        <v>742020</v>
      </c>
      <c r="G26" s="97">
        <v>2068398</v>
      </c>
      <c r="I26" s="276"/>
      <c r="J26" s="275"/>
      <c r="K26" s="275"/>
      <c r="L26" s="274"/>
      <c r="M26" s="274"/>
      <c r="N26" s="274"/>
      <c r="O26" s="274"/>
      <c r="P26" s="67"/>
    </row>
    <row r="27" spans="1:15" ht="12.75">
      <c r="A27" s="65"/>
      <c r="B27" s="96" t="s">
        <v>157</v>
      </c>
      <c r="C27" s="77"/>
      <c r="D27" s="89"/>
      <c r="E27" s="91" t="s">
        <v>146</v>
      </c>
      <c r="F27" s="90">
        <v>150996</v>
      </c>
      <c r="G27" s="97">
        <v>351746</v>
      </c>
      <c r="I27" s="276"/>
      <c r="J27" s="274"/>
      <c r="K27" s="274"/>
      <c r="L27" s="274"/>
      <c r="M27" s="274"/>
      <c r="N27" s="274"/>
      <c r="O27" s="274"/>
    </row>
    <row r="28" spans="1:15" ht="12.75">
      <c r="A28" s="65"/>
      <c r="B28" s="108">
        <v>3</v>
      </c>
      <c r="C28" s="219"/>
      <c r="D28" s="219"/>
      <c r="E28" s="220" t="s">
        <v>147</v>
      </c>
      <c r="F28" s="337">
        <v>1395036</v>
      </c>
      <c r="G28" s="97"/>
      <c r="I28" s="274"/>
      <c r="J28" s="274"/>
      <c r="K28" s="274"/>
      <c r="L28" s="274"/>
      <c r="M28" s="274"/>
      <c r="N28" s="274"/>
      <c r="O28" s="274"/>
    </row>
    <row r="29" spans="1:15" ht="12.75">
      <c r="A29" s="65"/>
      <c r="B29" s="108">
        <v>4</v>
      </c>
      <c r="C29" s="219"/>
      <c r="D29" s="219"/>
      <c r="E29" s="220" t="s">
        <v>193</v>
      </c>
      <c r="F29" s="221">
        <f>F33</f>
        <v>11449</v>
      </c>
      <c r="G29" s="216">
        <v>779054</v>
      </c>
      <c r="I29" s="274"/>
      <c r="J29" s="275"/>
      <c r="K29" s="274"/>
      <c r="L29" s="274"/>
      <c r="M29" s="274"/>
      <c r="N29" s="274"/>
      <c r="O29" s="274"/>
    </row>
    <row r="30" spans="1:15" ht="12.75">
      <c r="A30" s="65"/>
      <c r="B30" s="96" t="s">
        <v>157</v>
      </c>
      <c r="C30" s="77"/>
      <c r="D30" s="89"/>
      <c r="E30" s="91" t="s">
        <v>195</v>
      </c>
      <c r="F30" s="90"/>
      <c r="G30" s="97"/>
      <c r="I30" s="274"/>
      <c r="J30" s="274"/>
      <c r="K30" s="274"/>
      <c r="L30" s="274"/>
      <c r="M30" s="274"/>
      <c r="N30" s="274"/>
      <c r="O30" s="274"/>
    </row>
    <row r="31" spans="1:15" ht="13.5" customHeight="1">
      <c r="A31" s="65"/>
      <c r="B31" s="96" t="s">
        <v>157</v>
      </c>
      <c r="C31" s="77"/>
      <c r="D31" s="77"/>
      <c r="E31" s="89" t="s">
        <v>192</v>
      </c>
      <c r="F31" s="90"/>
      <c r="G31" s="97">
        <v>738550</v>
      </c>
      <c r="I31" s="274"/>
      <c r="J31" s="274"/>
      <c r="K31" s="274"/>
      <c r="L31" s="274"/>
      <c r="M31" s="274"/>
      <c r="N31" s="274"/>
      <c r="O31" s="274"/>
    </row>
    <row r="32" spans="1:15" ht="12.75">
      <c r="A32" s="65"/>
      <c r="B32" s="96" t="s">
        <v>157</v>
      </c>
      <c r="C32" s="77"/>
      <c r="D32" s="77"/>
      <c r="E32" s="89" t="s">
        <v>193</v>
      </c>
      <c r="F32" s="90"/>
      <c r="G32" s="97"/>
      <c r="I32" s="274"/>
      <c r="J32" s="274"/>
      <c r="K32" s="274"/>
      <c r="L32" s="274"/>
      <c r="M32" s="274"/>
      <c r="N32" s="274"/>
      <c r="O32" s="274"/>
    </row>
    <row r="33" spans="1:15" ht="12.75">
      <c r="A33" s="65"/>
      <c r="B33" s="96" t="s">
        <v>157</v>
      </c>
      <c r="C33" s="77"/>
      <c r="D33" s="77"/>
      <c r="E33" s="89" t="s">
        <v>106</v>
      </c>
      <c r="F33" s="90">
        <v>11449</v>
      </c>
      <c r="G33" s="97">
        <v>40504</v>
      </c>
      <c r="I33" s="274"/>
      <c r="J33" s="274"/>
      <c r="K33" s="274"/>
      <c r="L33" s="274"/>
      <c r="M33" s="274"/>
      <c r="N33" s="274"/>
      <c r="O33" s="274"/>
    </row>
    <row r="34" spans="1:15" ht="12.75">
      <c r="A34" s="65"/>
      <c r="B34" s="96" t="s">
        <v>157</v>
      </c>
      <c r="C34" s="77"/>
      <c r="D34" s="77"/>
      <c r="E34" s="89"/>
      <c r="F34" s="90"/>
      <c r="G34" s="97"/>
      <c r="I34" s="274"/>
      <c r="J34" s="274"/>
      <c r="K34" s="274"/>
      <c r="L34" s="274"/>
      <c r="M34" s="274"/>
      <c r="N34" s="274"/>
      <c r="O34" s="274"/>
    </row>
    <row r="35" spans="1:15" ht="12.75">
      <c r="A35" s="65"/>
      <c r="B35" s="96" t="s">
        <v>157</v>
      </c>
      <c r="C35" s="77"/>
      <c r="D35" s="77"/>
      <c r="E35" s="89"/>
      <c r="F35" s="90"/>
      <c r="G35" s="97"/>
      <c r="I35" s="274"/>
      <c r="J35" s="274"/>
      <c r="K35" s="274"/>
      <c r="L35" s="274"/>
      <c r="M35" s="274"/>
      <c r="N35" s="274"/>
      <c r="O35" s="274"/>
    </row>
    <row r="36" spans="1:15" ht="12.75">
      <c r="A36" s="65"/>
      <c r="B36" s="108">
        <v>5</v>
      </c>
      <c r="C36" s="219"/>
      <c r="D36" s="219"/>
      <c r="E36" s="220" t="s">
        <v>161</v>
      </c>
      <c r="F36" s="221">
        <f>F37+F38</f>
        <v>538053</v>
      </c>
      <c r="G36" s="216">
        <v>30084</v>
      </c>
      <c r="I36" s="274"/>
      <c r="J36" s="274"/>
      <c r="K36" s="274"/>
      <c r="L36" s="274"/>
      <c r="M36" s="274"/>
      <c r="N36" s="274"/>
      <c r="O36" s="274"/>
    </row>
    <row r="37" spans="1:15" ht="12.75">
      <c r="A37" s="65"/>
      <c r="B37" s="96" t="s">
        <v>157</v>
      </c>
      <c r="C37" s="77"/>
      <c r="D37" s="77"/>
      <c r="E37" s="89" t="s">
        <v>194</v>
      </c>
      <c r="F37" s="90">
        <v>36053</v>
      </c>
      <c r="G37" s="216">
        <v>30084</v>
      </c>
      <c r="I37" s="274"/>
      <c r="J37" s="275"/>
      <c r="K37" s="274"/>
      <c r="L37" s="274"/>
      <c r="M37" s="274"/>
      <c r="N37" s="274"/>
      <c r="O37" s="274"/>
    </row>
    <row r="38" spans="1:15" ht="12.75">
      <c r="A38" s="65"/>
      <c r="B38" s="96" t="s">
        <v>157</v>
      </c>
      <c r="C38" s="77"/>
      <c r="D38" s="89"/>
      <c r="E38" s="336" t="s">
        <v>339</v>
      </c>
      <c r="F38" s="90">
        <v>502000</v>
      </c>
      <c r="G38" s="97"/>
      <c r="I38" s="274"/>
      <c r="J38" s="275"/>
      <c r="K38" s="274"/>
      <c r="L38" s="274"/>
      <c r="M38" s="274"/>
      <c r="N38" s="274"/>
      <c r="O38" s="274"/>
    </row>
    <row r="39" spans="2:15" ht="18.75" customHeight="1">
      <c r="B39" s="107" t="s">
        <v>28</v>
      </c>
      <c r="C39" s="92"/>
      <c r="D39" s="92"/>
      <c r="E39" s="103" t="s">
        <v>149</v>
      </c>
      <c r="F39" s="222"/>
      <c r="G39" s="217">
        <v>610005</v>
      </c>
      <c r="I39" s="274"/>
      <c r="J39" s="275"/>
      <c r="K39" s="275"/>
      <c r="L39" s="274"/>
      <c r="M39" s="274"/>
      <c r="N39" s="274"/>
      <c r="O39" s="274"/>
    </row>
    <row r="40" spans="2:15" ht="12.75">
      <c r="B40" s="104"/>
      <c r="C40" s="92"/>
      <c r="D40" s="92"/>
      <c r="E40" s="93" t="s">
        <v>37</v>
      </c>
      <c r="F40" s="169"/>
      <c r="G40" s="172"/>
      <c r="I40" s="274"/>
      <c r="J40" s="275"/>
      <c r="K40" s="274"/>
      <c r="L40" s="275"/>
      <c r="M40" s="274"/>
      <c r="N40" s="274"/>
      <c r="O40" s="274"/>
    </row>
    <row r="41" spans="2:15" ht="12.75">
      <c r="B41" s="96" t="s">
        <v>157</v>
      </c>
      <c r="C41" s="92"/>
      <c r="D41" s="92"/>
      <c r="E41" s="93" t="s">
        <v>159</v>
      </c>
      <c r="F41" s="169"/>
      <c r="G41" s="172"/>
      <c r="I41" s="274"/>
      <c r="J41" s="275"/>
      <c r="K41" s="274"/>
      <c r="L41" s="274"/>
      <c r="M41" s="274"/>
      <c r="N41" s="274"/>
      <c r="O41" s="274"/>
    </row>
    <row r="42" spans="2:15" ht="12.75">
      <c r="B42" s="96" t="s">
        <v>157</v>
      </c>
      <c r="C42" s="92"/>
      <c r="D42" s="92"/>
      <c r="E42" s="93" t="s">
        <v>150</v>
      </c>
      <c r="F42" s="169"/>
      <c r="G42" s="172"/>
      <c r="I42" s="274"/>
      <c r="J42" s="274"/>
      <c r="K42" s="274"/>
      <c r="L42" s="274"/>
      <c r="M42" s="274"/>
      <c r="N42" s="274"/>
      <c r="O42" s="274"/>
    </row>
    <row r="43" spans="2:15" ht="20.25" customHeight="1">
      <c r="B43" s="107" t="s">
        <v>151</v>
      </c>
      <c r="C43" s="92"/>
      <c r="D43" s="92"/>
      <c r="E43" s="106" t="s">
        <v>152</v>
      </c>
      <c r="F43" s="169"/>
      <c r="G43" s="172"/>
      <c r="I43" s="274"/>
      <c r="J43" s="274"/>
      <c r="K43" s="274"/>
      <c r="L43" s="274"/>
      <c r="M43" s="274"/>
      <c r="N43" s="274"/>
      <c r="O43" s="274"/>
    </row>
    <row r="44" spans="2:15" ht="21" customHeight="1">
      <c r="B44" s="107" t="s">
        <v>153</v>
      </c>
      <c r="C44" s="92"/>
      <c r="D44" s="92"/>
      <c r="E44" s="106" t="s">
        <v>154</v>
      </c>
      <c r="F44" s="222">
        <v>598038</v>
      </c>
      <c r="G44" s="217">
        <v>610005</v>
      </c>
      <c r="I44" s="275"/>
      <c r="J44" s="274"/>
      <c r="K44" s="275"/>
      <c r="L44" s="274"/>
      <c r="M44" s="274"/>
      <c r="N44" s="274"/>
      <c r="O44" s="274"/>
    </row>
    <row r="45" spans="2:15" ht="12.75">
      <c r="B45" s="107"/>
      <c r="C45" s="92"/>
      <c r="D45" s="92"/>
      <c r="E45" s="93" t="s">
        <v>38</v>
      </c>
      <c r="F45" s="222">
        <v>59804</v>
      </c>
      <c r="G45" s="217">
        <v>61001</v>
      </c>
      <c r="I45" s="274"/>
      <c r="J45" s="274"/>
      <c r="K45" s="274"/>
      <c r="L45" s="274"/>
      <c r="M45" s="274"/>
      <c r="N45" s="274"/>
      <c r="O45" s="274"/>
    </row>
    <row r="46" spans="2:15" ht="16.5" thickBot="1">
      <c r="B46" s="127" t="s">
        <v>155</v>
      </c>
      <c r="C46" s="105"/>
      <c r="D46" s="105"/>
      <c r="E46" s="128" t="s">
        <v>156</v>
      </c>
      <c r="F46" s="223">
        <v>538234</v>
      </c>
      <c r="G46" s="218">
        <v>549004</v>
      </c>
      <c r="I46" s="275"/>
      <c r="J46" s="274"/>
      <c r="K46" s="274"/>
      <c r="L46" s="274"/>
      <c r="M46" s="274"/>
      <c r="N46" s="274"/>
      <c r="O46" s="274"/>
    </row>
    <row r="50" ht="12.75">
      <c r="J50" s="342"/>
    </row>
    <row r="54" ht="12.75">
      <c r="J54" s="342"/>
    </row>
    <row r="55" ht="12.75">
      <c r="J55" s="342"/>
    </row>
  </sheetData>
  <sheetProtection/>
  <mergeCells count="19">
    <mergeCell ref="C13:E13"/>
    <mergeCell ref="D14:E14"/>
    <mergeCell ref="C24:E24"/>
    <mergeCell ref="C22:E22"/>
    <mergeCell ref="C23:E23"/>
    <mergeCell ref="C17:E17"/>
    <mergeCell ref="C18:E18"/>
    <mergeCell ref="C20:E20"/>
    <mergeCell ref="C21:E21"/>
    <mergeCell ref="D15:E15"/>
    <mergeCell ref="C16:E16"/>
    <mergeCell ref="B3:G3"/>
    <mergeCell ref="B4:G4"/>
    <mergeCell ref="B6:B7"/>
    <mergeCell ref="C6:E7"/>
    <mergeCell ref="C9:E9"/>
    <mergeCell ref="C10:E10"/>
    <mergeCell ref="C11:E11"/>
    <mergeCell ref="C12:E12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25">
      <selection activeCell="E37" sqref="E37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3.00390625" style="0" customWidth="1"/>
    <col min="4" max="4" width="48.7109375" style="0" customWidth="1"/>
    <col min="5" max="5" width="13.57421875" style="0" customWidth="1"/>
    <col min="6" max="6" width="13.421875" style="0" customWidth="1"/>
    <col min="7" max="7" width="3.28125" style="0" customWidth="1"/>
  </cols>
  <sheetData>
    <row r="1" spans="1:6" ht="18">
      <c r="A1" s="41"/>
      <c r="B1" s="267" t="s">
        <v>243</v>
      </c>
      <c r="C1" s="267"/>
      <c r="D1" s="268"/>
      <c r="E1" s="191"/>
      <c r="F1" s="245"/>
    </row>
    <row r="2" spans="1:6" ht="12.75">
      <c r="A2" s="246"/>
      <c r="B2" s="247"/>
      <c r="C2" s="247"/>
      <c r="D2" s="247"/>
      <c r="E2" s="247"/>
      <c r="F2" s="246"/>
    </row>
    <row r="3" spans="1:7" ht="18">
      <c r="A3" s="246"/>
      <c r="B3" s="309"/>
      <c r="C3" s="309"/>
      <c r="D3" s="309"/>
      <c r="E3" s="309"/>
      <c r="F3" s="309"/>
      <c r="G3" s="309"/>
    </row>
    <row r="4" spans="1:6" ht="18">
      <c r="A4" s="246"/>
      <c r="B4" s="424" t="s">
        <v>318</v>
      </c>
      <c r="C4" s="424"/>
      <c r="D4" s="424"/>
      <c r="E4" s="424"/>
      <c r="F4" s="424"/>
    </row>
    <row r="5" spans="1:6" ht="18">
      <c r="A5" s="246"/>
      <c r="B5" s="425"/>
      <c r="C5" s="425"/>
      <c r="D5" s="425"/>
      <c r="E5" s="425"/>
      <c r="F5" s="425"/>
    </row>
    <row r="6" spans="1:6" ht="12.75">
      <c r="A6" s="41"/>
      <c r="B6" s="249"/>
      <c r="C6" s="249"/>
      <c r="D6" s="249"/>
      <c r="E6" s="245"/>
      <c r="F6" s="248" t="s">
        <v>206</v>
      </c>
    </row>
    <row r="7" spans="1:6" ht="12.75">
      <c r="A7" s="250"/>
      <c r="B7" s="426" t="s">
        <v>2</v>
      </c>
      <c r="C7" s="428" t="s">
        <v>207</v>
      </c>
      <c r="D7" s="429"/>
      <c r="E7" s="251" t="s">
        <v>64</v>
      </c>
      <c r="F7" s="252" t="s">
        <v>64</v>
      </c>
    </row>
    <row r="8" spans="1:10" ht="21" customHeight="1">
      <c r="A8" s="250"/>
      <c r="B8" s="427"/>
      <c r="C8" s="430"/>
      <c r="D8" s="431"/>
      <c r="E8" s="162" t="s">
        <v>65</v>
      </c>
      <c r="F8" s="162" t="s">
        <v>121</v>
      </c>
      <c r="I8" s="260"/>
      <c r="J8" s="260"/>
    </row>
    <row r="9" spans="1:11" ht="33.75" customHeight="1">
      <c r="A9" s="246"/>
      <c r="B9" s="253"/>
      <c r="C9" s="422" t="s">
        <v>208</v>
      </c>
      <c r="D9" s="423"/>
      <c r="E9" s="221">
        <v>18743</v>
      </c>
      <c r="F9" s="254">
        <v>-4697</v>
      </c>
      <c r="H9" s="260"/>
      <c r="I9" s="260"/>
      <c r="J9" s="16"/>
      <c r="K9" s="16"/>
    </row>
    <row r="10" spans="1:9" ht="12.75">
      <c r="A10" s="246"/>
      <c r="B10" s="253"/>
      <c r="C10" s="255"/>
      <c r="D10" s="256" t="s">
        <v>209</v>
      </c>
      <c r="E10" s="257">
        <v>4451077</v>
      </c>
      <c r="F10" s="257">
        <v>7392933</v>
      </c>
      <c r="I10" s="260"/>
    </row>
    <row r="11" spans="1:10" ht="12.75">
      <c r="A11" s="246"/>
      <c r="B11" s="253"/>
      <c r="C11" s="255"/>
      <c r="D11" s="256" t="s">
        <v>210</v>
      </c>
      <c r="E11" s="257">
        <v>3316261</v>
      </c>
      <c r="F11" s="257">
        <v>4750665</v>
      </c>
      <c r="I11" s="260"/>
      <c r="J11" s="260"/>
    </row>
    <row r="12" spans="1:9" ht="12.75">
      <c r="A12" s="246"/>
      <c r="B12" s="253"/>
      <c r="C12" s="255"/>
      <c r="D12" s="256" t="s">
        <v>211</v>
      </c>
      <c r="E12" s="257">
        <v>657768</v>
      </c>
      <c r="F12" s="257">
        <v>1722415</v>
      </c>
      <c r="I12" s="260"/>
    </row>
    <row r="13" spans="1:9" ht="12.75">
      <c r="A13" s="246"/>
      <c r="B13" s="253"/>
      <c r="C13" s="255"/>
      <c r="D13" s="256" t="s">
        <v>212</v>
      </c>
      <c r="E13" s="257">
        <v>19200</v>
      </c>
      <c r="F13" s="257">
        <v>121141</v>
      </c>
      <c r="I13" s="260"/>
    </row>
    <row r="14" spans="1:6" ht="12.75">
      <c r="A14" s="246"/>
      <c r="B14" s="253"/>
      <c r="C14" s="255"/>
      <c r="D14" s="256" t="s">
        <v>213</v>
      </c>
      <c r="E14" s="257">
        <v>218380</v>
      </c>
      <c r="F14" s="257">
        <v>700159</v>
      </c>
    </row>
    <row r="15" spans="1:6" ht="12.75">
      <c r="A15" s="246"/>
      <c r="B15" s="253"/>
      <c r="C15" s="255"/>
      <c r="D15" s="256" t="s">
        <v>214</v>
      </c>
      <c r="E15" s="257">
        <v>220725</v>
      </c>
      <c r="F15" s="257">
        <v>103250</v>
      </c>
    </row>
    <row r="16" spans="1:9" ht="12.75">
      <c r="A16" s="246"/>
      <c r="B16" s="253"/>
      <c r="C16" s="255"/>
      <c r="D16" s="258" t="s">
        <v>215</v>
      </c>
      <c r="E16" s="257"/>
      <c r="F16" s="257"/>
      <c r="I16" s="260"/>
    </row>
    <row r="17" spans="1:6" ht="12.75">
      <c r="A17" s="246"/>
      <c r="B17" s="253"/>
      <c r="C17" s="255"/>
      <c r="D17" s="258" t="s">
        <v>216</v>
      </c>
      <c r="E17" s="257"/>
      <c r="F17" s="259"/>
    </row>
    <row r="18" spans="1:6" ht="32.25" customHeight="1">
      <c r="A18" s="246"/>
      <c r="B18" s="253"/>
      <c r="C18" s="422" t="s">
        <v>217</v>
      </c>
      <c r="D18" s="423"/>
      <c r="E18" s="257"/>
      <c r="F18" s="259"/>
    </row>
    <row r="19" spans="1:6" ht="12.75">
      <c r="A19" s="246"/>
      <c r="B19" s="253"/>
      <c r="C19" s="255"/>
      <c r="D19" s="256" t="s">
        <v>218</v>
      </c>
      <c r="E19" s="257"/>
      <c r="F19" s="259"/>
    </row>
    <row r="20" spans="1:6" ht="12.75">
      <c r="A20" s="246"/>
      <c r="B20" s="253"/>
      <c r="C20" s="255"/>
      <c r="D20" s="256" t="s">
        <v>219</v>
      </c>
      <c r="E20" s="257"/>
      <c r="F20" s="259"/>
    </row>
    <row r="21" spans="1:6" ht="12.75">
      <c r="A21" s="246"/>
      <c r="B21" s="253"/>
      <c r="C21" s="255"/>
      <c r="D21" s="256" t="s">
        <v>220</v>
      </c>
      <c r="E21" s="257"/>
      <c r="F21" s="259"/>
    </row>
    <row r="22" spans="1:6" ht="12.75">
      <c r="A22" s="246"/>
      <c r="B22" s="253"/>
      <c r="C22" s="255"/>
      <c r="D22" s="256" t="s">
        <v>221</v>
      </c>
      <c r="E22" s="257"/>
      <c r="F22" s="259"/>
    </row>
    <row r="23" spans="1:6" ht="12.75">
      <c r="A23" s="246"/>
      <c r="B23" s="253"/>
      <c r="C23" s="255"/>
      <c r="D23" s="256" t="s">
        <v>222</v>
      </c>
      <c r="E23" s="257"/>
      <c r="F23" s="259"/>
    </row>
    <row r="24" spans="1:6" ht="12.75">
      <c r="A24" s="246"/>
      <c r="B24" s="253"/>
      <c r="C24" s="255"/>
      <c r="D24" s="258" t="s">
        <v>223</v>
      </c>
      <c r="E24" s="257"/>
      <c r="F24" s="259"/>
    </row>
    <row r="25" spans="1:6" ht="42.75" customHeight="1">
      <c r="A25" s="246"/>
      <c r="B25" s="253"/>
      <c r="C25" s="422" t="s">
        <v>224</v>
      </c>
      <c r="D25" s="423"/>
      <c r="E25" s="257"/>
      <c r="F25" s="259"/>
    </row>
    <row r="26" spans="1:6" ht="12.75">
      <c r="A26" s="246"/>
      <c r="B26" s="253"/>
      <c r="C26" s="255"/>
      <c r="D26" s="256" t="s">
        <v>225</v>
      </c>
      <c r="E26" s="257"/>
      <c r="F26" s="259"/>
    </row>
    <row r="27" spans="1:6" ht="12.75">
      <c r="A27" s="246"/>
      <c r="B27" s="253"/>
      <c r="C27" s="255"/>
      <c r="D27" s="256" t="s">
        <v>226</v>
      </c>
      <c r="E27" s="257"/>
      <c r="F27" s="259"/>
    </row>
    <row r="28" spans="1:6" ht="12.75">
      <c r="A28" s="246"/>
      <c r="B28" s="253"/>
      <c r="C28" s="255"/>
      <c r="D28" s="256" t="s">
        <v>227</v>
      </c>
      <c r="E28" s="257"/>
      <c r="F28" s="259"/>
    </row>
    <row r="29" spans="1:6" ht="12.75">
      <c r="A29" s="246"/>
      <c r="B29" s="253"/>
      <c r="C29" s="255"/>
      <c r="D29" s="256" t="s">
        <v>228</v>
      </c>
      <c r="E29" s="257"/>
      <c r="F29" s="259"/>
    </row>
    <row r="30" spans="1:6" ht="12.75">
      <c r="A30" s="246"/>
      <c r="B30" s="253"/>
      <c r="C30" s="255"/>
      <c r="D30" s="258" t="s">
        <v>229</v>
      </c>
      <c r="E30" s="257"/>
      <c r="F30" s="259"/>
    </row>
    <row r="31" spans="1:6" ht="33.75" customHeight="1">
      <c r="A31" s="246"/>
      <c r="B31" s="253"/>
      <c r="C31" s="422" t="s">
        <v>230</v>
      </c>
      <c r="D31" s="423"/>
      <c r="E31" s="221">
        <f>E33-E32</f>
        <v>18743</v>
      </c>
      <c r="F31" s="254">
        <f>F33-F32</f>
        <v>-4697</v>
      </c>
    </row>
    <row r="32" spans="1:6" ht="27.75" customHeight="1">
      <c r="A32" s="246"/>
      <c r="B32" s="253"/>
      <c r="C32" s="422" t="s">
        <v>231</v>
      </c>
      <c r="D32" s="423"/>
      <c r="E32" s="257">
        <v>6127</v>
      </c>
      <c r="F32" s="259">
        <v>10824</v>
      </c>
    </row>
    <row r="33" spans="1:6" ht="27.75" customHeight="1">
      <c r="A33" s="246"/>
      <c r="B33" s="253"/>
      <c r="C33" s="422" t="s">
        <v>232</v>
      </c>
      <c r="D33" s="423"/>
      <c r="E33" s="221">
        <v>24870</v>
      </c>
      <c r="F33" s="254">
        <v>6127</v>
      </c>
    </row>
  </sheetData>
  <sheetProtection/>
  <mergeCells count="10">
    <mergeCell ref="C9:D9"/>
    <mergeCell ref="C33:D33"/>
    <mergeCell ref="B4:F4"/>
    <mergeCell ref="C32:D32"/>
    <mergeCell ref="C18:D18"/>
    <mergeCell ref="C25:D25"/>
    <mergeCell ref="C31:D31"/>
    <mergeCell ref="B5:F5"/>
    <mergeCell ref="B7:B8"/>
    <mergeCell ref="C7:D8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V220"/>
  <sheetViews>
    <sheetView zoomScalePageLayoutView="0" workbookViewId="0" topLeftCell="A189">
      <selection activeCell="I235" sqref="I235"/>
    </sheetView>
  </sheetViews>
  <sheetFormatPr defaultColWidth="9.140625" defaultRowHeight="12.75"/>
  <cols>
    <col min="1" max="1" width="3.28125" style="0" customWidth="1"/>
    <col min="2" max="2" width="21.00390625" style="0" customWidth="1"/>
    <col min="3" max="3" width="7.421875" style="0" customWidth="1"/>
    <col min="4" max="4" width="6.57421875" style="0" customWidth="1"/>
    <col min="5" max="5" width="8.00390625" style="0" customWidth="1"/>
    <col min="6" max="6" width="10.140625" style="0" customWidth="1"/>
    <col min="7" max="7" width="9.421875" style="0" customWidth="1"/>
    <col min="8" max="8" width="8.8515625" style="0" customWidth="1"/>
    <col min="10" max="10" width="10.28125" style="0" customWidth="1"/>
    <col min="11" max="11" width="10.421875" style="0" customWidth="1"/>
    <col min="12" max="12" width="9.57421875" style="0" customWidth="1"/>
    <col min="13" max="13" width="10.00390625" style="0" customWidth="1"/>
    <col min="14" max="14" width="10.140625" style="0" customWidth="1"/>
    <col min="16" max="16" width="16.421875" style="286" bestFit="1" customWidth="1"/>
  </cols>
  <sheetData>
    <row r="2" spans="1:14" ht="12.75">
      <c r="A2" s="141" t="s">
        <v>255</v>
      </c>
      <c r="B2" s="141"/>
      <c r="C2" s="141"/>
      <c r="D2" s="141" t="s">
        <v>285</v>
      </c>
      <c r="E2" s="141"/>
      <c r="F2" s="16"/>
      <c r="G2" s="16"/>
      <c r="H2" s="16"/>
      <c r="I2" s="16"/>
      <c r="J2" s="16"/>
      <c r="K2" s="16"/>
      <c r="L2" s="16" t="s">
        <v>256</v>
      </c>
      <c r="M2" s="16"/>
      <c r="N2" s="16"/>
    </row>
    <row r="3" spans="1:14" ht="12.75">
      <c r="A3" s="141" t="s">
        <v>287</v>
      </c>
      <c r="B3" s="141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7:9" ht="12.75">
      <c r="G4" s="141" t="s">
        <v>235</v>
      </c>
      <c r="H4" s="141"/>
      <c r="I4" s="141"/>
    </row>
    <row r="5" ht="13.5" thickBot="1"/>
    <row r="6" spans="1:14" ht="12.75">
      <c r="A6" s="143" t="s">
        <v>2</v>
      </c>
      <c r="B6" s="131" t="s">
        <v>188</v>
      </c>
      <c r="C6" s="131" t="s">
        <v>200</v>
      </c>
      <c r="D6" s="131" t="s">
        <v>189</v>
      </c>
      <c r="E6" s="131" t="s">
        <v>199</v>
      </c>
      <c r="F6" s="139" t="s">
        <v>172</v>
      </c>
      <c r="G6" s="131" t="s">
        <v>173</v>
      </c>
      <c r="H6" s="139" t="s">
        <v>174</v>
      </c>
      <c r="I6" s="131" t="s">
        <v>172</v>
      </c>
      <c r="J6" s="139" t="s">
        <v>175</v>
      </c>
      <c r="K6" s="131" t="s">
        <v>176</v>
      </c>
      <c r="L6" s="139" t="s">
        <v>175</v>
      </c>
      <c r="M6" s="131" t="s">
        <v>177</v>
      </c>
      <c r="N6" s="277" t="s">
        <v>178</v>
      </c>
    </row>
    <row r="7" spans="1:14" ht="12.75">
      <c r="A7" s="281" t="s">
        <v>201</v>
      </c>
      <c r="B7" s="282"/>
      <c r="C7" s="282"/>
      <c r="D7" s="282"/>
      <c r="E7" s="282"/>
      <c r="F7" s="283" t="s">
        <v>237</v>
      </c>
      <c r="G7" s="282"/>
      <c r="H7" s="283"/>
      <c r="I7" s="282" t="s">
        <v>238</v>
      </c>
      <c r="J7" s="283" t="s">
        <v>237</v>
      </c>
      <c r="K7" s="282" t="s">
        <v>237</v>
      </c>
      <c r="L7" s="283">
        <v>2011</v>
      </c>
      <c r="M7" s="282" t="s">
        <v>238</v>
      </c>
      <c r="N7" s="284" t="s">
        <v>238</v>
      </c>
    </row>
    <row r="8" spans="1:14" ht="12.75">
      <c r="A8" s="130">
        <v>1</v>
      </c>
      <c r="B8" s="129" t="s">
        <v>252</v>
      </c>
      <c r="C8" s="129" t="s">
        <v>258</v>
      </c>
      <c r="D8" s="129">
        <v>1</v>
      </c>
      <c r="E8" s="129">
        <v>1656000</v>
      </c>
      <c r="F8" s="129">
        <v>1656000</v>
      </c>
      <c r="G8" s="129"/>
      <c r="H8" s="129"/>
      <c r="I8" s="129">
        <f aca="true" t="shared" si="0" ref="I8:I15">F8+G8-H8</f>
        <v>1656000</v>
      </c>
      <c r="J8" s="129">
        <v>50326</v>
      </c>
      <c r="K8" s="129">
        <v>1605674</v>
      </c>
      <c r="L8" s="129"/>
      <c r="M8" s="129">
        <v>1605674</v>
      </c>
      <c r="N8" s="134"/>
    </row>
    <row r="9" spans="1:14" ht="12.75">
      <c r="A9" s="130">
        <v>2</v>
      </c>
      <c r="B9" s="129" t="s">
        <v>264</v>
      </c>
      <c r="C9" s="129" t="s">
        <v>258</v>
      </c>
      <c r="D9" s="129">
        <v>40</v>
      </c>
      <c r="E9" s="129">
        <v>92000</v>
      </c>
      <c r="F9" s="129">
        <v>3680000</v>
      </c>
      <c r="G9" s="129"/>
      <c r="H9" s="129"/>
      <c r="I9" s="129">
        <f t="shared" si="0"/>
        <v>3680000</v>
      </c>
      <c r="J9" s="129">
        <v>111935</v>
      </c>
      <c r="K9" s="129">
        <v>3568065</v>
      </c>
      <c r="L9" s="129"/>
      <c r="M9" s="129">
        <v>3568065</v>
      </c>
      <c r="N9" s="134"/>
    </row>
    <row r="10" spans="1:14" ht="12.75">
      <c r="A10" s="130">
        <v>3</v>
      </c>
      <c r="B10" s="129" t="s">
        <v>265</v>
      </c>
      <c r="C10" s="129" t="s">
        <v>258</v>
      </c>
      <c r="D10" s="129">
        <v>40</v>
      </c>
      <c r="E10" s="129">
        <v>18000</v>
      </c>
      <c r="F10" s="129">
        <v>720000</v>
      </c>
      <c r="G10" s="129"/>
      <c r="H10" s="129"/>
      <c r="I10" s="129">
        <f t="shared" si="0"/>
        <v>720000</v>
      </c>
      <c r="J10" s="129">
        <v>21881</v>
      </c>
      <c r="K10" s="129">
        <v>698119</v>
      </c>
      <c r="L10" s="129"/>
      <c r="M10" s="129">
        <v>698119</v>
      </c>
      <c r="N10" s="134"/>
    </row>
    <row r="11" spans="1:14" ht="12.75">
      <c r="A11" s="130">
        <v>4</v>
      </c>
      <c r="B11" s="129" t="s">
        <v>266</v>
      </c>
      <c r="C11" s="129" t="s">
        <v>258</v>
      </c>
      <c r="D11" s="129">
        <v>10</v>
      </c>
      <c r="E11" s="129">
        <v>12400</v>
      </c>
      <c r="F11" s="129">
        <v>124000</v>
      </c>
      <c r="G11" s="129"/>
      <c r="H11" s="129"/>
      <c r="I11" s="129">
        <f t="shared" si="0"/>
        <v>124000</v>
      </c>
      <c r="J11" s="129">
        <v>3768</v>
      </c>
      <c r="K11" s="129">
        <v>120232</v>
      </c>
      <c r="L11" s="129"/>
      <c r="M11" s="129">
        <v>120232</v>
      </c>
      <c r="N11" s="134"/>
    </row>
    <row r="12" spans="1:14" ht="12.75">
      <c r="A12" s="130">
        <v>5</v>
      </c>
      <c r="B12" s="129" t="s">
        <v>253</v>
      </c>
      <c r="C12" s="129" t="s">
        <v>258</v>
      </c>
      <c r="D12" s="129">
        <v>80</v>
      </c>
      <c r="E12" s="129">
        <v>30000</v>
      </c>
      <c r="F12" s="129">
        <v>2400000</v>
      </c>
      <c r="G12" s="129"/>
      <c r="H12" s="129"/>
      <c r="I12" s="129">
        <f t="shared" si="0"/>
        <v>2400000</v>
      </c>
      <c r="J12" s="129">
        <v>72996</v>
      </c>
      <c r="K12" s="129">
        <v>2327004</v>
      </c>
      <c r="L12" s="129"/>
      <c r="M12" s="129">
        <v>2327004</v>
      </c>
      <c r="N12" s="134"/>
    </row>
    <row r="13" spans="1:14" ht="12.75">
      <c r="A13" s="130">
        <v>6</v>
      </c>
      <c r="B13" s="129" t="s">
        <v>254</v>
      </c>
      <c r="C13" s="129" t="s">
        <v>267</v>
      </c>
      <c r="D13" s="129">
        <v>200</v>
      </c>
      <c r="E13" s="129">
        <v>200</v>
      </c>
      <c r="F13" s="129">
        <v>40000</v>
      </c>
      <c r="G13" s="129"/>
      <c r="H13" s="129"/>
      <c r="I13" s="129">
        <f t="shared" si="0"/>
        <v>40000</v>
      </c>
      <c r="J13" s="129">
        <v>1216</v>
      </c>
      <c r="K13" s="129">
        <v>38784</v>
      </c>
      <c r="L13" s="129"/>
      <c r="M13" s="129">
        <v>38784</v>
      </c>
      <c r="N13" s="134"/>
    </row>
    <row r="14" spans="1:14" ht="12.75">
      <c r="A14" s="130">
        <v>7</v>
      </c>
      <c r="B14" s="129" t="s">
        <v>268</v>
      </c>
      <c r="C14" s="129" t="s">
        <v>267</v>
      </c>
      <c r="D14" s="129">
        <v>50</v>
      </c>
      <c r="E14" s="129">
        <v>7000</v>
      </c>
      <c r="F14" s="129">
        <v>350000</v>
      </c>
      <c r="G14" s="129"/>
      <c r="H14" s="129"/>
      <c r="I14" s="129">
        <f t="shared" si="0"/>
        <v>350000</v>
      </c>
      <c r="J14" s="129">
        <v>10646</v>
      </c>
      <c r="K14" s="129">
        <v>339354</v>
      </c>
      <c r="L14" s="129"/>
      <c r="M14" s="129">
        <v>339354</v>
      </c>
      <c r="N14" s="134"/>
    </row>
    <row r="15" spans="1:14" ht="12.75">
      <c r="A15" s="130">
        <v>8</v>
      </c>
      <c r="B15" s="129" t="s">
        <v>269</v>
      </c>
      <c r="C15" s="129" t="s">
        <v>267</v>
      </c>
      <c r="D15" s="129">
        <v>18</v>
      </c>
      <c r="E15" s="129">
        <v>100000</v>
      </c>
      <c r="F15" s="129">
        <v>1800000</v>
      </c>
      <c r="G15" s="129"/>
      <c r="H15" s="129"/>
      <c r="I15" s="129">
        <f t="shared" si="0"/>
        <v>1800000</v>
      </c>
      <c r="J15" s="129">
        <v>54722</v>
      </c>
      <c r="K15" s="129">
        <v>1745278</v>
      </c>
      <c r="L15" s="129"/>
      <c r="M15" s="129">
        <v>1745278</v>
      </c>
      <c r="N15" s="134"/>
    </row>
    <row r="16" spans="1:14" ht="12.75">
      <c r="A16" s="130">
        <v>9</v>
      </c>
      <c r="B16" s="129" t="s">
        <v>273</v>
      </c>
      <c r="C16" s="129" t="s">
        <v>274</v>
      </c>
      <c r="D16" s="129">
        <v>3056</v>
      </c>
      <c r="E16" s="129">
        <v>62</v>
      </c>
      <c r="F16" s="129" t="s">
        <v>283</v>
      </c>
      <c r="G16" s="129">
        <v>188453</v>
      </c>
      <c r="H16" s="129"/>
      <c r="I16" s="129">
        <v>188453</v>
      </c>
      <c r="J16" s="129"/>
      <c r="K16" s="129"/>
      <c r="L16" s="129"/>
      <c r="M16" s="129">
        <v>188453</v>
      </c>
      <c r="N16" s="134"/>
    </row>
    <row r="17" spans="1:14" ht="12.75">
      <c r="A17" s="130">
        <v>10</v>
      </c>
      <c r="B17" s="129" t="s">
        <v>275</v>
      </c>
      <c r="C17" s="129" t="s">
        <v>258</v>
      </c>
      <c r="D17" s="129">
        <v>12</v>
      </c>
      <c r="E17" s="129">
        <v>2333</v>
      </c>
      <c r="F17" s="129" t="s">
        <v>283</v>
      </c>
      <c r="G17" s="129">
        <v>28000</v>
      </c>
      <c r="H17" s="129"/>
      <c r="I17" s="129">
        <v>28000</v>
      </c>
      <c r="J17" s="129"/>
      <c r="K17" s="129"/>
      <c r="L17" s="129"/>
      <c r="M17" s="129">
        <v>28000</v>
      </c>
      <c r="N17" s="134"/>
    </row>
    <row r="18" spans="1:14" ht="12.75">
      <c r="A18" s="130">
        <v>11</v>
      </c>
      <c r="B18" s="129" t="s">
        <v>276</v>
      </c>
      <c r="C18" s="129" t="s">
        <v>258</v>
      </c>
      <c r="D18" s="129">
        <v>1</v>
      </c>
      <c r="E18" s="129">
        <v>87500</v>
      </c>
      <c r="F18" s="129" t="s">
        <v>283</v>
      </c>
      <c r="G18" s="129">
        <v>87500</v>
      </c>
      <c r="H18" s="129"/>
      <c r="I18" s="129">
        <v>87500</v>
      </c>
      <c r="J18" s="129"/>
      <c r="K18" s="129"/>
      <c r="L18" s="129"/>
      <c r="M18" s="129">
        <v>87500</v>
      </c>
      <c r="N18" s="134"/>
    </row>
    <row r="19" spans="1:14" ht="12.75">
      <c r="A19" s="130">
        <v>12</v>
      </c>
      <c r="B19" s="129" t="s">
        <v>277</v>
      </c>
      <c r="C19" s="129" t="s">
        <v>258</v>
      </c>
      <c r="D19" s="129">
        <v>5</v>
      </c>
      <c r="E19" s="129">
        <v>14000</v>
      </c>
      <c r="F19" s="129" t="s">
        <v>283</v>
      </c>
      <c r="G19" s="129">
        <v>70000</v>
      </c>
      <c r="H19" s="129"/>
      <c r="I19" s="129">
        <v>70000</v>
      </c>
      <c r="J19" s="129"/>
      <c r="K19" s="129"/>
      <c r="L19" s="129"/>
      <c r="M19" s="129">
        <v>70000</v>
      </c>
      <c r="N19" s="134"/>
    </row>
    <row r="20" spans="1:14" ht="12.75">
      <c r="A20" s="130">
        <v>13</v>
      </c>
      <c r="B20" s="129" t="s">
        <v>278</v>
      </c>
      <c r="C20" s="129" t="s">
        <v>258</v>
      </c>
      <c r="D20" s="129">
        <v>7</v>
      </c>
      <c r="E20" s="129">
        <v>6167</v>
      </c>
      <c r="F20" s="129" t="s">
        <v>283</v>
      </c>
      <c r="G20" s="129">
        <v>43166</v>
      </c>
      <c r="H20" s="129"/>
      <c r="I20" s="129">
        <v>43166</v>
      </c>
      <c r="J20" s="129"/>
      <c r="K20" s="129"/>
      <c r="L20" s="129"/>
      <c r="M20" s="129">
        <v>43166</v>
      </c>
      <c r="N20" s="134"/>
    </row>
    <row r="21" spans="1:14" ht="12.75">
      <c r="A21" s="288"/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90"/>
    </row>
    <row r="22" spans="1:14" ht="12.75">
      <c r="A22" s="288"/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90"/>
    </row>
    <row r="23" spans="1:14" ht="13.5" thickBot="1">
      <c r="A23" s="135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6"/>
    </row>
    <row r="24" spans="1:14" ht="13.5" thickBot="1">
      <c r="A24" s="140"/>
      <c r="B24" s="285" t="s">
        <v>73</v>
      </c>
      <c r="C24" s="214"/>
      <c r="D24" s="214"/>
      <c r="E24" s="214"/>
      <c r="F24" s="285">
        <f>SUM(F8:F23)</f>
        <v>10770000</v>
      </c>
      <c r="G24" s="285">
        <f>SUM(G16:G23)</f>
        <v>417119</v>
      </c>
      <c r="H24" s="285"/>
      <c r="I24" s="285">
        <f>SUM(I8:I23)</f>
        <v>11187119</v>
      </c>
      <c r="J24" s="285">
        <f>SUM(J8:J23)</f>
        <v>327490</v>
      </c>
      <c r="K24" s="285">
        <f>SUM(K8:K23)</f>
        <v>10442510</v>
      </c>
      <c r="L24" s="285"/>
      <c r="M24" s="285">
        <f>SUM(M8:M23)</f>
        <v>10859629</v>
      </c>
      <c r="N24" s="234"/>
    </row>
    <row r="25" ht="12.75">
      <c r="M25" t="s">
        <v>202</v>
      </c>
    </row>
    <row r="26" spans="9:13" ht="12.75">
      <c r="I26" s="141"/>
      <c r="J26" s="141"/>
      <c r="K26" s="141"/>
      <c r="M26" t="s">
        <v>279</v>
      </c>
    </row>
    <row r="27" spans="9:11" ht="12.75">
      <c r="I27" s="141"/>
      <c r="J27" s="141"/>
      <c r="K27" s="141"/>
    </row>
    <row r="28" spans="9:11" ht="12.75">
      <c r="I28" s="141"/>
      <c r="J28" s="141"/>
      <c r="K28" s="141"/>
    </row>
    <row r="29" spans="9:11" ht="12.75">
      <c r="I29" s="141"/>
      <c r="J29" s="141"/>
      <c r="K29" s="141"/>
    </row>
    <row r="30" spans="9:11" ht="12.75">
      <c r="I30" s="141"/>
      <c r="J30" s="141"/>
      <c r="K30" s="141"/>
    </row>
    <row r="31" spans="9:11" ht="12.75">
      <c r="I31" s="141"/>
      <c r="J31" s="141"/>
      <c r="K31" s="141"/>
    </row>
    <row r="32" spans="1:14" ht="12.75">
      <c r="A32" s="141" t="s">
        <v>255</v>
      </c>
      <c r="B32" s="141"/>
      <c r="C32" s="141"/>
      <c r="D32" s="141" t="s">
        <v>284</v>
      </c>
      <c r="E32" s="141"/>
      <c r="F32" s="16"/>
      <c r="G32" s="16"/>
      <c r="H32" s="16"/>
      <c r="I32" s="16"/>
      <c r="J32" s="16"/>
      <c r="K32" s="16"/>
      <c r="L32" s="16" t="s">
        <v>256</v>
      </c>
      <c r="M32" s="16"/>
      <c r="N32" s="16"/>
    </row>
    <row r="33" spans="1:14" ht="12.75">
      <c r="A33" s="141" t="s">
        <v>286</v>
      </c>
      <c r="B33" s="141"/>
      <c r="C33" s="141"/>
      <c r="D33" s="141"/>
      <c r="E33" s="141"/>
      <c r="F33" s="16"/>
      <c r="G33" s="16"/>
      <c r="H33" s="16"/>
      <c r="I33" s="16"/>
      <c r="J33" s="16"/>
      <c r="K33" s="16"/>
      <c r="L33" s="16"/>
      <c r="M33" s="16"/>
      <c r="N33" s="16"/>
    </row>
    <row r="34" spans="7:9" ht="12.75">
      <c r="G34" s="141" t="s">
        <v>235</v>
      </c>
      <c r="H34" s="141"/>
      <c r="I34" s="141"/>
    </row>
    <row r="35" ht="13.5" thickBot="1"/>
    <row r="36" spans="1:14" ht="12.75">
      <c r="A36" s="143" t="s">
        <v>2</v>
      </c>
      <c r="B36" s="131" t="s">
        <v>188</v>
      </c>
      <c r="C36" s="131" t="s">
        <v>200</v>
      </c>
      <c r="D36" s="131" t="s">
        <v>189</v>
      </c>
      <c r="E36" s="131" t="s">
        <v>199</v>
      </c>
      <c r="F36" s="139" t="s">
        <v>172</v>
      </c>
      <c r="G36" s="131" t="s">
        <v>173</v>
      </c>
      <c r="H36" s="139" t="s">
        <v>174</v>
      </c>
      <c r="I36" s="131" t="s">
        <v>172</v>
      </c>
      <c r="J36" s="139" t="s">
        <v>175</v>
      </c>
      <c r="K36" s="131" t="s">
        <v>176</v>
      </c>
      <c r="L36" s="139" t="s">
        <v>175</v>
      </c>
      <c r="M36" s="131" t="s">
        <v>177</v>
      </c>
      <c r="N36" s="277" t="s">
        <v>178</v>
      </c>
    </row>
    <row r="37" spans="1:14" ht="13.5" thickBot="1">
      <c r="A37" s="281" t="s">
        <v>201</v>
      </c>
      <c r="B37" s="282"/>
      <c r="C37" s="282"/>
      <c r="D37" s="282"/>
      <c r="E37" s="282"/>
      <c r="F37" s="283" t="s">
        <v>237</v>
      </c>
      <c r="G37" s="282"/>
      <c r="H37" s="283"/>
      <c r="I37" s="282" t="s">
        <v>238</v>
      </c>
      <c r="J37" s="283" t="s">
        <v>237</v>
      </c>
      <c r="K37" s="282" t="s">
        <v>237</v>
      </c>
      <c r="L37" s="283">
        <v>2011</v>
      </c>
      <c r="M37" s="282" t="s">
        <v>238</v>
      </c>
      <c r="N37" s="284" t="s">
        <v>238</v>
      </c>
    </row>
    <row r="38" spans="1:14" ht="12.75">
      <c r="A38" s="132">
        <v>1</v>
      </c>
      <c r="B38" s="137" t="s">
        <v>249</v>
      </c>
      <c r="C38" s="137" t="s">
        <v>258</v>
      </c>
      <c r="D38" s="137">
        <v>4</v>
      </c>
      <c r="E38" s="137">
        <v>1510000</v>
      </c>
      <c r="F38" s="137">
        <v>6040000</v>
      </c>
      <c r="G38" s="137"/>
      <c r="H38" s="137"/>
      <c r="I38" s="137">
        <f>F38+G38-H38</f>
        <v>6040000</v>
      </c>
      <c r="J38" s="137">
        <v>183600</v>
      </c>
      <c r="K38" s="137">
        <v>5856400</v>
      </c>
      <c r="L38" s="137"/>
      <c r="M38" s="137">
        <v>5856400</v>
      </c>
      <c r="N38" s="133"/>
    </row>
    <row r="39" spans="1:14" ht="12.75">
      <c r="A39" s="130">
        <v>2</v>
      </c>
      <c r="B39" s="129" t="s">
        <v>259</v>
      </c>
      <c r="C39" s="129" t="s">
        <v>258</v>
      </c>
      <c r="D39" s="129">
        <v>4</v>
      </c>
      <c r="E39" s="129">
        <v>1076000</v>
      </c>
      <c r="F39" s="129">
        <v>4304000</v>
      </c>
      <c r="G39" s="129"/>
      <c r="H39" s="129"/>
      <c r="I39" s="129">
        <f aca="true" t="shared" si="1" ref="I39:I45">F39+G39-H39</f>
        <v>4304000</v>
      </c>
      <c r="J39" s="129">
        <v>130885</v>
      </c>
      <c r="K39" s="129">
        <v>4173115</v>
      </c>
      <c r="L39" s="129"/>
      <c r="M39" s="129">
        <v>4173115</v>
      </c>
      <c r="N39" s="134"/>
    </row>
    <row r="40" spans="1:14" ht="12.75">
      <c r="A40" s="130">
        <v>3</v>
      </c>
      <c r="B40" s="129" t="s">
        <v>260</v>
      </c>
      <c r="C40" s="129" t="s">
        <v>258</v>
      </c>
      <c r="D40" s="129">
        <v>2</v>
      </c>
      <c r="E40" s="129">
        <v>1863000</v>
      </c>
      <c r="F40" s="129">
        <v>3726000</v>
      </c>
      <c r="G40" s="129"/>
      <c r="H40" s="129"/>
      <c r="I40" s="129">
        <f t="shared" si="1"/>
        <v>3726000</v>
      </c>
      <c r="J40" s="129">
        <v>113343</v>
      </c>
      <c r="K40" s="129">
        <v>3612657</v>
      </c>
      <c r="L40" s="129"/>
      <c r="M40" s="129">
        <v>3612657</v>
      </c>
      <c r="N40" s="134"/>
    </row>
    <row r="41" spans="1:14" ht="12.75">
      <c r="A41" s="130">
        <v>4</v>
      </c>
      <c r="B41" s="129" t="s">
        <v>250</v>
      </c>
      <c r="C41" s="129" t="s">
        <v>258</v>
      </c>
      <c r="D41" s="129">
        <v>1</v>
      </c>
      <c r="E41" s="129">
        <v>165600</v>
      </c>
      <c r="F41" s="129">
        <v>165600</v>
      </c>
      <c r="G41" s="129"/>
      <c r="H41" s="129"/>
      <c r="I41" s="129">
        <f t="shared" si="1"/>
        <v>165600</v>
      </c>
      <c r="J41" s="129">
        <v>5033</v>
      </c>
      <c r="K41" s="129">
        <v>160567</v>
      </c>
      <c r="L41" s="129"/>
      <c r="M41" s="129">
        <v>160567</v>
      </c>
      <c r="N41" s="134"/>
    </row>
    <row r="42" spans="1:14" ht="12.75">
      <c r="A42" s="130">
        <v>5</v>
      </c>
      <c r="B42" s="129" t="s">
        <v>261</v>
      </c>
      <c r="C42" s="129" t="s">
        <v>258</v>
      </c>
      <c r="D42" s="129">
        <v>1</v>
      </c>
      <c r="E42" s="129">
        <v>525400</v>
      </c>
      <c r="F42" s="129">
        <v>525400</v>
      </c>
      <c r="G42" s="129"/>
      <c r="H42" s="129"/>
      <c r="I42" s="129">
        <f t="shared" si="1"/>
        <v>525400</v>
      </c>
      <c r="J42" s="129">
        <v>15970</v>
      </c>
      <c r="K42" s="129">
        <v>509430</v>
      </c>
      <c r="L42" s="129"/>
      <c r="M42" s="129">
        <v>509430</v>
      </c>
      <c r="N42" s="134"/>
    </row>
    <row r="43" spans="1:14" ht="12.75">
      <c r="A43" s="130">
        <v>6</v>
      </c>
      <c r="B43" s="129" t="s">
        <v>251</v>
      </c>
      <c r="C43" s="129" t="s">
        <v>258</v>
      </c>
      <c r="D43" s="129">
        <v>1</v>
      </c>
      <c r="E43" s="129">
        <v>248400</v>
      </c>
      <c r="F43" s="129">
        <v>248400</v>
      </c>
      <c r="G43" s="129"/>
      <c r="H43" s="129"/>
      <c r="I43" s="129">
        <f t="shared" si="1"/>
        <v>248400</v>
      </c>
      <c r="J43" s="129">
        <v>7549</v>
      </c>
      <c r="K43" s="129">
        <v>240851</v>
      </c>
      <c r="L43" s="129"/>
      <c r="M43" s="129">
        <v>240851</v>
      </c>
      <c r="N43" s="134"/>
    </row>
    <row r="44" spans="1:14" ht="12.75">
      <c r="A44" s="130">
        <v>7</v>
      </c>
      <c r="B44" s="129" t="s">
        <v>262</v>
      </c>
      <c r="C44" s="129" t="s">
        <v>258</v>
      </c>
      <c r="D44" s="129">
        <v>1</v>
      </c>
      <c r="E44" s="129">
        <v>996864</v>
      </c>
      <c r="F44" s="129">
        <v>996864</v>
      </c>
      <c r="G44" s="129"/>
      <c r="H44" s="129"/>
      <c r="I44" s="129">
        <f t="shared" si="1"/>
        <v>996864</v>
      </c>
      <c r="J44" s="129">
        <v>30295</v>
      </c>
      <c r="K44" s="129">
        <v>966569</v>
      </c>
      <c r="L44" s="129"/>
      <c r="M44" s="129">
        <v>966569</v>
      </c>
      <c r="N44" s="134"/>
    </row>
    <row r="45" spans="1:14" ht="12.75">
      <c r="A45" s="130">
        <v>8</v>
      </c>
      <c r="B45" s="129" t="s">
        <v>263</v>
      </c>
      <c r="C45" s="129" t="s">
        <v>258</v>
      </c>
      <c r="D45" s="129">
        <v>1</v>
      </c>
      <c r="E45" s="129">
        <v>441000</v>
      </c>
      <c r="F45" s="129">
        <v>441000</v>
      </c>
      <c r="G45" s="129"/>
      <c r="H45" s="129"/>
      <c r="I45" s="129">
        <f t="shared" si="1"/>
        <v>441000</v>
      </c>
      <c r="J45" s="129">
        <v>13402</v>
      </c>
      <c r="K45" s="129">
        <v>427598</v>
      </c>
      <c r="L45" s="129"/>
      <c r="M45" s="129">
        <v>427598</v>
      </c>
      <c r="N45" s="134"/>
    </row>
    <row r="46" spans="1:14" ht="12.75">
      <c r="A46" s="288">
        <v>9</v>
      </c>
      <c r="B46" s="289" t="s">
        <v>270</v>
      </c>
      <c r="C46" s="289" t="s">
        <v>258</v>
      </c>
      <c r="D46" s="289">
        <v>1</v>
      </c>
      <c r="E46" s="289">
        <v>3070326</v>
      </c>
      <c r="F46" s="289"/>
      <c r="G46" s="289">
        <v>3070326</v>
      </c>
      <c r="H46" s="289"/>
      <c r="I46" s="289">
        <v>3070326</v>
      </c>
      <c r="J46" s="289"/>
      <c r="K46" s="289"/>
      <c r="L46" s="289"/>
      <c r="M46" s="289">
        <v>3070326</v>
      </c>
      <c r="N46" s="290"/>
    </row>
    <row r="47" spans="1:14" ht="12.75">
      <c r="A47" s="288">
        <v>10</v>
      </c>
      <c r="B47" s="289" t="s">
        <v>271</v>
      </c>
      <c r="C47" s="289" t="s">
        <v>272</v>
      </c>
      <c r="D47" s="289">
        <v>1</v>
      </c>
      <c r="E47" s="289">
        <v>913628</v>
      </c>
      <c r="F47" s="289"/>
      <c r="G47" s="289">
        <v>913628</v>
      </c>
      <c r="H47" s="289"/>
      <c r="I47" s="289">
        <v>913628</v>
      </c>
      <c r="J47" s="289"/>
      <c r="K47" s="289"/>
      <c r="L47" s="289"/>
      <c r="M47" s="289">
        <v>913628</v>
      </c>
      <c r="N47" s="290"/>
    </row>
    <row r="48" spans="1:14" ht="12.75">
      <c r="A48" s="288">
        <v>11</v>
      </c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90"/>
    </row>
    <row r="49" spans="1:14" ht="13.5" thickBot="1">
      <c r="A49" s="288">
        <v>12</v>
      </c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90"/>
    </row>
    <row r="50" spans="1:14" ht="15" thickBot="1">
      <c r="A50" s="291"/>
      <c r="B50" s="295" t="s">
        <v>299</v>
      </c>
      <c r="C50" s="296"/>
      <c r="D50" s="296"/>
      <c r="E50" s="296"/>
      <c r="F50" s="155">
        <f>SUM(F38:F49)</f>
        <v>16447264</v>
      </c>
      <c r="G50" s="155">
        <f>SUM(G38:G49)</f>
        <v>3983954</v>
      </c>
      <c r="H50" s="155"/>
      <c r="I50" s="155">
        <f>SUM(I38:I49)</f>
        <v>20431218</v>
      </c>
      <c r="J50" s="155">
        <f>SUM(J38:J49)</f>
        <v>500077</v>
      </c>
      <c r="K50" s="155">
        <f>SUM(K38:K49)</f>
        <v>15947187</v>
      </c>
      <c r="L50" s="155"/>
      <c r="M50" s="155">
        <f>SUM(M38:M49)</f>
        <v>19931141</v>
      </c>
      <c r="N50" s="297"/>
    </row>
    <row r="51" spans="1:14" ht="12.75">
      <c r="A51" s="292">
        <v>1</v>
      </c>
      <c r="B51" s="293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4"/>
    </row>
    <row r="52" spans="1:14" ht="12.75">
      <c r="A52" s="288">
        <v>2</v>
      </c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90"/>
    </row>
    <row r="53" spans="1:14" ht="12.75">
      <c r="A53" s="288">
        <v>3</v>
      </c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90"/>
    </row>
    <row r="54" spans="1:14" ht="12.75">
      <c r="A54" s="288">
        <v>4</v>
      </c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90"/>
    </row>
    <row r="55" spans="1:14" ht="12.75">
      <c r="A55" s="288">
        <v>5</v>
      </c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90"/>
    </row>
    <row r="56" spans="1:14" ht="12.75">
      <c r="A56" s="288">
        <v>6</v>
      </c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90"/>
    </row>
    <row r="57" spans="1:14" ht="12.75">
      <c r="A57" s="288">
        <v>7</v>
      </c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90"/>
    </row>
    <row r="58" spans="1:14" ht="12.75">
      <c r="A58" s="288">
        <v>8</v>
      </c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90"/>
    </row>
    <row r="59" spans="1:14" ht="12.75">
      <c r="A59" s="288">
        <v>9</v>
      </c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90"/>
    </row>
    <row r="60" spans="1:14" ht="12.75">
      <c r="A60" s="288">
        <v>10</v>
      </c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90"/>
    </row>
    <row r="61" spans="1:14" ht="12.75">
      <c r="A61" s="288">
        <v>11</v>
      </c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90"/>
    </row>
    <row r="62" spans="1:14" ht="12.75">
      <c r="A62" s="288">
        <v>12</v>
      </c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90"/>
    </row>
    <row r="63" spans="1:14" ht="12.75">
      <c r="A63" s="288">
        <v>13</v>
      </c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90"/>
    </row>
    <row r="64" spans="1:14" ht="13.5" thickBot="1">
      <c r="A64" s="288">
        <v>14</v>
      </c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90"/>
    </row>
    <row r="65" spans="1:14" ht="15" thickBot="1">
      <c r="A65" s="291"/>
      <c r="B65" s="295" t="s">
        <v>300</v>
      </c>
      <c r="C65" s="296"/>
      <c r="D65" s="296"/>
      <c r="E65" s="296"/>
      <c r="F65" s="155">
        <v>0</v>
      </c>
      <c r="G65" s="155">
        <v>0</v>
      </c>
      <c r="H65" s="155"/>
      <c r="I65" s="155">
        <v>0</v>
      </c>
      <c r="J65" s="155">
        <v>0</v>
      </c>
      <c r="K65" s="155">
        <v>0</v>
      </c>
      <c r="L65" s="155"/>
      <c r="M65" s="155">
        <v>0</v>
      </c>
      <c r="N65" s="297"/>
    </row>
    <row r="66" spans="1:14" ht="13.5" thickBot="1">
      <c r="A66" s="140"/>
      <c r="B66" s="285" t="s">
        <v>288</v>
      </c>
      <c r="C66" s="214"/>
      <c r="D66" s="214"/>
      <c r="E66" s="214"/>
      <c r="F66" s="285">
        <f>F50+F65</f>
        <v>16447264</v>
      </c>
      <c r="G66" s="285">
        <f aca="true" t="shared" si="2" ref="G66:M66">G50+G65</f>
        <v>3983954</v>
      </c>
      <c r="H66" s="285"/>
      <c r="I66" s="285">
        <f t="shared" si="2"/>
        <v>20431218</v>
      </c>
      <c r="J66" s="285">
        <f t="shared" si="2"/>
        <v>500077</v>
      </c>
      <c r="K66" s="285">
        <f t="shared" si="2"/>
        <v>15947187</v>
      </c>
      <c r="L66" s="285"/>
      <c r="M66" s="285">
        <f t="shared" si="2"/>
        <v>19931141</v>
      </c>
      <c r="N66" s="234"/>
    </row>
    <row r="67" ht="12.75">
      <c r="M67" t="s">
        <v>202</v>
      </c>
    </row>
    <row r="68" spans="9:13" ht="12.75">
      <c r="I68" s="141"/>
      <c r="J68" s="141"/>
      <c r="K68" s="141"/>
      <c r="M68" t="s">
        <v>279</v>
      </c>
    </row>
    <row r="69" spans="9:11" ht="12.75">
      <c r="I69" s="141"/>
      <c r="J69" s="141"/>
      <c r="K69" s="141"/>
    </row>
    <row r="70" spans="9:11" ht="12.75">
      <c r="I70" s="141"/>
      <c r="J70" s="141"/>
      <c r="K70" s="141"/>
    </row>
    <row r="71" spans="9:11" ht="12.75">
      <c r="I71" s="141"/>
      <c r="J71" s="141"/>
      <c r="K71" s="141"/>
    </row>
    <row r="72" spans="9:11" ht="12.75">
      <c r="I72" s="141"/>
      <c r="J72" s="141"/>
      <c r="K72" s="141"/>
    </row>
    <row r="73" spans="9:11" ht="12.75">
      <c r="I73" s="141"/>
      <c r="J73" s="141"/>
      <c r="K73" s="141"/>
    </row>
    <row r="74" spans="9:11" ht="12.75">
      <c r="I74" s="141"/>
      <c r="J74" s="141"/>
      <c r="K74" s="141"/>
    </row>
    <row r="75" spans="9:11" ht="12.75">
      <c r="I75" s="141"/>
      <c r="J75" s="141"/>
      <c r="K75" s="141"/>
    </row>
    <row r="76" spans="9:11" ht="12.75">
      <c r="I76" s="141"/>
      <c r="J76" s="141"/>
      <c r="K76" s="141"/>
    </row>
    <row r="77" spans="9:11" ht="12.75">
      <c r="I77" s="141"/>
      <c r="J77" s="141"/>
      <c r="K77" s="141"/>
    </row>
    <row r="78" spans="9:11" ht="12.75">
      <c r="I78" s="141"/>
      <c r="J78" s="141"/>
      <c r="K78" s="141"/>
    </row>
    <row r="79" spans="9:11" ht="12.75">
      <c r="I79" s="141"/>
      <c r="J79" s="141"/>
      <c r="K79" s="141"/>
    </row>
    <row r="80" spans="1:8" ht="12.75">
      <c r="A80" s="5"/>
      <c r="B80" s="5"/>
      <c r="C80" s="5"/>
      <c r="D80" s="5"/>
      <c r="E80" s="5"/>
      <c r="F80" s="5"/>
      <c r="G80" s="5"/>
      <c r="H80" s="5"/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2.75">
      <c r="A82" s="5"/>
      <c r="B82" s="5"/>
      <c r="C82" s="5"/>
      <c r="D82" s="5"/>
      <c r="E82" s="5"/>
      <c r="F82" s="5"/>
      <c r="G82" s="5"/>
      <c r="H82" s="5"/>
    </row>
    <row r="83" spans="1:14" ht="12.75">
      <c r="A83" s="141" t="s">
        <v>303</v>
      </c>
      <c r="B83" s="141"/>
      <c r="C83" s="141"/>
      <c r="D83" s="141"/>
      <c r="E83" s="141"/>
      <c r="F83" s="141"/>
      <c r="G83" s="141"/>
      <c r="H83" s="141"/>
      <c r="I83" s="141"/>
      <c r="J83" s="141"/>
      <c r="K83" s="16"/>
      <c r="L83" s="16" t="s">
        <v>256</v>
      </c>
      <c r="M83" s="16"/>
      <c r="N83" s="16"/>
    </row>
    <row r="84" spans="1:14" ht="12.75">
      <c r="A84" s="16" t="s">
        <v>257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7:9" ht="12.75">
      <c r="G85" s="141" t="s">
        <v>235</v>
      </c>
      <c r="H85" s="141"/>
      <c r="I85" s="141"/>
    </row>
    <row r="86" ht="13.5" thickBot="1"/>
    <row r="87" spans="1:14" ht="12.75">
      <c r="A87" s="143" t="s">
        <v>2</v>
      </c>
      <c r="B87" s="131" t="s">
        <v>188</v>
      </c>
      <c r="C87" s="131" t="s">
        <v>200</v>
      </c>
      <c r="D87" s="131" t="s">
        <v>189</v>
      </c>
      <c r="E87" s="131" t="s">
        <v>199</v>
      </c>
      <c r="F87" s="139" t="s">
        <v>172</v>
      </c>
      <c r="G87" s="131" t="s">
        <v>173</v>
      </c>
      <c r="H87" s="139" t="s">
        <v>172</v>
      </c>
      <c r="I87" s="131" t="s">
        <v>175</v>
      </c>
      <c r="J87" s="139" t="s">
        <v>176</v>
      </c>
      <c r="K87" s="131" t="s">
        <v>175</v>
      </c>
      <c r="L87" s="139" t="s">
        <v>177</v>
      </c>
      <c r="M87" s="131" t="s">
        <v>301</v>
      </c>
      <c r="N87" s="277" t="s">
        <v>172</v>
      </c>
    </row>
    <row r="88" spans="1:14" ht="13.5" thickBot="1">
      <c r="A88" s="281" t="s">
        <v>201</v>
      </c>
      <c r="B88" s="282"/>
      <c r="C88" s="282"/>
      <c r="D88" s="282"/>
      <c r="E88" s="282"/>
      <c r="F88" s="283" t="s">
        <v>237</v>
      </c>
      <c r="G88" s="282"/>
      <c r="H88" s="283" t="s">
        <v>238</v>
      </c>
      <c r="I88" s="282" t="s">
        <v>237</v>
      </c>
      <c r="J88" s="283" t="s">
        <v>237</v>
      </c>
      <c r="K88" s="282">
        <v>2011</v>
      </c>
      <c r="L88" s="283" t="s">
        <v>238</v>
      </c>
      <c r="M88" s="282" t="s">
        <v>302</v>
      </c>
      <c r="N88" s="284" t="s">
        <v>238</v>
      </c>
    </row>
    <row r="89" spans="1:14" ht="12.75">
      <c r="A89" s="132">
        <v>1</v>
      </c>
      <c r="B89" s="137" t="s">
        <v>249</v>
      </c>
      <c r="C89" s="137" t="s">
        <v>258</v>
      </c>
      <c r="D89" s="137">
        <v>4</v>
      </c>
      <c r="E89" s="137">
        <v>1510000</v>
      </c>
      <c r="F89" s="137">
        <v>6040000</v>
      </c>
      <c r="G89" s="137"/>
      <c r="H89" s="137">
        <v>6040000</v>
      </c>
      <c r="I89" s="137">
        <v>183600</v>
      </c>
      <c r="J89" s="137">
        <v>5856400</v>
      </c>
      <c r="K89" s="137"/>
      <c r="L89" s="137">
        <v>5856400</v>
      </c>
      <c r="M89" s="137"/>
      <c r="N89" s="133">
        <f>L89-M89</f>
        <v>5856400</v>
      </c>
    </row>
    <row r="90" spans="1:14" ht="12.75">
      <c r="A90" s="130">
        <v>2</v>
      </c>
      <c r="B90" s="129" t="s">
        <v>259</v>
      </c>
      <c r="C90" s="129" t="s">
        <v>258</v>
      </c>
      <c r="D90" s="129">
        <v>4</v>
      </c>
      <c r="E90" s="129">
        <v>1076000</v>
      </c>
      <c r="F90" s="129">
        <v>4304000</v>
      </c>
      <c r="G90" s="129"/>
      <c r="H90" s="129">
        <v>4304000</v>
      </c>
      <c r="I90" s="129">
        <v>130885</v>
      </c>
      <c r="J90" s="129">
        <v>4173115</v>
      </c>
      <c r="K90" s="129"/>
      <c r="L90" s="129">
        <v>4173115</v>
      </c>
      <c r="M90" s="129"/>
      <c r="N90" s="134">
        <f>L90-M90</f>
        <v>4173115</v>
      </c>
    </row>
    <row r="91" spans="1:14" ht="12.75">
      <c r="A91" s="130">
        <v>3</v>
      </c>
      <c r="B91" s="129" t="s">
        <v>260</v>
      </c>
      <c r="C91" s="129" t="s">
        <v>258</v>
      </c>
      <c r="D91" s="129">
        <v>2</v>
      </c>
      <c r="E91" s="129">
        <v>1863000</v>
      </c>
      <c r="F91" s="129">
        <v>3726000</v>
      </c>
      <c r="G91" s="129"/>
      <c r="H91" s="129">
        <v>3726000</v>
      </c>
      <c r="I91" s="129">
        <v>113343</v>
      </c>
      <c r="J91" s="129">
        <v>3612657</v>
      </c>
      <c r="K91" s="129"/>
      <c r="L91" s="129">
        <v>3612657</v>
      </c>
      <c r="M91" s="129"/>
      <c r="N91" s="134">
        <f aca="true" t="shared" si="3" ref="N91:N115">L91-M91</f>
        <v>3612657</v>
      </c>
    </row>
    <row r="92" spans="1:14" ht="12.75">
      <c r="A92" s="130">
        <v>4</v>
      </c>
      <c r="B92" s="129" t="s">
        <v>250</v>
      </c>
      <c r="C92" s="129" t="s">
        <v>258</v>
      </c>
      <c r="D92" s="129">
        <v>1</v>
      </c>
      <c r="E92" s="129">
        <v>165600</v>
      </c>
      <c r="F92" s="129">
        <v>165600</v>
      </c>
      <c r="G92" s="129"/>
      <c r="H92" s="129">
        <v>165600</v>
      </c>
      <c r="I92" s="129">
        <v>5033</v>
      </c>
      <c r="J92" s="129">
        <v>160567</v>
      </c>
      <c r="K92" s="129"/>
      <c r="L92" s="129">
        <v>160567</v>
      </c>
      <c r="M92" s="129"/>
      <c r="N92" s="134">
        <f t="shared" si="3"/>
        <v>160567</v>
      </c>
    </row>
    <row r="93" spans="1:14" ht="12.75">
      <c r="A93" s="130">
        <v>5</v>
      </c>
      <c r="B93" s="129" t="s">
        <v>261</v>
      </c>
      <c r="C93" s="129" t="s">
        <v>258</v>
      </c>
      <c r="D93" s="129">
        <v>1</v>
      </c>
      <c r="E93" s="129">
        <v>525400</v>
      </c>
      <c r="F93" s="129">
        <v>525400</v>
      </c>
      <c r="G93" s="129"/>
      <c r="H93" s="129">
        <v>525400</v>
      </c>
      <c r="I93" s="129">
        <v>15970</v>
      </c>
      <c r="J93" s="129">
        <v>509430</v>
      </c>
      <c r="K93" s="129"/>
      <c r="L93" s="129">
        <v>509430</v>
      </c>
      <c r="M93" s="129"/>
      <c r="N93" s="134">
        <f t="shared" si="3"/>
        <v>509430</v>
      </c>
    </row>
    <row r="94" spans="1:14" ht="12.75">
      <c r="A94" s="130">
        <v>6</v>
      </c>
      <c r="B94" s="129" t="s">
        <v>251</v>
      </c>
      <c r="C94" s="129" t="s">
        <v>258</v>
      </c>
      <c r="D94" s="129">
        <v>1</v>
      </c>
      <c r="E94" s="129">
        <v>248400</v>
      </c>
      <c r="F94" s="129">
        <v>248400</v>
      </c>
      <c r="G94" s="129"/>
      <c r="H94" s="129">
        <v>248400</v>
      </c>
      <c r="I94" s="129">
        <v>7549</v>
      </c>
      <c r="J94" s="129">
        <v>240851</v>
      </c>
      <c r="K94" s="129"/>
      <c r="L94" s="129">
        <v>240851</v>
      </c>
      <c r="M94" s="129"/>
      <c r="N94" s="134">
        <f t="shared" si="3"/>
        <v>240851</v>
      </c>
    </row>
    <row r="95" spans="1:14" ht="12.75">
      <c r="A95" s="130">
        <v>7</v>
      </c>
      <c r="B95" s="129" t="s">
        <v>262</v>
      </c>
      <c r="C95" s="129" t="s">
        <v>258</v>
      </c>
      <c r="D95" s="129">
        <v>1</v>
      </c>
      <c r="E95" s="129">
        <v>996864</v>
      </c>
      <c r="F95" s="129">
        <v>996864</v>
      </c>
      <c r="G95" s="129"/>
      <c r="H95" s="129">
        <v>996864</v>
      </c>
      <c r="I95" s="129">
        <v>30295</v>
      </c>
      <c r="J95" s="129">
        <v>966569</v>
      </c>
      <c r="K95" s="129"/>
      <c r="L95" s="129">
        <v>966569</v>
      </c>
      <c r="M95" s="129"/>
      <c r="N95" s="134">
        <f t="shared" si="3"/>
        <v>966569</v>
      </c>
    </row>
    <row r="96" spans="1:14" ht="12.75">
      <c r="A96" s="130">
        <v>8</v>
      </c>
      <c r="B96" s="129" t="s">
        <v>263</v>
      </c>
      <c r="C96" s="129" t="s">
        <v>258</v>
      </c>
      <c r="D96" s="129">
        <v>1</v>
      </c>
      <c r="E96" s="129">
        <v>441000</v>
      </c>
      <c r="F96" s="129">
        <v>441000</v>
      </c>
      <c r="G96" s="129"/>
      <c r="H96" s="129">
        <v>441000</v>
      </c>
      <c r="I96" s="129">
        <v>13402</v>
      </c>
      <c r="J96" s="129">
        <v>427598</v>
      </c>
      <c r="K96" s="129"/>
      <c r="L96" s="129">
        <v>427598</v>
      </c>
      <c r="M96" s="129"/>
      <c r="N96" s="134">
        <f t="shared" si="3"/>
        <v>427598</v>
      </c>
    </row>
    <row r="97" spans="1:14" ht="12.75">
      <c r="A97" s="130">
        <v>9</v>
      </c>
      <c r="B97" s="129" t="s">
        <v>252</v>
      </c>
      <c r="C97" s="129" t="s">
        <v>258</v>
      </c>
      <c r="D97" s="129">
        <v>1</v>
      </c>
      <c r="E97" s="129">
        <v>1656000</v>
      </c>
      <c r="F97" s="129">
        <v>1656000</v>
      </c>
      <c r="G97" s="129"/>
      <c r="H97" s="129">
        <v>1656000</v>
      </c>
      <c r="I97" s="129">
        <v>50326</v>
      </c>
      <c r="J97" s="129">
        <v>1605674</v>
      </c>
      <c r="K97" s="129"/>
      <c r="L97" s="129">
        <v>1605674</v>
      </c>
      <c r="M97" s="129">
        <v>1605674</v>
      </c>
      <c r="N97" s="134">
        <f t="shared" si="3"/>
        <v>0</v>
      </c>
    </row>
    <row r="98" spans="1:14" ht="12.75">
      <c r="A98" s="130"/>
      <c r="B98" s="129"/>
      <c r="C98" s="129"/>
      <c r="D98" s="129"/>
      <c r="E98" s="129"/>
      <c r="F98" s="129"/>
      <c r="G98" s="129"/>
      <c r="H98" s="129">
        <v>0</v>
      </c>
      <c r="I98" s="129"/>
      <c r="J98" s="129"/>
      <c r="K98" s="129"/>
      <c r="L98" s="129"/>
      <c r="M98" s="129"/>
      <c r="N98" s="134">
        <f t="shared" si="3"/>
        <v>0</v>
      </c>
    </row>
    <row r="99" spans="1:14" ht="12.75">
      <c r="A99" s="130">
        <v>10</v>
      </c>
      <c r="B99" s="129" t="s">
        <v>264</v>
      </c>
      <c r="C99" s="129" t="s">
        <v>258</v>
      </c>
      <c r="D99" s="129">
        <v>40</v>
      </c>
      <c r="E99" s="129">
        <v>92000</v>
      </c>
      <c r="F99" s="129">
        <v>3680000</v>
      </c>
      <c r="G99" s="129"/>
      <c r="H99" s="129">
        <v>3680000</v>
      </c>
      <c r="I99" s="129">
        <v>111935</v>
      </c>
      <c r="J99" s="129">
        <v>3568065</v>
      </c>
      <c r="K99" s="129"/>
      <c r="L99" s="129">
        <v>3568065</v>
      </c>
      <c r="M99" s="129">
        <v>3568065</v>
      </c>
      <c r="N99" s="134">
        <f t="shared" si="3"/>
        <v>0</v>
      </c>
    </row>
    <row r="100" spans="1:14" ht="12.75">
      <c r="A100" s="130">
        <v>11</v>
      </c>
      <c r="B100" s="129" t="s">
        <v>265</v>
      </c>
      <c r="C100" s="129" t="s">
        <v>258</v>
      </c>
      <c r="D100" s="129">
        <v>40</v>
      </c>
      <c r="E100" s="129">
        <v>18000</v>
      </c>
      <c r="F100" s="129">
        <v>720000</v>
      </c>
      <c r="G100" s="129"/>
      <c r="H100" s="129">
        <v>720000</v>
      </c>
      <c r="I100" s="129">
        <v>21881</v>
      </c>
      <c r="J100" s="129">
        <v>698119</v>
      </c>
      <c r="K100" s="129"/>
      <c r="L100" s="129">
        <v>698119</v>
      </c>
      <c r="M100" s="129">
        <v>698119</v>
      </c>
      <c r="N100" s="134">
        <f t="shared" si="3"/>
        <v>0</v>
      </c>
    </row>
    <row r="101" spans="1:14" ht="12.75">
      <c r="A101" s="130">
        <v>12</v>
      </c>
      <c r="B101" s="129" t="s">
        <v>266</v>
      </c>
      <c r="C101" s="129" t="s">
        <v>258</v>
      </c>
      <c r="D101" s="129">
        <v>10</v>
      </c>
      <c r="E101" s="129">
        <v>12400</v>
      </c>
      <c r="F101" s="129">
        <v>124000</v>
      </c>
      <c r="G101" s="129"/>
      <c r="H101" s="129">
        <v>124000</v>
      </c>
      <c r="I101" s="129">
        <v>3768</v>
      </c>
      <c r="J101" s="129">
        <v>120232</v>
      </c>
      <c r="K101" s="129"/>
      <c r="L101" s="129">
        <v>120232</v>
      </c>
      <c r="M101" s="129">
        <v>120232</v>
      </c>
      <c r="N101" s="134">
        <f t="shared" si="3"/>
        <v>0</v>
      </c>
    </row>
    <row r="102" spans="1:14" ht="12.75">
      <c r="A102" s="130">
        <v>13</v>
      </c>
      <c r="B102" s="129" t="s">
        <v>253</v>
      </c>
      <c r="C102" s="129" t="s">
        <v>258</v>
      </c>
      <c r="D102" s="129">
        <v>80</v>
      </c>
      <c r="E102" s="129">
        <v>30000</v>
      </c>
      <c r="F102" s="129">
        <v>2400000</v>
      </c>
      <c r="G102" s="129"/>
      <c r="H102" s="129">
        <v>2400000</v>
      </c>
      <c r="I102" s="129">
        <v>72996</v>
      </c>
      <c r="J102" s="129">
        <v>2327004</v>
      </c>
      <c r="K102" s="129"/>
      <c r="L102" s="129">
        <v>2327004</v>
      </c>
      <c r="M102" s="129">
        <v>2327004</v>
      </c>
      <c r="N102" s="134">
        <f t="shared" si="3"/>
        <v>0</v>
      </c>
    </row>
    <row r="103" spans="1:14" ht="12.75">
      <c r="A103" s="130">
        <v>14</v>
      </c>
      <c r="B103" s="129" t="s">
        <v>254</v>
      </c>
      <c r="C103" s="129" t="s">
        <v>267</v>
      </c>
      <c r="D103" s="129">
        <v>200</v>
      </c>
      <c r="E103" s="129">
        <v>200</v>
      </c>
      <c r="F103" s="129">
        <v>40000</v>
      </c>
      <c r="G103" s="129"/>
      <c r="H103" s="129">
        <v>40000</v>
      </c>
      <c r="I103" s="129">
        <v>1216</v>
      </c>
      <c r="J103" s="129">
        <v>38784</v>
      </c>
      <c r="K103" s="129"/>
      <c r="L103" s="129">
        <v>38784</v>
      </c>
      <c r="M103" s="129">
        <v>38784</v>
      </c>
      <c r="N103" s="134">
        <f t="shared" si="3"/>
        <v>0</v>
      </c>
    </row>
    <row r="104" spans="1:14" ht="12.75">
      <c r="A104" s="130">
        <v>15</v>
      </c>
      <c r="B104" s="129" t="s">
        <v>268</v>
      </c>
      <c r="C104" s="129" t="s">
        <v>267</v>
      </c>
      <c r="D104" s="129">
        <v>50</v>
      </c>
      <c r="E104" s="129">
        <v>7000</v>
      </c>
      <c r="F104" s="129">
        <v>350000</v>
      </c>
      <c r="G104" s="129"/>
      <c r="H104" s="129">
        <v>350000</v>
      </c>
      <c r="I104" s="129">
        <v>10646</v>
      </c>
      <c r="J104" s="129">
        <v>339354</v>
      </c>
      <c r="K104" s="129"/>
      <c r="L104" s="129">
        <v>339354</v>
      </c>
      <c r="M104" s="129">
        <v>339354</v>
      </c>
      <c r="N104" s="134">
        <f t="shared" si="3"/>
        <v>0</v>
      </c>
    </row>
    <row r="105" spans="1:14" ht="12.75">
      <c r="A105" s="130">
        <v>16</v>
      </c>
      <c r="B105" s="129" t="s">
        <v>269</v>
      </c>
      <c r="C105" s="129" t="s">
        <v>267</v>
      </c>
      <c r="D105" s="129">
        <v>18</v>
      </c>
      <c r="E105" s="129">
        <v>100000</v>
      </c>
      <c r="F105" s="129">
        <v>1800000</v>
      </c>
      <c r="G105" s="129"/>
      <c r="H105" s="129">
        <v>1800000</v>
      </c>
      <c r="I105" s="129">
        <v>54722</v>
      </c>
      <c r="J105" s="129">
        <v>1745278</v>
      </c>
      <c r="K105" s="129"/>
      <c r="L105" s="129">
        <v>1745278</v>
      </c>
      <c r="M105" s="129">
        <v>1745278</v>
      </c>
      <c r="N105" s="134">
        <f t="shared" si="3"/>
        <v>0</v>
      </c>
    </row>
    <row r="106" spans="1:14" ht="12.75">
      <c r="A106" s="130"/>
      <c r="B106" s="129"/>
      <c r="C106" s="129"/>
      <c r="D106" s="129"/>
      <c r="E106" s="129"/>
      <c r="F106" s="129"/>
      <c r="G106" s="129"/>
      <c r="H106" s="129">
        <v>0</v>
      </c>
      <c r="I106" s="129"/>
      <c r="J106" s="129"/>
      <c r="K106" s="129"/>
      <c r="L106" s="129"/>
      <c r="M106" s="129"/>
      <c r="N106" s="134">
        <f t="shared" si="3"/>
        <v>0</v>
      </c>
    </row>
    <row r="107" spans="1:14" ht="12.75">
      <c r="A107" s="130">
        <v>17</v>
      </c>
      <c r="B107" s="129" t="s">
        <v>270</v>
      </c>
      <c r="C107" s="287" t="s">
        <v>258</v>
      </c>
      <c r="D107" s="129">
        <v>1</v>
      </c>
      <c r="E107" s="129">
        <v>3070326</v>
      </c>
      <c r="F107" s="129" t="s">
        <v>281</v>
      </c>
      <c r="G107" s="129">
        <v>3070326</v>
      </c>
      <c r="H107" s="129">
        <v>3070326</v>
      </c>
      <c r="I107" s="129"/>
      <c r="J107" s="129"/>
      <c r="K107" s="129"/>
      <c r="L107" s="129">
        <v>3070326</v>
      </c>
      <c r="M107" s="129"/>
      <c r="N107" s="134">
        <f t="shared" si="3"/>
        <v>3070326</v>
      </c>
    </row>
    <row r="108" spans="1:14" ht="12.75">
      <c r="A108" s="130">
        <v>18</v>
      </c>
      <c r="B108" s="129" t="s">
        <v>271</v>
      </c>
      <c r="C108" s="287" t="s">
        <v>272</v>
      </c>
      <c r="D108" s="129">
        <v>1</v>
      </c>
      <c r="E108" s="129">
        <v>913628</v>
      </c>
      <c r="F108" s="129" t="s">
        <v>282</v>
      </c>
      <c r="G108" s="129">
        <v>913628</v>
      </c>
      <c r="H108" s="129">
        <v>913628</v>
      </c>
      <c r="I108" s="129"/>
      <c r="J108" s="129"/>
      <c r="K108" s="129"/>
      <c r="L108" s="129">
        <v>913628</v>
      </c>
      <c r="M108" s="129"/>
      <c r="N108" s="134">
        <f t="shared" si="3"/>
        <v>913628</v>
      </c>
    </row>
    <row r="109" spans="1:14" ht="12.75">
      <c r="A109" s="130">
        <v>19</v>
      </c>
      <c r="B109" s="129" t="s">
        <v>273</v>
      </c>
      <c r="C109" s="129" t="s">
        <v>274</v>
      </c>
      <c r="D109" s="129">
        <v>3056</v>
      </c>
      <c r="E109" s="129">
        <v>62</v>
      </c>
      <c r="F109" s="129" t="s">
        <v>283</v>
      </c>
      <c r="G109" s="129">
        <v>188453</v>
      </c>
      <c r="H109" s="129">
        <v>188453</v>
      </c>
      <c r="I109" s="129"/>
      <c r="J109" s="129"/>
      <c r="K109" s="129"/>
      <c r="L109" s="129">
        <v>188453</v>
      </c>
      <c r="M109" s="129">
        <v>188453</v>
      </c>
      <c r="N109" s="134">
        <f t="shared" si="3"/>
        <v>0</v>
      </c>
    </row>
    <row r="110" spans="1:14" ht="12.75">
      <c r="A110" s="130">
        <v>20</v>
      </c>
      <c r="B110" s="129" t="s">
        <v>275</v>
      </c>
      <c r="C110" s="129" t="s">
        <v>258</v>
      </c>
      <c r="D110" s="129">
        <v>12</v>
      </c>
      <c r="E110" s="129">
        <v>2333</v>
      </c>
      <c r="F110" s="129" t="s">
        <v>283</v>
      </c>
      <c r="G110" s="129">
        <v>28000</v>
      </c>
      <c r="H110" s="129">
        <v>28000</v>
      </c>
      <c r="I110" s="129"/>
      <c r="J110" s="129"/>
      <c r="K110" s="129"/>
      <c r="L110" s="129">
        <v>28000</v>
      </c>
      <c r="M110" s="129">
        <v>28000</v>
      </c>
      <c r="N110" s="134">
        <f t="shared" si="3"/>
        <v>0</v>
      </c>
    </row>
    <row r="111" spans="1:14" ht="12.75">
      <c r="A111" s="130">
        <v>21</v>
      </c>
      <c r="B111" s="129" t="s">
        <v>276</v>
      </c>
      <c r="C111" s="129" t="s">
        <v>258</v>
      </c>
      <c r="D111" s="129">
        <v>1</v>
      </c>
      <c r="E111" s="129">
        <v>87500</v>
      </c>
      <c r="F111" s="129" t="s">
        <v>283</v>
      </c>
      <c r="G111" s="129">
        <v>87500</v>
      </c>
      <c r="H111" s="129">
        <v>87500</v>
      </c>
      <c r="I111" s="129"/>
      <c r="J111" s="129"/>
      <c r="K111" s="129"/>
      <c r="L111" s="129">
        <v>87500</v>
      </c>
      <c r="M111" s="129">
        <v>87500</v>
      </c>
      <c r="N111" s="134">
        <f t="shared" si="3"/>
        <v>0</v>
      </c>
    </row>
    <row r="112" spans="1:14" ht="12.75">
      <c r="A112" s="130">
        <v>22</v>
      </c>
      <c r="B112" s="129" t="s">
        <v>277</v>
      </c>
      <c r="C112" s="129" t="s">
        <v>258</v>
      </c>
      <c r="D112" s="129">
        <v>5</v>
      </c>
      <c r="E112" s="129">
        <v>14000</v>
      </c>
      <c r="F112" s="129" t="s">
        <v>283</v>
      </c>
      <c r="G112" s="129">
        <v>70000</v>
      </c>
      <c r="H112" s="129">
        <v>70000</v>
      </c>
      <c r="I112" s="129"/>
      <c r="J112" s="129"/>
      <c r="K112" s="129"/>
      <c r="L112" s="129">
        <v>70000</v>
      </c>
      <c r="M112" s="129">
        <v>70000</v>
      </c>
      <c r="N112" s="134">
        <f t="shared" si="3"/>
        <v>0</v>
      </c>
    </row>
    <row r="113" spans="1:14" ht="12.75">
      <c r="A113" s="130">
        <v>23</v>
      </c>
      <c r="B113" s="129" t="s">
        <v>278</v>
      </c>
      <c r="C113" s="129" t="s">
        <v>258</v>
      </c>
      <c r="D113" s="129">
        <v>7</v>
      </c>
      <c r="E113" s="129">
        <v>6167</v>
      </c>
      <c r="F113" s="129" t="s">
        <v>283</v>
      </c>
      <c r="G113" s="129">
        <v>43166</v>
      </c>
      <c r="H113" s="129">
        <v>43166</v>
      </c>
      <c r="I113" s="129"/>
      <c r="J113" s="129"/>
      <c r="K113" s="129"/>
      <c r="L113" s="129">
        <v>43166</v>
      </c>
      <c r="M113" s="129">
        <v>43166</v>
      </c>
      <c r="N113" s="134">
        <f t="shared" si="3"/>
        <v>0</v>
      </c>
    </row>
    <row r="114" spans="1:14" ht="13.5" thickBot="1">
      <c r="A114" s="135"/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6">
        <f t="shared" si="3"/>
        <v>0</v>
      </c>
    </row>
    <row r="115" spans="1:14" ht="13.5" thickBot="1">
      <c r="A115" s="140"/>
      <c r="B115" s="285" t="s">
        <v>73</v>
      </c>
      <c r="C115" s="214"/>
      <c r="D115" s="214"/>
      <c r="E115" s="214"/>
      <c r="F115" s="285">
        <f>SUM(F89:F114)</f>
        <v>27217264</v>
      </c>
      <c r="G115" s="285">
        <f>SUM(G107:G114)</f>
        <v>4401073</v>
      </c>
      <c r="H115" s="285">
        <v>31618337</v>
      </c>
      <c r="I115" s="285">
        <v>827567</v>
      </c>
      <c r="J115" s="285">
        <v>26389697</v>
      </c>
      <c r="K115" s="285"/>
      <c r="L115" s="285">
        <v>30790770</v>
      </c>
      <c r="M115" s="285">
        <f>SUM(M89:M114)</f>
        <v>10859629</v>
      </c>
      <c r="N115" s="298">
        <f t="shared" si="3"/>
        <v>19931141</v>
      </c>
    </row>
    <row r="116" spans="13:14" ht="12.75">
      <c r="M116" s="141" t="s">
        <v>202</v>
      </c>
      <c r="N116" s="141"/>
    </row>
    <row r="117" spans="9:14" ht="12.75">
      <c r="I117" s="141"/>
      <c r="J117" s="141"/>
      <c r="K117" s="141"/>
      <c r="M117" s="141" t="s">
        <v>279</v>
      </c>
      <c r="N117" s="141"/>
    </row>
    <row r="118" spans="1:8" ht="12.75">
      <c r="A118" s="235"/>
      <c r="B118" s="154"/>
      <c r="C118" s="5"/>
      <c r="D118" s="5"/>
      <c r="E118" s="5"/>
      <c r="F118" s="5"/>
      <c r="G118" s="5"/>
      <c r="H118" s="5"/>
    </row>
    <row r="119" spans="1:8" ht="12.75">
      <c r="A119" s="235"/>
      <c r="B119" s="154"/>
      <c r="C119" s="5"/>
      <c r="D119" s="5"/>
      <c r="E119" s="5"/>
      <c r="F119" s="5"/>
      <c r="G119" s="5"/>
      <c r="H119" s="5"/>
    </row>
    <row r="120" spans="1:14" ht="12.75">
      <c r="A120" s="310" t="s">
        <v>312</v>
      </c>
      <c r="B120" s="310"/>
      <c r="C120" s="310"/>
      <c r="D120" s="310"/>
      <c r="E120" s="310"/>
      <c r="F120" s="310"/>
      <c r="G120" s="310"/>
      <c r="H120" s="310"/>
      <c r="I120" s="310"/>
      <c r="J120" s="310"/>
      <c r="K120" s="311"/>
      <c r="L120" s="311" t="s">
        <v>256</v>
      </c>
      <c r="M120" s="311"/>
      <c r="N120" s="311"/>
    </row>
    <row r="121" spans="1:14" ht="12.75">
      <c r="A121" s="310" t="s">
        <v>257</v>
      </c>
      <c r="B121" s="310"/>
      <c r="C121" s="311"/>
      <c r="D121" s="311"/>
      <c r="E121" s="311"/>
      <c r="F121" s="311"/>
      <c r="G121" s="311"/>
      <c r="H121" s="311"/>
      <c r="I121" s="311"/>
      <c r="J121" s="311"/>
      <c r="K121" s="311"/>
      <c r="L121" s="311"/>
      <c r="M121" s="311"/>
      <c r="N121" s="311"/>
    </row>
    <row r="122" spans="1:14" ht="12.75">
      <c r="A122" s="312"/>
      <c r="B122" s="312"/>
      <c r="C122" s="312"/>
      <c r="D122" s="312"/>
      <c r="E122" s="312"/>
      <c r="F122" s="312"/>
      <c r="G122" s="310" t="s">
        <v>235</v>
      </c>
      <c r="H122" s="310"/>
      <c r="I122" s="310"/>
      <c r="J122" s="312"/>
      <c r="K122" s="312"/>
      <c r="L122" s="312"/>
      <c r="M122" s="312"/>
      <c r="N122" s="312"/>
    </row>
    <row r="123" spans="1:14" ht="13.5" thickBot="1">
      <c r="A123" s="312"/>
      <c r="B123" s="312"/>
      <c r="C123" s="312"/>
      <c r="D123" s="312"/>
      <c r="E123" s="312"/>
      <c r="F123" s="312"/>
      <c r="G123" s="312"/>
      <c r="H123" s="312"/>
      <c r="I123" s="312"/>
      <c r="J123" s="312"/>
      <c r="K123" s="312"/>
      <c r="L123" s="312"/>
      <c r="M123" s="312"/>
      <c r="N123" s="312"/>
    </row>
    <row r="124" spans="1:14" ht="12.75">
      <c r="A124" s="313" t="s">
        <v>2</v>
      </c>
      <c r="B124" s="314" t="s">
        <v>188</v>
      </c>
      <c r="C124" s="314" t="s">
        <v>200</v>
      </c>
      <c r="D124" s="314" t="s">
        <v>189</v>
      </c>
      <c r="E124" s="314" t="s">
        <v>199</v>
      </c>
      <c r="F124" s="315" t="s">
        <v>172</v>
      </c>
      <c r="G124" s="314" t="s">
        <v>173</v>
      </c>
      <c r="H124" s="315" t="s">
        <v>174</v>
      </c>
      <c r="I124" s="314" t="s">
        <v>172</v>
      </c>
      <c r="J124" s="315" t="s">
        <v>175</v>
      </c>
      <c r="K124" s="314" t="s">
        <v>176</v>
      </c>
      <c r="L124" s="315" t="s">
        <v>175</v>
      </c>
      <c r="M124" s="314" t="s">
        <v>177</v>
      </c>
      <c r="N124" s="316" t="s">
        <v>178</v>
      </c>
    </row>
    <row r="125" spans="1:14" ht="13.5" thickBot="1">
      <c r="A125" s="317" t="s">
        <v>201</v>
      </c>
      <c r="B125" s="318"/>
      <c r="C125" s="318"/>
      <c r="D125" s="318"/>
      <c r="E125" s="318"/>
      <c r="F125" s="319" t="s">
        <v>237</v>
      </c>
      <c r="G125" s="318"/>
      <c r="H125" s="319"/>
      <c r="I125" s="318" t="s">
        <v>238</v>
      </c>
      <c r="J125" s="319" t="s">
        <v>237</v>
      </c>
      <c r="K125" s="318" t="s">
        <v>237</v>
      </c>
      <c r="L125" s="319">
        <v>2011</v>
      </c>
      <c r="M125" s="318" t="s">
        <v>238</v>
      </c>
      <c r="N125" s="320" t="s">
        <v>238</v>
      </c>
    </row>
    <row r="126" spans="1:14" ht="12.75">
      <c r="A126" s="321">
        <v>1</v>
      </c>
      <c r="B126" s="322" t="s">
        <v>249</v>
      </c>
      <c r="C126" s="322" t="s">
        <v>258</v>
      </c>
      <c r="D126" s="322">
        <v>4</v>
      </c>
      <c r="E126" s="322">
        <v>1510000</v>
      </c>
      <c r="F126" s="322">
        <v>6040000</v>
      </c>
      <c r="G126" s="322"/>
      <c r="H126" s="322"/>
      <c r="I126" s="322">
        <f>F126+G126-H126</f>
        <v>6040000</v>
      </c>
      <c r="J126" s="322">
        <v>183600</v>
      </c>
      <c r="K126" s="322">
        <v>5856400</v>
      </c>
      <c r="L126" s="322"/>
      <c r="M126" s="322">
        <v>5856400</v>
      </c>
      <c r="N126" s="323">
        <f>J126+L126</f>
        <v>183600</v>
      </c>
    </row>
    <row r="127" spans="1:14" ht="12.75">
      <c r="A127" s="324">
        <v>2</v>
      </c>
      <c r="B127" s="287" t="s">
        <v>259</v>
      </c>
      <c r="C127" s="287" t="s">
        <v>258</v>
      </c>
      <c r="D127" s="287">
        <v>4</v>
      </c>
      <c r="E127" s="287">
        <v>1076000</v>
      </c>
      <c r="F127" s="287">
        <v>4304000</v>
      </c>
      <c r="G127" s="287"/>
      <c r="H127" s="287"/>
      <c r="I127" s="287">
        <f aca="true" t="shared" si="4" ref="I127:I143">F127+G127-H127</f>
        <v>4304000</v>
      </c>
      <c r="J127" s="287">
        <v>130885</v>
      </c>
      <c r="K127" s="287">
        <v>4173115</v>
      </c>
      <c r="L127" s="287"/>
      <c r="M127" s="287">
        <v>4173115</v>
      </c>
      <c r="N127" s="325">
        <f aca="true" t="shared" si="5" ref="N127:N142">J127+L127</f>
        <v>130885</v>
      </c>
    </row>
    <row r="128" spans="1:14" ht="12.75">
      <c r="A128" s="324">
        <v>3</v>
      </c>
      <c r="B128" s="287" t="s">
        <v>260</v>
      </c>
      <c r="C128" s="287" t="s">
        <v>258</v>
      </c>
      <c r="D128" s="287">
        <v>2</v>
      </c>
      <c r="E128" s="287">
        <v>1863000</v>
      </c>
      <c r="F128" s="287">
        <v>3726000</v>
      </c>
      <c r="G128" s="287"/>
      <c r="H128" s="287"/>
      <c r="I128" s="287">
        <f t="shared" si="4"/>
        <v>3726000</v>
      </c>
      <c r="J128" s="287">
        <v>113343</v>
      </c>
      <c r="K128" s="287">
        <v>3612657</v>
      </c>
      <c r="L128" s="287"/>
      <c r="M128" s="287">
        <v>3612657</v>
      </c>
      <c r="N128" s="325">
        <f t="shared" si="5"/>
        <v>113343</v>
      </c>
    </row>
    <row r="129" spans="1:14" ht="12.75">
      <c r="A129" s="324">
        <v>4</v>
      </c>
      <c r="B129" s="287" t="s">
        <v>250</v>
      </c>
      <c r="C129" s="287" t="s">
        <v>258</v>
      </c>
      <c r="D129" s="287">
        <v>1</v>
      </c>
      <c r="E129" s="287">
        <v>165600</v>
      </c>
      <c r="F129" s="287">
        <v>165600</v>
      </c>
      <c r="G129" s="287"/>
      <c r="H129" s="287"/>
      <c r="I129" s="287">
        <f t="shared" si="4"/>
        <v>165600</v>
      </c>
      <c r="J129" s="287">
        <v>5033</v>
      </c>
      <c r="K129" s="287">
        <v>160567</v>
      </c>
      <c r="L129" s="287"/>
      <c r="M129" s="287">
        <v>160567</v>
      </c>
      <c r="N129" s="325">
        <f t="shared" si="5"/>
        <v>5033</v>
      </c>
    </row>
    <row r="130" spans="1:14" ht="12.75">
      <c r="A130" s="324">
        <v>5</v>
      </c>
      <c r="B130" s="287" t="s">
        <v>261</v>
      </c>
      <c r="C130" s="287" t="s">
        <v>258</v>
      </c>
      <c r="D130" s="287">
        <v>1</v>
      </c>
      <c r="E130" s="287">
        <v>525400</v>
      </c>
      <c r="F130" s="287">
        <v>525400</v>
      </c>
      <c r="G130" s="287"/>
      <c r="H130" s="287"/>
      <c r="I130" s="287">
        <f t="shared" si="4"/>
        <v>525400</v>
      </c>
      <c r="J130" s="287">
        <v>15970</v>
      </c>
      <c r="K130" s="287">
        <v>509430</v>
      </c>
      <c r="L130" s="287"/>
      <c r="M130" s="287">
        <v>509430</v>
      </c>
      <c r="N130" s="325">
        <f t="shared" si="5"/>
        <v>15970</v>
      </c>
    </row>
    <row r="131" spans="1:14" ht="12.75">
      <c r="A131" s="324">
        <v>6</v>
      </c>
      <c r="B131" s="287" t="s">
        <v>251</v>
      </c>
      <c r="C131" s="287" t="s">
        <v>258</v>
      </c>
      <c r="D131" s="287">
        <v>1</v>
      </c>
      <c r="E131" s="287">
        <v>248400</v>
      </c>
      <c r="F131" s="287">
        <v>248400</v>
      </c>
      <c r="G131" s="287"/>
      <c r="H131" s="287"/>
      <c r="I131" s="287">
        <f t="shared" si="4"/>
        <v>248400</v>
      </c>
      <c r="J131" s="287">
        <v>7549</v>
      </c>
      <c r="K131" s="287">
        <v>240851</v>
      </c>
      <c r="L131" s="287"/>
      <c r="M131" s="287">
        <v>240851</v>
      </c>
      <c r="N131" s="325">
        <f t="shared" si="5"/>
        <v>7549</v>
      </c>
    </row>
    <row r="132" spans="1:14" ht="12.75">
      <c r="A132" s="324">
        <v>7</v>
      </c>
      <c r="B132" s="287" t="s">
        <v>262</v>
      </c>
      <c r="C132" s="287" t="s">
        <v>258</v>
      </c>
      <c r="D132" s="287">
        <v>1</v>
      </c>
      <c r="E132" s="287">
        <v>996864</v>
      </c>
      <c r="F132" s="287">
        <v>996864</v>
      </c>
      <c r="G132" s="287"/>
      <c r="H132" s="287"/>
      <c r="I132" s="287">
        <f t="shared" si="4"/>
        <v>996864</v>
      </c>
      <c r="J132" s="287">
        <v>30295</v>
      </c>
      <c r="K132" s="287">
        <v>966569</v>
      </c>
      <c r="L132" s="287"/>
      <c r="M132" s="287">
        <v>966569</v>
      </c>
      <c r="N132" s="325">
        <f t="shared" si="5"/>
        <v>30295</v>
      </c>
    </row>
    <row r="133" spans="1:14" ht="12.75">
      <c r="A133" s="324">
        <v>8</v>
      </c>
      <c r="B133" s="287" t="s">
        <v>263</v>
      </c>
      <c r="C133" s="287" t="s">
        <v>258</v>
      </c>
      <c r="D133" s="287">
        <v>1</v>
      </c>
      <c r="E133" s="287">
        <v>441000</v>
      </c>
      <c r="F133" s="287">
        <v>441000</v>
      </c>
      <c r="G133" s="287"/>
      <c r="H133" s="287"/>
      <c r="I133" s="287">
        <f t="shared" si="4"/>
        <v>441000</v>
      </c>
      <c r="J133" s="287">
        <v>13402</v>
      </c>
      <c r="K133" s="287">
        <v>427598</v>
      </c>
      <c r="L133" s="287"/>
      <c r="M133" s="287">
        <v>427598</v>
      </c>
      <c r="N133" s="325">
        <f t="shared" si="5"/>
        <v>13402</v>
      </c>
    </row>
    <row r="134" spans="1:14" ht="12.75">
      <c r="A134" s="324">
        <v>9</v>
      </c>
      <c r="B134" s="287" t="s">
        <v>252</v>
      </c>
      <c r="C134" s="287" t="s">
        <v>258</v>
      </c>
      <c r="D134" s="287">
        <v>1</v>
      </c>
      <c r="E134" s="287">
        <v>1656000</v>
      </c>
      <c r="F134" s="287">
        <v>1656000</v>
      </c>
      <c r="G134" s="287"/>
      <c r="H134" s="287"/>
      <c r="I134" s="287">
        <f t="shared" si="4"/>
        <v>1656000</v>
      </c>
      <c r="J134" s="287">
        <v>50326</v>
      </c>
      <c r="K134" s="287">
        <v>1605674</v>
      </c>
      <c r="L134" s="287"/>
      <c r="M134" s="287">
        <v>1605674</v>
      </c>
      <c r="N134" s="325">
        <f t="shared" si="5"/>
        <v>50326</v>
      </c>
    </row>
    <row r="135" spans="1:14" ht="12.75">
      <c r="A135" s="324"/>
      <c r="B135" s="287"/>
      <c r="C135" s="287"/>
      <c r="D135" s="287"/>
      <c r="E135" s="287"/>
      <c r="F135" s="287"/>
      <c r="G135" s="287"/>
      <c r="H135" s="287"/>
      <c r="I135" s="287">
        <f t="shared" si="4"/>
        <v>0</v>
      </c>
      <c r="J135" s="287"/>
      <c r="K135" s="287"/>
      <c r="L135" s="287"/>
      <c r="M135" s="287"/>
      <c r="N135" s="325"/>
    </row>
    <row r="136" spans="1:14" ht="12.75">
      <c r="A136" s="324">
        <v>10</v>
      </c>
      <c r="B136" s="287" t="s">
        <v>264</v>
      </c>
      <c r="C136" s="287" t="s">
        <v>258</v>
      </c>
      <c r="D136" s="287">
        <v>40</v>
      </c>
      <c r="E136" s="287">
        <v>92000</v>
      </c>
      <c r="F136" s="287">
        <v>3680000</v>
      </c>
      <c r="G136" s="287"/>
      <c r="H136" s="287"/>
      <c r="I136" s="287">
        <f t="shared" si="4"/>
        <v>3680000</v>
      </c>
      <c r="J136" s="287">
        <v>111935</v>
      </c>
      <c r="K136" s="287">
        <v>3568065</v>
      </c>
      <c r="L136" s="287"/>
      <c r="M136" s="287">
        <v>3568065</v>
      </c>
      <c r="N136" s="325">
        <f t="shared" si="5"/>
        <v>111935</v>
      </c>
    </row>
    <row r="137" spans="1:14" ht="12.75">
      <c r="A137" s="324">
        <v>11</v>
      </c>
      <c r="B137" s="287" t="s">
        <v>265</v>
      </c>
      <c r="C137" s="287" t="s">
        <v>258</v>
      </c>
      <c r="D137" s="287">
        <v>40</v>
      </c>
      <c r="E137" s="287">
        <v>18000</v>
      </c>
      <c r="F137" s="287">
        <v>720000</v>
      </c>
      <c r="G137" s="287"/>
      <c r="H137" s="287"/>
      <c r="I137" s="287">
        <f t="shared" si="4"/>
        <v>720000</v>
      </c>
      <c r="J137" s="287">
        <v>21881</v>
      </c>
      <c r="K137" s="287">
        <v>698119</v>
      </c>
      <c r="L137" s="287"/>
      <c r="M137" s="287">
        <v>698119</v>
      </c>
      <c r="N137" s="325">
        <f t="shared" si="5"/>
        <v>21881</v>
      </c>
    </row>
    <row r="138" spans="1:14" ht="12.75">
      <c r="A138" s="324">
        <v>12</v>
      </c>
      <c r="B138" s="287" t="s">
        <v>266</v>
      </c>
      <c r="C138" s="287" t="s">
        <v>258</v>
      </c>
      <c r="D138" s="287">
        <v>10</v>
      </c>
      <c r="E138" s="287">
        <v>12400</v>
      </c>
      <c r="F138" s="287">
        <v>124000</v>
      </c>
      <c r="G138" s="287"/>
      <c r="H138" s="287"/>
      <c r="I138" s="287">
        <f t="shared" si="4"/>
        <v>124000</v>
      </c>
      <c r="J138" s="287">
        <v>3768</v>
      </c>
      <c r="K138" s="287">
        <v>120232</v>
      </c>
      <c r="L138" s="287"/>
      <c r="M138" s="287">
        <v>120232</v>
      </c>
      <c r="N138" s="325">
        <f t="shared" si="5"/>
        <v>3768</v>
      </c>
    </row>
    <row r="139" spans="1:14" ht="12.75">
      <c r="A139" s="324">
        <v>13</v>
      </c>
      <c r="B139" s="287" t="s">
        <v>253</v>
      </c>
      <c r="C139" s="287" t="s">
        <v>258</v>
      </c>
      <c r="D139" s="287">
        <v>80</v>
      </c>
      <c r="E139" s="287">
        <v>30000</v>
      </c>
      <c r="F139" s="287">
        <v>2400000</v>
      </c>
      <c r="G139" s="287"/>
      <c r="H139" s="287"/>
      <c r="I139" s="287">
        <f t="shared" si="4"/>
        <v>2400000</v>
      </c>
      <c r="J139" s="287">
        <v>72996</v>
      </c>
      <c r="K139" s="287">
        <v>2327004</v>
      </c>
      <c r="L139" s="287"/>
      <c r="M139" s="287">
        <v>2327004</v>
      </c>
      <c r="N139" s="325">
        <f t="shared" si="5"/>
        <v>72996</v>
      </c>
    </row>
    <row r="140" spans="1:14" ht="12.75">
      <c r="A140" s="324">
        <v>14</v>
      </c>
      <c r="B140" s="287" t="s">
        <v>254</v>
      </c>
      <c r="C140" s="287" t="s">
        <v>267</v>
      </c>
      <c r="D140" s="287">
        <v>200</v>
      </c>
      <c r="E140" s="287">
        <v>200</v>
      </c>
      <c r="F140" s="287">
        <v>40000</v>
      </c>
      <c r="G140" s="287"/>
      <c r="H140" s="287"/>
      <c r="I140" s="287">
        <f t="shared" si="4"/>
        <v>40000</v>
      </c>
      <c r="J140" s="287">
        <v>1216</v>
      </c>
      <c r="K140" s="287">
        <v>38784</v>
      </c>
      <c r="L140" s="287"/>
      <c r="M140" s="287">
        <v>38784</v>
      </c>
      <c r="N140" s="325">
        <f t="shared" si="5"/>
        <v>1216</v>
      </c>
    </row>
    <row r="141" spans="1:14" ht="12.75">
      <c r="A141" s="324">
        <v>15</v>
      </c>
      <c r="B141" s="287" t="s">
        <v>268</v>
      </c>
      <c r="C141" s="287" t="s">
        <v>267</v>
      </c>
      <c r="D141" s="287">
        <v>50</v>
      </c>
      <c r="E141" s="287">
        <v>7000</v>
      </c>
      <c r="F141" s="287">
        <v>350000</v>
      </c>
      <c r="G141" s="287"/>
      <c r="H141" s="287"/>
      <c r="I141" s="287">
        <f t="shared" si="4"/>
        <v>350000</v>
      </c>
      <c r="J141" s="287">
        <v>10646</v>
      </c>
      <c r="K141" s="287">
        <v>339354</v>
      </c>
      <c r="L141" s="287"/>
      <c r="M141" s="287">
        <v>339354</v>
      </c>
      <c r="N141" s="325">
        <f t="shared" si="5"/>
        <v>10646</v>
      </c>
    </row>
    <row r="142" spans="1:14" ht="12.75">
      <c r="A142" s="324">
        <v>16</v>
      </c>
      <c r="B142" s="287" t="s">
        <v>269</v>
      </c>
      <c r="C142" s="287" t="s">
        <v>267</v>
      </c>
      <c r="D142" s="287">
        <v>18</v>
      </c>
      <c r="E142" s="287">
        <v>100000</v>
      </c>
      <c r="F142" s="287">
        <v>1800000</v>
      </c>
      <c r="G142" s="287"/>
      <c r="H142" s="287"/>
      <c r="I142" s="287">
        <f t="shared" si="4"/>
        <v>1800000</v>
      </c>
      <c r="J142" s="287">
        <v>54722</v>
      </c>
      <c r="K142" s="287">
        <v>1745278</v>
      </c>
      <c r="L142" s="287"/>
      <c r="M142" s="287">
        <v>1745278</v>
      </c>
      <c r="N142" s="325">
        <f t="shared" si="5"/>
        <v>54722</v>
      </c>
    </row>
    <row r="143" spans="1:14" ht="12.75">
      <c r="A143" s="324"/>
      <c r="B143" s="287"/>
      <c r="C143" s="287"/>
      <c r="D143" s="287"/>
      <c r="E143" s="287"/>
      <c r="F143" s="287"/>
      <c r="G143" s="287"/>
      <c r="H143" s="287"/>
      <c r="I143" s="287">
        <f t="shared" si="4"/>
        <v>0</v>
      </c>
      <c r="J143" s="287"/>
      <c r="K143" s="287"/>
      <c r="L143" s="287"/>
      <c r="M143" s="287"/>
      <c r="N143" s="325"/>
    </row>
    <row r="144" spans="1:14" ht="12.75">
      <c r="A144" s="324">
        <v>17</v>
      </c>
      <c r="B144" s="287" t="s">
        <v>270</v>
      </c>
      <c r="C144" s="287" t="s">
        <v>258</v>
      </c>
      <c r="D144" s="287">
        <v>1</v>
      </c>
      <c r="E144" s="287">
        <v>3070326</v>
      </c>
      <c r="F144" s="287" t="s">
        <v>281</v>
      </c>
      <c r="G144" s="287">
        <v>3070326</v>
      </c>
      <c r="H144" s="287"/>
      <c r="I144" s="287">
        <v>3070326</v>
      </c>
      <c r="J144" s="287"/>
      <c r="K144" s="287"/>
      <c r="L144" s="287"/>
      <c r="M144" s="287">
        <v>3070326</v>
      </c>
      <c r="N144" s="325"/>
    </row>
    <row r="145" spans="1:14" ht="12.75">
      <c r="A145" s="324">
        <v>18</v>
      </c>
      <c r="B145" s="287" t="s">
        <v>271</v>
      </c>
      <c r="C145" s="287" t="s">
        <v>272</v>
      </c>
      <c r="D145" s="287">
        <v>1</v>
      </c>
      <c r="E145" s="287">
        <v>913628</v>
      </c>
      <c r="F145" s="287" t="s">
        <v>282</v>
      </c>
      <c r="G145" s="287">
        <v>913628</v>
      </c>
      <c r="H145" s="287"/>
      <c r="I145" s="287">
        <v>913628</v>
      </c>
      <c r="J145" s="287"/>
      <c r="K145" s="287"/>
      <c r="L145" s="287"/>
      <c r="M145" s="287">
        <v>913628</v>
      </c>
      <c r="N145" s="325"/>
    </row>
    <row r="146" spans="1:14" ht="12.75">
      <c r="A146" s="324">
        <v>19</v>
      </c>
      <c r="B146" s="287" t="s">
        <v>273</v>
      </c>
      <c r="C146" s="287" t="s">
        <v>274</v>
      </c>
      <c r="D146" s="287">
        <v>3056</v>
      </c>
      <c r="E146" s="287">
        <v>62</v>
      </c>
      <c r="F146" s="287" t="s">
        <v>283</v>
      </c>
      <c r="G146" s="287">
        <v>188453</v>
      </c>
      <c r="H146" s="287"/>
      <c r="I146" s="287">
        <v>188453</v>
      </c>
      <c r="J146" s="287"/>
      <c r="K146" s="287"/>
      <c r="L146" s="287"/>
      <c r="M146" s="287">
        <v>188453</v>
      </c>
      <c r="N146" s="325"/>
    </row>
    <row r="147" spans="1:14" ht="12.75">
      <c r="A147" s="324">
        <v>20</v>
      </c>
      <c r="B147" s="287" t="s">
        <v>275</v>
      </c>
      <c r="C147" s="287" t="s">
        <v>258</v>
      </c>
      <c r="D147" s="287">
        <v>12</v>
      </c>
      <c r="E147" s="287">
        <v>2333</v>
      </c>
      <c r="F147" s="287" t="s">
        <v>283</v>
      </c>
      <c r="G147" s="287">
        <v>28000</v>
      </c>
      <c r="H147" s="287"/>
      <c r="I147" s="287">
        <v>28000</v>
      </c>
      <c r="J147" s="287"/>
      <c r="K147" s="287"/>
      <c r="L147" s="287"/>
      <c r="M147" s="287">
        <v>28000</v>
      </c>
      <c r="N147" s="325"/>
    </row>
    <row r="148" spans="1:14" ht="12.75">
      <c r="A148" s="324">
        <v>21</v>
      </c>
      <c r="B148" s="287" t="s">
        <v>276</v>
      </c>
      <c r="C148" s="287" t="s">
        <v>258</v>
      </c>
      <c r="D148" s="287">
        <v>1</v>
      </c>
      <c r="E148" s="287">
        <v>87500</v>
      </c>
      <c r="F148" s="287" t="s">
        <v>283</v>
      </c>
      <c r="G148" s="287">
        <v>87500</v>
      </c>
      <c r="H148" s="287"/>
      <c r="I148" s="287">
        <v>87500</v>
      </c>
      <c r="J148" s="287"/>
      <c r="K148" s="287"/>
      <c r="L148" s="287"/>
      <c r="M148" s="287">
        <v>87500</v>
      </c>
      <c r="N148" s="325"/>
    </row>
    <row r="149" spans="1:14" ht="12.75">
      <c r="A149" s="324">
        <v>22</v>
      </c>
      <c r="B149" s="287" t="s">
        <v>277</v>
      </c>
      <c r="C149" s="287" t="s">
        <v>258</v>
      </c>
      <c r="D149" s="287">
        <v>5</v>
      </c>
      <c r="E149" s="287">
        <v>14000</v>
      </c>
      <c r="F149" s="287" t="s">
        <v>283</v>
      </c>
      <c r="G149" s="287">
        <v>70000</v>
      </c>
      <c r="H149" s="287"/>
      <c r="I149" s="287">
        <v>70000</v>
      </c>
      <c r="J149" s="287"/>
      <c r="K149" s="287"/>
      <c r="L149" s="287"/>
      <c r="M149" s="287">
        <v>70000</v>
      </c>
      <c r="N149" s="325"/>
    </row>
    <row r="150" spans="1:14" ht="12.75">
      <c r="A150" s="324">
        <v>23</v>
      </c>
      <c r="B150" s="287" t="s">
        <v>278</v>
      </c>
      <c r="C150" s="287" t="s">
        <v>258</v>
      </c>
      <c r="D150" s="287">
        <v>7</v>
      </c>
      <c r="E150" s="287">
        <v>6167</v>
      </c>
      <c r="F150" s="287" t="s">
        <v>283</v>
      </c>
      <c r="G150" s="287">
        <v>43166</v>
      </c>
      <c r="H150" s="287"/>
      <c r="I150" s="287">
        <v>43166</v>
      </c>
      <c r="J150" s="287"/>
      <c r="K150" s="287"/>
      <c r="L150" s="287"/>
      <c r="M150" s="287">
        <v>43166</v>
      </c>
      <c r="N150" s="325"/>
    </row>
    <row r="151" spans="1:14" ht="13.5" thickBot="1">
      <c r="A151" s="326"/>
      <c r="B151" s="327"/>
      <c r="C151" s="327"/>
      <c r="D151" s="327"/>
      <c r="E151" s="327"/>
      <c r="F151" s="327"/>
      <c r="G151" s="327"/>
      <c r="H151" s="327"/>
      <c r="I151" s="327"/>
      <c r="J151" s="327"/>
      <c r="K151" s="327"/>
      <c r="L151" s="327"/>
      <c r="M151" s="327"/>
      <c r="N151" s="328"/>
    </row>
    <row r="152" spans="1:14" ht="13.5" thickBot="1">
      <c r="A152" s="329"/>
      <c r="B152" s="330" t="s">
        <v>73</v>
      </c>
      <c r="C152" s="331"/>
      <c r="D152" s="331"/>
      <c r="E152" s="331"/>
      <c r="F152" s="330">
        <f>SUM(F126:F151)</f>
        <v>27217264</v>
      </c>
      <c r="G152" s="330">
        <f>SUM(G144:G151)</f>
        <v>4401073</v>
      </c>
      <c r="H152" s="330"/>
      <c r="I152" s="330">
        <f>SUM(I126:I151)</f>
        <v>31618337</v>
      </c>
      <c r="J152" s="330">
        <f>SUM(J126:J151)</f>
        <v>827567</v>
      </c>
      <c r="K152" s="330">
        <f>SUM(K126:K151)</f>
        <v>26389697</v>
      </c>
      <c r="L152" s="330"/>
      <c r="M152" s="330">
        <f>SUM(M126:M151)</f>
        <v>30790770</v>
      </c>
      <c r="N152" s="332">
        <f>SUM(N126:N151)</f>
        <v>827567</v>
      </c>
    </row>
    <row r="153" spans="1:14" ht="12.75">
      <c r="A153" s="312"/>
      <c r="B153" s="312"/>
      <c r="C153" s="312"/>
      <c r="D153" s="312"/>
      <c r="E153" s="312"/>
      <c r="F153" s="312"/>
      <c r="G153" s="312"/>
      <c r="H153" s="312"/>
      <c r="I153" s="312"/>
      <c r="J153" s="312"/>
      <c r="K153" s="312"/>
      <c r="L153" s="312"/>
      <c r="M153" s="310" t="s">
        <v>202</v>
      </c>
      <c r="N153" s="310"/>
    </row>
    <row r="154" spans="1:14" ht="12.75">
      <c r="A154" s="312"/>
      <c r="B154" s="312"/>
      <c r="C154" s="312"/>
      <c r="D154" s="312"/>
      <c r="E154" s="312"/>
      <c r="F154" s="312"/>
      <c r="G154" s="312"/>
      <c r="H154" s="312"/>
      <c r="I154" s="310"/>
      <c r="J154" s="310"/>
      <c r="K154" s="310"/>
      <c r="L154" s="312"/>
      <c r="M154" s="310" t="s">
        <v>279</v>
      </c>
      <c r="N154" s="310"/>
    </row>
    <row r="155" spans="1:14" ht="12.75">
      <c r="A155" s="312"/>
      <c r="B155" s="312"/>
      <c r="C155" s="312"/>
      <c r="D155" s="312"/>
      <c r="E155" s="312"/>
      <c r="F155" s="312"/>
      <c r="G155" s="312"/>
      <c r="H155" s="312"/>
      <c r="I155" s="310"/>
      <c r="J155" s="310"/>
      <c r="K155" s="310"/>
      <c r="L155" s="312"/>
      <c r="M155" s="310"/>
      <c r="N155" s="310"/>
    </row>
    <row r="156" spans="1:14" ht="12.75">
      <c r="A156" s="312"/>
      <c r="B156" s="312"/>
      <c r="C156" s="312"/>
      <c r="D156" s="312"/>
      <c r="E156" s="312"/>
      <c r="F156" s="312"/>
      <c r="G156" s="312"/>
      <c r="H156" s="312"/>
      <c r="I156" s="310"/>
      <c r="J156" s="310"/>
      <c r="K156" s="310"/>
      <c r="L156" s="312"/>
      <c r="M156" s="310"/>
      <c r="N156" s="310"/>
    </row>
    <row r="157" spans="1:14" ht="12.75">
      <c r="A157" s="312"/>
      <c r="B157" s="312"/>
      <c r="C157" s="312"/>
      <c r="D157" s="312"/>
      <c r="E157" s="312"/>
      <c r="F157" s="312"/>
      <c r="G157" s="312"/>
      <c r="H157" s="312"/>
      <c r="I157" s="310"/>
      <c r="J157" s="310"/>
      <c r="K157" s="310"/>
      <c r="L157" s="312"/>
      <c r="M157" s="310"/>
      <c r="N157" s="310"/>
    </row>
    <row r="158" spans="1:14" ht="12.75">
      <c r="A158" s="312"/>
      <c r="B158" s="312"/>
      <c r="C158" s="312"/>
      <c r="D158" s="312"/>
      <c r="E158" s="312"/>
      <c r="F158" s="312"/>
      <c r="G158" s="312"/>
      <c r="H158" s="312"/>
      <c r="I158" s="310"/>
      <c r="J158" s="310"/>
      <c r="K158" s="310"/>
      <c r="L158" s="312"/>
      <c r="M158" s="310"/>
      <c r="N158" s="310"/>
    </row>
    <row r="159" spans="1:14" ht="12.75">
      <c r="A159" s="312"/>
      <c r="B159" s="312"/>
      <c r="C159" s="312"/>
      <c r="D159" s="312"/>
      <c r="E159" s="312"/>
      <c r="F159" s="312"/>
      <c r="G159" s="312"/>
      <c r="H159" s="312"/>
      <c r="I159" s="310"/>
      <c r="J159" s="310"/>
      <c r="K159" s="310"/>
      <c r="L159" s="312"/>
      <c r="M159" s="310"/>
      <c r="N159" s="310"/>
    </row>
    <row r="160" spans="1:14" ht="12.75">
      <c r="A160" s="312"/>
      <c r="B160" s="312"/>
      <c r="C160" s="312"/>
      <c r="D160" s="312"/>
      <c r="E160" s="312"/>
      <c r="F160" s="312"/>
      <c r="G160" s="312"/>
      <c r="H160" s="312"/>
      <c r="I160" s="310"/>
      <c r="J160" s="310"/>
      <c r="K160" s="310"/>
      <c r="L160" s="312"/>
      <c r="M160" s="310"/>
      <c r="N160" s="310"/>
    </row>
    <row r="161" spans="1:14" ht="12.75">
      <c r="A161" s="312"/>
      <c r="B161" s="312"/>
      <c r="C161" s="312"/>
      <c r="D161" s="312"/>
      <c r="E161" s="312"/>
      <c r="F161" s="312"/>
      <c r="G161" s="312"/>
      <c r="H161" s="312"/>
      <c r="I161" s="310"/>
      <c r="J161" s="310"/>
      <c r="K161" s="310"/>
      <c r="L161" s="312"/>
      <c r="M161" s="310"/>
      <c r="N161" s="310"/>
    </row>
    <row r="162" spans="1:14" ht="12.75">
      <c r="A162" s="312"/>
      <c r="B162" s="312"/>
      <c r="C162" s="312"/>
      <c r="D162" s="312"/>
      <c r="E162" s="312"/>
      <c r="F162" s="312"/>
      <c r="G162" s="312"/>
      <c r="H162" s="312"/>
      <c r="I162" s="310"/>
      <c r="J162" s="310"/>
      <c r="K162" s="310"/>
      <c r="L162" s="312"/>
      <c r="M162" s="310"/>
      <c r="N162" s="310"/>
    </row>
    <row r="163" spans="1:14" ht="12.75">
      <c r="A163" s="312"/>
      <c r="B163" s="312"/>
      <c r="C163" s="312"/>
      <c r="D163" s="312"/>
      <c r="E163" s="312"/>
      <c r="F163" s="312"/>
      <c r="G163" s="312"/>
      <c r="H163" s="312"/>
      <c r="I163" s="310"/>
      <c r="J163" s="310"/>
      <c r="K163" s="310"/>
      <c r="L163" s="312"/>
      <c r="M163" s="310"/>
      <c r="N163" s="310"/>
    </row>
    <row r="164" spans="1:14" ht="12.75">
      <c r="A164" s="312"/>
      <c r="B164" s="312"/>
      <c r="C164" s="312"/>
      <c r="D164" s="312"/>
      <c r="E164" s="312"/>
      <c r="F164" s="312"/>
      <c r="G164" s="312"/>
      <c r="H164" s="312"/>
      <c r="I164" s="310"/>
      <c r="J164" s="310"/>
      <c r="K164" s="310"/>
      <c r="L164" s="312"/>
      <c r="M164" s="310"/>
      <c r="N164" s="310"/>
    </row>
    <row r="165" spans="1:14" ht="12.75">
      <c r="A165" s="312"/>
      <c r="B165" s="312"/>
      <c r="C165" s="312"/>
      <c r="D165" s="312"/>
      <c r="E165" s="312"/>
      <c r="F165" s="312"/>
      <c r="G165" s="312"/>
      <c r="H165" s="312"/>
      <c r="I165" s="310"/>
      <c r="J165" s="310"/>
      <c r="K165" s="310"/>
      <c r="L165" s="312"/>
      <c r="M165" s="310"/>
      <c r="N165" s="310"/>
    </row>
    <row r="166" spans="1:14" ht="12.75">
      <c r="A166" s="312"/>
      <c r="B166" s="312"/>
      <c r="C166" s="312"/>
      <c r="D166" s="312"/>
      <c r="E166" s="312"/>
      <c r="F166" s="312"/>
      <c r="G166" s="312"/>
      <c r="H166" s="312"/>
      <c r="I166" s="310"/>
      <c r="J166" s="310"/>
      <c r="K166" s="310"/>
      <c r="L166" s="312"/>
      <c r="M166" s="310"/>
      <c r="N166" s="310"/>
    </row>
    <row r="167" spans="1:14" ht="12.75">
      <c r="A167" s="312"/>
      <c r="B167" s="312"/>
      <c r="C167" s="312"/>
      <c r="D167" s="312"/>
      <c r="E167" s="312"/>
      <c r="F167" s="312"/>
      <c r="G167" s="312"/>
      <c r="H167" s="312"/>
      <c r="I167" s="310"/>
      <c r="J167" s="310"/>
      <c r="K167" s="310"/>
      <c r="L167" s="312"/>
      <c r="M167" s="310"/>
      <c r="N167" s="310"/>
    </row>
    <row r="168" spans="1:14" ht="12.75">
      <c r="A168" s="312"/>
      <c r="B168" s="312"/>
      <c r="C168" s="312"/>
      <c r="D168" s="312"/>
      <c r="E168" s="312"/>
      <c r="F168" s="312"/>
      <c r="G168" s="312"/>
      <c r="H168" s="312"/>
      <c r="I168" s="310"/>
      <c r="J168" s="310"/>
      <c r="K168" s="310"/>
      <c r="L168" s="312"/>
      <c r="M168" s="310"/>
      <c r="N168" s="310"/>
    </row>
    <row r="169" spans="1:14" ht="12.75">
      <c r="A169" s="312"/>
      <c r="B169" s="312"/>
      <c r="C169" s="312"/>
      <c r="D169" s="312"/>
      <c r="E169" s="312"/>
      <c r="F169" s="312"/>
      <c r="G169" s="312"/>
      <c r="H169" s="312"/>
      <c r="I169" s="310"/>
      <c r="J169" s="310"/>
      <c r="K169" s="310"/>
      <c r="L169" s="312"/>
      <c r="M169" s="310"/>
      <c r="N169" s="310"/>
    </row>
    <row r="170" spans="1:14" ht="12.75">
      <c r="A170" s="312"/>
      <c r="B170" s="312"/>
      <c r="C170" s="312"/>
      <c r="D170" s="312"/>
      <c r="E170" s="312"/>
      <c r="F170" s="312"/>
      <c r="G170" s="312"/>
      <c r="H170" s="312"/>
      <c r="I170" s="310"/>
      <c r="J170" s="310"/>
      <c r="K170" s="310"/>
      <c r="L170" s="312"/>
      <c r="M170" s="310"/>
      <c r="N170" s="310"/>
    </row>
    <row r="171" spans="1:14" ht="12.75">
      <c r="A171" s="312"/>
      <c r="B171" s="312"/>
      <c r="C171" s="312"/>
      <c r="D171" s="312"/>
      <c r="E171" s="312"/>
      <c r="F171" s="312"/>
      <c r="G171" s="312"/>
      <c r="H171" s="312"/>
      <c r="I171" s="310"/>
      <c r="J171" s="310"/>
      <c r="K171" s="310"/>
      <c r="L171" s="312"/>
      <c r="M171" s="310"/>
      <c r="N171" s="310"/>
    </row>
    <row r="172" spans="1:14" ht="12.75">
      <c r="A172" s="312"/>
      <c r="B172" s="312"/>
      <c r="C172" s="312"/>
      <c r="D172" s="312"/>
      <c r="E172" s="312"/>
      <c r="F172" s="312"/>
      <c r="G172" s="312"/>
      <c r="H172" s="312"/>
      <c r="I172" s="310"/>
      <c r="J172" s="310"/>
      <c r="K172" s="310"/>
      <c r="L172" s="312"/>
      <c r="M172" s="310"/>
      <c r="N172" s="310"/>
    </row>
    <row r="173" spans="1:14" ht="12.75">
      <c r="A173" s="312"/>
      <c r="B173" s="312"/>
      <c r="C173" s="312"/>
      <c r="D173" s="312"/>
      <c r="E173" s="312"/>
      <c r="F173" s="312"/>
      <c r="G173" s="312"/>
      <c r="H173" s="312"/>
      <c r="I173" s="310"/>
      <c r="J173" s="310"/>
      <c r="K173" s="310"/>
      <c r="L173" s="312"/>
      <c r="M173" s="310"/>
      <c r="N173" s="310"/>
    </row>
    <row r="174" spans="1:14" ht="12.75">
      <c r="A174" s="312"/>
      <c r="B174" s="312"/>
      <c r="C174" s="312"/>
      <c r="D174" s="312"/>
      <c r="E174" s="312"/>
      <c r="F174" s="312"/>
      <c r="G174" s="312"/>
      <c r="H174" s="312"/>
      <c r="I174" s="310"/>
      <c r="J174" s="310"/>
      <c r="K174" s="310"/>
      <c r="L174" s="312"/>
      <c r="M174" s="310"/>
      <c r="N174" s="310"/>
    </row>
    <row r="175" spans="1:14" ht="12.75">
      <c r="A175" s="312"/>
      <c r="B175" s="312"/>
      <c r="C175" s="312"/>
      <c r="D175" s="312"/>
      <c r="E175" s="312"/>
      <c r="F175" s="312"/>
      <c r="G175" s="312"/>
      <c r="H175" s="312"/>
      <c r="I175" s="310"/>
      <c r="J175" s="310"/>
      <c r="K175" s="310"/>
      <c r="L175" s="312"/>
      <c r="M175" s="310"/>
      <c r="N175" s="310"/>
    </row>
    <row r="176" spans="1:14" ht="12.75">
      <c r="A176" s="312"/>
      <c r="B176" s="312"/>
      <c r="C176" s="312"/>
      <c r="D176" s="312"/>
      <c r="E176" s="312"/>
      <c r="F176" s="312"/>
      <c r="G176" s="312"/>
      <c r="H176" s="312"/>
      <c r="I176" s="310"/>
      <c r="J176" s="310"/>
      <c r="K176" s="310"/>
      <c r="L176" s="312"/>
      <c r="M176" s="310"/>
      <c r="N176" s="310"/>
    </row>
    <row r="177" spans="1:14" ht="12.75">
      <c r="A177" s="312"/>
      <c r="B177" s="312"/>
      <c r="C177" s="312"/>
      <c r="D177" s="312"/>
      <c r="E177" s="312"/>
      <c r="F177" s="312"/>
      <c r="G177" s="312"/>
      <c r="H177" s="312"/>
      <c r="I177" s="310"/>
      <c r="J177" s="310"/>
      <c r="K177" s="310"/>
      <c r="L177" s="312"/>
      <c r="M177" s="310"/>
      <c r="N177" s="310"/>
    </row>
    <row r="178" spans="1:14" ht="12.75">
      <c r="A178" s="312"/>
      <c r="B178" s="312"/>
      <c r="C178" s="312"/>
      <c r="D178" s="312"/>
      <c r="E178" s="312"/>
      <c r="F178" s="312"/>
      <c r="G178" s="312"/>
      <c r="H178" s="312"/>
      <c r="I178" s="310"/>
      <c r="J178" s="310"/>
      <c r="K178" s="310"/>
      <c r="L178" s="312"/>
      <c r="M178" s="310"/>
      <c r="N178" s="310"/>
    </row>
    <row r="179" spans="1:14" ht="12.75">
      <c r="A179" s="312"/>
      <c r="B179" s="312"/>
      <c r="C179" s="312"/>
      <c r="D179" s="312"/>
      <c r="E179" s="312"/>
      <c r="F179" s="312"/>
      <c r="G179" s="312"/>
      <c r="H179" s="312"/>
      <c r="I179" s="310"/>
      <c r="J179" s="310"/>
      <c r="K179" s="310"/>
      <c r="L179" s="312"/>
      <c r="M179" s="310"/>
      <c r="N179" s="310"/>
    </row>
    <row r="180" spans="1:14" ht="12.75">
      <c r="A180" s="312"/>
      <c r="B180" s="312"/>
      <c r="C180" s="312"/>
      <c r="D180" s="312"/>
      <c r="E180" s="312"/>
      <c r="F180" s="312"/>
      <c r="G180" s="312"/>
      <c r="H180" s="312"/>
      <c r="I180" s="310"/>
      <c r="J180" s="310"/>
      <c r="K180" s="310"/>
      <c r="L180" s="312"/>
      <c r="M180" s="310"/>
      <c r="N180" s="310"/>
    </row>
    <row r="181" spans="1:14" ht="12.75">
      <c r="A181" s="312"/>
      <c r="B181" s="312"/>
      <c r="C181" s="312"/>
      <c r="D181" s="312"/>
      <c r="E181" s="312"/>
      <c r="F181" s="312"/>
      <c r="G181" s="312"/>
      <c r="H181" s="312"/>
      <c r="I181" s="310"/>
      <c r="J181" s="310"/>
      <c r="K181" s="310"/>
      <c r="L181" s="312"/>
      <c r="M181" s="310"/>
      <c r="N181" s="310"/>
    </row>
    <row r="182" spans="1:14" ht="12.75">
      <c r="A182" s="312"/>
      <c r="B182" s="312"/>
      <c r="C182" s="312"/>
      <c r="D182" s="312"/>
      <c r="E182" s="312"/>
      <c r="F182" s="312"/>
      <c r="G182" s="312"/>
      <c r="H182" s="312"/>
      <c r="I182" s="310"/>
      <c r="J182" s="310"/>
      <c r="K182" s="310"/>
      <c r="L182" s="312"/>
      <c r="M182" s="310"/>
      <c r="N182" s="310"/>
    </row>
    <row r="183" spans="1:14" ht="12.75">
      <c r="A183" s="312"/>
      <c r="B183" s="312"/>
      <c r="C183" s="312"/>
      <c r="D183" s="312"/>
      <c r="E183" s="312"/>
      <c r="F183" s="312"/>
      <c r="G183" s="312"/>
      <c r="H183" s="312"/>
      <c r="I183" s="310"/>
      <c r="J183" s="310"/>
      <c r="K183" s="310"/>
      <c r="L183" s="312"/>
      <c r="M183" s="310"/>
      <c r="N183" s="310"/>
    </row>
    <row r="184" spans="1:14" ht="12.75">
      <c r="A184" s="312"/>
      <c r="B184" s="312"/>
      <c r="C184" s="312"/>
      <c r="D184" s="312"/>
      <c r="E184" s="312"/>
      <c r="F184" s="312"/>
      <c r="G184" s="312"/>
      <c r="H184" s="312"/>
      <c r="I184" s="310"/>
      <c r="J184" s="310"/>
      <c r="K184" s="310"/>
      <c r="L184" s="312"/>
      <c r="M184" s="310"/>
      <c r="N184" s="310"/>
    </row>
    <row r="185" spans="1:14" ht="12.75">
      <c r="A185" s="312"/>
      <c r="B185" s="312"/>
      <c r="C185" s="312"/>
      <c r="D185" s="312"/>
      <c r="E185" s="312"/>
      <c r="F185" s="312"/>
      <c r="G185" s="312"/>
      <c r="H185" s="312"/>
      <c r="I185" s="310"/>
      <c r="J185" s="310"/>
      <c r="K185" s="310"/>
      <c r="L185" s="312"/>
      <c r="M185" s="310"/>
      <c r="N185" s="310"/>
    </row>
    <row r="186" spans="1:14" ht="12.75">
      <c r="A186" s="352"/>
      <c r="B186" s="352"/>
      <c r="C186" s="352"/>
      <c r="D186" s="352"/>
      <c r="E186" s="352"/>
      <c r="F186" s="352"/>
      <c r="G186" s="352"/>
      <c r="H186" s="352"/>
      <c r="I186" s="352"/>
      <c r="J186" s="352"/>
      <c r="K186" s="352"/>
      <c r="L186" s="352"/>
      <c r="M186" s="352"/>
      <c r="N186" s="352"/>
    </row>
    <row r="187" spans="1:14" ht="14.25">
      <c r="A187" s="353" t="s">
        <v>312</v>
      </c>
      <c r="B187" s="353"/>
      <c r="C187" s="353"/>
      <c r="D187" s="353"/>
      <c r="E187" s="353"/>
      <c r="F187" s="353"/>
      <c r="G187" s="353"/>
      <c r="H187" s="353"/>
      <c r="I187" s="353"/>
      <c r="J187" s="353"/>
      <c r="K187" s="354"/>
      <c r="L187" s="354" t="s">
        <v>320</v>
      </c>
      <c r="M187" s="354"/>
      <c r="N187" s="354"/>
    </row>
    <row r="188" spans="1:14" ht="14.25">
      <c r="A188" s="353" t="s">
        <v>257</v>
      </c>
      <c r="B188" s="353"/>
      <c r="C188" s="354"/>
      <c r="D188" s="354"/>
      <c r="E188" s="354"/>
      <c r="F188" s="354"/>
      <c r="G188" s="354"/>
      <c r="H188" s="354"/>
      <c r="I188" s="354"/>
      <c r="J188" s="354"/>
      <c r="K188" s="354"/>
      <c r="L188" s="354"/>
      <c r="M188" s="354"/>
      <c r="N188" s="354"/>
    </row>
    <row r="189" spans="1:14" ht="14.25">
      <c r="A189" s="354"/>
      <c r="B189" s="354"/>
      <c r="C189" s="354"/>
      <c r="D189" s="354"/>
      <c r="E189" s="354"/>
      <c r="F189" s="354"/>
      <c r="G189" s="353" t="s">
        <v>319</v>
      </c>
      <c r="H189" s="353"/>
      <c r="I189" s="353"/>
      <c r="J189" s="354"/>
      <c r="K189" s="354"/>
      <c r="L189" s="354"/>
      <c r="M189" s="354"/>
      <c r="N189" s="354"/>
    </row>
    <row r="190" spans="1:14" ht="15" thickBot="1">
      <c r="A190" s="354"/>
      <c r="B190" s="354"/>
      <c r="C190" s="354"/>
      <c r="D190" s="354"/>
      <c r="E190" s="354"/>
      <c r="F190" s="354"/>
      <c r="G190" s="354"/>
      <c r="H190" s="354"/>
      <c r="I190" s="354"/>
      <c r="J190" s="354"/>
      <c r="K190" s="354"/>
      <c r="L190" s="354"/>
      <c r="M190" s="354"/>
      <c r="N190" s="354"/>
    </row>
    <row r="191" spans="1:16" ht="14.25">
      <c r="A191" s="358" t="s">
        <v>2</v>
      </c>
      <c r="B191" s="359" t="s">
        <v>188</v>
      </c>
      <c r="C191" s="359" t="s">
        <v>200</v>
      </c>
      <c r="D191" s="359" t="s">
        <v>189</v>
      </c>
      <c r="E191" s="359" t="s">
        <v>199</v>
      </c>
      <c r="F191" s="360" t="s">
        <v>172</v>
      </c>
      <c r="G191" s="359" t="s">
        <v>173</v>
      </c>
      <c r="H191" s="360" t="s">
        <v>174</v>
      </c>
      <c r="I191" s="359" t="s">
        <v>172</v>
      </c>
      <c r="J191" s="360" t="s">
        <v>175</v>
      </c>
      <c r="K191" s="359" t="s">
        <v>176</v>
      </c>
      <c r="L191" s="360" t="s">
        <v>175</v>
      </c>
      <c r="M191" s="359" t="s">
        <v>177</v>
      </c>
      <c r="N191" s="361" t="s">
        <v>178</v>
      </c>
      <c r="P191"/>
    </row>
    <row r="192" spans="1:16" ht="15" thickBot="1">
      <c r="A192" s="362" t="s">
        <v>201</v>
      </c>
      <c r="B192" s="363"/>
      <c r="C192" s="363"/>
      <c r="D192" s="363"/>
      <c r="E192" s="363"/>
      <c r="F192" s="364" t="s">
        <v>321</v>
      </c>
      <c r="G192" s="363"/>
      <c r="H192" s="364"/>
      <c r="I192" s="363" t="s">
        <v>322</v>
      </c>
      <c r="J192" s="364" t="s">
        <v>321</v>
      </c>
      <c r="K192" s="363" t="s">
        <v>321</v>
      </c>
      <c r="L192" s="364" t="s">
        <v>340</v>
      </c>
      <c r="M192" s="363" t="s">
        <v>322</v>
      </c>
      <c r="N192" s="365" t="s">
        <v>322</v>
      </c>
      <c r="P192"/>
    </row>
    <row r="193" spans="1:16" ht="13.5" customHeight="1">
      <c r="A193" s="366">
        <v>1</v>
      </c>
      <c r="B193" s="367" t="s">
        <v>249</v>
      </c>
      <c r="C193" s="367" t="s">
        <v>258</v>
      </c>
      <c r="D193" s="367">
        <v>4</v>
      </c>
      <c r="E193" s="367">
        <v>1510000</v>
      </c>
      <c r="F193" s="367">
        <v>6040000</v>
      </c>
      <c r="G193" s="367"/>
      <c r="H193" s="367"/>
      <c r="I193" s="367">
        <f>F193+G193-H193</f>
        <v>6040000</v>
      </c>
      <c r="J193" s="367">
        <v>183600</v>
      </c>
      <c r="K193" s="367">
        <f>I193-J193</f>
        <v>5856400</v>
      </c>
      <c r="L193" s="367">
        <v>263538</v>
      </c>
      <c r="M193" s="367">
        <f>I193-N193</f>
        <v>5592862</v>
      </c>
      <c r="N193" s="368">
        <f>J193+L193</f>
        <v>447138</v>
      </c>
      <c r="P193"/>
    </row>
    <row r="194" spans="1:16" ht="13.5" customHeight="1">
      <c r="A194" s="369">
        <v>2</v>
      </c>
      <c r="B194" s="370" t="s">
        <v>259</v>
      </c>
      <c r="C194" s="370" t="s">
        <v>258</v>
      </c>
      <c r="D194" s="370">
        <v>4</v>
      </c>
      <c r="E194" s="370">
        <v>1076000</v>
      </c>
      <c r="F194" s="370">
        <v>4304000</v>
      </c>
      <c r="G194" s="370"/>
      <c r="H194" s="370"/>
      <c r="I194" s="370">
        <f>F194+G194-H194</f>
        <v>4304000</v>
      </c>
      <c r="J194" s="370">
        <v>130885</v>
      </c>
      <c r="K194" s="370">
        <f aca="true" t="shared" si="6" ref="K194:K215">I194-J194</f>
        <v>4173115</v>
      </c>
      <c r="L194" s="370">
        <v>187790</v>
      </c>
      <c r="M194" s="370">
        <f aca="true" t="shared" si="7" ref="M194:M216">I194-N194</f>
        <v>3985325</v>
      </c>
      <c r="N194" s="371">
        <f aca="true" t="shared" si="8" ref="N194:N217">J194+L194</f>
        <v>318675</v>
      </c>
      <c r="P194"/>
    </row>
    <row r="195" spans="1:16" ht="13.5" customHeight="1">
      <c r="A195" s="369">
        <v>3</v>
      </c>
      <c r="B195" s="370" t="s">
        <v>260</v>
      </c>
      <c r="C195" s="370" t="s">
        <v>258</v>
      </c>
      <c r="D195" s="370">
        <v>2</v>
      </c>
      <c r="E195" s="370">
        <v>1863000</v>
      </c>
      <c r="F195" s="370">
        <v>3726000</v>
      </c>
      <c r="G195" s="370"/>
      <c r="H195" s="370"/>
      <c r="I195" s="370">
        <f aca="true" t="shared" si="9" ref="I195:I215">F195+G195-H195</f>
        <v>3726000</v>
      </c>
      <c r="J195" s="370">
        <v>113343</v>
      </c>
      <c r="K195" s="370">
        <f t="shared" si="6"/>
        <v>3612657</v>
      </c>
      <c r="L195" s="370">
        <v>162570</v>
      </c>
      <c r="M195" s="370">
        <f t="shared" si="7"/>
        <v>3450087</v>
      </c>
      <c r="N195" s="371">
        <f t="shared" si="8"/>
        <v>275913</v>
      </c>
      <c r="P195"/>
    </row>
    <row r="196" spans="1:16" ht="13.5" customHeight="1">
      <c r="A196" s="369">
        <v>4</v>
      </c>
      <c r="B196" s="370" t="s">
        <v>250</v>
      </c>
      <c r="C196" s="370" t="s">
        <v>258</v>
      </c>
      <c r="D196" s="370">
        <v>1</v>
      </c>
      <c r="E196" s="370">
        <v>165600</v>
      </c>
      <c r="F196" s="370">
        <v>165600</v>
      </c>
      <c r="G196" s="370"/>
      <c r="H196" s="370"/>
      <c r="I196" s="370">
        <f t="shared" si="9"/>
        <v>165600</v>
      </c>
      <c r="J196" s="370">
        <v>5033</v>
      </c>
      <c r="K196" s="370">
        <f t="shared" si="6"/>
        <v>160567</v>
      </c>
      <c r="L196" s="370">
        <v>7226</v>
      </c>
      <c r="M196" s="370">
        <f t="shared" si="7"/>
        <v>153341</v>
      </c>
      <c r="N196" s="371">
        <f t="shared" si="8"/>
        <v>12259</v>
      </c>
      <c r="P196"/>
    </row>
    <row r="197" spans="1:16" ht="13.5" customHeight="1">
      <c r="A197" s="369">
        <v>5</v>
      </c>
      <c r="B197" s="370" t="s">
        <v>261</v>
      </c>
      <c r="C197" s="370" t="s">
        <v>258</v>
      </c>
      <c r="D197" s="370">
        <v>1</v>
      </c>
      <c r="E197" s="370">
        <v>525400</v>
      </c>
      <c r="F197" s="370">
        <v>525400</v>
      </c>
      <c r="G197" s="370"/>
      <c r="H197" s="370"/>
      <c r="I197" s="370">
        <f t="shared" si="9"/>
        <v>525400</v>
      </c>
      <c r="J197" s="370">
        <v>15970</v>
      </c>
      <c r="K197" s="370">
        <f t="shared" si="6"/>
        <v>509430</v>
      </c>
      <c r="L197" s="370">
        <v>22924</v>
      </c>
      <c r="M197" s="370">
        <f t="shared" si="7"/>
        <v>486506</v>
      </c>
      <c r="N197" s="371">
        <f t="shared" si="8"/>
        <v>38894</v>
      </c>
      <c r="P197"/>
    </row>
    <row r="198" spans="1:16" ht="13.5" customHeight="1">
      <c r="A198" s="369">
        <v>6</v>
      </c>
      <c r="B198" s="370" t="s">
        <v>251</v>
      </c>
      <c r="C198" s="370" t="s">
        <v>258</v>
      </c>
      <c r="D198" s="370">
        <v>1</v>
      </c>
      <c r="E198" s="370">
        <v>248400</v>
      </c>
      <c r="F198" s="370">
        <v>248400</v>
      </c>
      <c r="G198" s="370"/>
      <c r="H198" s="370"/>
      <c r="I198" s="370">
        <f t="shared" si="9"/>
        <v>248400</v>
      </c>
      <c r="J198" s="370">
        <v>7549</v>
      </c>
      <c r="K198" s="370">
        <f t="shared" si="6"/>
        <v>240851</v>
      </c>
      <c r="L198" s="370">
        <v>10838</v>
      </c>
      <c r="M198" s="370">
        <f t="shared" si="7"/>
        <v>230013</v>
      </c>
      <c r="N198" s="371">
        <f t="shared" si="8"/>
        <v>18387</v>
      </c>
      <c r="P198"/>
    </row>
    <row r="199" spans="1:16" ht="13.5" customHeight="1">
      <c r="A199" s="369">
        <v>7</v>
      </c>
      <c r="B199" s="370" t="s">
        <v>262</v>
      </c>
      <c r="C199" s="370" t="s">
        <v>258</v>
      </c>
      <c r="D199" s="370">
        <v>1</v>
      </c>
      <c r="E199" s="370">
        <v>996864</v>
      </c>
      <c r="F199" s="370">
        <v>996864</v>
      </c>
      <c r="G199" s="370"/>
      <c r="H199" s="370"/>
      <c r="I199" s="370">
        <f t="shared" si="9"/>
        <v>996864</v>
      </c>
      <c r="J199" s="370">
        <v>30295</v>
      </c>
      <c r="K199" s="370">
        <f t="shared" si="6"/>
        <v>966569</v>
      </c>
      <c r="L199" s="370">
        <v>43496</v>
      </c>
      <c r="M199" s="370">
        <f t="shared" si="7"/>
        <v>923073</v>
      </c>
      <c r="N199" s="371">
        <f t="shared" si="8"/>
        <v>73791</v>
      </c>
      <c r="P199"/>
    </row>
    <row r="200" spans="1:16" ht="13.5" customHeight="1">
      <c r="A200" s="369">
        <v>8</v>
      </c>
      <c r="B200" s="370" t="s">
        <v>263</v>
      </c>
      <c r="C200" s="370" t="s">
        <v>258</v>
      </c>
      <c r="D200" s="370">
        <v>1</v>
      </c>
      <c r="E200" s="370">
        <v>441000</v>
      </c>
      <c r="F200" s="370">
        <v>441000</v>
      </c>
      <c r="G200" s="370"/>
      <c r="H200" s="370"/>
      <c r="I200" s="370">
        <f t="shared" si="9"/>
        <v>441000</v>
      </c>
      <c r="J200" s="370">
        <v>13402</v>
      </c>
      <c r="K200" s="370">
        <f t="shared" si="6"/>
        <v>427598</v>
      </c>
      <c r="L200" s="370">
        <v>19242</v>
      </c>
      <c r="M200" s="370">
        <f t="shared" si="7"/>
        <v>408356</v>
      </c>
      <c r="N200" s="371">
        <f t="shared" si="8"/>
        <v>32644</v>
      </c>
      <c r="P200"/>
    </row>
    <row r="201" spans="1:16" ht="13.5" customHeight="1">
      <c r="A201" s="369">
        <v>9</v>
      </c>
      <c r="B201" s="370" t="s">
        <v>252</v>
      </c>
      <c r="C201" s="370" t="s">
        <v>258</v>
      </c>
      <c r="D201" s="370">
        <v>1</v>
      </c>
      <c r="E201" s="370">
        <v>1656000</v>
      </c>
      <c r="F201" s="370">
        <v>1656000</v>
      </c>
      <c r="G201" s="370"/>
      <c r="H201" s="370"/>
      <c r="I201" s="370">
        <f t="shared" si="9"/>
        <v>1656000</v>
      </c>
      <c r="J201" s="370">
        <v>50326</v>
      </c>
      <c r="K201" s="370">
        <f t="shared" si="6"/>
        <v>1605674</v>
      </c>
      <c r="L201" s="370">
        <v>72255</v>
      </c>
      <c r="M201" s="370">
        <f t="shared" si="7"/>
        <v>1533419</v>
      </c>
      <c r="N201" s="371">
        <f t="shared" si="8"/>
        <v>122581</v>
      </c>
      <c r="P201"/>
    </row>
    <row r="202" spans="1:16" ht="13.5" customHeight="1">
      <c r="A202" s="369">
        <v>10</v>
      </c>
      <c r="B202" s="370" t="s">
        <v>264</v>
      </c>
      <c r="C202" s="370" t="s">
        <v>258</v>
      </c>
      <c r="D202" s="370">
        <v>40</v>
      </c>
      <c r="E202" s="370">
        <v>92000</v>
      </c>
      <c r="F202" s="370">
        <v>3680000</v>
      </c>
      <c r="G202" s="370"/>
      <c r="H202" s="370"/>
      <c r="I202" s="370">
        <f t="shared" si="9"/>
        <v>3680000</v>
      </c>
      <c r="J202" s="370">
        <v>111935</v>
      </c>
      <c r="K202" s="370">
        <f t="shared" si="6"/>
        <v>3568065</v>
      </c>
      <c r="L202" s="370">
        <v>160563</v>
      </c>
      <c r="M202" s="370">
        <f t="shared" si="7"/>
        <v>3407502</v>
      </c>
      <c r="N202" s="371">
        <f t="shared" si="8"/>
        <v>272498</v>
      </c>
      <c r="P202"/>
    </row>
    <row r="203" spans="1:16" ht="13.5" customHeight="1">
      <c r="A203" s="369">
        <v>11</v>
      </c>
      <c r="B203" s="370" t="s">
        <v>265</v>
      </c>
      <c r="C203" s="370" t="s">
        <v>258</v>
      </c>
      <c r="D203" s="370">
        <v>40</v>
      </c>
      <c r="E203" s="370">
        <v>18000</v>
      </c>
      <c r="F203" s="370">
        <v>720000</v>
      </c>
      <c r="G203" s="370"/>
      <c r="H203" s="370"/>
      <c r="I203" s="370">
        <f t="shared" si="9"/>
        <v>720000</v>
      </c>
      <c r="J203" s="370">
        <v>21881</v>
      </c>
      <c r="K203" s="370">
        <f t="shared" si="6"/>
        <v>698119</v>
      </c>
      <c r="L203" s="370">
        <v>31415</v>
      </c>
      <c r="M203" s="370">
        <f t="shared" si="7"/>
        <v>666704</v>
      </c>
      <c r="N203" s="371">
        <f t="shared" si="8"/>
        <v>53296</v>
      </c>
      <c r="P203"/>
    </row>
    <row r="204" spans="1:16" ht="13.5" customHeight="1">
      <c r="A204" s="369">
        <v>12</v>
      </c>
      <c r="B204" s="370" t="s">
        <v>266</v>
      </c>
      <c r="C204" s="370" t="s">
        <v>258</v>
      </c>
      <c r="D204" s="370">
        <v>10</v>
      </c>
      <c r="E204" s="370">
        <v>12400</v>
      </c>
      <c r="F204" s="370">
        <v>124000</v>
      </c>
      <c r="G204" s="370"/>
      <c r="H204" s="370"/>
      <c r="I204" s="370">
        <f t="shared" si="9"/>
        <v>124000</v>
      </c>
      <c r="J204" s="370">
        <v>3768</v>
      </c>
      <c r="K204" s="370">
        <f t="shared" si="6"/>
        <v>120232</v>
      </c>
      <c r="L204" s="370">
        <v>5410</v>
      </c>
      <c r="M204" s="370">
        <f t="shared" si="7"/>
        <v>114822</v>
      </c>
      <c r="N204" s="371">
        <f t="shared" si="8"/>
        <v>9178</v>
      </c>
      <c r="P204"/>
    </row>
    <row r="205" spans="1:16" ht="13.5" customHeight="1">
      <c r="A205" s="369">
        <v>13</v>
      </c>
      <c r="B205" s="370" t="s">
        <v>253</v>
      </c>
      <c r="C205" s="370" t="s">
        <v>258</v>
      </c>
      <c r="D205" s="370">
        <v>80</v>
      </c>
      <c r="E205" s="370">
        <v>30000</v>
      </c>
      <c r="F205" s="370">
        <v>2400000</v>
      </c>
      <c r="G205" s="370"/>
      <c r="H205" s="370"/>
      <c r="I205" s="370">
        <f t="shared" si="9"/>
        <v>2400000</v>
      </c>
      <c r="J205" s="370">
        <v>72996</v>
      </c>
      <c r="K205" s="370">
        <f t="shared" si="6"/>
        <v>2327004</v>
      </c>
      <c r="L205" s="370">
        <v>104715</v>
      </c>
      <c r="M205" s="370">
        <f t="shared" si="7"/>
        <v>2222289</v>
      </c>
      <c r="N205" s="371">
        <f t="shared" si="8"/>
        <v>177711</v>
      </c>
      <c r="P205"/>
    </row>
    <row r="206" spans="1:16" ht="13.5" customHeight="1">
      <c r="A206" s="369">
        <v>14</v>
      </c>
      <c r="B206" s="370" t="s">
        <v>254</v>
      </c>
      <c r="C206" s="370" t="s">
        <v>267</v>
      </c>
      <c r="D206" s="370">
        <v>200</v>
      </c>
      <c r="E206" s="370">
        <v>200</v>
      </c>
      <c r="F206" s="370">
        <v>40000</v>
      </c>
      <c r="G206" s="370"/>
      <c r="H206" s="370"/>
      <c r="I206" s="370">
        <f t="shared" si="9"/>
        <v>40000</v>
      </c>
      <c r="J206" s="370">
        <v>1216</v>
      </c>
      <c r="K206" s="370">
        <f t="shared" si="6"/>
        <v>38784</v>
      </c>
      <c r="L206" s="370">
        <v>1745</v>
      </c>
      <c r="M206" s="370">
        <f t="shared" si="7"/>
        <v>37039</v>
      </c>
      <c r="N206" s="371">
        <f t="shared" si="8"/>
        <v>2961</v>
      </c>
      <c r="P206"/>
    </row>
    <row r="207" spans="1:16" ht="13.5" customHeight="1">
      <c r="A207" s="369">
        <v>15</v>
      </c>
      <c r="B207" s="370" t="s">
        <v>268</v>
      </c>
      <c r="C207" s="370" t="s">
        <v>267</v>
      </c>
      <c r="D207" s="370">
        <v>50</v>
      </c>
      <c r="E207" s="370">
        <v>7000</v>
      </c>
      <c r="F207" s="370">
        <v>350000</v>
      </c>
      <c r="G207" s="370"/>
      <c r="H207" s="370"/>
      <c r="I207" s="370">
        <f t="shared" si="9"/>
        <v>350000</v>
      </c>
      <c r="J207" s="370">
        <v>10646</v>
      </c>
      <c r="K207" s="370">
        <f t="shared" si="6"/>
        <v>339354</v>
      </c>
      <c r="L207" s="370">
        <v>15271</v>
      </c>
      <c r="M207" s="370">
        <f t="shared" si="7"/>
        <v>324083</v>
      </c>
      <c r="N207" s="371">
        <f t="shared" si="8"/>
        <v>25917</v>
      </c>
      <c r="P207"/>
    </row>
    <row r="208" spans="1:16" ht="13.5" customHeight="1">
      <c r="A208" s="369">
        <v>16</v>
      </c>
      <c r="B208" s="370" t="s">
        <v>269</v>
      </c>
      <c r="C208" s="370" t="s">
        <v>267</v>
      </c>
      <c r="D208" s="370">
        <v>18</v>
      </c>
      <c r="E208" s="370">
        <v>100000</v>
      </c>
      <c r="F208" s="370">
        <v>1800000</v>
      </c>
      <c r="G208" s="370"/>
      <c r="H208" s="370"/>
      <c r="I208" s="370">
        <f t="shared" si="9"/>
        <v>1800000</v>
      </c>
      <c r="J208" s="370">
        <v>54722</v>
      </c>
      <c r="K208" s="370">
        <f t="shared" si="6"/>
        <v>1745278</v>
      </c>
      <c r="L208" s="370">
        <v>78538</v>
      </c>
      <c r="M208" s="370">
        <f t="shared" si="7"/>
        <v>1666740</v>
      </c>
      <c r="N208" s="371">
        <f t="shared" si="8"/>
        <v>133260</v>
      </c>
      <c r="P208"/>
    </row>
    <row r="209" spans="1:16" ht="13.5" customHeight="1">
      <c r="A209" s="369">
        <v>17</v>
      </c>
      <c r="B209" s="370" t="s">
        <v>270</v>
      </c>
      <c r="C209" s="370" t="s">
        <v>258</v>
      </c>
      <c r="D209" s="370">
        <v>1</v>
      </c>
      <c r="E209" s="370">
        <v>3070326</v>
      </c>
      <c r="F209" s="370">
        <v>3070326</v>
      </c>
      <c r="G209" s="370"/>
      <c r="H209" s="370"/>
      <c r="I209" s="370">
        <f t="shared" si="9"/>
        <v>3070326</v>
      </c>
      <c r="J209" s="370"/>
      <c r="K209" s="370">
        <f t="shared" si="6"/>
        <v>3070326</v>
      </c>
      <c r="L209" s="370">
        <v>138165</v>
      </c>
      <c r="M209" s="370">
        <f t="shared" si="7"/>
        <v>2932161</v>
      </c>
      <c r="N209" s="371">
        <f t="shared" si="8"/>
        <v>138165</v>
      </c>
      <c r="P209"/>
    </row>
    <row r="210" spans="1:16" ht="13.5" customHeight="1">
      <c r="A210" s="369">
        <v>18</v>
      </c>
      <c r="B210" s="370" t="s">
        <v>271</v>
      </c>
      <c r="C210" s="370" t="s">
        <v>272</v>
      </c>
      <c r="D210" s="370">
        <v>1</v>
      </c>
      <c r="E210" s="370">
        <v>913628</v>
      </c>
      <c r="F210" s="370">
        <v>913628</v>
      </c>
      <c r="G210" s="370"/>
      <c r="H210" s="370"/>
      <c r="I210" s="370">
        <f t="shared" si="9"/>
        <v>913628</v>
      </c>
      <c r="J210" s="370"/>
      <c r="K210" s="370">
        <f t="shared" si="6"/>
        <v>913628</v>
      </c>
      <c r="L210" s="370">
        <v>41113</v>
      </c>
      <c r="M210" s="370">
        <f t="shared" si="7"/>
        <v>872515</v>
      </c>
      <c r="N210" s="371">
        <f t="shared" si="8"/>
        <v>41113</v>
      </c>
      <c r="P210"/>
    </row>
    <row r="211" spans="1:16" ht="13.5" customHeight="1">
      <c r="A211" s="369">
        <v>19</v>
      </c>
      <c r="B211" s="370" t="s">
        <v>273</v>
      </c>
      <c r="C211" s="370" t="s">
        <v>274</v>
      </c>
      <c r="D211" s="370">
        <v>3056</v>
      </c>
      <c r="E211" s="370">
        <v>62</v>
      </c>
      <c r="F211" s="370">
        <v>188453</v>
      </c>
      <c r="G211" s="370"/>
      <c r="H211" s="370"/>
      <c r="I211" s="370">
        <f t="shared" si="9"/>
        <v>188453</v>
      </c>
      <c r="J211" s="370"/>
      <c r="K211" s="370">
        <f t="shared" si="6"/>
        <v>188453</v>
      </c>
      <c r="L211" s="370">
        <v>8480</v>
      </c>
      <c r="M211" s="370">
        <f t="shared" si="7"/>
        <v>179973</v>
      </c>
      <c r="N211" s="371">
        <f t="shared" si="8"/>
        <v>8480</v>
      </c>
      <c r="P211"/>
    </row>
    <row r="212" spans="1:16" ht="13.5" customHeight="1">
      <c r="A212" s="369">
        <v>20</v>
      </c>
      <c r="B212" s="370" t="s">
        <v>275</v>
      </c>
      <c r="C212" s="370" t="s">
        <v>258</v>
      </c>
      <c r="D212" s="370">
        <v>12</v>
      </c>
      <c r="E212" s="370">
        <v>2333</v>
      </c>
      <c r="F212" s="370">
        <v>28000</v>
      </c>
      <c r="G212" s="370"/>
      <c r="H212" s="370"/>
      <c r="I212" s="370">
        <f t="shared" si="9"/>
        <v>28000</v>
      </c>
      <c r="J212" s="370"/>
      <c r="K212" s="370">
        <f t="shared" si="6"/>
        <v>28000</v>
      </c>
      <c r="L212" s="370">
        <v>1260</v>
      </c>
      <c r="M212" s="370">
        <f t="shared" si="7"/>
        <v>26740</v>
      </c>
      <c r="N212" s="371">
        <f t="shared" si="8"/>
        <v>1260</v>
      </c>
      <c r="P212"/>
    </row>
    <row r="213" spans="1:16" ht="13.5" customHeight="1">
      <c r="A213" s="369">
        <v>21</v>
      </c>
      <c r="B213" s="370" t="s">
        <v>276</v>
      </c>
      <c r="C213" s="370" t="s">
        <v>258</v>
      </c>
      <c r="D213" s="370">
        <v>1</v>
      </c>
      <c r="E213" s="370">
        <v>87500</v>
      </c>
      <c r="F213" s="370">
        <v>87500</v>
      </c>
      <c r="G213" s="370"/>
      <c r="H213" s="370"/>
      <c r="I213" s="370">
        <f t="shared" si="9"/>
        <v>87500</v>
      </c>
      <c r="J213" s="370"/>
      <c r="K213" s="370">
        <f t="shared" si="6"/>
        <v>87500</v>
      </c>
      <c r="L213" s="370">
        <v>3938</v>
      </c>
      <c r="M213" s="370">
        <f t="shared" si="7"/>
        <v>83562</v>
      </c>
      <c r="N213" s="371">
        <f t="shared" si="8"/>
        <v>3938</v>
      </c>
      <c r="P213"/>
    </row>
    <row r="214" spans="1:16" ht="13.5" customHeight="1">
      <c r="A214" s="369">
        <v>22</v>
      </c>
      <c r="B214" s="370" t="s">
        <v>277</v>
      </c>
      <c r="C214" s="370" t="s">
        <v>258</v>
      </c>
      <c r="D214" s="370">
        <v>5</v>
      </c>
      <c r="E214" s="370">
        <v>14000</v>
      </c>
      <c r="F214" s="370">
        <v>70000</v>
      </c>
      <c r="G214" s="370"/>
      <c r="H214" s="370"/>
      <c r="I214" s="370">
        <f t="shared" si="9"/>
        <v>70000</v>
      </c>
      <c r="J214" s="370"/>
      <c r="K214" s="370">
        <f t="shared" si="6"/>
        <v>70000</v>
      </c>
      <c r="L214" s="370">
        <v>3150</v>
      </c>
      <c r="M214" s="370">
        <f t="shared" si="7"/>
        <v>66850</v>
      </c>
      <c r="N214" s="371">
        <f t="shared" si="8"/>
        <v>3150</v>
      </c>
      <c r="P214"/>
    </row>
    <row r="215" spans="1:16" ht="13.5" customHeight="1">
      <c r="A215" s="369">
        <v>23</v>
      </c>
      <c r="B215" s="370" t="s">
        <v>278</v>
      </c>
      <c r="C215" s="370" t="s">
        <v>258</v>
      </c>
      <c r="D215" s="370">
        <v>7</v>
      </c>
      <c r="E215" s="370">
        <v>6167</v>
      </c>
      <c r="F215" s="370">
        <v>43166</v>
      </c>
      <c r="G215" s="370"/>
      <c r="H215" s="370"/>
      <c r="I215" s="370">
        <f t="shared" si="9"/>
        <v>43166</v>
      </c>
      <c r="J215" s="370"/>
      <c r="K215" s="370">
        <f t="shared" si="6"/>
        <v>43166</v>
      </c>
      <c r="L215" s="370">
        <v>1942</v>
      </c>
      <c r="M215" s="370">
        <f t="shared" si="7"/>
        <v>41224</v>
      </c>
      <c r="N215" s="371">
        <f t="shared" si="8"/>
        <v>1942</v>
      </c>
      <c r="P215"/>
    </row>
    <row r="216" spans="1:22" ht="13.5" customHeight="1" thickBot="1">
      <c r="A216" s="372">
        <v>24</v>
      </c>
      <c r="B216" s="373" t="s">
        <v>327</v>
      </c>
      <c r="C216" s="373" t="s">
        <v>272</v>
      </c>
      <c r="D216" s="373">
        <v>1</v>
      </c>
      <c r="E216" s="373">
        <v>420090</v>
      </c>
      <c r="F216" s="373"/>
      <c r="G216" s="373">
        <v>420090</v>
      </c>
      <c r="H216" s="373"/>
      <c r="I216" s="373">
        <v>420090</v>
      </c>
      <c r="J216" s="373"/>
      <c r="K216" s="373"/>
      <c r="L216" s="373">
        <v>9452</v>
      </c>
      <c r="M216" s="373">
        <f t="shared" si="7"/>
        <v>410638</v>
      </c>
      <c r="N216" s="374">
        <f t="shared" si="8"/>
        <v>9452</v>
      </c>
      <c r="P216"/>
      <c r="U216">
        <f>I216*Q216</f>
        <v>0</v>
      </c>
      <c r="V216">
        <f>U216/2</f>
        <v>0</v>
      </c>
    </row>
    <row r="217" spans="1:16" ht="15" thickBot="1">
      <c r="A217" s="375"/>
      <c r="B217" s="376" t="s">
        <v>73</v>
      </c>
      <c r="C217" s="377"/>
      <c r="D217" s="377"/>
      <c r="E217" s="377"/>
      <c r="F217" s="376">
        <f>SUM(F193:F216)</f>
        <v>31618337</v>
      </c>
      <c r="G217" s="376">
        <f>SUM(G209:G216)</f>
        <v>420090</v>
      </c>
      <c r="H217" s="376"/>
      <c r="I217" s="376">
        <f>SUM(I193:I216)</f>
        <v>32038427</v>
      </c>
      <c r="J217" s="376">
        <f>SUM(J193:J216)</f>
        <v>827567</v>
      </c>
      <c r="K217" s="376">
        <f>SUM(K193:K216)</f>
        <v>30790770</v>
      </c>
      <c r="L217" s="376">
        <f>SUM(L193:L216)</f>
        <v>1395036</v>
      </c>
      <c r="M217" s="376">
        <f>SUM(M193:M216)</f>
        <v>29815824</v>
      </c>
      <c r="N217" s="378">
        <f t="shared" si="8"/>
        <v>2222603</v>
      </c>
      <c r="P217"/>
    </row>
    <row r="218" spans="1:16" ht="14.25">
      <c r="A218" s="354"/>
      <c r="B218" s="354"/>
      <c r="C218" s="354"/>
      <c r="D218" s="354"/>
      <c r="E218" s="354"/>
      <c r="F218" s="354"/>
      <c r="G218" s="354"/>
      <c r="H218" s="354"/>
      <c r="I218" s="354"/>
      <c r="J218" s="354"/>
      <c r="K218" s="354"/>
      <c r="L218" s="354"/>
      <c r="M218" s="353" t="s">
        <v>202</v>
      </c>
      <c r="N218" s="353"/>
      <c r="P218"/>
    </row>
    <row r="219" spans="1:16" ht="14.25">
      <c r="A219" s="354"/>
      <c r="B219" s="354"/>
      <c r="C219" s="354"/>
      <c r="D219" s="354"/>
      <c r="E219" s="354"/>
      <c r="F219" s="354"/>
      <c r="G219" s="354"/>
      <c r="H219" s="354"/>
      <c r="I219" s="353"/>
      <c r="J219" s="353"/>
      <c r="K219" s="353"/>
      <c r="L219" s="354"/>
      <c r="M219" s="353" t="s">
        <v>279</v>
      </c>
      <c r="N219" s="353"/>
      <c r="P219"/>
    </row>
    <row r="220" spans="1:14" ht="12.75">
      <c r="A220" s="312"/>
      <c r="B220" s="312"/>
      <c r="C220" s="312"/>
      <c r="D220" s="312"/>
      <c r="E220" s="312"/>
      <c r="F220" s="312"/>
      <c r="G220" s="312"/>
      <c r="H220" s="312"/>
      <c r="I220" s="312"/>
      <c r="J220" s="312"/>
      <c r="K220" s="312"/>
      <c r="L220" s="312"/>
      <c r="M220" s="312"/>
      <c r="N220" s="312"/>
    </row>
  </sheetData>
  <sheetProtection/>
  <printOptions/>
  <pageMargins left="0.25" right="0.2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7">
      <selection activeCell="E44" sqref="E44"/>
    </sheetView>
  </sheetViews>
  <sheetFormatPr defaultColWidth="9.140625" defaultRowHeight="12.75"/>
  <cols>
    <col min="1" max="1" width="5.00390625" style="0" customWidth="1"/>
    <col min="2" max="2" width="25.140625" style="0" customWidth="1"/>
    <col min="3" max="3" width="14.28125" style="0" customWidth="1"/>
    <col min="5" max="5" width="23.7109375" style="0" customWidth="1"/>
    <col min="6" max="6" width="13.7109375" style="0" customWidth="1"/>
  </cols>
  <sheetData>
    <row r="2" spans="1:5" ht="12.75">
      <c r="A2" s="279" t="s">
        <v>243</v>
      </c>
      <c r="B2" s="279"/>
      <c r="C2" s="280"/>
      <c r="D2" s="280"/>
      <c r="E2" s="16" t="s">
        <v>337</v>
      </c>
    </row>
    <row r="3" spans="1:6" ht="12.75">
      <c r="A3" s="16" t="s">
        <v>244</v>
      </c>
      <c r="B3" s="16"/>
      <c r="C3" s="16"/>
      <c r="D3" s="16"/>
      <c r="E3" s="16"/>
      <c r="F3" s="16"/>
    </row>
    <row r="4" spans="1:5" ht="12.75">
      <c r="A4" s="16"/>
      <c r="B4" s="141" t="s">
        <v>324</v>
      </c>
      <c r="C4" s="16"/>
      <c r="D4" s="16"/>
      <c r="E4" s="244"/>
    </row>
    <row r="5" ht="13.5" thickBot="1"/>
    <row r="6" spans="1:6" ht="13.5" thickBot="1">
      <c r="A6" s="230" t="s">
        <v>162</v>
      </c>
      <c r="B6" s="231" t="s">
        <v>163</v>
      </c>
      <c r="C6" s="231" t="s">
        <v>164</v>
      </c>
      <c r="D6" s="334" t="s">
        <v>335</v>
      </c>
      <c r="E6" s="232" t="s">
        <v>165</v>
      </c>
      <c r="F6" s="233" t="s">
        <v>166</v>
      </c>
    </row>
    <row r="7" spans="1:7" ht="12.75">
      <c r="A7" s="132">
        <v>1</v>
      </c>
      <c r="B7" s="137" t="s">
        <v>197</v>
      </c>
      <c r="C7" s="340" t="s">
        <v>306</v>
      </c>
      <c r="D7" s="338" t="s">
        <v>47</v>
      </c>
      <c r="E7" s="137"/>
      <c r="F7" s="133">
        <v>1731</v>
      </c>
      <c r="G7" s="16"/>
    </row>
    <row r="8" spans="1:7" ht="12.75">
      <c r="A8" s="130">
        <v>2</v>
      </c>
      <c r="B8" s="129" t="s">
        <v>307</v>
      </c>
      <c r="C8" s="341" t="s">
        <v>280</v>
      </c>
      <c r="D8" s="339" t="s">
        <v>47</v>
      </c>
      <c r="E8" s="129"/>
      <c r="F8" s="134">
        <v>12487</v>
      </c>
      <c r="G8" s="16"/>
    </row>
    <row r="9" spans="1:7" ht="12.75">
      <c r="A9" s="130">
        <v>3</v>
      </c>
      <c r="B9" s="129" t="s">
        <v>198</v>
      </c>
      <c r="C9" s="341" t="s">
        <v>308</v>
      </c>
      <c r="D9" s="339" t="s">
        <v>47</v>
      </c>
      <c r="E9" s="129"/>
      <c r="F9" s="134">
        <v>442</v>
      </c>
      <c r="G9" s="16"/>
    </row>
    <row r="10" spans="1:6" ht="12.75">
      <c r="A10" s="130">
        <v>4</v>
      </c>
      <c r="B10" s="129" t="s">
        <v>309</v>
      </c>
      <c r="C10" s="339" t="s">
        <v>333</v>
      </c>
      <c r="D10" s="339" t="s">
        <v>47</v>
      </c>
      <c r="E10" s="129"/>
      <c r="F10" s="134">
        <v>-901</v>
      </c>
    </row>
    <row r="11" spans="1:7" ht="12.75">
      <c r="A11" s="130">
        <v>5</v>
      </c>
      <c r="B11" s="242" t="s">
        <v>334</v>
      </c>
      <c r="C11" s="339" t="s">
        <v>330</v>
      </c>
      <c r="D11" s="339" t="s">
        <v>336</v>
      </c>
      <c r="E11" s="129">
        <v>-6</v>
      </c>
      <c r="F11" s="134">
        <v>-837</v>
      </c>
      <c r="G11" s="16"/>
    </row>
    <row r="12" spans="1:6" ht="12.75">
      <c r="A12" s="130">
        <v>6</v>
      </c>
      <c r="B12" s="242" t="s">
        <v>331</v>
      </c>
      <c r="C12" s="339" t="s">
        <v>332</v>
      </c>
      <c r="D12" s="339" t="s">
        <v>47</v>
      </c>
      <c r="E12" s="129"/>
      <c r="F12" s="134">
        <v>449</v>
      </c>
    </row>
    <row r="13" spans="1:6" ht="12.75">
      <c r="A13" s="130">
        <v>7</v>
      </c>
      <c r="B13" s="242" t="s">
        <v>342</v>
      </c>
      <c r="C13" s="339" t="s">
        <v>343</v>
      </c>
      <c r="D13" s="339" t="s">
        <v>47</v>
      </c>
      <c r="E13" s="129"/>
      <c r="F13" s="134">
        <v>11499</v>
      </c>
    </row>
    <row r="14" spans="1:6" ht="12.75">
      <c r="A14" s="130"/>
      <c r="B14" s="129"/>
      <c r="C14" s="129"/>
      <c r="D14" s="129"/>
      <c r="E14" s="129"/>
      <c r="F14" s="134"/>
    </row>
    <row r="15" spans="1:6" ht="12.75">
      <c r="A15" s="130"/>
      <c r="B15" s="129"/>
      <c r="C15" s="129"/>
      <c r="D15" s="129"/>
      <c r="E15" s="129"/>
      <c r="F15" s="134"/>
    </row>
    <row r="16" spans="1:6" ht="12.75">
      <c r="A16" s="130"/>
      <c r="B16" s="129"/>
      <c r="C16" s="129"/>
      <c r="D16" s="129"/>
      <c r="E16" s="129"/>
      <c r="F16" s="134"/>
    </row>
    <row r="17" spans="1:6" ht="12.75">
      <c r="A17" s="130"/>
      <c r="B17" s="129"/>
      <c r="C17" s="129"/>
      <c r="D17" s="129"/>
      <c r="E17" s="129"/>
      <c r="F17" s="134"/>
    </row>
    <row r="18" spans="1:6" ht="12.75">
      <c r="A18" s="130"/>
      <c r="B18" s="129"/>
      <c r="C18" s="129"/>
      <c r="D18" s="129"/>
      <c r="E18" s="129"/>
      <c r="F18" s="134"/>
    </row>
    <row r="19" spans="1:6" ht="12.75">
      <c r="A19" s="130"/>
      <c r="B19" s="129"/>
      <c r="C19" s="129"/>
      <c r="D19" s="129"/>
      <c r="E19" s="129"/>
      <c r="F19" s="134"/>
    </row>
    <row r="20" spans="1:6" ht="12.75">
      <c r="A20" s="130"/>
      <c r="B20" s="129"/>
      <c r="C20" s="129"/>
      <c r="D20" s="129"/>
      <c r="E20" s="129"/>
      <c r="F20" s="134"/>
    </row>
    <row r="21" spans="1:6" ht="12.75">
      <c r="A21" s="130"/>
      <c r="B21" s="129"/>
      <c r="C21" s="129"/>
      <c r="D21" s="129"/>
      <c r="E21" s="129"/>
      <c r="F21" s="134"/>
    </row>
    <row r="22" spans="1:6" ht="12.75">
      <c r="A22" s="130"/>
      <c r="B22" s="129"/>
      <c r="C22" s="129"/>
      <c r="D22" s="129"/>
      <c r="E22" s="129"/>
      <c r="F22" s="134"/>
    </row>
    <row r="23" spans="1:6" ht="12.75">
      <c r="A23" s="130"/>
      <c r="B23" s="129"/>
      <c r="C23" s="129"/>
      <c r="D23" s="129"/>
      <c r="E23" s="129"/>
      <c r="F23" s="134"/>
    </row>
    <row r="24" spans="1:6" ht="12.75">
      <c r="A24" s="130"/>
      <c r="B24" s="129"/>
      <c r="C24" s="129"/>
      <c r="D24" s="129"/>
      <c r="E24" s="129"/>
      <c r="F24" s="134"/>
    </row>
    <row r="25" spans="1:6" ht="12.75">
      <c r="A25" s="130"/>
      <c r="B25" s="129"/>
      <c r="C25" s="129"/>
      <c r="D25" s="129"/>
      <c r="E25" s="129"/>
      <c r="F25" s="134"/>
    </row>
    <row r="26" spans="1:6" ht="12.75">
      <c r="A26" s="130"/>
      <c r="B26" s="129"/>
      <c r="C26" s="129"/>
      <c r="D26" s="129"/>
      <c r="E26" s="129"/>
      <c r="F26" s="134"/>
    </row>
    <row r="27" spans="1:6" ht="12.75">
      <c r="A27" s="130"/>
      <c r="B27" s="129"/>
      <c r="C27" s="129"/>
      <c r="D27" s="129"/>
      <c r="E27" s="129"/>
      <c r="F27" s="134"/>
    </row>
    <row r="28" spans="1:6" ht="12.75">
      <c r="A28" s="130"/>
      <c r="B28" s="129"/>
      <c r="C28" s="129"/>
      <c r="D28" s="129"/>
      <c r="E28" s="129"/>
      <c r="F28" s="134"/>
    </row>
    <row r="29" spans="1:6" ht="12.75">
      <c r="A29" s="130"/>
      <c r="B29" s="129"/>
      <c r="C29" s="129"/>
      <c r="D29" s="129"/>
      <c r="E29" s="129"/>
      <c r="F29" s="134"/>
    </row>
    <row r="30" spans="1:6" ht="13.5" thickBot="1">
      <c r="A30" s="135"/>
      <c r="B30" s="138"/>
      <c r="C30" s="138"/>
      <c r="D30" s="138"/>
      <c r="E30" s="138"/>
      <c r="F30" s="136"/>
    </row>
    <row r="31" spans="1:6" ht="13.5" thickBot="1">
      <c r="A31" s="140"/>
      <c r="B31" s="214"/>
      <c r="C31" s="214" t="s">
        <v>167</v>
      </c>
      <c r="D31" s="214"/>
      <c r="E31" s="214"/>
      <c r="F31" s="234">
        <f>SUM(F7:F30)</f>
        <v>24870</v>
      </c>
    </row>
    <row r="33" spans="3:5" ht="12.75">
      <c r="C33" s="141" t="s">
        <v>184</v>
      </c>
      <c r="D33" s="141"/>
      <c r="E33" s="141"/>
    </row>
    <row r="34" spans="3:5" ht="12.75">
      <c r="C34" s="141" t="s">
        <v>245</v>
      </c>
      <c r="D34" s="141"/>
      <c r="E34" s="141"/>
    </row>
    <row r="36" ht="12.75">
      <c r="C36" t="s">
        <v>185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34">
      <selection activeCell="G74" sqref="G74"/>
    </sheetView>
  </sheetViews>
  <sheetFormatPr defaultColWidth="9.140625" defaultRowHeight="12.75"/>
  <cols>
    <col min="1" max="1" width="4.8515625" style="0" customWidth="1"/>
    <col min="2" max="2" width="40.8515625" style="0" customWidth="1"/>
    <col min="3" max="3" width="11.421875" style="0" customWidth="1"/>
    <col min="4" max="4" width="9.7109375" style="0" customWidth="1"/>
    <col min="6" max="6" width="15.00390625" style="0" customWidth="1"/>
  </cols>
  <sheetData>
    <row r="1" spans="1:6" ht="12.75">
      <c r="A1" s="279" t="s">
        <v>243</v>
      </c>
      <c r="B1" s="279"/>
      <c r="C1" s="280"/>
      <c r="D1" s="16"/>
      <c r="E1" s="16" t="s">
        <v>328</v>
      </c>
      <c r="F1" s="16"/>
    </row>
    <row r="2" spans="1:6" ht="12.75">
      <c r="A2" s="16" t="s">
        <v>244</v>
      </c>
      <c r="B2" s="16"/>
      <c r="C2" s="16"/>
      <c r="D2" s="16"/>
      <c r="E2" s="16"/>
      <c r="F2" s="16"/>
    </row>
    <row r="3" spans="1:6" ht="12.75">
      <c r="A3" s="16"/>
      <c r="B3" s="16"/>
      <c r="C3" s="16"/>
      <c r="D3" s="16"/>
      <c r="E3" s="16"/>
      <c r="F3" s="16"/>
    </row>
    <row r="4" spans="2:6" ht="12.75">
      <c r="B4" s="333" t="s">
        <v>329</v>
      </c>
      <c r="C4" s="141"/>
      <c r="D4" s="141"/>
      <c r="E4" s="141"/>
      <c r="F4" s="141"/>
    </row>
    <row r="5" ht="13.5" thickBot="1"/>
    <row r="6" spans="1:6" ht="13.5" thickBot="1">
      <c r="A6" s="237" t="s">
        <v>2</v>
      </c>
      <c r="B6" s="238" t="s">
        <v>204</v>
      </c>
      <c r="C6" s="238" t="s">
        <v>203</v>
      </c>
      <c r="D6" s="238" t="s">
        <v>189</v>
      </c>
      <c r="E6" s="238" t="s">
        <v>199</v>
      </c>
      <c r="F6" s="142" t="s">
        <v>171</v>
      </c>
    </row>
    <row r="7" spans="1:6" ht="12.75">
      <c r="A7" s="261">
        <v>1</v>
      </c>
      <c r="B7" s="262" t="s">
        <v>289</v>
      </c>
      <c r="C7" s="262" t="s">
        <v>290</v>
      </c>
      <c r="D7" s="262">
        <v>16</v>
      </c>
      <c r="E7" s="262">
        <v>4200</v>
      </c>
      <c r="F7" s="263">
        <f>D7*E7</f>
        <v>67200</v>
      </c>
    </row>
    <row r="8" spans="1:6" ht="12.75">
      <c r="A8" s="264">
        <v>2</v>
      </c>
      <c r="B8" s="242" t="s">
        <v>291</v>
      </c>
      <c r="C8" s="242" t="s">
        <v>290</v>
      </c>
      <c r="D8" s="242">
        <v>15</v>
      </c>
      <c r="E8" s="242">
        <v>250</v>
      </c>
      <c r="F8" s="241">
        <f aca="true" t="shared" si="0" ref="F8:F14">D8*E8</f>
        <v>3750</v>
      </c>
    </row>
    <row r="9" spans="1:6" ht="12.75">
      <c r="A9" s="264">
        <v>3</v>
      </c>
      <c r="B9" s="242" t="s">
        <v>292</v>
      </c>
      <c r="C9" s="242" t="s">
        <v>290</v>
      </c>
      <c r="D9" s="242">
        <v>25</v>
      </c>
      <c r="E9" s="242">
        <v>200</v>
      </c>
      <c r="F9" s="241">
        <f t="shared" si="0"/>
        <v>5000</v>
      </c>
    </row>
    <row r="10" spans="1:6" ht="12.75">
      <c r="A10" s="264">
        <v>4</v>
      </c>
      <c r="B10" s="242" t="s">
        <v>293</v>
      </c>
      <c r="C10" s="242" t="s">
        <v>290</v>
      </c>
      <c r="D10" s="242">
        <v>20</v>
      </c>
      <c r="E10" s="242">
        <v>180</v>
      </c>
      <c r="F10" s="241">
        <f t="shared" si="0"/>
        <v>3600</v>
      </c>
    </row>
    <row r="11" spans="1:6" ht="12.75">
      <c r="A11" s="264">
        <v>5</v>
      </c>
      <c r="B11" s="242" t="s">
        <v>294</v>
      </c>
      <c r="C11" s="242" t="s">
        <v>290</v>
      </c>
      <c r="D11" s="242">
        <v>10</v>
      </c>
      <c r="E11" s="242">
        <v>148</v>
      </c>
      <c r="F11" s="241">
        <f t="shared" si="0"/>
        <v>1480</v>
      </c>
    </row>
    <row r="12" spans="1:6" ht="12.75">
      <c r="A12" s="264">
        <v>6</v>
      </c>
      <c r="B12" s="242" t="s">
        <v>297</v>
      </c>
      <c r="C12" s="242" t="s">
        <v>290</v>
      </c>
      <c r="D12" s="242">
        <v>120</v>
      </c>
      <c r="E12" s="242">
        <v>1000</v>
      </c>
      <c r="F12" s="241">
        <f t="shared" si="0"/>
        <v>120000</v>
      </c>
    </row>
    <row r="13" spans="1:6" ht="12.75">
      <c r="A13" s="264">
        <v>7</v>
      </c>
      <c r="B13" s="242" t="s">
        <v>295</v>
      </c>
      <c r="C13" s="242" t="s">
        <v>298</v>
      </c>
      <c r="D13" s="242">
        <v>140</v>
      </c>
      <c r="E13" s="242">
        <v>120</v>
      </c>
      <c r="F13" s="241">
        <f t="shared" si="0"/>
        <v>16800</v>
      </c>
    </row>
    <row r="14" spans="1:6" ht="12.75">
      <c r="A14" s="264">
        <v>8</v>
      </c>
      <c r="B14" s="242" t="s">
        <v>296</v>
      </c>
      <c r="C14" s="242" t="s">
        <v>298</v>
      </c>
      <c r="D14" s="242">
        <v>150</v>
      </c>
      <c r="E14" s="242">
        <v>130</v>
      </c>
      <c r="F14" s="241">
        <f t="shared" si="0"/>
        <v>19500</v>
      </c>
    </row>
    <row r="15" spans="1:6" ht="12.75">
      <c r="A15" s="264"/>
      <c r="B15" s="242"/>
      <c r="C15" s="242"/>
      <c r="D15" s="242"/>
      <c r="E15" s="242"/>
      <c r="F15" s="241"/>
    </row>
    <row r="16" spans="1:6" ht="12.75">
      <c r="A16" s="264"/>
      <c r="B16" s="242"/>
      <c r="C16" s="242"/>
      <c r="D16" s="242"/>
      <c r="E16" s="242"/>
      <c r="F16" s="241"/>
    </row>
    <row r="17" spans="1:6" ht="12.75">
      <c r="A17" s="264"/>
      <c r="B17" s="242"/>
      <c r="C17" s="242"/>
      <c r="D17" s="242"/>
      <c r="E17" s="242"/>
      <c r="F17" s="241"/>
    </row>
    <row r="18" spans="1:6" ht="12.75">
      <c r="A18" s="264"/>
      <c r="B18" s="242"/>
      <c r="C18" s="242"/>
      <c r="D18" s="242"/>
      <c r="E18" s="242"/>
      <c r="F18" s="241"/>
    </row>
    <row r="19" spans="1:6" ht="12.75">
      <c r="A19" s="264"/>
      <c r="B19" s="242"/>
      <c r="C19" s="242"/>
      <c r="D19" s="242"/>
      <c r="E19" s="242"/>
      <c r="F19" s="241"/>
    </row>
    <row r="20" spans="1:6" ht="12.75">
      <c r="A20" s="264"/>
      <c r="B20" s="242"/>
      <c r="C20" s="242"/>
      <c r="D20" s="242"/>
      <c r="E20" s="242"/>
      <c r="F20" s="241"/>
    </row>
    <row r="21" spans="1:6" ht="12.75">
      <c r="A21" s="264"/>
      <c r="B21" s="242"/>
      <c r="C21" s="242"/>
      <c r="D21" s="242"/>
      <c r="E21" s="242"/>
      <c r="F21" s="241"/>
    </row>
    <row r="22" spans="1:6" ht="12.75">
      <c r="A22" s="264"/>
      <c r="B22" s="242"/>
      <c r="C22" s="242"/>
      <c r="D22" s="242"/>
      <c r="E22" s="242"/>
      <c r="F22" s="241"/>
    </row>
    <row r="23" spans="1:6" ht="12.75">
      <c r="A23" s="264"/>
      <c r="B23" s="242"/>
      <c r="C23" s="242"/>
      <c r="D23" s="242"/>
      <c r="E23" s="242"/>
      <c r="F23" s="241"/>
    </row>
    <row r="24" spans="1:6" ht="12.75">
      <c r="A24" s="264"/>
      <c r="B24" s="242"/>
      <c r="C24" s="242"/>
      <c r="D24" s="242"/>
      <c r="E24" s="242"/>
      <c r="F24" s="241"/>
    </row>
    <row r="25" spans="1:6" ht="12.75">
      <c r="A25" s="265"/>
      <c r="B25" s="242"/>
      <c r="C25" s="242"/>
      <c r="D25" s="242"/>
      <c r="E25" s="242"/>
      <c r="F25" s="241"/>
    </row>
    <row r="26" spans="1:6" ht="12.75">
      <c r="A26" s="265"/>
      <c r="B26" s="242"/>
      <c r="C26" s="242"/>
      <c r="D26" s="242"/>
      <c r="E26" s="242"/>
      <c r="F26" s="241"/>
    </row>
    <row r="27" spans="1:6" ht="12.75">
      <c r="A27" s="130"/>
      <c r="B27" s="129"/>
      <c r="C27" s="129"/>
      <c r="D27" s="129"/>
      <c r="E27" s="129"/>
      <c r="F27" s="239"/>
    </row>
    <row r="28" spans="1:6" ht="13.5" thickBot="1">
      <c r="A28" s="135"/>
      <c r="B28" s="138"/>
      <c r="C28" s="138"/>
      <c r="D28" s="138"/>
      <c r="E28" s="138"/>
      <c r="F28" s="136"/>
    </row>
    <row r="29" spans="1:6" ht="13.5" thickBot="1">
      <c r="A29" s="240"/>
      <c r="B29" s="155" t="s">
        <v>205</v>
      </c>
      <c r="C29" s="155"/>
      <c r="D29" s="155"/>
      <c r="E29" s="155"/>
      <c r="F29" s="236">
        <f>SUM(F7:F28)</f>
        <v>237330</v>
      </c>
    </row>
    <row r="30" ht="12.75">
      <c r="E30" t="s">
        <v>247</v>
      </c>
    </row>
    <row r="31" spans="4:6" ht="12.75">
      <c r="D31" s="141"/>
      <c r="E31" s="432" t="s">
        <v>246</v>
      </c>
      <c r="F31" s="432"/>
    </row>
    <row r="35" spans="1:6" ht="12.75">
      <c r="A35" s="279" t="s">
        <v>243</v>
      </c>
      <c r="B35" s="279"/>
      <c r="C35" s="280"/>
      <c r="D35" s="16"/>
      <c r="E35" s="16" t="s">
        <v>326</v>
      </c>
      <c r="F35" s="16"/>
    </row>
    <row r="36" spans="1:6" ht="12.75">
      <c r="A36" s="16" t="s">
        <v>244</v>
      </c>
      <c r="B36" s="16"/>
      <c r="C36" s="16"/>
      <c r="D36" s="16"/>
      <c r="E36" s="16"/>
      <c r="F36" s="16"/>
    </row>
    <row r="37" spans="1:6" ht="12.75">
      <c r="A37" s="16"/>
      <c r="B37" s="16"/>
      <c r="C37" s="16"/>
      <c r="D37" s="16"/>
      <c r="E37" s="16"/>
      <c r="F37" s="16"/>
    </row>
    <row r="38" spans="2:6" ht="12.75">
      <c r="B38" s="141" t="s">
        <v>325</v>
      </c>
      <c r="C38" s="141"/>
      <c r="D38" s="141"/>
      <c r="E38" s="141"/>
      <c r="F38" s="141"/>
    </row>
    <row r="39" ht="13.5" thickBot="1"/>
    <row r="40" spans="1:6" ht="13.5" thickBot="1">
      <c r="A40" s="237" t="s">
        <v>2</v>
      </c>
      <c r="B40" s="238" t="s">
        <v>204</v>
      </c>
      <c r="C40" s="238" t="s">
        <v>203</v>
      </c>
      <c r="D40" s="238" t="s">
        <v>189</v>
      </c>
      <c r="E40" s="238" t="s">
        <v>199</v>
      </c>
      <c r="F40" s="142" t="s">
        <v>171</v>
      </c>
    </row>
    <row r="41" spans="1:6" ht="12.75">
      <c r="A41" s="261">
        <v>1</v>
      </c>
      <c r="B41" s="262" t="s">
        <v>289</v>
      </c>
      <c r="C41" s="262" t="s">
        <v>290</v>
      </c>
      <c r="D41" s="262">
        <v>10</v>
      </c>
      <c r="E41" s="262">
        <v>4200</v>
      </c>
      <c r="F41" s="263">
        <f>D41*E41</f>
        <v>42000</v>
      </c>
    </row>
    <row r="42" spans="1:6" ht="12.75">
      <c r="A42" s="264">
        <v>2</v>
      </c>
      <c r="B42" s="242" t="s">
        <v>291</v>
      </c>
      <c r="C42" s="242" t="s">
        <v>290</v>
      </c>
      <c r="D42" s="242">
        <v>10</v>
      </c>
      <c r="E42" s="242">
        <v>250</v>
      </c>
      <c r="F42" s="241">
        <f aca="true" t="shared" si="1" ref="F42:F48">D42*E42</f>
        <v>2500</v>
      </c>
    </row>
    <row r="43" spans="1:6" ht="12.75">
      <c r="A43" s="264">
        <v>3</v>
      </c>
      <c r="B43" s="242" t="s">
        <v>292</v>
      </c>
      <c r="C43" s="242" t="s">
        <v>290</v>
      </c>
      <c r="D43" s="242">
        <v>20</v>
      </c>
      <c r="E43" s="242">
        <v>200</v>
      </c>
      <c r="F43" s="241">
        <f t="shared" si="1"/>
        <v>4000</v>
      </c>
    </row>
    <row r="44" spans="1:6" ht="12.75">
      <c r="A44" s="264">
        <v>4</v>
      </c>
      <c r="B44" s="242" t="s">
        <v>293</v>
      </c>
      <c r="C44" s="242" t="s">
        <v>290</v>
      </c>
      <c r="D44" s="242">
        <v>20</v>
      </c>
      <c r="E44" s="242">
        <v>180</v>
      </c>
      <c r="F44" s="241">
        <f t="shared" si="1"/>
        <v>3600</v>
      </c>
    </row>
    <row r="45" spans="1:6" ht="12.75">
      <c r="A45" s="264">
        <v>5</v>
      </c>
      <c r="B45" s="242" t="s">
        <v>294</v>
      </c>
      <c r="C45" s="242" t="s">
        <v>290</v>
      </c>
      <c r="D45" s="242">
        <v>10</v>
      </c>
      <c r="E45" s="242">
        <v>148</v>
      </c>
      <c r="F45" s="241">
        <f t="shared" si="1"/>
        <v>1480</v>
      </c>
    </row>
    <row r="46" spans="1:6" ht="12.75">
      <c r="A46" s="264">
        <v>6</v>
      </c>
      <c r="B46" s="242" t="s">
        <v>297</v>
      </c>
      <c r="C46" s="242" t="s">
        <v>290</v>
      </c>
      <c r="D46" s="242">
        <v>100</v>
      </c>
      <c r="E46" s="242">
        <v>1000</v>
      </c>
      <c r="F46" s="241">
        <f t="shared" si="1"/>
        <v>100000</v>
      </c>
    </row>
    <row r="47" spans="1:6" ht="12.75">
      <c r="A47" s="264">
        <v>7</v>
      </c>
      <c r="B47" s="242" t="s">
        <v>295</v>
      </c>
      <c r="C47" s="242" t="s">
        <v>298</v>
      </c>
      <c r="D47" s="242">
        <v>100</v>
      </c>
      <c r="E47" s="242">
        <v>120</v>
      </c>
      <c r="F47" s="241">
        <f t="shared" si="1"/>
        <v>12000</v>
      </c>
    </row>
    <row r="48" spans="1:6" ht="12.75">
      <c r="A48" s="264">
        <v>8</v>
      </c>
      <c r="B48" s="242" t="s">
        <v>296</v>
      </c>
      <c r="C48" s="242" t="s">
        <v>298</v>
      </c>
      <c r="D48" s="242">
        <v>120</v>
      </c>
      <c r="E48" s="242">
        <v>130</v>
      </c>
      <c r="F48" s="241">
        <f t="shared" si="1"/>
        <v>15600</v>
      </c>
    </row>
    <row r="49" spans="1:6" ht="12.75">
      <c r="A49" s="264"/>
      <c r="B49" s="242"/>
      <c r="C49" s="242"/>
      <c r="D49" s="242"/>
      <c r="E49" s="242"/>
      <c r="F49" s="241"/>
    </row>
    <row r="50" spans="1:6" ht="12.75">
      <c r="A50" s="264"/>
      <c r="B50" s="242"/>
      <c r="C50" s="242"/>
      <c r="D50" s="242"/>
      <c r="E50" s="242"/>
      <c r="F50" s="241"/>
    </row>
    <row r="51" spans="1:6" ht="12.75">
      <c r="A51" s="264"/>
      <c r="B51" s="242"/>
      <c r="C51" s="242"/>
      <c r="D51" s="242"/>
      <c r="E51" s="242"/>
      <c r="F51" s="241"/>
    </row>
    <row r="52" spans="1:6" ht="12.75">
      <c r="A52" s="264"/>
      <c r="B52" s="242"/>
      <c r="C52" s="242"/>
      <c r="D52" s="242"/>
      <c r="E52" s="242"/>
      <c r="F52" s="241"/>
    </row>
    <row r="53" spans="1:6" ht="12.75">
      <c r="A53" s="264"/>
      <c r="B53" s="242"/>
      <c r="C53" s="242"/>
      <c r="D53" s="242"/>
      <c r="E53" s="242"/>
      <c r="F53" s="241"/>
    </row>
    <row r="54" spans="1:6" ht="12.75">
      <c r="A54" s="264"/>
      <c r="B54" s="242"/>
      <c r="C54" s="242"/>
      <c r="D54" s="242"/>
      <c r="E54" s="242"/>
      <c r="F54" s="241"/>
    </row>
    <row r="55" spans="1:6" ht="12.75">
      <c r="A55" s="264"/>
      <c r="B55" s="242"/>
      <c r="C55" s="242"/>
      <c r="D55" s="242"/>
      <c r="E55" s="242"/>
      <c r="F55" s="241"/>
    </row>
    <row r="56" spans="1:6" ht="12.75">
      <c r="A56" s="264"/>
      <c r="B56" s="242"/>
      <c r="C56" s="242"/>
      <c r="D56" s="242"/>
      <c r="E56" s="242"/>
      <c r="F56" s="241"/>
    </row>
    <row r="57" spans="1:6" ht="12.75">
      <c r="A57" s="264"/>
      <c r="B57" s="242"/>
      <c r="C57" s="242"/>
      <c r="D57" s="242"/>
      <c r="E57" s="242"/>
      <c r="F57" s="241"/>
    </row>
    <row r="58" spans="1:6" ht="12.75">
      <c r="A58" s="264"/>
      <c r="B58" s="242"/>
      <c r="C58" s="242"/>
      <c r="D58" s="242"/>
      <c r="E58" s="242"/>
      <c r="F58" s="241"/>
    </row>
    <row r="59" spans="1:6" ht="12.75">
      <c r="A59" s="265"/>
      <c r="B59" s="242"/>
      <c r="C59" s="242"/>
      <c r="D59" s="242"/>
      <c r="E59" s="242"/>
      <c r="F59" s="241"/>
    </row>
    <row r="60" spans="1:6" ht="12.75">
      <c r="A60" s="265"/>
      <c r="B60" s="242"/>
      <c r="C60" s="242"/>
      <c r="D60" s="242"/>
      <c r="E60" s="242"/>
      <c r="F60" s="241"/>
    </row>
    <row r="61" spans="1:6" ht="12.75">
      <c r="A61" s="130"/>
      <c r="B61" s="129"/>
      <c r="C61" s="129"/>
      <c r="D61" s="129"/>
      <c r="E61" s="129"/>
      <c r="F61" s="239"/>
    </row>
    <row r="62" spans="1:6" ht="13.5" thickBot="1">
      <c r="A62" s="135"/>
      <c r="B62" s="138"/>
      <c r="C62" s="138"/>
      <c r="D62" s="138"/>
      <c r="E62" s="138"/>
      <c r="F62" s="136"/>
    </row>
    <row r="63" spans="1:6" ht="13.5" thickBot="1">
      <c r="A63" s="240"/>
      <c r="B63" s="155" t="s">
        <v>205</v>
      </c>
      <c r="C63" s="155"/>
      <c r="D63" s="155"/>
      <c r="E63" s="155"/>
      <c r="F63" s="236">
        <f>SUM(F41:F62)</f>
        <v>181180</v>
      </c>
    </row>
    <row r="64" ht="12.75">
      <c r="E64" t="s">
        <v>247</v>
      </c>
    </row>
    <row r="65" spans="4:8" ht="12.75">
      <c r="D65" s="141"/>
      <c r="E65" s="432" t="s">
        <v>246</v>
      </c>
      <c r="F65" s="432"/>
      <c r="H65" s="16"/>
    </row>
  </sheetData>
  <sheetProtection/>
  <mergeCells count="2">
    <mergeCell ref="E31:F31"/>
    <mergeCell ref="E65:F6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1</cp:lastModifiedBy>
  <cp:lastPrinted>2013-03-11T14:40:40Z</cp:lastPrinted>
  <dcterms:created xsi:type="dcterms:W3CDTF">2002-02-16T18:16:52Z</dcterms:created>
  <dcterms:modified xsi:type="dcterms:W3CDTF">2013-06-19T09:41:52Z</dcterms:modified>
  <cp:category/>
  <cp:version/>
  <cp:contentType/>
  <cp:contentStatus/>
</cp:coreProperties>
</file>