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5"/>
  </bookViews>
  <sheets>
    <sheet name="Fq.1" sheetId="1" r:id="rId1"/>
    <sheet name="AN. I - Aktivet" sheetId="2" r:id="rId2"/>
    <sheet name="Pasivet" sheetId="3" r:id="rId3"/>
    <sheet name="AN. II - PASH NAT" sheetId="4" r:id="rId4"/>
    <sheet name="Shenime" sheetId="5" r:id="rId5"/>
    <sheet name="Dekl. Vjetore" sheetId="6" r:id="rId6"/>
    <sheet name="AN.IV-Fl.Parase M.Direke" sheetId="7" r:id="rId7"/>
    <sheet name="TAP analitik" sheetId="8" r:id="rId8"/>
    <sheet name="Invetari" sheetId="9" r:id="rId9"/>
    <sheet name="Inventari  llogarive" sheetId="10" r:id="rId10"/>
    <sheet name="Inv. automjeteve" sheetId="11" r:id="rId11"/>
    <sheet name="Amortizim" sheetId="12" r:id="rId12"/>
    <sheet name="Aneksi 1" sheetId="13" r:id="rId13"/>
    <sheet name="Pasqyra 3" sheetId="14" r:id="rId14"/>
    <sheet name="Aktivet Vl.fillestare" sheetId="15" r:id="rId15"/>
    <sheet name="Aneksi2" sheetId="16" r:id="rId16"/>
    <sheet name="Deklarat" sheetId="17" r:id="rId17"/>
    <sheet name="Shk.percjellce" sheetId="18" r:id="rId18"/>
    <sheet name="Sheet1" sheetId="19" r:id="rId19"/>
  </sheets>
  <definedNames/>
  <calcPr fullCalcOnLoad="1"/>
</workbook>
</file>

<file path=xl/sharedStrings.xml><?xml version="1.0" encoding="utf-8"?>
<sst xmlns="http://schemas.openxmlformats.org/spreadsheetml/2006/main" count="692" uniqueCount="543">
  <si>
    <t>NIPT:</t>
  </si>
  <si>
    <t>Data e krijimit</t>
  </si>
  <si>
    <t>Nr i Regjistrit Tregtar</t>
  </si>
  <si>
    <t>Veprimtaria kryesore</t>
  </si>
  <si>
    <t xml:space="preserve">  VITI   </t>
  </si>
  <si>
    <r>
      <t>Em</t>
    </r>
    <r>
      <rPr>
        <sz val="12"/>
        <color indexed="8"/>
        <rFont val="Calibri"/>
        <family val="2"/>
      </rPr>
      <t>ë</t>
    </r>
    <r>
      <rPr>
        <sz val="12"/>
        <color indexed="8"/>
        <rFont val="Arial"/>
        <family val="2"/>
      </rPr>
      <t>rtimi i Mikronjesise</t>
    </r>
  </si>
  <si>
    <t>Adresa e Selisë</t>
  </si>
  <si>
    <t>( Në zbatim të Standartit  Kombëtar të Kontabilitetit Nr. 15 )</t>
  </si>
  <si>
    <t>Pasqyrat Financiare janë të shprehura në</t>
  </si>
  <si>
    <t>Periudha Kontabël e Pasqyrave Fianciare</t>
  </si>
  <si>
    <t>Data e mbylljes së Pasqyrave Financiare</t>
  </si>
  <si>
    <t xml:space="preserve">                     Lekë</t>
  </si>
  <si>
    <t>Nr</t>
  </si>
  <si>
    <t>A K T I V E T</t>
  </si>
  <si>
    <t>I</t>
  </si>
  <si>
    <t>A K T I V E T   AFATSHKURTRA</t>
  </si>
  <si>
    <t>1    Aktivet   monetare</t>
  </si>
  <si>
    <t xml:space="preserve">       &gt;          Banka</t>
  </si>
  <si>
    <t xml:space="preserve">       &gt;          Arka</t>
  </si>
  <si>
    <t>2    Aktive te tjera financiare afatshkurtra</t>
  </si>
  <si>
    <t xml:space="preserve">       &gt;          Kerkesa te arketushme</t>
  </si>
  <si>
    <t xml:space="preserve">       &gt;          Te tjera te arketueshme</t>
  </si>
  <si>
    <t xml:space="preserve">       &gt;          Instrumente te tjear finaciare dhe borxhi</t>
  </si>
  <si>
    <t xml:space="preserve">       &gt;          </t>
  </si>
  <si>
    <t>3    Inventari</t>
  </si>
  <si>
    <t xml:space="preserve">       &gt;          Lendet e para</t>
  </si>
  <si>
    <t xml:space="preserve">       &gt;         Prodhim ne proces</t>
  </si>
  <si>
    <t xml:space="preserve">       &gt;          Produkte te gateshme</t>
  </si>
  <si>
    <t xml:space="preserve">       &gt;          Mallra per rishitje</t>
  </si>
  <si>
    <t xml:space="preserve">       &gt;         Parapagesa per furnizime</t>
  </si>
  <si>
    <t>II</t>
  </si>
  <si>
    <t>A K T I V E T   AFATGJATA</t>
  </si>
  <si>
    <t>4    Aktivet   afatgjata  materiale</t>
  </si>
  <si>
    <t xml:space="preserve">       &gt;          Toka</t>
  </si>
  <si>
    <t xml:space="preserve">       &gt;          Makineri dhe paisje</t>
  </si>
  <si>
    <t xml:space="preserve">       &gt;          Aktive  tjera afat gjate materiale</t>
  </si>
  <si>
    <t xml:space="preserve">5    Aktivet  te tjera  afatgjata  </t>
  </si>
  <si>
    <t xml:space="preserve">              Totali  Aktiveve</t>
  </si>
  <si>
    <t>PASIVET DHE KAPITALI</t>
  </si>
  <si>
    <t>1    Huamarrjet</t>
  </si>
  <si>
    <t xml:space="preserve">       &gt;          Overdrafte bankare</t>
  </si>
  <si>
    <t xml:space="preserve">       &gt;          Huamarrje afat shkurtra</t>
  </si>
  <si>
    <t>2    Detyrimet   tregetare</t>
  </si>
  <si>
    <t xml:space="preserve">       &gt;          Te pagueshme ndaj furnitoreve</t>
  </si>
  <si>
    <t xml:space="preserve">       &gt;          Te pagueshme ndaj punonjesve</t>
  </si>
  <si>
    <t xml:space="preserve">       &gt;          Detyrime per Sigurime Shoq. Shendet.</t>
  </si>
  <si>
    <t xml:space="preserve">       &gt;          Detyrime tatimore per TAP-in</t>
  </si>
  <si>
    <t xml:space="preserve">       &gt;          Detyrime tatimore Tatim-Fitimin</t>
  </si>
  <si>
    <t xml:space="preserve">       &gt;          Detyrime tatimore TVSH - ne</t>
  </si>
  <si>
    <t xml:space="preserve">       &gt;          Detyrime tatimore per Tatimin ne Burim</t>
  </si>
  <si>
    <t xml:space="preserve">       &gt;          Debitore dhe Kreditore te tjere</t>
  </si>
  <si>
    <t xml:space="preserve">       &gt;          Parapagimet e arketuara</t>
  </si>
  <si>
    <t>PASIVET   AFATGJATA</t>
  </si>
  <si>
    <t>PASIVET    AFATSHKURTRA</t>
  </si>
  <si>
    <t xml:space="preserve">1    Huate   afatgjata  </t>
  </si>
  <si>
    <t xml:space="preserve">2    Te tjera   afatgjata  </t>
  </si>
  <si>
    <t>III</t>
  </si>
  <si>
    <t>KAPITALI</t>
  </si>
  <si>
    <t>1    Kapitali i pronarit</t>
  </si>
  <si>
    <t>2    Rezervat</t>
  </si>
  <si>
    <t xml:space="preserve">3    Fitimi ( Humbja ) e vitit  financiar </t>
  </si>
  <si>
    <t xml:space="preserve">              Totali  Pasiveve</t>
  </si>
  <si>
    <t>Pershkrimi  i Elementeve</t>
  </si>
  <si>
    <t xml:space="preserve">  TE  ARDHURAT </t>
  </si>
  <si>
    <t xml:space="preserve">  SHPENZIMET  = 1 + 2 + 3 + 4 + 5 </t>
  </si>
  <si>
    <t>Shpenzime per materiale</t>
  </si>
  <si>
    <t>Shpenzime personeli</t>
  </si>
  <si>
    <t xml:space="preserve">                          Inventar  ne  celje</t>
  </si>
  <si>
    <t xml:space="preserve">                          Shpenzime per mallrat e prodhuara</t>
  </si>
  <si>
    <t xml:space="preserve">                          Inventari ne fund te vitit</t>
  </si>
  <si>
    <t xml:space="preserve">                          Pagat</t>
  </si>
  <si>
    <t xml:space="preserve">                          Siguracion</t>
  </si>
  <si>
    <t>Amortizimi i Aktiveve  Afatgjata</t>
  </si>
  <si>
    <t>Te tjera</t>
  </si>
  <si>
    <t xml:space="preserve">                          Energji, uji, fax, telefon, internet</t>
  </si>
  <si>
    <t xml:space="preserve">                          Shpenzime te qarkullimit te mallit e transportit</t>
  </si>
  <si>
    <t xml:space="preserve">                          Benzine/Nafte/Gaz</t>
  </si>
  <si>
    <t xml:space="preserve">                          Qera ambjenti</t>
  </si>
  <si>
    <t xml:space="preserve">                          Pagesa</t>
  </si>
  <si>
    <t xml:space="preserve">                          Taksa doganore e Bashkiake</t>
  </si>
  <si>
    <t>( Bazuar ne klasifikimin e Shpenzimeve sipas Natyres )</t>
  </si>
  <si>
    <t xml:space="preserve">                          Shpenzime administrative, mirembajtje dhe te tjera</t>
  </si>
  <si>
    <t xml:space="preserve">                          </t>
  </si>
  <si>
    <t>Shpenzime  financiare</t>
  </si>
  <si>
    <t xml:space="preserve">                          Interesa te paguara dhe komisione bankare</t>
  </si>
  <si>
    <t>A</t>
  </si>
  <si>
    <t>Fitimi para tatimeve</t>
  </si>
  <si>
    <t>Tatimi  mbi fitimin</t>
  </si>
  <si>
    <t>B</t>
  </si>
  <si>
    <t>Fitimi  pas  tatimit</t>
  </si>
  <si>
    <t>Te ardhurat</t>
  </si>
  <si>
    <t>Shpenzimet</t>
  </si>
  <si>
    <t>Per Drejtimin e Mikronjesise</t>
  </si>
  <si>
    <t>(                                                                                      )</t>
  </si>
  <si>
    <t>Adresa:</t>
  </si>
  <si>
    <t xml:space="preserve">       &gt;         Ndertesa</t>
  </si>
  <si>
    <t>Deklarata analitike e tatimi mbi te ardhurat</t>
  </si>
  <si>
    <t>Sipas bilancit</t>
  </si>
  <si>
    <t>Fiskale</t>
  </si>
  <si>
    <t>Totali i te ardhurave</t>
  </si>
  <si>
    <t>Totali i shpenzimeve</t>
  </si>
  <si>
    <t>Total shpenzimet e pa zbritshme (neni 21 ) :</t>
  </si>
  <si>
    <t xml:space="preserve">                       -   </t>
  </si>
  <si>
    <t xml:space="preserve">b.kosto e blerjes dhe e permisimit per aktive objekt amortizimi </t>
  </si>
  <si>
    <t>c.zmadhimi I kapitalit themeltar te shoqerise ose kontributiti te secilit person ne ortakeri</t>
  </si>
  <si>
    <t xml:space="preserve">ç.vlera e shperblimeve ne natyre </t>
  </si>
  <si>
    <t xml:space="preserve">d.kontributet vullnetare te pensioneve </t>
  </si>
  <si>
    <t xml:space="preserve">dh.dividentet e deklaruar dhe ndarja e fitimit </t>
  </si>
  <si>
    <t>e.interesat e paguara mbi interesin maksimal te kredise te caktuar nga Banka e Shqiperise</t>
  </si>
  <si>
    <t>ë.gobat ,kamat-vonesat dhe kushtet e tjera penale</t>
  </si>
  <si>
    <t>f.krijimi ose rritja e rezervave e fondeve te tjera</t>
  </si>
  <si>
    <t>g.tatim mbi te ardhurat personale,akciza,tatim mbi fitimin dhe tatim mbi vleren e shtuar te zbritshme</t>
  </si>
  <si>
    <t xml:space="preserve">gj.shpenzimet e perfaqesimit,pritje percjellje </t>
  </si>
  <si>
    <t>h.shpenzimet e konsumit personal</t>
  </si>
  <si>
    <t>i.shpenzime te cilat tejkalojne kufijte e percaktuar me ligj</t>
  </si>
  <si>
    <t>j.shpenzime per dhurata</t>
  </si>
  <si>
    <t>k.cdo lloj shpenzimi,masa e te cilit nuk vertetohet me dokumenta</t>
  </si>
  <si>
    <t>l.interesi i paguar kur huaja dhe parapagimet tejkalojne kater here kapitalin themeltar</t>
  </si>
  <si>
    <t>ll.nese baza e amortizimit eshte nje shume negative</t>
  </si>
  <si>
    <t>m.shpenzime per sherbime teknike,konsulence,manaxhim,te palikujduar brenda periudhes tatimore</t>
  </si>
  <si>
    <t>n.Amortizimi nga vleresimi I aktiveve te qendrushme</t>
  </si>
  <si>
    <t>Rezultati vitit ushtrimor</t>
  </si>
  <si>
    <t>Humbja  (- )</t>
  </si>
  <si>
    <t>Fitimi     ( + )</t>
  </si>
  <si>
    <t>Humbje per tu mbartur nga 1 vit  me pare</t>
  </si>
  <si>
    <t>Humbje per tu mbartur nga 2 vite  me pare</t>
  </si>
  <si>
    <t>Humbje per tu mbartur nga 3 vite  me pare</t>
  </si>
  <si>
    <t>Shuma  e humbjes per tu mbartur ne vitin ushtrimor</t>
  </si>
  <si>
    <t>Shuma e humbjeve qe nuk mbarten per efekt fiskal</t>
  </si>
  <si>
    <t>Fitimi i tatueshem</t>
  </si>
  <si>
    <t>Tatim fitimi I llogaritur</t>
  </si>
  <si>
    <t>Zbritje nga fitimi ( rezerva ligjore)</t>
  </si>
  <si>
    <t>Fitimi neto per tu shperndare nga periudhe ushtrimore</t>
  </si>
  <si>
    <t>Fitimi neto per tu shperndare nga vitet e kaluara</t>
  </si>
  <si>
    <t>Shtese kapitali nga fitimi</t>
  </si>
  <si>
    <t>Dividende per tu shperndare</t>
  </si>
  <si>
    <t>Tatim mbi dividendin i llogaritur</t>
  </si>
  <si>
    <t>Llogaritja e amortizimit</t>
  </si>
  <si>
    <t>Ne total llogaritja e amortizimit vjetor = ( a+b+c+d )</t>
  </si>
  <si>
    <t>a.Ndertesa e makineri afat gjate</t>
  </si>
  <si>
    <t>b.Aktive te patrupezuara</t>
  </si>
  <si>
    <t>c.Kompjuterat dhe sisteme indormacioni</t>
  </si>
  <si>
    <t>d.Te gjitha aktivet e tjera te aktivitetit</t>
  </si>
  <si>
    <t>Tatim i mbajtur ne burim ne zbatim te nenit 33</t>
  </si>
  <si>
    <t>a.kosto e blerjes dhe e permirsimit te tokes dhe te truallit</t>
  </si>
  <si>
    <t>Te ushtrimit</t>
  </si>
  <si>
    <t>Tatimore</t>
  </si>
  <si>
    <t>(8/9)</t>
  </si>
  <si>
    <t>(10/11)</t>
  </si>
  <si>
    <t>Rezultati</t>
  </si>
  <si>
    <t>(13/14)</t>
  </si>
  <si>
    <t>Humbja</t>
  </si>
  <si>
    <t>(15/16)</t>
  </si>
  <si>
    <t>Fitimi</t>
  </si>
  <si>
    <t>TOTALI PER TU PAGUAR</t>
  </si>
  <si>
    <t>Artikulli</t>
  </si>
  <si>
    <t>Njesia e matjes</t>
  </si>
  <si>
    <t>Sasia</t>
  </si>
  <si>
    <t>Vlera</t>
  </si>
  <si>
    <t>Per Drejtimin e Shoqerise</t>
  </si>
  <si>
    <t>Shuma</t>
  </si>
  <si>
    <t>V.O. Kjo pasqyre do te plotsohet e vecante per Lenden e Pare, Mallrat, Produktin e Gatshem dhe Prodhimin ne Proces.</t>
  </si>
  <si>
    <t>Inventari   i   Llogarive   Bankare</t>
  </si>
  <si>
    <t>Emertimi i bankes</t>
  </si>
  <si>
    <t>Numri i Llogarise</t>
  </si>
  <si>
    <t>Shuma  monedhe e huaj</t>
  </si>
  <si>
    <t>Shuma Leke</t>
  </si>
  <si>
    <t>Perfaqesuesi i Personit Juridik/fizik</t>
  </si>
  <si>
    <t>( Emer mbiemer, firme e vule )</t>
  </si>
  <si>
    <t xml:space="preserve">Aktivitet   Afatgjata  </t>
  </si>
  <si>
    <t>20 % e Vl. Mbetur</t>
  </si>
  <si>
    <t>Grupet e  Aktiveve</t>
  </si>
  <si>
    <t>Shtesa</t>
  </si>
  <si>
    <t>Pakesime</t>
  </si>
  <si>
    <t>Amortizimi Tatimor</t>
  </si>
  <si>
    <t>Ndertesa</t>
  </si>
  <si>
    <t>Makineri e paisje</t>
  </si>
  <si>
    <t>Mjete transporti</t>
  </si>
  <si>
    <t>Paisje Zyre dhe informatike</t>
  </si>
  <si>
    <t>Per drejtimin e Shoqerise</t>
  </si>
  <si>
    <r>
      <rPr>
        <sz val="9"/>
        <color indexed="8"/>
        <rFont val="Arial"/>
        <family val="2"/>
      </rPr>
      <t xml:space="preserve">V.O. </t>
    </r>
    <r>
      <rPr>
        <sz val="8"/>
        <color indexed="8"/>
        <rFont val="Arial"/>
        <family val="2"/>
      </rPr>
      <t>Per pakesimet ndryshimi i amortizimit dhe vleftes se mbetur te pasqyrohet me storno.</t>
    </r>
  </si>
  <si>
    <t>FORMULARI DEKLARIMIT DHE PAGESES</t>
  </si>
  <si>
    <t>Numri i Vendosjes se Dokumentit    (NVD)</t>
  </si>
  <si>
    <t>SE TATIMIT MBI TE ARDHURAT</t>
  </si>
  <si>
    <t>(Vetem per perdorim zyrtar)</t>
  </si>
  <si>
    <t>PERSONALE TE BIZNESIT TE VOGEL</t>
  </si>
  <si>
    <t>(2) Periudha Tatimore</t>
  </si>
  <si>
    <t>(1)</t>
  </si>
  <si>
    <t>Numri serial</t>
  </si>
  <si>
    <t>Numri Identifikues i Personit te Tatueshem</t>
  </si>
  <si>
    <t>(3)</t>
  </si>
  <si>
    <t>Emri Tregtar i Personit te tatueshem</t>
  </si>
  <si>
    <t>(4)</t>
  </si>
  <si>
    <t>Emri Mbiemri i Personit te Tatueshem</t>
  </si>
  <si>
    <t>(5)</t>
  </si>
  <si>
    <t>(6)</t>
  </si>
  <si>
    <t>Qyteti/Komuna/Rrethi</t>
  </si>
  <si>
    <t>Numri i telefonit</t>
  </si>
  <si>
    <t>(7)</t>
  </si>
  <si>
    <t>Lajmeroni nese informacioni i mesiperm eshte jo i plote ose ka ndryshuar</t>
  </si>
  <si>
    <t>Te ardhurat dhe shpenzimet per biznesin e vogel</t>
  </si>
  <si>
    <t>(10)</t>
  </si>
  <si>
    <t>(12)</t>
  </si>
  <si>
    <t>Shpenzimet e pazbriteshme</t>
  </si>
  <si>
    <t>(13)</t>
  </si>
  <si>
    <t>(14)</t>
  </si>
  <si>
    <t>(15)</t>
  </si>
  <si>
    <t>(16)</t>
  </si>
  <si>
    <t>(17)</t>
  </si>
  <si>
    <t>Humbje e mbartur</t>
  </si>
  <si>
    <t>(18)</t>
  </si>
  <si>
    <t>Fitimi i tatueshem ( te ardhura te</t>
  </si>
  <si>
    <t>tatueshme te biznesit te vogel)</t>
  </si>
  <si>
    <t>(19)</t>
  </si>
  <si>
    <t>Tatim mbi te ardhurat personale te B.Vogel</t>
  </si>
  <si>
    <t>(20)</t>
  </si>
  <si>
    <t>Parapagime (taksa vendore mbi B.Vogel)</t>
  </si>
  <si>
    <t>(21)</t>
  </si>
  <si>
    <t>Tatim i mbipaguar</t>
  </si>
  <si>
    <t>(22)</t>
  </si>
  <si>
    <t>Tatim i detyrueshem per tu paguar</t>
  </si>
  <si>
    <t>(23)</t>
  </si>
  <si>
    <t>Denime/interesa per vonesa</t>
  </si>
  <si>
    <t>(24)</t>
  </si>
  <si>
    <t>Data dhe Firma e Personit te Tatueshem - Deklaroj nen pergjegjesine time qe informacioni i mesiperm eshte i plote dhe i sakte</t>
  </si>
  <si>
    <t>Vetem per perdorim zyrtar</t>
  </si>
  <si>
    <t>Leke</t>
  </si>
  <si>
    <t>Xhirim</t>
  </si>
  <si>
    <t>Cek</t>
  </si>
  <si>
    <t>SHUMA E PAGUAR</t>
  </si>
  <si>
    <t>Te tjera.....................................</t>
  </si>
  <si>
    <t>Lloji i automjetit</t>
  </si>
  <si>
    <t>Kapaciteti</t>
  </si>
  <si>
    <t>Targa</t>
  </si>
  <si>
    <t xml:space="preserve">             </t>
  </si>
  <si>
    <r>
      <t>A</t>
    </r>
    <r>
      <rPr>
        <b/>
        <sz val="14"/>
        <color indexed="8"/>
        <rFont val="Arial"/>
        <family val="2"/>
      </rPr>
      <t>neksi  IV</t>
    </r>
    <r>
      <rPr>
        <sz val="14"/>
        <color indexed="8"/>
        <rFont val="Arial"/>
        <family val="2"/>
      </rPr>
      <t>-Modeli i fluksit te parase ( Metoda Direkte)</t>
    </r>
  </si>
  <si>
    <t>Pasqyra e fluksit te parase- Metoda direkte</t>
  </si>
  <si>
    <t>Viti Ushtrimor</t>
  </si>
  <si>
    <t>Viti Para ardhes</t>
  </si>
  <si>
    <t>Fluksi i parase nga veprimtarite e shfrytezimit</t>
  </si>
  <si>
    <t>Parate e arketuara nga klientet</t>
  </si>
  <si>
    <t>Parate e paguara ndaj furnitoreve dhe punonjesve</t>
  </si>
  <si>
    <t>Parate e ardhura nga veprimtarite</t>
  </si>
  <si>
    <t>Interesi i paguar</t>
  </si>
  <si>
    <t>Paraja neto nga veprimtarite e shfrytezimit</t>
  </si>
  <si>
    <t>Fluksi i parave nga veprimtarite investuese</t>
  </si>
  <si>
    <t>Blerja e aktiveve afatgjata materiale</t>
  </si>
  <si>
    <t>Te ardhura nga shitja e paisjeve</t>
  </si>
  <si>
    <t>Interesi i arketuar</t>
  </si>
  <si>
    <t>Paraja neto e perdorur ne veprimtarite investuese</t>
  </si>
  <si>
    <t>Fluksi i parave nga aktivitetet financiare</t>
  </si>
  <si>
    <t>Paraja neto e perdorur ne veprimtarite financiare</t>
  </si>
  <si>
    <t>Rritja/renja  neto e mjeteve  monetare</t>
  </si>
  <si>
    <t>Mjetet monetare ne fillim te periudhes kontabel</t>
  </si>
  <si>
    <t>Mjetet monetare ne fund te periudhes financiare</t>
  </si>
  <si>
    <t>Tatimfitimi i paguar</t>
  </si>
  <si>
    <t>Te ardhura nga  huamarrje afatgjata</t>
  </si>
  <si>
    <t xml:space="preserve"> </t>
  </si>
  <si>
    <t>Telefoni:</t>
  </si>
  <si>
    <r>
      <t xml:space="preserve">                  </t>
    </r>
    <r>
      <rPr>
        <sz val="12"/>
        <color indexed="8"/>
        <rFont val="Arial Narrow"/>
        <family val="2"/>
      </rPr>
      <t>Te ardhura nga shitja</t>
    </r>
  </si>
  <si>
    <r>
      <t xml:space="preserve">                  </t>
    </r>
    <r>
      <rPr>
        <sz val="12"/>
        <color indexed="8"/>
        <rFont val="Arial Narrow"/>
        <family val="2"/>
      </rPr>
      <t>Te ardhura nga sherbimet</t>
    </r>
  </si>
  <si>
    <r>
      <t xml:space="preserve">                  </t>
    </r>
    <r>
      <rPr>
        <sz val="12"/>
        <color indexed="8"/>
        <rFont val="Arial Narrow"/>
        <family val="2"/>
      </rPr>
      <t>Te ardhura  te tjera</t>
    </r>
  </si>
  <si>
    <t xml:space="preserve">                        Tatim i thjeshtuar</t>
  </si>
  <si>
    <t xml:space="preserve">                        TAP                 </t>
  </si>
  <si>
    <t>Norma eamortizimit</t>
  </si>
  <si>
    <t>GRAMSH</t>
  </si>
  <si>
    <t>Adresa e Vep.:GRAMSH</t>
  </si>
  <si>
    <t>TOTALI</t>
  </si>
  <si>
    <t>Raifeinsen Bank</t>
  </si>
  <si>
    <t>DREJTUESI SUBJEKTIT</t>
  </si>
  <si>
    <t xml:space="preserve">       &gt;  Rezerva nga biznesi vogel pa tvsh        </t>
  </si>
  <si>
    <t xml:space="preserve">NIPT-i </t>
  </si>
  <si>
    <t xml:space="preserve">Subjekti </t>
  </si>
  <si>
    <t xml:space="preserve">NIPT </t>
  </si>
  <si>
    <t xml:space="preserve">       &gt;         Te pagueshme ndaj pronarit   </t>
  </si>
  <si>
    <t xml:space="preserve">                    Paga te pakaluara me bank           </t>
  </si>
  <si>
    <t xml:space="preserve">             Fitimi tatimor I ushtrimit             </t>
  </si>
  <si>
    <t>NIPT</t>
  </si>
  <si>
    <t xml:space="preserve">                                        ANEKS STATISTIKOR</t>
  </si>
  <si>
    <t>TE ARDHURAT</t>
  </si>
  <si>
    <t>Numri i</t>
  </si>
  <si>
    <t>Llogaris</t>
  </si>
  <si>
    <t xml:space="preserve">Kodi </t>
  </si>
  <si>
    <t>Statistikor</t>
  </si>
  <si>
    <t>Viti 2011</t>
  </si>
  <si>
    <t>Shitje gjithsej (a+b+c)</t>
  </si>
  <si>
    <t>701/702/703</t>
  </si>
  <si>
    <t>a)</t>
  </si>
  <si>
    <t>b)</t>
  </si>
  <si>
    <t>Te ardhura nga shitja e Produkteve te vet</t>
  </si>
  <si>
    <t>c)</t>
  </si>
  <si>
    <t>Te ardhura nga shitja e Mallrave</t>
  </si>
  <si>
    <t>Te ardhura nga shitja e  Sherbimeve</t>
  </si>
  <si>
    <t>Te ardhura nga shitje te tjera (a+b+c)</t>
  </si>
  <si>
    <t>Qeraja</t>
  </si>
  <si>
    <t>Komisione</t>
  </si>
  <si>
    <t>Transport per te tjeret</t>
  </si>
  <si>
    <t xml:space="preserve">Ndryshime ne inventarin e produkteve </t>
  </si>
  <si>
    <t>te gatshem e prodhim ne proces:</t>
  </si>
  <si>
    <t>Shtesa  (+ )</t>
  </si>
  <si>
    <t>Pakesime (-)</t>
  </si>
  <si>
    <t>Prodhimi per qellimet evet ndermarrjes</t>
  </si>
  <si>
    <t>dhe per kapital:</t>
  </si>
  <si>
    <t>nga I cili:Prodhim I aktiveve afatgjata</t>
  </si>
  <si>
    <t>Te ardhura nga grante (subvencione)</t>
  </si>
  <si>
    <t>Te ardhura nga shitja e aktiveve afatgjata</t>
  </si>
  <si>
    <t>Totli I te ardhurave  = 1+2+/-3+4+5+6+7+8</t>
  </si>
  <si>
    <t>ADMINISTRATORI</t>
  </si>
  <si>
    <t>Pasqyra Nr 1</t>
  </si>
  <si>
    <t>Ne 000/Leke</t>
  </si>
  <si>
    <t xml:space="preserve">Aktiviteti </t>
  </si>
  <si>
    <t>Te ardhura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</si>
  <si>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</si>
  <si>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</si>
  <si>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</si>
  <si>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</si>
  <si>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</si>
  <si>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</si>
  <si>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</si>
  <si>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</si>
  <si>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</si>
  <si>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tregtia</t>
  </si>
  <si>
    <t>Ndertim</t>
  </si>
  <si>
    <t>Ndertim banese</t>
  </si>
  <si>
    <t>Ndertim pune publike</t>
  </si>
  <si>
    <t>Ndertime te tjera.</t>
  </si>
  <si>
    <t>Totali I te ardhurave ne ndertim</t>
  </si>
  <si>
    <t>Prodhim</t>
  </si>
  <si>
    <t>Eksport,prodhime te ndryshme</t>
  </si>
  <si>
    <t>Fason te cdo lloji</t>
  </si>
  <si>
    <t>Prodhim materiale ndertimi</t>
  </si>
  <si>
    <t>Prodhim ushqimor.</t>
  </si>
  <si>
    <t>Prodhim pije alkolike,etj.</t>
  </si>
  <si>
    <t>Prodhim energji</t>
  </si>
  <si>
    <t>Prodhim hidrokarbure.</t>
  </si>
  <si>
    <t>Prodhime te tjera,</t>
  </si>
  <si>
    <t>Totali I te ardhurave nga prodhimi.</t>
  </si>
  <si>
    <t>Transport</t>
  </si>
  <si>
    <t>Transport mallrash</t>
  </si>
  <si>
    <t>Transport malli nderkombetar.</t>
  </si>
  <si>
    <t>Transport udhetaresh.</t>
  </si>
  <si>
    <t>Transport udhetaresh nderkombetar.</t>
  </si>
  <si>
    <t>Totali I te ardhurave nga transporti.</t>
  </si>
  <si>
    <t>IV</t>
  </si>
  <si>
    <t>Pasqyra  Nr.3</t>
  </si>
  <si>
    <t>000/leke</t>
  </si>
  <si>
    <t>Sherbim</t>
  </si>
  <si>
    <t>Sherbime financiare.</t>
  </si>
  <si>
    <t>Siguracione.</t>
  </si>
  <si>
    <t>Sherbime mjeksore.</t>
  </si>
  <si>
    <t>Bar restorant.</t>
  </si>
  <si>
    <t>Hoteleri.</t>
  </si>
  <si>
    <t>Lojra fati.</t>
  </si>
  <si>
    <t>Veprimtari televizive.</t>
  </si>
  <si>
    <t>Telekomunikacion.</t>
  </si>
  <si>
    <t>Eksport sherbimesh te ndryshme.</t>
  </si>
  <si>
    <t>Profesione te lira.</t>
  </si>
  <si>
    <t>Sherbime te tjera.</t>
  </si>
  <si>
    <t>Totali I te ardhurave nga sherbimet</t>
  </si>
  <si>
    <t>V</t>
  </si>
  <si>
    <t>Nr. I te punesuarve</t>
  </si>
  <si>
    <t>Me page deri ne 20 000 leke</t>
  </si>
  <si>
    <t>Me page mga 20001 deri ne 30000 leke.</t>
  </si>
  <si>
    <t>Me page mga 30001 deri ne 66500 leke.</t>
  </si>
  <si>
    <t>Me page mga 66500 deri ne 87700 leke.</t>
  </si>
  <si>
    <t>Me page me te larte se 87700 leke</t>
  </si>
  <si>
    <t>Administratori</t>
  </si>
  <si>
    <t>TOTALI (I+II+III+IV+V)</t>
  </si>
  <si>
    <t>Nr.</t>
  </si>
  <si>
    <t>Emertimi</t>
  </si>
  <si>
    <t>Gjendje</t>
  </si>
  <si>
    <t>shtesa</t>
  </si>
  <si>
    <t>Toka</t>
  </si>
  <si>
    <t>Ndertime</t>
  </si>
  <si>
    <t>Makineri,paisje</t>
  </si>
  <si>
    <t>Inventar ekonomik</t>
  </si>
  <si>
    <t xml:space="preserve">Subjekti: </t>
  </si>
  <si>
    <t xml:space="preserve">Aktiviteti  </t>
  </si>
  <si>
    <t>Adresa e Vep:</t>
  </si>
  <si>
    <t>Aktiviteti :</t>
  </si>
  <si>
    <t>Blerje,shpenzime (a+b+c+/-d+e)</t>
  </si>
  <si>
    <t>SHPENZIMET</t>
  </si>
  <si>
    <t>Numri</t>
  </si>
  <si>
    <t>llogarise</t>
  </si>
  <si>
    <t xml:space="preserve">                                   ANEKS STATISTIKOR</t>
  </si>
  <si>
    <t>Blerje/shpenzime materiale dhe materiale te tjera</t>
  </si>
  <si>
    <t>a</t>
  </si>
  <si>
    <t>b</t>
  </si>
  <si>
    <t>Ndryshimi I gjendjeve te materialeve (+/-)</t>
  </si>
  <si>
    <t>c</t>
  </si>
  <si>
    <t>Mallra te blera</t>
  </si>
  <si>
    <t>Ndryshime te gjendjeve te mallrave(+/-)</t>
  </si>
  <si>
    <t>Shpenzime per sherbime</t>
  </si>
  <si>
    <t>d</t>
  </si>
  <si>
    <t>e</t>
  </si>
  <si>
    <t>Shpenzime per personelin (a+b)</t>
  </si>
  <si>
    <t>Pagat e personelit</t>
  </si>
  <si>
    <t>Shpenzime per sigurimet shoqerore e shendet.</t>
  </si>
  <si>
    <t xml:space="preserve">Amortizimet  dhe zhvlersimet </t>
  </si>
  <si>
    <t>Sherbime nga te tretet (a+b+c+d+f+g+h+i+j+k+/+m)</t>
  </si>
  <si>
    <t>Sherbimet nga nenkontraktoret</t>
  </si>
  <si>
    <t>Trajtime te pergjithshme</t>
  </si>
  <si>
    <t>Qera</t>
  </si>
  <si>
    <t>Mirembajtje dhe riparime</t>
  </si>
  <si>
    <t>shpenzime per siguracione</t>
  </si>
  <si>
    <t>Kerkim studime</t>
  </si>
  <si>
    <t>sherbime te tjera</t>
  </si>
  <si>
    <t>Shpenzime per koncesione,patenta dhe lisenca</t>
  </si>
  <si>
    <t>shpenzime per publicitet,reklama.</t>
  </si>
  <si>
    <t>Transferime,udhetime,dieta</t>
  </si>
  <si>
    <t>Shpenzime postare dhe telekomunokacioni.</t>
  </si>
  <si>
    <t>Shpenzime Transporti</t>
  </si>
  <si>
    <t>per blerje</t>
  </si>
  <si>
    <t>per shitje</t>
  </si>
  <si>
    <t>Shpenzime per sherbime bankare</t>
  </si>
  <si>
    <t>f</t>
  </si>
  <si>
    <t>g</t>
  </si>
  <si>
    <t>h</t>
  </si>
  <si>
    <t>i</t>
  </si>
  <si>
    <t>j</t>
  </si>
  <si>
    <t>k</t>
  </si>
  <si>
    <t>l</t>
  </si>
  <si>
    <t>m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</si>
  <si>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</si>
  <si>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</si>
  <si>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</si>
  <si>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</si>
  <si>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</si>
  <si>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Totali I shpenzimeve (1+2+3+4+5)</t>
  </si>
  <si>
    <t>viti 2011</t>
  </si>
  <si>
    <t>Numri mesatar I te punesuarve</t>
  </si>
  <si>
    <t>Investimet</t>
  </si>
  <si>
    <t>Shtim I aseteve fiskale</t>
  </si>
  <si>
    <t>nga te cilat asete te reja</t>
  </si>
  <si>
    <t xml:space="preserve">                                      Informate:</t>
  </si>
  <si>
    <t>Pakesim I aseteve fiskale</t>
  </si>
  <si>
    <t>nga te cilat shitje easeteve ekzistuese.</t>
  </si>
  <si>
    <t>601+602</t>
  </si>
  <si>
    <t>605/1</t>
  </si>
  <si>
    <t>605/2</t>
  </si>
  <si>
    <t>635+638</t>
  </si>
  <si>
    <t>Perfaqesuesi I personit Juridik/Fizik</t>
  </si>
  <si>
    <t>cmim</t>
  </si>
  <si>
    <t>Lende te para</t>
  </si>
  <si>
    <t>Shuma e lendeve te para</t>
  </si>
  <si>
    <t>Viti:</t>
  </si>
  <si>
    <t xml:space="preserve">                                          DEKLARATE</t>
  </si>
  <si>
    <t xml:space="preserve">                                            MBI PJESEMARRJEN NE KAPITAL</t>
  </si>
  <si>
    <t>Ne kapitalin e Biznesit tim Une jam ortak I vetem,nuk ka pjesemarres te tjere.</t>
  </si>
  <si>
    <t>Nr._____</t>
  </si>
  <si>
    <t xml:space="preserve">Per: Drejtoria Rajonale e Tatimeve </t>
  </si>
  <si>
    <t>ELBASAN</t>
  </si>
  <si>
    <t>Pasqyrat Financiare janë të rrumbullakosura në                                                             0 leke</t>
  </si>
  <si>
    <t>Subjekti: RAMADAN BICI</t>
  </si>
  <si>
    <t>NIPT:   K36811830M</t>
  </si>
  <si>
    <t>NIPT:    K36811830M</t>
  </si>
  <si>
    <t>DEVI-ERI  me NIPT K36811830M  deklaroj nen pergjegjesine time  se:</t>
  </si>
  <si>
    <t>Une I nenshkruari  Ramadan Bici administrator  ne biznesin  Sherbim kabllor</t>
  </si>
  <si>
    <t>Ramadan BICI</t>
  </si>
  <si>
    <t>DEVI-ERI</t>
  </si>
  <si>
    <t>K36811830M</t>
  </si>
  <si>
    <t>RAMADAN BICI</t>
  </si>
  <si>
    <t>SHOQERIA  DEVI- ERI</t>
  </si>
  <si>
    <t>Paisje zyre e informatike</t>
  </si>
  <si>
    <t>Ramadan Bici</t>
  </si>
  <si>
    <t>Subjekti: DEVI ERI</t>
  </si>
  <si>
    <t>Aktiviteti: Sherbim kabllor</t>
  </si>
  <si>
    <t xml:space="preserve">                        Ramadan Bici</t>
  </si>
  <si>
    <t>SHOQERIA  DEVI-ERI</t>
  </si>
  <si>
    <t>SHOQERIA  DEVI  - ERI</t>
  </si>
  <si>
    <t xml:space="preserve">   Ramadan Bici</t>
  </si>
  <si>
    <t>Subjekti: DEVI - ERI</t>
  </si>
  <si>
    <t>NIPT:     K36811830M</t>
  </si>
  <si>
    <t xml:space="preserve">      RAMADAN  BICI</t>
  </si>
  <si>
    <t>DEVI - ERI</t>
  </si>
  <si>
    <t>Sherbim kabllor</t>
  </si>
  <si>
    <t xml:space="preserve">           Ramadan Bici</t>
  </si>
  <si>
    <t>SHRBIM KABLLOR</t>
  </si>
  <si>
    <t>SUBJEKTI: DEVI-ERI</t>
  </si>
  <si>
    <t>NIPT  K36811830M</t>
  </si>
  <si>
    <t>Subjekti:  DEVI - ERI</t>
  </si>
  <si>
    <t>NIPT-i : K36811830M</t>
  </si>
  <si>
    <t xml:space="preserve">Aktiviteti: Sherbim kabllor </t>
  </si>
  <si>
    <t xml:space="preserve">  Ramadan Bici</t>
  </si>
  <si>
    <t>Kabell</t>
  </si>
  <si>
    <t>m.lin</t>
  </si>
  <si>
    <t xml:space="preserve">       &gt;         Paisje zyre dhe informatike   </t>
  </si>
  <si>
    <t>K36811830 M</t>
  </si>
  <si>
    <t xml:space="preserve">Sherbim kabllor </t>
  </si>
  <si>
    <t xml:space="preserve">     Ne zbatim te Standarteve Kombetare te Kontabilitetit Nr 15 dhe te Ligjit</t>
  </si>
  <si>
    <t xml:space="preserve">Nr. 9228 date 29.04.2004 "Per kontabilitetin dhe Pasqyrat Financiare" ju </t>
  </si>
  <si>
    <t>1. Te dhena mbi shoqerine.</t>
  </si>
  <si>
    <t>2. Te dhena mbi aktivet.</t>
  </si>
  <si>
    <t>3. Te dhena  mbi pasivet.</t>
  </si>
  <si>
    <t>4. Pasqyra  e te ardhurave dhe shpenzimeve.</t>
  </si>
  <si>
    <t>7. Inventari I automjeteve ne pronesi te subjektit.</t>
  </si>
  <si>
    <t>9. Aktivet Afatgjata Materiale me vlere fillestare ,amortizimi dhe Vlera Kontabile.</t>
  </si>
  <si>
    <t>10.Shenime Shpjeguese.</t>
  </si>
  <si>
    <t>11. Pasqyra Nr.1 mbi te ardhurat.</t>
  </si>
  <si>
    <t>12.Pasqyra Nr.2 mbi shpenzimet.</t>
  </si>
  <si>
    <t>13.Pasqyren Nr.3 mbi te ardhurat dhe numrin e fuqise punetore.</t>
  </si>
  <si>
    <t>14.Deklarate mbi pjesemarrjen ne kapital.</t>
  </si>
  <si>
    <t>Adiministratori</t>
  </si>
  <si>
    <t>Subjekti: DEVI-ERI</t>
  </si>
  <si>
    <t>Nga : Ramadan BICI</t>
  </si>
  <si>
    <t>Nga                   01/01/2012</t>
  </si>
  <si>
    <t>Deri                 31/12/2012</t>
  </si>
  <si>
    <t xml:space="preserve">                         27/03/2012</t>
  </si>
  <si>
    <r>
      <t>`` Subjekti ``</t>
    </r>
    <r>
      <rPr>
        <sz val="8"/>
        <color indexed="8"/>
        <rFont val="Arial"/>
        <family val="2"/>
      </rPr>
      <t xml:space="preserve">  DEVI-ERI   Viti 2012</t>
    </r>
  </si>
  <si>
    <t>Inventari i automjeteve ne pronesi te subjektitit  2012</t>
  </si>
  <si>
    <t>Pasqyra e fluksit te parase   31/12/2012    Monedha : Leke</t>
  </si>
  <si>
    <t>Materiale   2012</t>
  </si>
  <si>
    <t>Gjendje   01/01/2012</t>
  </si>
  <si>
    <t>Gjendje  31/12/2012</t>
  </si>
  <si>
    <t>Amortizimi  01/01/2012</t>
  </si>
  <si>
    <t>Vl. Mbetur  01/01/2012</t>
  </si>
  <si>
    <t>Amortizimi Viti 2012</t>
  </si>
  <si>
    <t>Vl. Mbetur  31/12/2012</t>
  </si>
  <si>
    <t>Amortizimi  31/12/2012</t>
  </si>
  <si>
    <t>Aktivet Afatgjata Materiale me vlere fillestare per vitin 2012</t>
  </si>
  <si>
    <t>01.01.2012</t>
  </si>
  <si>
    <t>31.12.2012</t>
  </si>
  <si>
    <t>Amortizimi A.A.Materiale 2012</t>
  </si>
  <si>
    <t>Vlera Kontabel Neto e A.A.Materiale per vitin 2012</t>
  </si>
  <si>
    <t>Pasqyra  e  te  Ardhurave  dhe   Shpenzimeve   2012</t>
  </si>
  <si>
    <t>Periudha             Para ardhese 2011</t>
  </si>
  <si>
    <t>Periudha Raportuese 2012</t>
  </si>
  <si>
    <t>Pasqyrat    Financiare   te   Vitit   2012</t>
  </si>
  <si>
    <t>INVENTARI   I :DATES 31/12/2012</t>
  </si>
  <si>
    <t>Viti 2012</t>
  </si>
  <si>
    <t>Te punesuar mesatarisht  per vitin 2012</t>
  </si>
  <si>
    <t>Aneksi 2</t>
  </si>
  <si>
    <t>viti 2012</t>
  </si>
  <si>
    <t>Subjekti: Pasqyrat financiare te vititi ushtrimor 20112</t>
  </si>
  <si>
    <t>dergojme pasqyrat financiare te vitit ushtrimor 2012  ne tre kopje dhe nje ne CD.</t>
  </si>
  <si>
    <t>5. Inventari I gjendjes se mallrave ne fund te vititi 2012.</t>
  </si>
  <si>
    <t>6. Inventari I llogarive bankare me 31.12.2012.</t>
  </si>
  <si>
    <t>8. Pasqyra e Aktiveve Afatgjata Materiale ne 31.12.2012.</t>
  </si>
  <si>
    <t>15.Aktmarreveshje per objekt me Qera.</t>
  </si>
  <si>
    <t>DEKLARUESI</t>
  </si>
  <si>
    <t>Gramsh,me  27.03.2013</t>
  </si>
  <si>
    <t xml:space="preserve">    VITI 20112        </t>
  </si>
  <si>
    <t>27.03.2013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</si>
</sst>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_L_e_k_-;\-* #,##0.00_L_e_k_-;_-* &quot;-&quot;??_L_e_k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mbria"/>
      <family val="1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sz val="12"/>
      <color indexed="8"/>
      <name val="Calibri"/>
      <family val="2"/>
    </font>
    <font>
      <u val="single"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20"/>
      <color indexed="8"/>
      <name val="Arial Narrow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 Narrow"/>
      <family val="2"/>
    </font>
    <font>
      <b/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name val="System"/>
      <family val="2"/>
    </font>
    <font>
      <b/>
      <sz val="12"/>
      <color indexed="10"/>
      <name val="Book Antiqua"/>
      <family val="1"/>
    </font>
    <font>
      <b/>
      <sz val="10"/>
      <name val="Book Antiqua"/>
      <family val="1"/>
    </font>
    <font>
      <sz val="12"/>
      <color indexed="10"/>
      <name val="Arial"/>
      <family val="2"/>
    </font>
    <font>
      <sz val="9"/>
      <name val="Book Antiqua"/>
      <family val="1"/>
    </font>
    <font>
      <b/>
      <sz val="16"/>
      <name val="Book Antiqua"/>
      <family val="1"/>
    </font>
    <font>
      <b/>
      <sz val="12"/>
      <name val="Book Antiqua"/>
      <family val="1"/>
    </font>
    <font>
      <sz val="10"/>
      <name val="Arial"/>
      <family val="2"/>
    </font>
    <font>
      <sz val="8"/>
      <name val="Book Antiqua"/>
      <family val="1"/>
    </font>
    <font>
      <b/>
      <sz val="12"/>
      <name val="Arial"/>
      <family val="2"/>
    </font>
    <font>
      <b/>
      <sz val="8"/>
      <name val="Book Antiqua"/>
      <family val="1"/>
    </font>
    <font>
      <b/>
      <sz val="9"/>
      <name val="Cambria"/>
      <family val="1"/>
    </font>
    <font>
      <sz val="8"/>
      <name val="Cambria"/>
      <family val="1"/>
    </font>
    <font>
      <sz val="10"/>
      <name val="Book Antiqua"/>
      <family val="1"/>
    </font>
    <font>
      <b/>
      <sz val="9"/>
      <name val="Agency FB"/>
      <family val="2"/>
    </font>
    <font>
      <b/>
      <i/>
      <sz val="10"/>
      <name val="Book Antiqua"/>
      <family val="1"/>
    </font>
    <font>
      <b/>
      <i/>
      <sz val="10"/>
      <color indexed="10"/>
      <name val="Arial"/>
      <family val="2"/>
    </font>
    <font>
      <sz val="10"/>
      <name val="Cambria"/>
      <family val="1"/>
    </font>
    <font>
      <u val="single"/>
      <sz val="8"/>
      <color indexed="8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32"/>
      <color indexed="14"/>
      <name val="Arial"/>
      <family val="0"/>
    </font>
    <font>
      <b/>
      <sz val="18"/>
      <name val="Arial"/>
      <family val="0"/>
    </font>
    <font>
      <u val="single"/>
      <sz val="12"/>
      <color indexed="8"/>
      <name val="Calibri"/>
      <family val="0"/>
    </font>
    <font>
      <b/>
      <u val="single"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hair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/>
      <right/>
      <top style="double"/>
      <bottom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17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1" fillId="32" borderId="7" applyNumberFormat="0" applyFont="0" applyAlignment="0" applyProtection="0"/>
    <xf numFmtId="0" fontId="92" fillId="27" borderId="8" applyNumberFormat="0" applyAlignment="0" applyProtection="0"/>
    <xf numFmtId="9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30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3" fillId="0" borderId="11" xfId="0" applyFont="1" applyBorder="1" applyAlignment="1">
      <alignment horizontal="right"/>
    </xf>
    <xf numFmtId="0" fontId="2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right"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right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right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right"/>
    </xf>
    <xf numFmtId="0" fontId="23" fillId="33" borderId="19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right"/>
    </xf>
    <xf numFmtId="0" fontId="25" fillId="0" borderId="13" xfId="0" applyFont="1" applyBorder="1" applyAlignment="1">
      <alignment/>
    </xf>
    <xf numFmtId="0" fontId="23" fillId="33" borderId="21" xfId="0" applyFont="1" applyFill="1" applyBorder="1" applyAlignment="1">
      <alignment horizontal="right"/>
    </xf>
    <xf numFmtId="0" fontId="23" fillId="33" borderId="22" xfId="0" applyFont="1" applyFill="1" applyBorder="1" applyAlignment="1">
      <alignment horizontal="center"/>
    </xf>
    <xf numFmtId="0" fontId="23" fillId="33" borderId="23" xfId="0" applyFont="1" applyFill="1" applyBorder="1" applyAlignment="1">
      <alignment horizontal="right"/>
    </xf>
    <xf numFmtId="0" fontId="23" fillId="0" borderId="24" xfId="0" applyFont="1" applyBorder="1" applyAlignment="1">
      <alignment horizontal="right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4" fillId="0" borderId="25" xfId="0" applyFont="1" applyBorder="1" applyAlignment="1">
      <alignment/>
    </xf>
    <xf numFmtId="0" fontId="23" fillId="34" borderId="10" xfId="0" applyFont="1" applyFill="1" applyBorder="1" applyAlignment="1">
      <alignment/>
    </xf>
    <xf numFmtId="0" fontId="23" fillId="33" borderId="26" xfId="0" applyFont="1" applyFill="1" applyBorder="1" applyAlignment="1">
      <alignment/>
    </xf>
    <xf numFmtId="0" fontId="23" fillId="33" borderId="18" xfId="0" applyFont="1" applyFill="1" applyBorder="1" applyAlignment="1">
      <alignment/>
    </xf>
    <xf numFmtId="0" fontId="23" fillId="33" borderId="27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24" fillId="0" borderId="24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28" xfId="0" applyFont="1" applyBorder="1" applyAlignment="1">
      <alignment horizontal="right"/>
    </xf>
    <xf numFmtId="0" fontId="23" fillId="0" borderId="25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right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14" fontId="11" fillId="0" borderId="0" xfId="0" applyNumberFormat="1" applyFont="1" applyAlignment="1">
      <alignment/>
    </xf>
    <xf numFmtId="0" fontId="0" fillId="0" borderId="31" xfId="0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0" fillId="0" borderId="35" xfId="0" applyBorder="1" applyAlignment="1">
      <alignment/>
    </xf>
    <xf numFmtId="0" fontId="18" fillId="0" borderId="36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wrapText="1"/>
    </xf>
    <xf numFmtId="0" fontId="34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34" fillId="0" borderId="1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1" fillId="0" borderId="37" xfId="0" applyFont="1" applyBorder="1" applyAlignment="1">
      <alignment/>
    </xf>
    <xf numFmtId="0" fontId="0" fillId="0" borderId="23" xfId="0" applyBorder="1" applyAlignment="1">
      <alignment/>
    </xf>
    <xf numFmtId="0" fontId="42" fillId="0" borderId="0" xfId="0" applyFont="1" applyBorder="1" applyAlignment="1">
      <alignment/>
    </xf>
    <xf numFmtId="0" fontId="43" fillId="0" borderId="38" xfId="0" applyFont="1" applyBorder="1" applyAlignment="1">
      <alignment horizontal="left"/>
    </xf>
    <xf numFmtId="0" fontId="43" fillId="0" borderId="0" xfId="0" applyFont="1" applyBorder="1" applyAlignment="1">
      <alignment/>
    </xf>
    <xf numFmtId="49" fontId="44" fillId="0" borderId="39" xfId="0" applyNumberFormat="1" applyFont="1" applyBorder="1" applyAlignment="1">
      <alignment horizontal="center"/>
    </xf>
    <xf numFmtId="0" fontId="20" fillId="0" borderId="40" xfId="0" applyFont="1" applyBorder="1" applyAlignment="1">
      <alignment horizontal="left"/>
    </xf>
    <xf numFmtId="0" fontId="20" fillId="0" borderId="20" xfId="0" applyFont="1" applyBorder="1" applyAlignment="1">
      <alignment/>
    </xf>
    <xf numFmtId="0" fontId="35" fillId="0" borderId="41" xfId="0" applyFont="1" applyBorder="1" applyAlignment="1">
      <alignment horizontal="left"/>
    </xf>
    <xf numFmtId="0" fontId="35" fillId="0" borderId="0" xfId="0" applyFont="1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45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49" fontId="20" fillId="0" borderId="40" xfId="0" applyNumberFormat="1" applyFont="1" applyFill="1" applyBorder="1" applyAlignment="1">
      <alignment/>
    </xf>
    <xf numFmtId="0" fontId="46" fillId="0" borderId="26" xfId="0" applyFont="1" applyBorder="1" applyAlignment="1">
      <alignment/>
    </xf>
    <xf numFmtId="0" fontId="46" fillId="0" borderId="0" xfId="0" applyFont="1" applyBorder="1" applyAlignment="1">
      <alignment horizontal="center"/>
    </xf>
    <xf numFmtId="49" fontId="20" fillId="0" borderId="0" xfId="0" applyNumberFormat="1" applyFont="1" applyFill="1" applyBorder="1" applyAlignment="1">
      <alignment/>
    </xf>
    <xf numFmtId="0" fontId="46" fillId="0" borderId="26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0" fontId="44" fillId="0" borderId="26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7" fillId="0" borderId="37" xfId="0" applyFont="1" applyFill="1" applyBorder="1" applyAlignment="1">
      <alignment/>
    </xf>
    <xf numFmtId="0" fontId="47" fillId="0" borderId="42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50" fillId="0" borderId="0" xfId="0" applyFont="1" applyFill="1" applyBorder="1" applyAlignment="1">
      <alignment/>
    </xf>
    <xf numFmtId="3" fontId="50" fillId="0" borderId="0" xfId="0" applyNumberFormat="1" applyFont="1" applyFill="1" applyBorder="1" applyAlignment="1">
      <alignment horizontal="center"/>
    </xf>
    <xf numFmtId="49" fontId="44" fillId="0" borderId="38" xfId="42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horizontal="left"/>
    </xf>
    <xf numFmtId="0" fontId="38" fillId="0" borderId="0" xfId="0" applyFont="1" applyFill="1" applyBorder="1" applyAlignment="1">
      <alignment/>
    </xf>
    <xf numFmtId="3" fontId="43" fillId="0" borderId="41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>
      <alignment horizontal="center"/>
    </xf>
    <xf numFmtId="3" fontId="44" fillId="0" borderId="38" xfId="42" applyNumberFormat="1" applyFont="1" applyFill="1" applyBorder="1" applyAlignment="1">
      <alignment horizontal="left" vertical="center"/>
    </xf>
    <xf numFmtId="3" fontId="44" fillId="0" borderId="38" xfId="0" applyNumberFormat="1" applyFont="1" applyFill="1" applyBorder="1" applyAlignment="1">
      <alignment horizontal="left" vertical="center"/>
    </xf>
    <xf numFmtId="3" fontId="38" fillId="0" borderId="38" xfId="0" applyNumberFormat="1" applyFont="1" applyFill="1" applyBorder="1" applyAlignment="1">
      <alignment horizontal="center"/>
    </xf>
    <xf numFmtId="3" fontId="44" fillId="0" borderId="38" xfId="0" applyNumberFormat="1" applyFont="1" applyBorder="1" applyAlignment="1">
      <alignment horizontal="left" vertical="center"/>
    </xf>
    <xf numFmtId="3" fontId="49" fillId="33" borderId="41" xfId="0" applyNumberFormat="1" applyFont="1" applyFill="1" applyBorder="1" applyAlignment="1">
      <alignment horizontal="center"/>
    </xf>
    <xf numFmtId="3" fontId="43" fillId="0" borderId="41" xfId="0" applyNumberFormat="1" applyFont="1" applyBorder="1" applyAlignment="1">
      <alignment horizontal="center"/>
    </xf>
    <xf numFmtId="0" fontId="51" fillId="0" borderId="0" xfId="0" applyFont="1" applyFill="1" applyBorder="1" applyAlignment="1">
      <alignment/>
    </xf>
    <xf numFmtId="3" fontId="49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49" fillId="0" borderId="0" xfId="0" applyFont="1" applyFill="1" applyBorder="1" applyAlignment="1">
      <alignment horizontal="left"/>
    </xf>
    <xf numFmtId="3" fontId="43" fillId="0" borderId="41" xfId="0" applyNumberFormat="1" applyFont="1" applyFill="1" applyBorder="1" applyAlignment="1">
      <alignment horizontal="center" vertical="center"/>
    </xf>
    <xf numFmtId="3" fontId="43" fillId="0" borderId="41" xfId="0" applyNumberFormat="1" applyFont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left" vertical="center"/>
    </xf>
    <xf numFmtId="49" fontId="44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/>
    </xf>
    <xf numFmtId="0" fontId="49" fillId="0" borderId="0" xfId="0" applyFont="1" applyBorder="1" applyAlignment="1">
      <alignment/>
    </xf>
    <xf numFmtId="3" fontId="38" fillId="0" borderId="0" xfId="0" applyNumberFormat="1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left" vertical="center"/>
    </xf>
    <xf numFmtId="3" fontId="49" fillId="0" borderId="0" xfId="0" applyNumberFormat="1" applyFont="1" applyBorder="1" applyAlignment="1">
      <alignment/>
    </xf>
    <xf numFmtId="3" fontId="44" fillId="0" borderId="38" xfId="0" applyNumberFormat="1" applyFont="1" applyBorder="1" applyAlignment="1">
      <alignment/>
    </xf>
    <xf numFmtId="49" fontId="49" fillId="0" borderId="0" xfId="0" applyNumberFormat="1" applyFont="1" applyBorder="1" applyAlignment="1">
      <alignment horizontal="left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3" fontId="52" fillId="0" borderId="41" xfId="0" applyNumberFormat="1" applyFont="1" applyBorder="1" applyAlignment="1">
      <alignment horizontal="center"/>
    </xf>
    <xf numFmtId="49" fontId="20" fillId="0" borderId="0" xfId="0" applyNumberFormat="1" applyFont="1" applyAlignment="1">
      <alignment/>
    </xf>
    <xf numFmtId="49" fontId="20" fillId="0" borderId="42" xfId="0" applyNumberFormat="1" applyFont="1" applyBorder="1" applyAlignment="1">
      <alignment/>
    </xf>
    <xf numFmtId="0" fontId="20" fillId="0" borderId="0" xfId="0" applyFont="1" applyAlignment="1">
      <alignment/>
    </xf>
    <xf numFmtId="0" fontId="48" fillId="0" borderId="42" xfId="0" applyFont="1" applyBorder="1" applyAlignment="1">
      <alignment/>
    </xf>
    <xf numFmtId="0" fontId="5" fillId="0" borderId="42" xfId="0" applyFont="1" applyBorder="1" applyAlignment="1">
      <alignment/>
    </xf>
    <xf numFmtId="0" fontId="53" fillId="0" borderId="0" xfId="0" applyFont="1" applyAlignment="1">
      <alignment/>
    </xf>
    <xf numFmtId="0" fontId="38" fillId="0" borderId="0" xfId="0" applyFont="1" applyAlignment="1">
      <alignment/>
    </xf>
    <xf numFmtId="3" fontId="19" fillId="0" borderId="24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1" fillId="0" borderId="43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34" xfId="0" applyFont="1" applyBorder="1" applyAlignment="1">
      <alignment/>
    </xf>
    <xf numFmtId="0" fontId="19" fillId="0" borderId="34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35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36" xfId="0" applyFont="1" applyBorder="1" applyAlignment="1">
      <alignment/>
    </xf>
    <xf numFmtId="0" fontId="29" fillId="0" borderId="2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4" fontId="54" fillId="0" borderId="0" xfId="0" applyNumberFormat="1" applyFont="1" applyAlignment="1">
      <alignment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/>
    </xf>
    <xf numFmtId="0" fontId="13" fillId="0" borderId="49" xfId="0" applyFont="1" applyBorder="1" applyAlignment="1">
      <alignment vertical="center"/>
    </xf>
    <xf numFmtId="0" fontId="0" fillId="0" borderId="50" xfId="0" applyBorder="1" applyAlignment="1">
      <alignment/>
    </xf>
    <xf numFmtId="0" fontId="0" fillId="0" borderId="41" xfId="0" applyBorder="1" applyAlignment="1">
      <alignment/>
    </xf>
    <xf numFmtId="0" fontId="55" fillId="0" borderId="10" xfId="0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/>
    </xf>
    <xf numFmtId="0" fontId="14" fillId="0" borderId="45" xfId="0" applyFont="1" applyBorder="1" applyAlignment="1">
      <alignment vertical="center"/>
    </xf>
    <xf numFmtId="0" fontId="0" fillId="0" borderId="45" xfId="0" applyBorder="1" applyAlignment="1">
      <alignment/>
    </xf>
    <xf numFmtId="0" fontId="56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11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5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18" xfId="0" applyBorder="1" applyAlignment="1">
      <alignment/>
    </xf>
    <xf numFmtId="0" fontId="4" fillId="0" borderId="54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5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11" fillId="0" borderId="18" xfId="0" applyNumberFormat="1" applyFont="1" applyBorder="1" applyAlignment="1">
      <alignment/>
    </xf>
    <xf numFmtId="0" fontId="11" fillId="0" borderId="18" xfId="0" applyNumberFormat="1" applyFont="1" applyBorder="1" applyAlignment="1">
      <alignment/>
    </xf>
    <xf numFmtId="49" fontId="22" fillId="0" borderId="18" xfId="0" applyNumberFormat="1" applyFont="1" applyBorder="1" applyAlignment="1">
      <alignment/>
    </xf>
    <xf numFmtId="0" fontId="19" fillId="0" borderId="18" xfId="0" applyNumberFormat="1" applyFont="1" applyBorder="1" applyAlignment="1">
      <alignment/>
    </xf>
    <xf numFmtId="0" fontId="22" fillId="0" borderId="18" xfId="0" applyNumberFormat="1" applyFont="1" applyBorder="1" applyAlignment="1">
      <alignment/>
    </xf>
    <xf numFmtId="0" fontId="0" fillId="0" borderId="0" xfId="0" applyFill="1" applyBorder="1" applyAlignment="1">
      <alignment/>
    </xf>
    <xf numFmtId="9" fontId="34" fillId="0" borderId="10" xfId="0" applyNumberFormat="1" applyFont="1" applyBorder="1" applyAlignment="1">
      <alignment/>
    </xf>
    <xf numFmtId="0" fontId="96" fillId="0" borderId="0" xfId="0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8" xfId="0" applyBorder="1" applyAlignment="1">
      <alignment/>
    </xf>
    <xf numFmtId="0" fontId="94" fillId="0" borderId="0" xfId="0" applyFont="1" applyAlignment="1">
      <alignment/>
    </xf>
    <xf numFmtId="0" fontId="94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94" fillId="0" borderId="10" xfId="0" applyFont="1" applyFill="1" applyBorder="1" applyAlignment="1">
      <alignment/>
    </xf>
    <xf numFmtId="0" fontId="0" fillId="0" borderId="38" xfId="0" applyFill="1" applyBorder="1" applyAlignment="1">
      <alignment/>
    </xf>
    <xf numFmtId="0" fontId="94" fillId="0" borderId="39" xfId="0" applyFont="1" applyBorder="1" applyAlignment="1">
      <alignment/>
    </xf>
    <xf numFmtId="0" fontId="94" fillId="0" borderId="40" xfId="0" applyFont="1" applyBorder="1" applyAlignment="1">
      <alignment/>
    </xf>
    <xf numFmtId="0" fontId="94" fillId="0" borderId="37" xfId="0" applyFont="1" applyBorder="1" applyAlignment="1">
      <alignment/>
    </xf>
    <xf numFmtId="0" fontId="94" fillId="0" borderId="42" xfId="0" applyFont="1" applyBorder="1" applyAlignment="1">
      <alignment/>
    </xf>
    <xf numFmtId="0" fontId="94" fillId="0" borderId="38" xfId="0" applyFont="1" applyBorder="1" applyAlignment="1">
      <alignment/>
    </xf>
    <xf numFmtId="0" fontId="94" fillId="0" borderId="41" xfId="0" applyFont="1" applyBorder="1" applyAlignment="1">
      <alignment/>
    </xf>
    <xf numFmtId="0" fontId="94" fillId="0" borderId="38" xfId="0" applyFont="1" applyFill="1" applyBorder="1" applyAlignment="1">
      <alignment/>
    </xf>
    <xf numFmtId="0" fontId="94" fillId="0" borderId="41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97" fillId="0" borderId="0" xfId="0" applyFont="1" applyAlignment="1">
      <alignment/>
    </xf>
    <xf numFmtId="0" fontId="0" fillId="0" borderId="0" xfId="0" applyAlignment="1">
      <alignment horizontal="right"/>
    </xf>
    <xf numFmtId="0" fontId="97" fillId="0" borderId="10" xfId="0" applyFont="1" applyFill="1" applyBorder="1" applyAlignment="1">
      <alignment/>
    </xf>
    <xf numFmtId="0" fontId="96" fillId="0" borderId="49" xfId="0" applyFont="1" applyBorder="1" applyAlignment="1">
      <alignment/>
    </xf>
    <xf numFmtId="0" fontId="94" fillId="0" borderId="50" xfId="0" applyFont="1" applyBorder="1" applyAlignment="1">
      <alignment/>
    </xf>
    <xf numFmtId="0" fontId="97" fillId="0" borderId="10" xfId="0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51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51" xfId="0" applyBorder="1" applyAlignment="1">
      <alignment/>
    </xf>
    <xf numFmtId="0" fontId="0" fillId="0" borderId="26" xfId="0" applyBorder="1" applyAlignment="1">
      <alignment/>
    </xf>
    <xf numFmtId="0" fontId="0" fillId="0" borderId="49" xfId="0" applyBorder="1" applyAlignment="1">
      <alignment/>
    </xf>
    <xf numFmtId="0" fontId="0" fillId="0" borderId="56" xfId="0" applyBorder="1" applyAlignment="1">
      <alignment/>
    </xf>
    <xf numFmtId="0" fontId="98" fillId="0" borderId="10" xfId="0" applyFont="1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34" fillId="0" borderId="0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14" fontId="0" fillId="0" borderId="18" xfId="0" applyNumberForma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9" fillId="0" borderId="4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left"/>
    </xf>
    <xf numFmtId="49" fontId="20" fillId="0" borderId="21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49" fontId="20" fillId="0" borderId="21" xfId="0" applyNumberFormat="1" applyFont="1" applyFill="1" applyBorder="1" applyAlignment="1">
      <alignment horizontal="left"/>
    </xf>
    <xf numFmtId="0" fontId="48" fillId="0" borderId="42" xfId="0" applyFont="1" applyFill="1" applyBorder="1" applyAlignment="1">
      <alignment horizontal="left"/>
    </xf>
    <xf numFmtId="0" fontId="48" fillId="0" borderId="23" xfId="0" applyFont="1" applyFill="1" applyBorder="1" applyAlignment="1">
      <alignment horizontal="left"/>
    </xf>
    <xf numFmtId="0" fontId="38" fillId="0" borderId="3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6" fillId="0" borderId="39" xfId="0" applyFont="1" applyBorder="1" applyAlignment="1">
      <alignment horizontal="left"/>
    </xf>
    <xf numFmtId="0" fontId="46" fillId="0" borderId="40" xfId="0" applyFont="1" applyBorder="1" applyAlignment="1">
      <alignment horizontal="left"/>
    </xf>
    <xf numFmtId="49" fontId="20" fillId="0" borderId="40" xfId="0" applyNumberFormat="1" applyFont="1" applyFill="1" applyBorder="1" applyAlignment="1">
      <alignment horizontal="left"/>
    </xf>
    <xf numFmtId="49" fontId="20" fillId="0" borderId="20" xfId="0" applyNumberFormat="1" applyFont="1" applyFill="1" applyBorder="1" applyAlignment="1">
      <alignment horizontal="left"/>
    </xf>
    <xf numFmtId="0" fontId="3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58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3" fillId="0" borderId="49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12</xdr:row>
      <xdr:rowOff>200025</xdr:rowOff>
    </xdr:from>
    <xdr:ext cx="5495925" cy="571500"/>
    <xdr:sp>
      <xdr:nvSpPr>
        <xdr:cNvPr id="1" name="Drejtkëndëshi 2"/>
        <xdr:cNvSpPr>
          <a:spLocks/>
        </xdr:cNvSpPr>
      </xdr:nvSpPr>
      <xdr:spPr>
        <a:xfrm>
          <a:off x="304800" y="3400425"/>
          <a:ext cx="5495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00FF"/>
              </a:solidFill>
            </a:rPr>
            <a:t>PASQYRAT  FINANCIARE</a:t>
          </a:r>
        </a:p>
      </xdr:txBody>
    </xdr:sp>
    <xdr:clientData/>
  </xdr:oneCellAnchor>
  <xdr:oneCellAnchor>
    <xdr:from>
      <xdr:col>0</xdr:col>
      <xdr:colOff>1362075</xdr:colOff>
      <xdr:row>15</xdr:row>
      <xdr:rowOff>19050</xdr:rowOff>
    </xdr:from>
    <xdr:ext cx="3695700" cy="361950"/>
    <xdr:sp>
      <xdr:nvSpPr>
        <xdr:cNvPr id="2" name="Drejtkëndëshi 3"/>
        <xdr:cNvSpPr>
          <a:spLocks/>
        </xdr:cNvSpPr>
      </xdr:nvSpPr>
      <xdr:spPr>
        <a:xfrm>
          <a:off x="1362075" y="4143375"/>
          <a:ext cx="3695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( M I K R O N J Ë S I T E )</a:t>
          </a:r>
        </a:p>
      </xdr:txBody>
    </xdr:sp>
    <xdr:clientData/>
  </xdr:oneCellAnchor>
  <xdr:twoCellAnchor>
    <xdr:from>
      <xdr:col>2</xdr:col>
      <xdr:colOff>1552575</xdr:colOff>
      <xdr:row>30</xdr:row>
      <xdr:rowOff>228600</xdr:rowOff>
    </xdr:from>
    <xdr:to>
      <xdr:col>2</xdr:col>
      <xdr:colOff>2714625</xdr:colOff>
      <xdr:row>31</xdr:row>
      <xdr:rowOff>0</xdr:rowOff>
    </xdr:to>
    <xdr:sp>
      <xdr:nvSpPr>
        <xdr:cNvPr id="3" name="Bashkues i drejtë 5"/>
        <xdr:cNvSpPr>
          <a:spLocks/>
        </xdr:cNvSpPr>
      </xdr:nvSpPr>
      <xdr:spPr>
        <a:xfrm>
          <a:off x="4152900" y="8372475"/>
          <a:ext cx="1162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1562100</xdr:colOff>
      <xdr:row>31</xdr:row>
      <xdr:rowOff>219075</xdr:rowOff>
    </xdr:from>
    <xdr:to>
      <xdr:col>2</xdr:col>
      <xdr:colOff>2724150</xdr:colOff>
      <xdr:row>31</xdr:row>
      <xdr:rowOff>219075</xdr:rowOff>
    </xdr:to>
    <xdr:sp>
      <xdr:nvSpPr>
        <xdr:cNvPr id="4" name="Bashkues i drejtë 8"/>
        <xdr:cNvSpPr>
          <a:spLocks/>
        </xdr:cNvSpPr>
      </xdr:nvSpPr>
      <xdr:spPr>
        <a:xfrm flipV="1">
          <a:off x="4162425" y="86106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1571625</xdr:colOff>
      <xdr:row>33</xdr:row>
      <xdr:rowOff>9525</xdr:rowOff>
    </xdr:from>
    <xdr:to>
      <xdr:col>2</xdr:col>
      <xdr:colOff>2733675</xdr:colOff>
      <xdr:row>33</xdr:row>
      <xdr:rowOff>9525</xdr:rowOff>
    </xdr:to>
    <xdr:sp>
      <xdr:nvSpPr>
        <xdr:cNvPr id="5" name="Bashkues i drejtë 12"/>
        <xdr:cNvSpPr>
          <a:spLocks/>
        </xdr:cNvSpPr>
      </xdr:nvSpPr>
      <xdr:spPr>
        <a:xfrm flipV="1">
          <a:off x="4171950" y="88963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1571625</xdr:colOff>
      <xdr:row>29</xdr:row>
      <xdr:rowOff>228600</xdr:rowOff>
    </xdr:from>
    <xdr:to>
      <xdr:col>2</xdr:col>
      <xdr:colOff>2733675</xdr:colOff>
      <xdr:row>30</xdr:row>
      <xdr:rowOff>0</xdr:rowOff>
    </xdr:to>
    <xdr:sp>
      <xdr:nvSpPr>
        <xdr:cNvPr id="6" name="Bashkues i drejtë 13"/>
        <xdr:cNvSpPr>
          <a:spLocks/>
        </xdr:cNvSpPr>
      </xdr:nvSpPr>
      <xdr:spPr>
        <a:xfrm>
          <a:off x="4171950" y="8124825"/>
          <a:ext cx="1162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1562100</xdr:colOff>
      <xdr:row>28</xdr:row>
      <xdr:rowOff>228600</xdr:rowOff>
    </xdr:from>
    <xdr:to>
      <xdr:col>2</xdr:col>
      <xdr:colOff>2724150</xdr:colOff>
      <xdr:row>29</xdr:row>
      <xdr:rowOff>0</xdr:rowOff>
    </xdr:to>
    <xdr:sp>
      <xdr:nvSpPr>
        <xdr:cNvPr id="7" name="Bashkues i drejtë 14"/>
        <xdr:cNvSpPr>
          <a:spLocks/>
        </xdr:cNvSpPr>
      </xdr:nvSpPr>
      <xdr:spPr>
        <a:xfrm>
          <a:off x="4162425" y="7877175"/>
          <a:ext cx="1162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8</xdr:row>
      <xdr:rowOff>123825</xdr:rowOff>
    </xdr:from>
    <xdr:to>
      <xdr:col>1</xdr:col>
      <xdr:colOff>447675</xdr:colOff>
      <xdr:row>8</xdr:row>
      <xdr:rowOff>200025</xdr:rowOff>
    </xdr:to>
    <xdr:sp>
      <xdr:nvSpPr>
        <xdr:cNvPr id="1" name="Trekëndësh barabrinjës 2"/>
        <xdr:cNvSpPr>
          <a:spLocks/>
        </xdr:cNvSpPr>
      </xdr:nvSpPr>
      <xdr:spPr>
        <a:xfrm rot="5156620">
          <a:off x="771525" y="2133600"/>
          <a:ext cx="114300" cy="85725"/>
        </a:xfrm>
        <a:prstGeom prst="triangl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9</xdr:row>
      <xdr:rowOff>123825</xdr:rowOff>
    </xdr:from>
    <xdr:to>
      <xdr:col>1</xdr:col>
      <xdr:colOff>447675</xdr:colOff>
      <xdr:row>9</xdr:row>
      <xdr:rowOff>200025</xdr:rowOff>
    </xdr:to>
    <xdr:sp>
      <xdr:nvSpPr>
        <xdr:cNvPr id="2" name="Trekëndësh barabrinjës 3"/>
        <xdr:cNvSpPr>
          <a:spLocks/>
        </xdr:cNvSpPr>
      </xdr:nvSpPr>
      <xdr:spPr>
        <a:xfrm rot="5156620">
          <a:off x="771525" y="2381250"/>
          <a:ext cx="114300" cy="85725"/>
        </a:xfrm>
        <a:prstGeom prst="triangl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10</xdr:row>
      <xdr:rowOff>123825</xdr:rowOff>
    </xdr:from>
    <xdr:to>
      <xdr:col>1</xdr:col>
      <xdr:colOff>447675</xdr:colOff>
      <xdr:row>10</xdr:row>
      <xdr:rowOff>200025</xdr:rowOff>
    </xdr:to>
    <xdr:sp>
      <xdr:nvSpPr>
        <xdr:cNvPr id="3" name="Trekëndësh barabrinjës 4"/>
        <xdr:cNvSpPr>
          <a:spLocks/>
        </xdr:cNvSpPr>
      </xdr:nvSpPr>
      <xdr:spPr>
        <a:xfrm rot="5156620">
          <a:off x="771525" y="2628900"/>
          <a:ext cx="114300" cy="85725"/>
        </a:xfrm>
        <a:prstGeom prst="triangl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13</xdr:row>
      <xdr:rowOff>123825</xdr:rowOff>
    </xdr:from>
    <xdr:to>
      <xdr:col>1</xdr:col>
      <xdr:colOff>447675</xdr:colOff>
      <xdr:row>13</xdr:row>
      <xdr:rowOff>200025</xdr:rowOff>
    </xdr:to>
    <xdr:sp>
      <xdr:nvSpPr>
        <xdr:cNvPr id="4" name="Trekëndësh barabrinjës 6"/>
        <xdr:cNvSpPr>
          <a:spLocks/>
        </xdr:cNvSpPr>
      </xdr:nvSpPr>
      <xdr:spPr>
        <a:xfrm rot="5156620">
          <a:off x="771525" y="3371850"/>
          <a:ext cx="114300" cy="85725"/>
        </a:xfrm>
        <a:prstGeom prst="triangl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14</xdr:row>
      <xdr:rowOff>123825</xdr:rowOff>
    </xdr:from>
    <xdr:to>
      <xdr:col>1</xdr:col>
      <xdr:colOff>447675</xdr:colOff>
      <xdr:row>14</xdr:row>
      <xdr:rowOff>200025</xdr:rowOff>
    </xdr:to>
    <xdr:sp>
      <xdr:nvSpPr>
        <xdr:cNvPr id="5" name="Trekëndësh barabrinjës 7"/>
        <xdr:cNvSpPr>
          <a:spLocks/>
        </xdr:cNvSpPr>
      </xdr:nvSpPr>
      <xdr:spPr>
        <a:xfrm rot="5156620">
          <a:off x="771525" y="3619500"/>
          <a:ext cx="114300" cy="85725"/>
        </a:xfrm>
        <a:prstGeom prst="triangl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15</xdr:row>
      <xdr:rowOff>123825</xdr:rowOff>
    </xdr:from>
    <xdr:to>
      <xdr:col>1</xdr:col>
      <xdr:colOff>447675</xdr:colOff>
      <xdr:row>15</xdr:row>
      <xdr:rowOff>200025</xdr:rowOff>
    </xdr:to>
    <xdr:sp>
      <xdr:nvSpPr>
        <xdr:cNvPr id="6" name="Trekëndësh barabrinjës 8"/>
        <xdr:cNvSpPr>
          <a:spLocks/>
        </xdr:cNvSpPr>
      </xdr:nvSpPr>
      <xdr:spPr>
        <a:xfrm rot="5156620">
          <a:off x="771525" y="3867150"/>
          <a:ext cx="114300" cy="85725"/>
        </a:xfrm>
        <a:prstGeom prst="triangl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14</xdr:row>
      <xdr:rowOff>123825</xdr:rowOff>
    </xdr:from>
    <xdr:to>
      <xdr:col>1</xdr:col>
      <xdr:colOff>447675</xdr:colOff>
      <xdr:row>14</xdr:row>
      <xdr:rowOff>200025</xdr:rowOff>
    </xdr:to>
    <xdr:sp>
      <xdr:nvSpPr>
        <xdr:cNvPr id="7" name="Trekëndësh barabrinjës 9"/>
        <xdr:cNvSpPr>
          <a:spLocks/>
        </xdr:cNvSpPr>
      </xdr:nvSpPr>
      <xdr:spPr>
        <a:xfrm rot="5156620">
          <a:off x="771525" y="3619500"/>
          <a:ext cx="114300" cy="85725"/>
        </a:xfrm>
        <a:prstGeom prst="triangl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15</xdr:row>
      <xdr:rowOff>123825</xdr:rowOff>
    </xdr:from>
    <xdr:to>
      <xdr:col>1</xdr:col>
      <xdr:colOff>447675</xdr:colOff>
      <xdr:row>15</xdr:row>
      <xdr:rowOff>200025</xdr:rowOff>
    </xdr:to>
    <xdr:sp>
      <xdr:nvSpPr>
        <xdr:cNvPr id="8" name="Trekëndësh barabrinjës 10"/>
        <xdr:cNvSpPr>
          <a:spLocks/>
        </xdr:cNvSpPr>
      </xdr:nvSpPr>
      <xdr:spPr>
        <a:xfrm rot="5156620">
          <a:off x="771525" y="3867150"/>
          <a:ext cx="114300" cy="85725"/>
        </a:xfrm>
        <a:prstGeom prst="triangl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17</xdr:row>
      <xdr:rowOff>123825</xdr:rowOff>
    </xdr:from>
    <xdr:to>
      <xdr:col>1</xdr:col>
      <xdr:colOff>447675</xdr:colOff>
      <xdr:row>17</xdr:row>
      <xdr:rowOff>200025</xdr:rowOff>
    </xdr:to>
    <xdr:sp>
      <xdr:nvSpPr>
        <xdr:cNvPr id="9" name="Trekëndësh barabrinjës 11"/>
        <xdr:cNvSpPr>
          <a:spLocks/>
        </xdr:cNvSpPr>
      </xdr:nvSpPr>
      <xdr:spPr>
        <a:xfrm rot="5156620">
          <a:off x="771525" y="4362450"/>
          <a:ext cx="114300" cy="85725"/>
        </a:xfrm>
        <a:prstGeom prst="triangl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18</xdr:row>
      <xdr:rowOff>123825</xdr:rowOff>
    </xdr:from>
    <xdr:to>
      <xdr:col>1</xdr:col>
      <xdr:colOff>447675</xdr:colOff>
      <xdr:row>18</xdr:row>
      <xdr:rowOff>200025</xdr:rowOff>
    </xdr:to>
    <xdr:sp>
      <xdr:nvSpPr>
        <xdr:cNvPr id="10" name="Trekëndësh barabrinjës 12"/>
        <xdr:cNvSpPr>
          <a:spLocks/>
        </xdr:cNvSpPr>
      </xdr:nvSpPr>
      <xdr:spPr>
        <a:xfrm rot="5156620">
          <a:off x="771525" y="4610100"/>
          <a:ext cx="114300" cy="85725"/>
        </a:xfrm>
        <a:prstGeom prst="triangl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21</xdr:row>
      <xdr:rowOff>123825</xdr:rowOff>
    </xdr:from>
    <xdr:to>
      <xdr:col>1</xdr:col>
      <xdr:colOff>447675</xdr:colOff>
      <xdr:row>21</xdr:row>
      <xdr:rowOff>200025</xdr:rowOff>
    </xdr:to>
    <xdr:sp>
      <xdr:nvSpPr>
        <xdr:cNvPr id="11" name="Trekëndësh barabrinjës 14"/>
        <xdr:cNvSpPr>
          <a:spLocks/>
        </xdr:cNvSpPr>
      </xdr:nvSpPr>
      <xdr:spPr>
        <a:xfrm rot="5156620">
          <a:off x="771525" y="5353050"/>
          <a:ext cx="114300" cy="85725"/>
        </a:xfrm>
        <a:prstGeom prst="triangl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22</xdr:row>
      <xdr:rowOff>123825</xdr:rowOff>
    </xdr:from>
    <xdr:to>
      <xdr:col>1</xdr:col>
      <xdr:colOff>447675</xdr:colOff>
      <xdr:row>22</xdr:row>
      <xdr:rowOff>200025</xdr:rowOff>
    </xdr:to>
    <xdr:sp>
      <xdr:nvSpPr>
        <xdr:cNvPr id="12" name="Trekëndësh barabrinjës 15"/>
        <xdr:cNvSpPr>
          <a:spLocks/>
        </xdr:cNvSpPr>
      </xdr:nvSpPr>
      <xdr:spPr>
        <a:xfrm rot="5156620">
          <a:off x="771525" y="5600700"/>
          <a:ext cx="114300" cy="85725"/>
        </a:xfrm>
        <a:prstGeom prst="triangl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23</xdr:row>
      <xdr:rowOff>123825</xdr:rowOff>
    </xdr:from>
    <xdr:to>
      <xdr:col>1</xdr:col>
      <xdr:colOff>447675</xdr:colOff>
      <xdr:row>23</xdr:row>
      <xdr:rowOff>200025</xdr:rowOff>
    </xdr:to>
    <xdr:sp>
      <xdr:nvSpPr>
        <xdr:cNvPr id="13" name="Trekëndësh barabrinjës 16"/>
        <xdr:cNvSpPr>
          <a:spLocks/>
        </xdr:cNvSpPr>
      </xdr:nvSpPr>
      <xdr:spPr>
        <a:xfrm rot="5156620">
          <a:off x="771525" y="5848350"/>
          <a:ext cx="114300" cy="85725"/>
        </a:xfrm>
        <a:prstGeom prst="triangl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24</xdr:row>
      <xdr:rowOff>123825</xdr:rowOff>
    </xdr:from>
    <xdr:to>
      <xdr:col>1</xdr:col>
      <xdr:colOff>447675</xdr:colOff>
      <xdr:row>24</xdr:row>
      <xdr:rowOff>200025</xdr:rowOff>
    </xdr:to>
    <xdr:sp>
      <xdr:nvSpPr>
        <xdr:cNvPr id="14" name="Trekëndësh barabrinjës 19"/>
        <xdr:cNvSpPr>
          <a:spLocks/>
        </xdr:cNvSpPr>
      </xdr:nvSpPr>
      <xdr:spPr>
        <a:xfrm rot="5156620">
          <a:off x="771525" y="6096000"/>
          <a:ext cx="114300" cy="85725"/>
        </a:xfrm>
        <a:prstGeom prst="triangl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25</xdr:row>
      <xdr:rowOff>123825</xdr:rowOff>
    </xdr:from>
    <xdr:to>
      <xdr:col>1</xdr:col>
      <xdr:colOff>447675</xdr:colOff>
      <xdr:row>25</xdr:row>
      <xdr:rowOff>200025</xdr:rowOff>
    </xdr:to>
    <xdr:sp>
      <xdr:nvSpPr>
        <xdr:cNvPr id="15" name="Trekëndësh barabrinjës 20"/>
        <xdr:cNvSpPr>
          <a:spLocks/>
        </xdr:cNvSpPr>
      </xdr:nvSpPr>
      <xdr:spPr>
        <a:xfrm rot="5156620">
          <a:off x="771525" y="6343650"/>
          <a:ext cx="114300" cy="85725"/>
        </a:xfrm>
        <a:prstGeom prst="triangl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26</xdr:row>
      <xdr:rowOff>123825</xdr:rowOff>
    </xdr:from>
    <xdr:to>
      <xdr:col>1</xdr:col>
      <xdr:colOff>447675</xdr:colOff>
      <xdr:row>26</xdr:row>
      <xdr:rowOff>200025</xdr:rowOff>
    </xdr:to>
    <xdr:sp>
      <xdr:nvSpPr>
        <xdr:cNvPr id="16" name="Trekëndësh barabrinjës 21"/>
        <xdr:cNvSpPr>
          <a:spLocks/>
        </xdr:cNvSpPr>
      </xdr:nvSpPr>
      <xdr:spPr>
        <a:xfrm rot="5156620">
          <a:off x="771525" y="6591300"/>
          <a:ext cx="114300" cy="85725"/>
        </a:xfrm>
        <a:prstGeom prst="triangl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27</xdr:row>
      <xdr:rowOff>123825</xdr:rowOff>
    </xdr:from>
    <xdr:to>
      <xdr:col>1</xdr:col>
      <xdr:colOff>447675</xdr:colOff>
      <xdr:row>27</xdr:row>
      <xdr:rowOff>209550</xdr:rowOff>
    </xdr:to>
    <xdr:sp>
      <xdr:nvSpPr>
        <xdr:cNvPr id="17" name="Trekëndësh barabrinjës 24"/>
        <xdr:cNvSpPr>
          <a:spLocks/>
        </xdr:cNvSpPr>
      </xdr:nvSpPr>
      <xdr:spPr>
        <a:xfrm rot="5156620">
          <a:off x="771525" y="6838950"/>
          <a:ext cx="114300" cy="85725"/>
        </a:xfrm>
        <a:prstGeom prst="triangl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28</xdr:row>
      <xdr:rowOff>123825</xdr:rowOff>
    </xdr:from>
    <xdr:to>
      <xdr:col>1</xdr:col>
      <xdr:colOff>447675</xdr:colOff>
      <xdr:row>28</xdr:row>
      <xdr:rowOff>200025</xdr:rowOff>
    </xdr:to>
    <xdr:sp>
      <xdr:nvSpPr>
        <xdr:cNvPr id="18" name="Trekëndësh barabrinjës 26"/>
        <xdr:cNvSpPr>
          <a:spLocks/>
        </xdr:cNvSpPr>
      </xdr:nvSpPr>
      <xdr:spPr>
        <a:xfrm rot="5156620">
          <a:off x="771525" y="7229475"/>
          <a:ext cx="114300" cy="85725"/>
        </a:xfrm>
        <a:prstGeom prst="triangl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29</xdr:row>
      <xdr:rowOff>123825</xdr:rowOff>
    </xdr:from>
    <xdr:to>
      <xdr:col>1</xdr:col>
      <xdr:colOff>447675</xdr:colOff>
      <xdr:row>29</xdr:row>
      <xdr:rowOff>200025</xdr:rowOff>
    </xdr:to>
    <xdr:sp>
      <xdr:nvSpPr>
        <xdr:cNvPr id="19" name="Trekëndësh barabrinjës 28"/>
        <xdr:cNvSpPr>
          <a:spLocks/>
        </xdr:cNvSpPr>
      </xdr:nvSpPr>
      <xdr:spPr>
        <a:xfrm rot="5156620">
          <a:off x="771525" y="7477125"/>
          <a:ext cx="114300" cy="85725"/>
        </a:xfrm>
        <a:prstGeom prst="triangl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31</xdr:row>
      <xdr:rowOff>123825</xdr:rowOff>
    </xdr:from>
    <xdr:to>
      <xdr:col>1</xdr:col>
      <xdr:colOff>447675</xdr:colOff>
      <xdr:row>31</xdr:row>
      <xdr:rowOff>200025</xdr:rowOff>
    </xdr:to>
    <xdr:sp>
      <xdr:nvSpPr>
        <xdr:cNvPr id="20" name="Trekëndësh barabrinjës 7705"/>
        <xdr:cNvSpPr>
          <a:spLocks/>
        </xdr:cNvSpPr>
      </xdr:nvSpPr>
      <xdr:spPr>
        <a:xfrm rot="5156620">
          <a:off x="771525" y="7972425"/>
          <a:ext cx="114300" cy="85725"/>
        </a:xfrm>
        <a:prstGeom prst="triangl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32</xdr:row>
      <xdr:rowOff>123825</xdr:rowOff>
    </xdr:from>
    <xdr:to>
      <xdr:col>1</xdr:col>
      <xdr:colOff>447675</xdr:colOff>
      <xdr:row>32</xdr:row>
      <xdr:rowOff>200025</xdr:rowOff>
    </xdr:to>
    <xdr:sp>
      <xdr:nvSpPr>
        <xdr:cNvPr id="21" name="Trekëndësh barabrinjës 7715"/>
        <xdr:cNvSpPr>
          <a:spLocks/>
        </xdr:cNvSpPr>
      </xdr:nvSpPr>
      <xdr:spPr>
        <a:xfrm rot="5156620">
          <a:off x="771525" y="8220075"/>
          <a:ext cx="114300" cy="85725"/>
        </a:xfrm>
        <a:prstGeom prst="triangl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35</xdr:row>
      <xdr:rowOff>123825</xdr:rowOff>
    </xdr:from>
    <xdr:to>
      <xdr:col>1</xdr:col>
      <xdr:colOff>447675</xdr:colOff>
      <xdr:row>35</xdr:row>
      <xdr:rowOff>200025</xdr:rowOff>
    </xdr:to>
    <xdr:sp>
      <xdr:nvSpPr>
        <xdr:cNvPr id="22" name="Trekëndësh barabrinjës 7755"/>
        <xdr:cNvSpPr>
          <a:spLocks/>
        </xdr:cNvSpPr>
      </xdr:nvSpPr>
      <xdr:spPr>
        <a:xfrm rot="5156620">
          <a:off x="771525" y="8963025"/>
          <a:ext cx="114300" cy="85725"/>
        </a:xfrm>
        <a:prstGeom prst="triangl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9</xdr:row>
      <xdr:rowOff>123825</xdr:rowOff>
    </xdr:from>
    <xdr:to>
      <xdr:col>1</xdr:col>
      <xdr:colOff>447675</xdr:colOff>
      <xdr:row>9</xdr:row>
      <xdr:rowOff>200025</xdr:rowOff>
    </xdr:to>
    <xdr:sp>
      <xdr:nvSpPr>
        <xdr:cNvPr id="23" name="Trekëndësh barabrinjës 23"/>
        <xdr:cNvSpPr>
          <a:spLocks/>
        </xdr:cNvSpPr>
      </xdr:nvSpPr>
      <xdr:spPr>
        <a:xfrm rot="5156620">
          <a:off x="771525" y="2381250"/>
          <a:ext cx="114300" cy="85725"/>
        </a:xfrm>
        <a:prstGeom prst="triangl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10</xdr:row>
      <xdr:rowOff>123825</xdr:rowOff>
    </xdr:from>
    <xdr:to>
      <xdr:col>1</xdr:col>
      <xdr:colOff>447675</xdr:colOff>
      <xdr:row>10</xdr:row>
      <xdr:rowOff>200025</xdr:rowOff>
    </xdr:to>
    <xdr:sp>
      <xdr:nvSpPr>
        <xdr:cNvPr id="24" name="Trekëndësh barabrinjës 25"/>
        <xdr:cNvSpPr>
          <a:spLocks/>
        </xdr:cNvSpPr>
      </xdr:nvSpPr>
      <xdr:spPr>
        <a:xfrm rot="5156620">
          <a:off x="771525" y="2628900"/>
          <a:ext cx="114300" cy="85725"/>
        </a:xfrm>
        <a:prstGeom prst="triangle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9525</xdr:colOff>
      <xdr:row>48</xdr:row>
      <xdr:rowOff>171450</xdr:rowOff>
    </xdr:to>
    <xdr:sp>
      <xdr:nvSpPr>
        <xdr:cNvPr id="1" name="Kutia e tekstit 1"/>
        <xdr:cNvSpPr txBox="1">
          <a:spLocks noChangeArrowheads="1"/>
        </xdr:cNvSpPr>
      </xdr:nvSpPr>
      <xdr:spPr>
        <a:xfrm>
          <a:off x="352425" y="390525"/>
          <a:ext cx="6076950" cy="8924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SHENIMET  SHPJEGUESE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Subjekti DEVI-ERI ME NIPT K36811830M eshte biznes i vogel 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Aktivitet: Sherbim kabllor.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Objekti qe kryen aktivitetin eshte marre me qera.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Kuadri Ligjor:  Ligji Nr 9228 date 29.04.2004 " Per kontabilitetin dhe    pasqyrat   financiare".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Kuadri Kontabel         Standartet kombetar ikontabilitetit ne Shqiperi Nr. 15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i aplikuar: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Baza e pergatitjes  P.F      Te drejtat dhe detyrimet  e konstatuara dhe parimi i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qendrueshmerise.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Normat e amortizimit:       Te njejta me ato te ligjit fiskal dhe manexhariale.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Te gjitha transaksionet i perkasin ushtrimit kontabel te vitit 2012.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Aktivet afatgjata jane pasqyruar me vleren e mbetur dhe asnje nga elementet e aktiveve  nuk eshte vleresuar me vleren aktuale te tregut.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Ngjarje te ndodhuara pas dates se bilancit per te cilin behen ose nuk behen rregullime nuk ka.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Gabime materiale te ndodhura ne periudhat kontabile te mepasme te konstatuara per periudhen raportuese  nuk ka.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Per Drejtimin e Mikronjesise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(  Ramadan BICI)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56</xdr:row>
      <xdr:rowOff>28575</xdr:rowOff>
    </xdr:from>
    <xdr:to>
      <xdr:col>0</xdr:col>
      <xdr:colOff>295275</xdr:colOff>
      <xdr:row>56</xdr:row>
      <xdr:rowOff>161925</xdr:rowOff>
    </xdr:to>
    <xdr:sp>
      <xdr:nvSpPr>
        <xdr:cNvPr id="1" name="Rectangle 3"/>
        <xdr:cNvSpPr>
          <a:spLocks/>
        </xdr:cNvSpPr>
      </xdr:nvSpPr>
      <xdr:spPr>
        <a:xfrm>
          <a:off x="152400" y="9544050"/>
          <a:ext cx="14287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57</xdr:row>
      <xdr:rowOff>47625</xdr:rowOff>
    </xdr:from>
    <xdr:to>
      <xdr:col>0</xdr:col>
      <xdr:colOff>285750</xdr:colOff>
      <xdr:row>57</xdr:row>
      <xdr:rowOff>190500</xdr:rowOff>
    </xdr:to>
    <xdr:sp>
      <xdr:nvSpPr>
        <xdr:cNvPr id="2" name="Rectangle 4"/>
        <xdr:cNvSpPr>
          <a:spLocks/>
        </xdr:cNvSpPr>
      </xdr:nvSpPr>
      <xdr:spPr>
        <a:xfrm>
          <a:off x="142875" y="9753600"/>
          <a:ext cx="142875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58</xdr:row>
      <xdr:rowOff>47625</xdr:rowOff>
    </xdr:from>
    <xdr:to>
      <xdr:col>0</xdr:col>
      <xdr:colOff>276225</xdr:colOff>
      <xdr:row>58</xdr:row>
      <xdr:rowOff>180975</xdr:rowOff>
    </xdr:to>
    <xdr:sp>
      <xdr:nvSpPr>
        <xdr:cNvPr id="3" name="Rectangle 7"/>
        <xdr:cNvSpPr>
          <a:spLocks/>
        </xdr:cNvSpPr>
      </xdr:nvSpPr>
      <xdr:spPr>
        <a:xfrm>
          <a:off x="133350" y="9953625"/>
          <a:ext cx="14287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19050</xdr:rowOff>
    </xdr:from>
    <xdr:to>
      <xdr:col>0</xdr:col>
      <xdr:colOff>276225</xdr:colOff>
      <xdr:row>59</xdr:row>
      <xdr:rowOff>161925</xdr:rowOff>
    </xdr:to>
    <xdr:sp>
      <xdr:nvSpPr>
        <xdr:cNvPr id="4" name="Rectangle 8"/>
        <xdr:cNvSpPr>
          <a:spLocks/>
        </xdr:cNvSpPr>
      </xdr:nvSpPr>
      <xdr:spPr>
        <a:xfrm>
          <a:off x="123825" y="10134600"/>
          <a:ext cx="152400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133350</xdr:rowOff>
    </xdr:from>
    <xdr:to>
      <xdr:col>0</xdr:col>
      <xdr:colOff>428625</xdr:colOff>
      <xdr:row>6</xdr:row>
      <xdr:rowOff>38100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00100"/>
          <a:ext cx="38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</xdr:row>
      <xdr:rowOff>95250</xdr:rowOff>
    </xdr:from>
    <xdr:to>
      <xdr:col>0</xdr:col>
      <xdr:colOff>342900</xdr:colOff>
      <xdr:row>5</xdr:row>
      <xdr:rowOff>133350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2392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C38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7.8515625" style="0" customWidth="1"/>
    <col min="2" max="2" width="11.140625" style="0" customWidth="1"/>
    <col min="3" max="3" width="52.28125" style="0" customWidth="1"/>
    <col min="4" max="4" width="4.57421875" style="0" customWidth="1"/>
  </cols>
  <sheetData>
    <row r="1" spans="1:3" ht="15">
      <c r="A1" s="198"/>
      <c r="B1" s="199"/>
      <c r="C1" s="200"/>
    </row>
    <row r="2" spans="1:3" ht="15">
      <c r="A2" s="201"/>
      <c r="B2" s="3"/>
      <c r="C2" s="202"/>
    </row>
    <row r="3" spans="1:3" ht="15">
      <c r="A3" s="201"/>
      <c r="B3" s="3"/>
      <c r="C3" s="202"/>
    </row>
    <row r="4" spans="1:3" ht="24.75" customHeight="1">
      <c r="A4" s="203" t="s">
        <v>5</v>
      </c>
      <c r="B4" s="3" t="s">
        <v>474</v>
      </c>
      <c r="C4" s="214"/>
    </row>
    <row r="5" spans="1:3" ht="24.75" customHeight="1">
      <c r="A5" s="203" t="s">
        <v>0</v>
      </c>
      <c r="B5" s="3" t="s">
        <v>460</v>
      </c>
      <c r="C5" s="215"/>
    </row>
    <row r="6" spans="1:3" ht="24.75" customHeight="1">
      <c r="A6" s="203" t="s">
        <v>6</v>
      </c>
      <c r="B6" s="3" t="s">
        <v>265</v>
      </c>
      <c r="C6" s="216"/>
    </row>
    <row r="7" spans="1:3" ht="24.75" customHeight="1">
      <c r="A7" s="203" t="s">
        <v>1</v>
      </c>
      <c r="B7" s="3"/>
      <c r="C7" s="217"/>
    </row>
    <row r="8" spans="1:3" ht="24.75" customHeight="1">
      <c r="A8" s="203" t="s">
        <v>2</v>
      </c>
      <c r="B8" s="3"/>
      <c r="C8" s="218"/>
    </row>
    <row r="9" spans="1:3" ht="24.75" customHeight="1">
      <c r="A9" s="203" t="s">
        <v>3</v>
      </c>
      <c r="B9" s="219" t="s">
        <v>477</v>
      </c>
      <c r="C9" s="216"/>
    </row>
    <row r="10" spans="1:3" ht="19.5" customHeight="1">
      <c r="A10" s="201"/>
      <c r="B10" s="3"/>
      <c r="C10" s="204"/>
    </row>
    <row r="11" spans="1:3" ht="19.5" customHeight="1">
      <c r="A11" s="201"/>
      <c r="B11" s="3"/>
      <c r="C11" s="202"/>
    </row>
    <row r="12" spans="1:3" ht="19.5" customHeight="1">
      <c r="A12" s="201"/>
      <c r="B12" s="3"/>
      <c r="C12" s="202"/>
    </row>
    <row r="13" spans="1:3" ht="19.5" customHeight="1">
      <c r="A13" s="201"/>
      <c r="B13" s="3"/>
      <c r="C13" s="202"/>
    </row>
    <row r="14" spans="1:3" ht="33.75" customHeight="1">
      <c r="A14" s="262"/>
      <c r="B14" s="263"/>
      <c r="C14" s="264"/>
    </row>
    <row r="15" spans="1:3" ht="19.5" customHeight="1">
      <c r="A15" s="201"/>
      <c r="B15" s="3"/>
      <c r="C15" s="202"/>
    </row>
    <row r="16" spans="1:3" ht="28.5" customHeight="1">
      <c r="A16" s="201"/>
      <c r="B16" s="3"/>
      <c r="C16" s="202"/>
    </row>
    <row r="17" spans="1:3" ht="19.5" customHeight="1">
      <c r="A17" s="201"/>
      <c r="B17" s="3"/>
      <c r="C17" s="202"/>
    </row>
    <row r="18" spans="1:3" ht="19.5" customHeight="1">
      <c r="A18" s="265" t="s">
        <v>7</v>
      </c>
      <c r="B18" s="266"/>
      <c r="C18" s="267"/>
    </row>
    <row r="19" spans="1:3" ht="19.5" customHeight="1">
      <c r="A19" s="201"/>
      <c r="B19" s="3"/>
      <c r="C19" s="202"/>
    </row>
    <row r="20" spans="1:3" ht="19.5" customHeight="1">
      <c r="A20" s="201"/>
      <c r="B20" s="3"/>
      <c r="C20" s="202"/>
    </row>
    <row r="21" spans="1:3" ht="27" customHeight="1">
      <c r="A21" s="201"/>
      <c r="B21" s="3"/>
      <c r="C21" s="205" t="s">
        <v>4</v>
      </c>
    </row>
    <row r="22" spans="1:3" ht="27" customHeight="1">
      <c r="A22" s="201"/>
      <c r="B22" s="3"/>
      <c r="C22" s="206">
        <v>2012</v>
      </c>
    </row>
    <row r="23" spans="1:3" ht="19.5" customHeight="1">
      <c r="A23" s="201"/>
      <c r="B23" s="3"/>
      <c r="C23" s="207"/>
    </row>
    <row r="24" spans="1:3" ht="19.5" customHeight="1">
      <c r="A24" s="201"/>
      <c r="B24" s="3"/>
      <c r="C24" s="202"/>
    </row>
    <row r="25" spans="1:3" ht="19.5" customHeight="1">
      <c r="A25" s="201"/>
      <c r="B25" s="3"/>
      <c r="C25" s="202"/>
    </row>
    <row r="26" spans="1:3" ht="19.5" customHeight="1">
      <c r="A26" s="201"/>
      <c r="B26" s="3"/>
      <c r="C26" s="202"/>
    </row>
    <row r="27" spans="1:3" ht="19.5" customHeight="1">
      <c r="A27" s="201"/>
      <c r="B27" s="3"/>
      <c r="C27" s="202"/>
    </row>
    <row r="28" spans="1:3" ht="19.5" customHeight="1">
      <c r="A28" s="201"/>
      <c r="B28" s="3"/>
      <c r="C28" s="202"/>
    </row>
    <row r="29" spans="1:3" ht="19.5" customHeight="1">
      <c r="A29" s="208" t="s">
        <v>8</v>
      </c>
      <c r="B29" s="3"/>
      <c r="C29" s="209" t="s">
        <v>11</v>
      </c>
    </row>
    <row r="30" spans="1:3" ht="19.5" customHeight="1">
      <c r="A30" s="208" t="s">
        <v>452</v>
      </c>
      <c r="B30" s="210"/>
      <c r="C30" s="202"/>
    </row>
    <row r="31" spans="1:3" ht="19.5" customHeight="1">
      <c r="A31" s="268" t="s">
        <v>9</v>
      </c>
      <c r="B31" s="269"/>
      <c r="C31" s="209" t="s">
        <v>505</v>
      </c>
    </row>
    <row r="32" spans="1:3" ht="19.5" customHeight="1">
      <c r="A32" s="270"/>
      <c r="B32" s="271"/>
      <c r="C32" s="209" t="s">
        <v>506</v>
      </c>
    </row>
    <row r="33" spans="1:3" ht="19.5" customHeight="1">
      <c r="A33" s="268" t="s">
        <v>10</v>
      </c>
      <c r="B33" s="269"/>
      <c r="C33" s="261" t="s">
        <v>507</v>
      </c>
    </row>
    <row r="34" spans="1:3" ht="19.5" customHeight="1">
      <c r="A34" s="201"/>
      <c r="B34" s="3"/>
      <c r="C34" s="202"/>
    </row>
    <row r="35" spans="1:3" ht="15">
      <c r="A35" s="201"/>
      <c r="B35" s="3"/>
      <c r="C35" s="202"/>
    </row>
    <row r="36" spans="1:3" ht="15">
      <c r="A36" s="201"/>
      <c r="B36" s="3"/>
      <c r="C36" s="202"/>
    </row>
    <row r="37" spans="1:3" ht="15">
      <c r="A37" s="201"/>
      <c r="B37" s="3"/>
      <c r="C37" s="202"/>
    </row>
    <row r="38" spans="1:3" ht="15.75" thickBot="1">
      <c r="A38" s="211"/>
      <c r="B38" s="212"/>
      <c r="C38" s="213"/>
    </row>
  </sheetData>
  <sheetProtection/>
  <mergeCells count="5">
    <mergeCell ref="A14:C14"/>
    <mergeCell ref="A18:C18"/>
    <mergeCell ref="A33:B33"/>
    <mergeCell ref="A32:B32"/>
    <mergeCell ref="A31:B31"/>
  </mergeCells>
  <printOptions horizontalCentered="1"/>
  <pageMargins left="0.5118110236220472" right="0.1968503937007874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62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4.8515625" style="0" customWidth="1"/>
    <col min="2" max="2" width="31.7109375" style="0" customWidth="1"/>
    <col min="3" max="3" width="17.00390625" style="0" customWidth="1"/>
    <col min="4" max="4" width="16.8515625" style="0" customWidth="1"/>
    <col min="5" max="5" width="17.00390625" style="0" customWidth="1"/>
  </cols>
  <sheetData>
    <row r="1" spans="1:2" ht="17.25" customHeight="1">
      <c r="A1" s="60" t="s">
        <v>376</v>
      </c>
      <c r="B1" s="195" t="s">
        <v>474</v>
      </c>
    </row>
    <row r="2" spans="1:5" ht="17.25" customHeight="1">
      <c r="A2" s="60" t="s">
        <v>271</v>
      </c>
      <c r="B2" s="195" t="s">
        <v>460</v>
      </c>
      <c r="C2" s="63"/>
      <c r="D2" s="63"/>
      <c r="E2" s="63"/>
    </row>
    <row r="3" spans="1:5" ht="17.25" customHeight="1">
      <c r="A3" s="60" t="s">
        <v>377</v>
      </c>
      <c r="B3" s="195" t="s">
        <v>475</v>
      </c>
      <c r="C3" s="63"/>
      <c r="D3" s="63"/>
      <c r="E3" s="63"/>
    </row>
    <row r="4" spans="1:5" ht="18" customHeight="1">
      <c r="A4" s="60" t="s">
        <v>378</v>
      </c>
      <c r="B4" s="195" t="s">
        <v>265</v>
      </c>
      <c r="C4" s="63"/>
      <c r="D4" s="63"/>
      <c r="E4" s="63"/>
    </row>
    <row r="5" spans="1:5" ht="16.5" customHeight="1">
      <c r="A5" s="60" t="s">
        <v>258</v>
      </c>
      <c r="B5" s="60"/>
      <c r="C5" s="63"/>
      <c r="D5" s="63"/>
      <c r="E5" s="63"/>
    </row>
    <row r="6" spans="2:5" ht="18.75">
      <c r="B6" s="298" t="s">
        <v>162</v>
      </c>
      <c r="C6" s="299"/>
      <c r="D6" s="299"/>
      <c r="E6" s="63"/>
    </row>
    <row r="7" spans="2:5" ht="16.5">
      <c r="B7" s="60"/>
      <c r="C7" s="60"/>
      <c r="D7" s="66">
        <v>41274</v>
      </c>
      <c r="E7" s="63"/>
    </row>
    <row r="8" spans="2:5" ht="12.75" customHeight="1" thickBot="1">
      <c r="B8" s="63"/>
      <c r="C8" s="63"/>
      <c r="D8" s="63"/>
      <c r="E8" s="63"/>
    </row>
    <row r="9" spans="1:5" ht="33" customHeight="1" thickBot="1">
      <c r="A9" s="67" t="s">
        <v>12</v>
      </c>
      <c r="B9" s="68" t="s">
        <v>163</v>
      </c>
      <c r="C9" s="68" t="s">
        <v>164</v>
      </c>
      <c r="D9" s="69" t="s">
        <v>165</v>
      </c>
      <c r="E9" s="70" t="s">
        <v>166</v>
      </c>
    </row>
    <row r="10" spans="1:5" ht="18" customHeight="1">
      <c r="A10" s="181">
        <v>1</v>
      </c>
      <c r="B10" s="71" t="s">
        <v>268</v>
      </c>
      <c r="C10" s="71"/>
      <c r="D10" s="71"/>
      <c r="E10" s="72"/>
    </row>
    <row r="11" spans="1:5" ht="18" customHeight="1">
      <c r="A11" s="182">
        <f>A10+1</f>
        <v>2</v>
      </c>
      <c r="B11" s="64"/>
      <c r="C11" s="64"/>
      <c r="D11" s="64"/>
      <c r="E11" s="73"/>
    </row>
    <row r="12" spans="1:5" ht="18" customHeight="1">
      <c r="A12" s="182">
        <f aca="true" t="shared" si="0" ref="A12:A39">A11+1</f>
        <v>3</v>
      </c>
      <c r="B12" s="64"/>
      <c r="C12" s="64"/>
      <c r="D12" s="64"/>
      <c r="E12" s="73"/>
    </row>
    <row r="13" spans="1:5" ht="18" customHeight="1">
      <c r="A13" s="182">
        <f t="shared" si="0"/>
        <v>4</v>
      </c>
      <c r="B13" s="64"/>
      <c r="C13" s="64"/>
      <c r="D13" s="64"/>
      <c r="E13" s="73"/>
    </row>
    <row r="14" spans="1:5" ht="18" customHeight="1">
      <c r="A14" s="182">
        <f t="shared" si="0"/>
        <v>5</v>
      </c>
      <c r="B14" s="64"/>
      <c r="C14" s="64"/>
      <c r="D14" s="64"/>
      <c r="E14" s="73"/>
    </row>
    <row r="15" spans="1:5" ht="18" customHeight="1">
      <c r="A15" s="182">
        <f t="shared" si="0"/>
        <v>6</v>
      </c>
      <c r="B15" s="64"/>
      <c r="C15" s="64"/>
      <c r="D15" s="64"/>
      <c r="E15" s="73"/>
    </row>
    <row r="16" spans="1:5" ht="18" customHeight="1">
      <c r="A16" s="182">
        <f t="shared" si="0"/>
        <v>7</v>
      </c>
      <c r="B16" s="64"/>
      <c r="C16" s="64"/>
      <c r="D16" s="64"/>
      <c r="E16" s="73"/>
    </row>
    <row r="17" spans="1:5" ht="18" customHeight="1">
      <c r="A17" s="182">
        <f t="shared" si="0"/>
        <v>8</v>
      </c>
      <c r="B17" s="64"/>
      <c r="C17" s="64"/>
      <c r="D17" s="64"/>
      <c r="E17" s="73"/>
    </row>
    <row r="18" spans="1:5" ht="18" customHeight="1">
      <c r="A18" s="182">
        <f t="shared" si="0"/>
        <v>9</v>
      </c>
      <c r="B18" s="64"/>
      <c r="C18" s="64"/>
      <c r="D18" s="64"/>
      <c r="E18" s="73"/>
    </row>
    <row r="19" spans="1:5" ht="18" customHeight="1">
      <c r="A19" s="182">
        <f t="shared" si="0"/>
        <v>10</v>
      </c>
      <c r="B19" s="64"/>
      <c r="C19" s="64"/>
      <c r="D19" s="64"/>
      <c r="E19" s="73"/>
    </row>
    <row r="20" spans="1:5" ht="18" customHeight="1">
      <c r="A20" s="182">
        <f t="shared" si="0"/>
        <v>11</v>
      </c>
      <c r="B20" s="64"/>
      <c r="C20" s="64"/>
      <c r="D20" s="64"/>
      <c r="E20" s="73"/>
    </row>
    <row r="21" spans="1:5" ht="18" customHeight="1">
      <c r="A21" s="182">
        <f t="shared" si="0"/>
        <v>12</v>
      </c>
      <c r="B21" s="64"/>
      <c r="C21" s="64"/>
      <c r="D21" s="64"/>
      <c r="E21" s="73"/>
    </row>
    <row r="22" spans="1:5" ht="18" customHeight="1">
      <c r="A22" s="182">
        <f t="shared" si="0"/>
        <v>13</v>
      </c>
      <c r="B22" s="64"/>
      <c r="C22" s="64"/>
      <c r="D22" s="64"/>
      <c r="E22" s="73"/>
    </row>
    <row r="23" spans="1:5" ht="18" customHeight="1">
      <c r="A23" s="182">
        <f t="shared" si="0"/>
        <v>14</v>
      </c>
      <c r="B23" s="64"/>
      <c r="C23" s="64"/>
      <c r="D23" s="64"/>
      <c r="E23" s="73"/>
    </row>
    <row r="24" spans="1:5" ht="18" customHeight="1">
      <c r="A24" s="182">
        <f t="shared" si="0"/>
        <v>15</v>
      </c>
      <c r="B24" s="64"/>
      <c r="C24" s="64"/>
      <c r="D24" s="64"/>
      <c r="E24" s="73"/>
    </row>
    <row r="25" spans="1:5" ht="18" customHeight="1">
      <c r="A25" s="182">
        <f t="shared" si="0"/>
        <v>16</v>
      </c>
      <c r="B25" s="64"/>
      <c r="C25" s="64"/>
      <c r="D25" s="64"/>
      <c r="E25" s="73"/>
    </row>
    <row r="26" spans="1:5" ht="18" customHeight="1">
      <c r="A26" s="182">
        <f t="shared" si="0"/>
        <v>17</v>
      </c>
      <c r="B26" s="64"/>
      <c r="C26" s="64"/>
      <c r="D26" s="64"/>
      <c r="E26" s="73"/>
    </row>
    <row r="27" spans="1:5" ht="18" customHeight="1">
      <c r="A27" s="182">
        <f t="shared" si="0"/>
        <v>18</v>
      </c>
      <c r="B27" s="64"/>
      <c r="C27" s="64"/>
      <c r="D27" s="64"/>
      <c r="E27" s="73"/>
    </row>
    <row r="28" spans="1:5" ht="18" customHeight="1">
      <c r="A28" s="182">
        <f t="shared" si="0"/>
        <v>19</v>
      </c>
      <c r="B28" s="64"/>
      <c r="C28" s="64"/>
      <c r="D28" s="64"/>
      <c r="E28" s="73"/>
    </row>
    <row r="29" spans="1:5" ht="18" customHeight="1">
      <c r="A29" s="182">
        <f t="shared" si="0"/>
        <v>20</v>
      </c>
      <c r="B29" s="64"/>
      <c r="C29" s="64"/>
      <c r="D29" s="64"/>
      <c r="E29" s="73"/>
    </row>
    <row r="30" spans="1:5" ht="18" customHeight="1">
      <c r="A30" s="182">
        <f t="shared" si="0"/>
        <v>21</v>
      </c>
      <c r="B30" s="64"/>
      <c r="C30" s="64"/>
      <c r="D30" s="64"/>
      <c r="E30" s="73"/>
    </row>
    <row r="31" spans="1:5" ht="18" customHeight="1">
      <c r="A31" s="182">
        <f t="shared" si="0"/>
        <v>22</v>
      </c>
      <c r="B31" s="64"/>
      <c r="C31" s="64"/>
      <c r="D31" s="64"/>
      <c r="E31" s="73"/>
    </row>
    <row r="32" spans="1:5" ht="18" customHeight="1">
      <c r="A32" s="182">
        <f t="shared" si="0"/>
        <v>23</v>
      </c>
      <c r="B32" s="64"/>
      <c r="C32" s="64"/>
      <c r="D32" s="64"/>
      <c r="E32" s="73"/>
    </row>
    <row r="33" spans="1:5" ht="18" customHeight="1">
      <c r="A33" s="182">
        <f t="shared" si="0"/>
        <v>24</v>
      </c>
      <c r="B33" s="64"/>
      <c r="C33" s="64"/>
      <c r="D33" s="64"/>
      <c r="E33" s="73"/>
    </row>
    <row r="34" spans="1:5" ht="18" customHeight="1">
      <c r="A34" s="182">
        <f t="shared" si="0"/>
        <v>25</v>
      </c>
      <c r="B34" s="64"/>
      <c r="C34" s="64"/>
      <c r="D34" s="64"/>
      <c r="E34" s="73"/>
    </row>
    <row r="35" spans="1:5" ht="18" customHeight="1">
      <c r="A35" s="182">
        <f t="shared" si="0"/>
        <v>26</v>
      </c>
      <c r="B35" s="64"/>
      <c r="C35" s="64"/>
      <c r="D35" s="64"/>
      <c r="E35" s="73"/>
    </row>
    <row r="36" spans="1:5" ht="18" customHeight="1">
      <c r="A36" s="182">
        <f t="shared" si="0"/>
        <v>27</v>
      </c>
      <c r="B36" s="64"/>
      <c r="C36" s="64"/>
      <c r="D36" s="64"/>
      <c r="E36" s="73"/>
    </row>
    <row r="37" spans="1:5" ht="18" customHeight="1">
      <c r="A37" s="182">
        <f t="shared" si="0"/>
        <v>28</v>
      </c>
      <c r="B37" s="64"/>
      <c r="C37" s="64"/>
      <c r="D37" s="64"/>
      <c r="E37" s="73"/>
    </row>
    <row r="38" spans="1:5" ht="18" customHeight="1">
      <c r="A38" s="182">
        <f t="shared" si="0"/>
        <v>29</v>
      </c>
      <c r="B38" s="64"/>
      <c r="C38" s="64"/>
      <c r="D38" s="64"/>
      <c r="E38" s="73"/>
    </row>
    <row r="39" spans="1:5" ht="18" customHeight="1">
      <c r="A39" s="182">
        <f t="shared" si="0"/>
        <v>30</v>
      </c>
      <c r="B39" s="64"/>
      <c r="C39" s="64"/>
      <c r="D39" s="64"/>
      <c r="E39" s="73"/>
    </row>
    <row r="40" spans="1:5" ht="18" customHeight="1" thickBot="1">
      <c r="A40" s="74"/>
      <c r="B40" s="301" t="s">
        <v>160</v>
      </c>
      <c r="C40" s="302"/>
      <c r="D40" s="303"/>
      <c r="E40" s="75">
        <f>SUM(E10:E39)</f>
        <v>0</v>
      </c>
    </row>
    <row r="41" spans="2:5" ht="23.25" customHeight="1">
      <c r="B41" s="63"/>
      <c r="C41" s="183"/>
      <c r="D41" s="183"/>
      <c r="E41" s="63"/>
    </row>
    <row r="42" spans="2:5" ht="16.5">
      <c r="B42" s="63"/>
      <c r="C42" s="300" t="s">
        <v>167</v>
      </c>
      <c r="D42" s="300"/>
      <c r="E42" s="225"/>
    </row>
    <row r="43" spans="2:5" ht="16.5">
      <c r="B43" s="63"/>
      <c r="C43" s="225" t="s">
        <v>476</v>
      </c>
      <c r="D43" s="297" t="s">
        <v>168</v>
      </c>
      <c r="E43" s="297"/>
    </row>
    <row r="44" spans="2:5" ht="16.5">
      <c r="B44" s="63"/>
      <c r="C44" s="63"/>
      <c r="D44" s="63"/>
      <c r="E44" s="63"/>
    </row>
    <row r="45" spans="2:5" ht="16.5">
      <c r="B45" s="63"/>
      <c r="C45" s="63"/>
      <c r="D45" s="63"/>
      <c r="E45" s="63"/>
    </row>
    <row r="46" spans="2:5" ht="16.5">
      <c r="B46" s="63"/>
      <c r="C46" s="63"/>
      <c r="D46" s="63"/>
      <c r="E46" s="63"/>
    </row>
    <row r="47" spans="2:5" ht="16.5">
      <c r="B47" s="63"/>
      <c r="C47" s="63"/>
      <c r="D47" s="63"/>
      <c r="E47" s="63"/>
    </row>
    <row r="48" spans="2:5" ht="16.5">
      <c r="B48" s="63"/>
      <c r="C48" s="63"/>
      <c r="D48" s="63"/>
      <c r="E48" s="63"/>
    </row>
    <row r="49" spans="2:5" ht="16.5">
      <c r="B49" s="63"/>
      <c r="C49" s="63"/>
      <c r="D49" s="63"/>
      <c r="E49" s="63"/>
    </row>
    <row r="50" spans="2:5" ht="16.5">
      <c r="B50" s="63"/>
      <c r="C50" s="63"/>
      <c r="D50" s="63"/>
      <c r="E50" s="63"/>
    </row>
    <row r="51" spans="2:5" ht="16.5">
      <c r="B51" s="63"/>
      <c r="C51" s="63"/>
      <c r="D51" s="63"/>
      <c r="E51" s="63"/>
    </row>
    <row r="52" spans="2:5" ht="16.5">
      <c r="B52" s="63"/>
      <c r="C52" s="63"/>
      <c r="D52" s="63"/>
      <c r="E52" s="63"/>
    </row>
    <row r="53" spans="2:5" ht="16.5">
      <c r="B53" s="63"/>
      <c r="C53" s="63"/>
      <c r="D53" s="63"/>
      <c r="E53" s="63"/>
    </row>
    <row r="54" spans="2:5" ht="16.5">
      <c r="B54" s="63"/>
      <c r="C54" s="63"/>
      <c r="D54" s="63"/>
      <c r="E54" s="63"/>
    </row>
    <row r="55" spans="2:5" ht="16.5">
      <c r="B55" s="63"/>
      <c r="C55" s="63"/>
      <c r="D55" s="63"/>
      <c r="E55" s="63"/>
    </row>
    <row r="56" spans="2:5" ht="16.5">
      <c r="B56" s="63"/>
      <c r="C56" s="63"/>
      <c r="D56" s="63"/>
      <c r="E56" s="63"/>
    </row>
    <row r="57" spans="2:5" ht="16.5">
      <c r="B57" s="63"/>
      <c r="C57" s="63"/>
      <c r="D57" s="63"/>
      <c r="E57" s="63"/>
    </row>
    <row r="58" spans="2:5" ht="16.5">
      <c r="B58" s="63"/>
      <c r="C58" s="63"/>
      <c r="D58" s="63"/>
      <c r="E58" s="63"/>
    </row>
    <row r="59" spans="2:5" ht="16.5">
      <c r="B59" s="63"/>
      <c r="C59" s="63"/>
      <c r="D59" s="63"/>
      <c r="E59" s="63"/>
    </row>
    <row r="60" spans="2:5" ht="16.5">
      <c r="B60" s="63"/>
      <c r="C60" s="63"/>
      <c r="D60" s="63"/>
      <c r="E60" s="63"/>
    </row>
    <row r="61" spans="2:5" ht="16.5">
      <c r="B61" s="63"/>
      <c r="C61" s="63"/>
      <c r="D61" s="63"/>
      <c r="E61" s="63"/>
    </row>
    <row r="62" spans="2:5" ht="16.5">
      <c r="B62" s="63"/>
      <c r="C62" s="63"/>
      <c r="D62" s="63"/>
      <c r="E62" s="63"/>
    </row>
  </sheetData>
  <sheetProtection/>
  <mergeCells count="4">
    <mergeCell ref="D43:E43"/>
    <mergeCell ref="B6:D6"/>
    <mergeCell ref="C42:D42"/>
    <mergeCell ref="B40:D40"/>
  </mergeCells>
  <printOptions horizontalCentered="1"/>
  <pageMargins left="0.3937007874015748" right="0.1968503937007874" top="0.3937007874015748" bottom="0.1968503937007874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2:J3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8.8515625" style="65" customWidth="1"/>
    <col min="2" max="2" width="26.7109375" style="0" customWidth="1"/>
    <col min="3" max="3" width="18.57421875" style="0" customWidth="1"/>
    <col min="4" max="4" width="18.140625" style="0" customWidth="1"/>
    <col min="5" max="5" width="18.00390625" style="0" customWidth="1"/>
  </cols>
  <sheetData>
    <row r="2" ht="15.75">
      <c r="B2" s="160" t="s">
        <v>471</v>
      </c>
    </row>
    <row r="3" ht="15.75">
      <c r="B3" s="221" t="s">
        <v>472</v>
      </c>
    </row>
    <row r="4" ht="15.75">
      <c r="B4" s="221"/>
    </row>
    <row r="5" spans="2:4" ht="18">
      <c r="B5" s="76" t="s">
        <v>509</v>
      </c>
      <c r="C5" s="76"/>
      <c r="D5" s="76"/>
    </row>
    <row r="7" spans="1:5" ht="40.5" customHeight="1">
      <c r="A7" s="161" t="s">
        <v>12</v>
      </c>
      <c r="B7" s="161" t="s">
        <v>231</v>
      </c>
      <c r="C7" s="161" t="s">
        <v>232</v>
      </c>
      <c r="D7" s="161" t="s">
        <v>233</v>
      </c>
      <c r="E7" s="161" t="s">
        <v>158</v>
      </c>
    </row>
    <row r="8" spans="1:5" ht="21.75" customHeight="1">
      <c r="A8" s="16">
        <v>1</v>
      </c>
      <c r="B8" s="162"/>
      <c r="C8" s="162"/>
      <c r="D8" s="162"/>
      <c r="E8" s="162"/>
    </row>
    <row r="9" spans="1:5" ht="21.75" customHeight="1">
      <c r="A9" s="16">
        <f>A8+1</f>
        <v>2</v>
      </c>
      <c r="B9" s="162"/>
      <c r="C9" s="162"/>
      <c r="D9" s="162"/>
      <c r="E9" s="162"/>
    </row>
    <row r="10" spans="1:5" ht="21.75" customHeight="1">
      <c r="A10" s="16">
        <f aca="true" t="shared" si="0" ref="A10:A32">A9+1</f>
        <v>3</v>
      </c>
      <c r="B10" s="162"/>
      <c r="C10" s="162"/>
      <c r="D10" s="162"/>
      <c r="E10" s="162"/>
    </row>
    <row r="11" spans="1:5" ht="21.75" customHeight="1">
      <c r="A11" s="16">
        <f t="shared" si="0"/>
        <v>4</v>
      </c>
      <c r="B11" s="162"/>
      <c r="C11" s="162"/>
      <c r="D11" s="162"/>
      <c r="E11" s="162"/>
    </row>
    <row r="12" spans="1:5" ht="21.75" customHeight="1">
      <c r="A12" s="16">
        <f t="shared" si="0"/>
        <v>5</v>
      </c>
      <c r="B12" s="162"/>
      <c r="C12" s="162"/>
      <c r="D12" s="162"/>
      <c r="E12" s="162"/>
    </row>
    <row r="13" spans="1:5" ht="21.75" customHeight="1">
      <c r="A13" s="16">
        <f t="shared" si="0"/>
        <v>6</v>
      </c>
      <c r="B13" s="162"/>
      <c r="C13" s="162"/>
      <c r="D13" s="162"/>
      <c r="E13" s="162"/>
    </row>
    <row r="14" spans="1:5" ht="21.75" customHeight="1">
      <c r="A14" s="16">
        <f t="shared" si="0"/>
        <v>7</v>
      </c>
      <c r="B14" s="162"/>
      <c r="C14" s="162"/>
      <c r="D14" s="162"/>
      <c r="E14" s="162"/>
    </row>
    <row r="15" spans="1:5" ht="21.75" customHeight="1">
      <c r="A15" s="16">
        <f t="shared" si="0"/>
        <v>8</v>
      </c>
      <c r="B15" s="162"/>
      <c r="C15" s="162"/>
      <c r="D15" s="162"/>
      <c r="E15" s="162"/>
    </row>
    <row r="16" spans="1:5" ht="21.75" customHeight="1">
      <c r="A16" s="16">
        <f t="shared" si="0"/>
        <v>9</v>
      </c>
      <c r="B16" s="162"/>
      <c r="C16" s="162"/>
      <c r="D16" s="162"/>
      <c r="E16" s="162"/>
    </row>
    <row r="17" spans="1:5" ht="21.75" customHeight="1">
      <c r="A17" s="16">
        <f t="shared" si="0"/>
        <v>10</v>
      </c>
      <c r="B17" s="162"/>
      <c r="C17" s="162"/>
      <c r="D17" s="162"/>
      <c r="E17" s="162"/>
    </row>
    <row r="18" spans="1:5" ht="21.75" customHeight="1">
      <c r="A18" s="16">
        <f t="shared" si="0"/>
        <v>11</v>
      </c>
      <c r="B18" s="162"/>
      <c r="C18" s="162"/>
      <c r="D18" s="162"/>
      <c r="E18" s="162"/>
    </row>
    <row r="19" spans="1:5" ht="21.75" customHeight="1">
      <c r="A19" s="16">
        <f t="shared" si="0"/>
        <v>12</v>
      </c>
      <c r="B19" s="162"/>
      <c r="C19" s="162"/>
      <c r="D19" s="162"/>
      <c r="E19" s="162"/>
    </row>
    <row r="20" spans="1:5" ht="21.75" customHeight="1">
      <c r="A20" s="16">
        <f t="shared" si="0"/>
        <v>13</v>
      </c>
      <c r="B20" s="162"/>
      <c r="C20" s="162"/>
      <c r="D20" s="162"/>
      <c r="E20" s="162"/>
    </row>
    <row r="21" spans="1:5" ht="21.75" customHeight="1">
      <c r="A21" s="16">
        <f t="shared" si="0"/>
        <v>14</v>
      </c>
      <c r="B21" s="162"/>
      <c r="C21" s="162"/>
      <c r="D21" s="162"/>
      <c r="E21" s="162"/>
    </row>
    <row r="22" spans="1:10" ht="21.75" customHeight="1">
      <c r="A22" s="16">
        <f t="shared" si="0"/>
        <v>15</v>
      </c>
      <c r="B22" s="162"/>
      <c r="C22" s="162"/>
      <c r="D22" s="162"/>
      <c r="E22" s="162"/>
      <c r="J22" t="s">
        <v>257</v>
      </c>
    </row>
    <row r="23" spans="1:5" ht="21.75" customHeight="1">
      <c r="A23" s="16">
        <f t="shared" si="0"/>
        <v>16</v>
      </c>
      <c r="B23" s="162"/>
      <c r="C23" s="162"/>
      <c r="D23" s="162"/>
      <c r="E23" s="162"/>
    </row>
    <row r="24" spans="1:5" ht="21.75" customHeight="1">
      <c r="A24" s="16">
        <f t="shared" si="0"/>
        <v>17</v>
      </c>
      <c r="B24" s="162"/>
      <c r="C24" s="162"/>
      <c r="D24" s="162"/>
      <c r="E24" s="162"/>
    </row>
    <row r="25" spans="1:5" ht="21.75" customHeight="1">
      <c r="A25" s="16">
        <f t="shared" si="0"/>
        <v>18</v>
      </c>
      <c r="B25" s="162"/>
      <c r="C25" s="162"/>
      <c r="D25" s="162"/>
      <c r="E25" s="162"/>
    </row>
    <row r="26" spans="1:5" ht="21.75" customHeight="1">
      <c r="A26" s="16">
        <f t="shared" si="0"/>
        <v>19</v>
      </c>
      <c r="B26" s="162"/>
      <c r="C26" s="162"/>
      <c r="D26" s="162"/>
      <c r="E26" s="162"/>
    </row>
    <row r="27" spans="1:5" ht="21.75" customHeight="1">
      <c r="A27" s="16">
        <f t="shared" si="0"/>
        <v>20</v>
      </c>
      <c r="B27" s="162"/>
      <c r="C27" s="162"/>
      <c r="D27" s="162"/>
      <c r="E27" s="162"/>
    </row>
    <row r="28" spans="1:5" ht="21.75" customHeight="1">
      <c r="A28" s="16">
        <f t="shared" si="0"/>
        <v>21</v>
      </c>
      <c r="B28" s="162"/>
      <c r="C28" s="162"/>
      <c r="D28" s="162"/>
      <c r="E28" s="162"/>
    </row>
    <row r="29" spans="1:5" ht="21.75" customHeight="1">
      <c r="A29" s="16">
        <f t="shared" si="0"/>
        <v>22</v>
      </c>
      <c r="B29" s="162"/>
      <c r="C29" s="162"/>
      <c r="D29" s="162"/>
      <c r="E29" s="162"/>
    </row>
    <row r="30" spans="1:5" ht="21.75" customHeight="1">
      <c r="A30" s="16">
        <f t="shared" si="0"/>
        <v>23</v>
      </c>
      <c r="B30" s="162"/>
      <c r="C30" s="162"/>
      <c r="D30" s="162"/>
      <c r="E30" s="162"/>
    </row>
    <row r="31" spans="1:5" ht="21.75" customHeight="1">
      <c r="A31" s="16">
        <f t="shared" si="0"/>
        <v>24</v>
      </c>
      <c r="B31" s="162"/>
      <c r="C31" s="162"/>
      <c r="D31" s="162"/>
      <c r="E31" s="162"/>
    </row>
    <row r="32" spans="1:5" ht="21.75" customHeight="1">
      <c r="A32" s="16">
        <f t="shared" si="0"/>
        <v>25</v>
      </c>
      <c r="B32" s="162"/>
      <c r="C32" s="162"/>
      <c r="D32" s="162"/>
      <c r="E32" s="162"/>
    </row>
    <row r="33" spans="1:5" ht="31.5" customHeight="1">
      <c r="A33" s="304" t="s">
        <v>160</v>
      </c>
      <c r="B33" s="305"/>
      <c r="C33" s="162"/>
      <c r="D33" s="162"/>
      <c r="E33" s="162">
        <f>SUM(E8:E32)</f>
        <v>0</v>
      </c>
    </row>
    <row r="35" spans="3:5" ht="21" customHeight="1">
      <c r="C35" s="195" t="s">
        <v>179</v>
      </c>
      <c r="D35" s="195"/>
      <c r="E35" s="195"/>
    </row>
    <row r="36" spans="3:5" ht="15">
      <c r="C36" s="195" t="s">
        <v>473</v>
      </c>
      <c r="D36" s="195"/>
      <c r="E36" s="195"/>
    </row>
  </sheetData>
  <sheetProtection/>
  <mergeCells count="1">
    <mergeCell ref="A33:B33"/>
  </mergeCells>
  <printOptions horizontalCentered="1"/>
  <pageMargins left="0.5905511811023623" right="0.1968503937007874" top="0.7874015748031497" bottom="0.5905511811023623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2:O53"/>
  <sheetViews>
    <sheetView zoomScale="110" zoomScaleNormal="110" zoomScalePageLayoutView="0" workbookViewId="0" topLeftCell="A4">
      <selection activeCell="O11" sqref="O11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17.8515625" style="0" customWidth="1"/>
    <col min="4" max="4" width="9.421875" style="0" customWidth="1"/>
    <col min="5" max="5" width="9.7109375" style="0" customWidth="1"/>
    <col min="6" max="6" width="10.28125" style="0" customWidth="1"/>
    <col min="7" max="7" width="9.57421875" style="0" customWidth="1"/>
    <col min="8" max="8" width="8.57421875" style="0" customWidth="1"/>
    <col min="9" max="9" width="6.421875" style="0" customWidth="1"/>
    <col min="10" max="10" width="8.7109375" style="0" customWidth="1"/>
    <col min="11" max="11" width="8.57421875" style="0" customWidth="1"/>
    <col min="12" max="12" width="11.140625" style="0" customWidth="1"/>
    <col min="13" max="13" width="11.8515625" style="0" customWidth="1"/>
  </cols>
  <sheetData>
    <row r="1" ht="1.5" customHeight="1"/>
    <row r="2" spans="1:9" ht="18.75" customHeight="1">
      <c r="A2" s="60"/>
      <c r="B2" s="197" t="s">
        <v>272</v>
      </c>
      <c r="C2" s="197" t="s">
        <v>459</v>
      </c>
      <c r="D2" s="60"/>
      <c r="E2" s="60"/>
      <c r="F2" s="60"/>
      <c r="G2" s="60"/>
      <c r="H2" s="60"/>
      <c r="I2" s="60"/>
    </row>
    <row r="3" spans="1:9" ht="22.5" customHeight="1">
      <c r="A3" s="60"/>
      <c r="B3" s="197" t="s">
        <v>265</v>
      </c>
      <c r="C3" s="197"/>
      <c r="D3" s="76" t="s">
        <v>169</v>
      </c>
      <c r="E3" s="76"/>
      <c r="F3" s="76"/>
      <c r="G3" s="60"/>
      <c r="H3" s="60"/>
      <c r="I3" s="60"/>
    </row>
    <row r="4" spans="1:9" ht="24.75" customHeight="1">
      <c r="A4" s="60"/>
      <c r="B4" s="197" t="s">
        <v>273</v>
      </c>
      <c r="C4" s="197" t="s">
        <v>460</v>
      </c>
      <c r="D4" s="60"/>
      <c r="E4" s="76" t="s">
        <v>511</v>
      </c>
      <c r="F4" s="77"/>
      <c r="G4" s="77"/>
      <c r="H4" s="60"/>
      <c r="I4" s="60"/>
    </row>
    <row r="5" spans="1:9" ht="12" customHeight="1">
      <c r="A5" s="60"/>
      <c r="B5" s="60"/>
      <c r="C5" s="60"/>
      <c r="D5" s="60"/>
      <c r="E5" s="77"/>
      <c r="F5" s="77"/>
      <c r="G5" s="77"/>
      <c r="H5" s="60"/>
      <c r="I5" s="60"/>
    </row>
    <row r="6" spans="1:13" ht="129" customHeight="1">
      <c r="A6" s="79" t="s">
        <v>170</v>
      </c>
      <c r="B6" s="16" t="s">
        <v>171</v>
      </c>
      <c r="C6" s="80" t="s">
        <v>512</v>
      </c>
      <c r="D6" s="80" t="s">
        <v>172</v>
      </c>
      <c r="E6" s="80" t="s">
        <v>173</v>
      </c>
      <c r="F6" s="80" t="s">
        <v>513</v>
      </c>
      <c r="G6" s="80" t="s">
        <v>514</v>
      </c>
      <c r="H6" s="80" t="s">
        <v>515</v>
      </c>
      <c r="I6" s="80" t="s">
        <v>264</v>
      </c>
      <c r="J6" s="80" t="s">
        <v>516</v>
      </c>
      <c r="K6" s="80" t="s">
        <v>517</v>
      </c>
      <c r="L6" s="80" t="s">
        <v>518</v>
      </c>
      <c r="M6" s="80" t="s">
        <v>174</v>
      </c>
    </row>
    <row r="7" spans="1:13" ht="25.5" customHeight="1">
      <c r="A7" s="78">
        <v>1</v>
      </c>
      <c r="B7" s="62" t="s">
        <v>175</v>
      </c>
      <c r="C7" s="82">
        <v>0</v>
      </c>
      <c r="D7" s="82"/>
      <c r="E7" s="82"/>
      <c r="F7" s="82">
        <f>C7+D7-E7</f>
        <v>0</v>
      </c>
      <c r="G7" s="82"/>
      <c r="H7" s="82">
        <f>F7-G7</f>
        <v>0</v>
      </c>
      <c r="I7" s="82"/>
      <c r="J7" s="83">
        <f>H7*5/100</f>
        <v>0</v>
      </c>
      <c r="K7" s="83">
        <f>H7-J7</f>
        <v>0</v>
      </c>
      <c r="L7" s="83">
        <f>G7+J7</f>
        <v>0</v>
      </c>
      <c r="M7" s="83">
        <v>0</v>
      </c>
    </row>
    <row r="8" spans="1:13" ht="25.5" customHeight="1">
      <c r="A8" s="78">
        <v>2</v>
      </c>
      <c r="B8" s="62" t="s">
        <v>176</v>
      </c>
      <c r="C8" s="82">
        <v>3756638</v>
      </c>
      <c r="D8" s="82">
        <v>0</v>
      </c>
      <c r="E8" s="82">
        <v>0</v>
      </c>
      <c r="F8" s="82">
        <f>C8+D8-E8</f>
        <v>3756638</v>
      </c>
      <c r="G8" s="82">
        <v>1083362</v>
      </c>
      <c r="H8" s="82">
        <v>3756638</v>
      </c>
      <c r="I8" s="220">
        <v>0.08</v>
      </c>
      <c r="J8" s="83">
        <v>300531</v>
      </c>
      <c r="K8" s="83">
        <f>H8-J8</f>
        <v>3456107</v>
      </c>
      <c r="L8" s="83">
        <f>G8+J8</f>
        <v>1383893</v>
      </c>
      <c r="M8" s="83">
        <v>0</v>
      </c>
    </row>
    <row r="9" spans="1:13" ht="24" customHeight="1">
      <c r="A9" s="78">
        <v>3</v>
      </c>
      <c r="B9" s="62" t="s">
        <v>177</v>
      </c>
      <c r="C9" s="82">
        <v>0</v>
      </c>
      <c r="D9" s="82"/>
      <c r="E9" s="82"/>
      <c r="F9" s="82">
        <f>C9+D9-E9</f>
        <v>0</v>
      </c>
      <c r="G9" s="82"/>
      <c r="H9" s="82">
        <f>F9-G9</f>
        <v>0</v>
      </c>
      <c r="I9" s="82"/>
      <c r="J9" s="83">
        <f>H9*20/100</f>
        <v>0</v>
      </c>
      <c r="K9" s="83">
        <f>H9-J9</f>
        <v>0</v>
      </c>
      <c r="L9" s="83">
        <f>G9+J9</f>
        <v>0</v>
      </c>
      <c r="M9" s="83">
        <v>0</v>
      </c>
    </row>
    <row r="10" spans="1:13" ht="33.75" customHeight="1">
      <c r="A10" s="78">
        <v>4</v>
      </c>
      <c r="B10" s="81" t="s">
        <v>178</v>
      </c>
      <c r="C10" s="82">
        <v>436043</v>
      </c>
      <c r="D10" s="82">
        <v>0</v>
      </c>
      <c r="E10" s="82">
        <v>0</v>
      </c>
      <c r="F10" s="82">
        <f>C10+D10-E10</f>
        <v>436043</v>
      </c>
      <c r="G10" s="82">
        <v>122357</v>
      </c>
      <c r="H10" s="82">
        <v>436043</v>
      </c>
      <c r="I10" s="220">
        <v>0.12</v>
      </c>
      <c r="J10" s="83">
        <v>52325</v>
      </c>
      <c r="K10" s="83">
        <f>H10-J10</f>
        <v>383718</v>
      </c>
      <c r="L10" s="83">
        <f>G10+J10</f>
        <v>174682</v>
      </c>
      <c r="M10" s="83">
        <v>0</v>
      </c>
    </row>
    <row r="11" spans="1:13" ht="25.5" customHeight="1">
      <c r="A11" s="78">
        <v>5</v>
      </c>
      <c r="B11" s="62"/>
      <c r="C11" s="82"/>
      <c r="D11" s="82"/>
      <c r="E11" s="82"/>
      <c r="F11" s="82"/>
      <c r="G11" s="82"/>
      <c r="H11" s="82"/>
      <c r="I11" s="82"/>
      <c r="J11" s="83"/>
      <c r="K11" s="83"/>
      <c r="L11" s="83"/>
      <c r="M11" s="83"/>
    </row>
    <row r="12" spans="1:13" ht="21" customHeight="1">
      <c r="A12" s="78">
        <v>6</v>
      </c>
      <c r="B12" s="62"/>
      <c r="C12" s="82"/>
      <c r="D12" s="82"/>
      <c r="E12" s="82"/>
      <c r="F12" s="82"/>
      <c r="G12" s="82"/>
      <c r="H12" s="82"/>
      <c r="I12" s="82"/>
      <c r="J12" s="83"/>
      <c r="K12" s="83"/>
      <c r="L12" s="83"/>
      <c r="M12" s="83"/>
    </row>
    <row r="13" spans="1:13" ht="25.5" customHeight="1">
      <c r="A13" s="78">
        <v>7</v>
      </c>
      <c r="B13" s="62"/>
      <c r="C13" s="82"/>
      <c r="D13" s="82"/>
      <c r="E13" s="82"/>
      <c r="F13" s="82"/>
      <c r="G13" s="82"/>
      <c r="H13" s="82"/>
      <c r="I13" s="82"/>
      <c r="J13" s="83"/>
      <c r="K13" s="83"/>
      <c r="L13" s="83"/>
      <c r="M13" s="83"/>
    </row>
    <row r="14" spans="1:13" ht="23.25" customHeight="1">
      <c r="A14" s="78">
        <v>8</v>
      </c>
      <c r="B14" s="62"/>
      <c r="C14" s="82"/>
      <c r="D14" s="82"/>
      <c r="E14" s="82"/>
      <c r="F14" s="82"/>
      <c r="G14" s="82"/>
      <c r="H14" s="82"/>
      <c r="I14" s="82"/>
      <c r="J14" s="83"/>
      <c r="K14" s="83"/>
      <c r="L14" s="83"/>
      <c r="M14" s="83"/>
    </row>
    <row r="15" spans="1:13" ht="21" customHeight="1">
      <c r="A15" s="78"/>
      <c r="B15" s="62"/>
      <c r="C15" s="82"/>
      <c r="D15" s="82"/>
      <c r="E15" s="82"/>
      <c r="F15" s="82"/>
      <c r="G15" s="82"/>
      <c r="H15" s="82"/>
      <c r="I15" s="82"/>
      <c r="J15" s="83"/>
      <c r="K15" s="83"/>
      <c r="L15" s="83"/>
      <c r="M15" s="83"/>
    </row>
    <row r="16" spans="1:13" ht="24" customHeight="1">
      <c r="A16" s="78"/>
      <c r="B16" s="62"/>
      <c r="C16" s="82"/>
      <c r="D16" s="82"/>
      <c r="E16" s="82"/>
      <c r="F16" s="82"/>
      <c r="G16" s="82"/>
      <c r="H16" s="82"/>
      <c r="I16" s="82"/>
      <c r="J16" s="83"/>
      <c r="K16" s="83"/>
      <c r="L16" s="83"/>
      <c r="M16" s="83"/>
    </row>
    <row r="17" spans="1:13" ht="21" customHeight="1">
      <c r="A17" s="78"/>
      <c r="B17" s="62"/>
      <c r="C17" s="82"/>
      <c r="D17" s="82"/>
      <c r="E17" s="82"/>
      <c r="F17" s="82"/>
      <c r="G17" s="82"/>
      <c r="H17" s="82"/>
      <c r="I17" s="82"/>
      <c r="J17" s="83"/>
      <c r="K17" s="83"/>
      <c r="L17" s="83"/>
      <c r="M17" s="83"/>
    </row>
    <row r="18" spans="1:15" ht="28.5" customHeight="1">
      <c r="A18" s="78"/>
      <c r="B18" s="16" t="s">
        <v>160</v>
      </c>
      <c r="C18" s="84">
        <f>SUM(C7:C17)</f>
        <v>4192681</v>
      </c>
      <c r="D18" s="84">
        <f aca="true" t="shared" si="0" ref="D18:M18">SUM(D7:D17)</f>
        <v>0</v>
      </c>
      <c r="E18" s="84">
        <f t="shared" si="0"/>
        <v>0</v>
      </c>
      <c r="F18" s="84">
        <f t="shared" si="0"/>
        <v>4192681</v>
      </c>
      <c r="G18" s="84">
        <f t="shared" si="0"/>
        <v>1205719</v>
      </c>
      <c r="H18" s="84">
        <f t="shared" si="0"/>
        <v>4192681</v>
      </c>
      <c r="I18" s="84"/>
      <c r="J18" s="84">
        <f t="shared" si="0"/>
        <v>352856</v>
      </c>
      <c r="K18" s="84">
        <f t="shared" si="0"/>
        <v>3839825</v>
      </c>
      <c r="L18" s="84">
        <f t="shared" si="0"/>
        <v>1558575</v>
      </c>
      <c r="M18" s="84">
        <f t="shared" si="0"/>
        <v>0</v>
      </c>
      <c r="O18" s="257"/>
    </row>
    <row r="19" spans="1:9" ht="15" customHeight="1">
      <c r="A19" s="60"/>
      <c r="B19" s="60"/>
      <c r="C19" s="60"/>
      <c r="D19" s="60"/>
      <c r="E19" s="60"/>
      <c r="F19" s="60"/>
      <c r="G19" s="60"/>
      <c r="H19" s="60"/>
      <c r="I19" s="60"/>
    </row>
    <row r="20" spans="1:9" ht="24.75" customHeight="1">
      <c r="A20" s="60"/>
      <c r="B20" s="60"/>
      <c r="C20" s="60"/>
      <c r="D20" s="60"/>
      <c r="E20" s="60"/>
      <c r="F20" s="60"/>
      <c r="G20" s="195" t="s">
        <v>179</v>
      </c>
      <c r="H20" s="195"/>
      <c r="I20" s="195"/>
    </row>
    <row r="21" spans="1:9" ht="15" customHeight="1">
      <c r="A21" s="60" t="s">
        <v>180</v>
      </c>
      <c r="B21" s="60"/>
      <c r="C21" s="60"/>
      <c r="D21" s="60"/>
      <c r="E21" s="60"/>
      <c r="F21" s="60"/>
      <c r="G21" s="195" t="s">
        <v>461</v>
      </c>
      <c r="H21" s="195"/>
      <c r="I21" s="195"/>
    </row>
    <row r="22" spans="1:9" ht="24.75" customHeight="1">
      <c r="A22" s="60"/>
      <c r="B22" s="60"/>
      <c r="C22" s="60"/>
      <c r="D22" s="60"/>
      <c r="E22" s="60"/>
      <c r="F22" s="60"/>
      <c r="G22" s="60"/>
      <c r="H22" s="60"/>
      <c r="I22" s="60"/>
    </row>
    <row r="23" spans="1:9" ht="24.75" customHeight="1">
      <c r="A23" s="60"/>
      <c r="B23" s="60"/>
      <c r="C23" s="60"/>
      <c r="D23" s="60"/>
      <c r="E23" s="60"/>
      <c r="F23" s="60"/>
      <c r="G23" s="60"/>
      <c r="H23" s="60"/>
      <c r="I23" s="60"/>
    </row>
    <row r="24" spans="1:9" ht="24.75" customHeight="1">
      <c r="A24" s="60"/>
      <c r="B24" s="60"/>
      <c r="C24" s="60"/>
      <c r="D24" s="60"/>
      <c r="E24" s="60"/>
      <c r="F24" s="60"/>
      <c r="G24" s="60"/>
      <c r="H24" s="60"/>
      <c r="I24" s="60"/>
    </row>
    <row r="25" spans="1:9" ht="24.75" customHeight="1">
      <c r="A25" s="60"/>
      <c r="B25" s="60"/>
      <c r="C25" s="60"/>
      <c r="D25" s="60"/>
      <c r="E25" s="60"/>
      <c r="F25" s="60"/>
      <c r="G25" s="60"/>
      <c r="H25" s="60"/>
      <c r="I25" s="60"/>
    </row>
    <row r="26" spans="1:9" ht="15">
      <c r="A26" s="60"/>
      <c r="B26" s="60"/>
      <c r="C26" s="60"/>
      <c r="D26" s="60"/>
      <c r="E26" s="60"/>
      <c r="F26" s="60"/>
      <c r="G26" s="60"/>
      <c r="H26" s="60"/>
      <c r="I26" s="60"/>
    </row>
    <row r="27" spans="1:9" ht="15">
      <c r="A27" s="60"/>
      <c r="B27" s="60"/>
      <c r="C27" s="60"/>
      <c r="D27" s="60"/>
      <c r="E27" s="60"/>
      <c r="F27" s="60"/>
      <c r="G27" s="60"/>
      <c r="H27" s="60"/>
      <c r="I27" s="60"/>
    </row>
    <row r="28" spans="1:9" ht="15">
      <c r="A28" s="60"/>
      <c r="B28" s="60"/>
      <c r="C28" s="60"/>
      <c r="D28" s="60"/>
      <c r="E28" s="60"/>
      <c r="F28" s="60"/>
      <c r="G28" s="60"/>
      <c r="H28" s="60"/>
      <c r="I28" s="60"/>
    </row>
    <row r="29" spans="1:9" ht="15">
      <c r="A29" s="60"/>
      <c r="B29" s="60"/>
      <c r="C29" s="60"/>
      <c r="D29" s="60"/>
      <c r="E29" s="60"/>
      <c r="F29" s="60"/>
      <c r="G29" s="60"/>
      <c r="H29" s="60"/>
      <c r="I29" s="60"/>
    </row>
    <row r="30" spans="1:9" ht="15">
      <c r="A30" s="60"/>
      <c r="B30" s="60"/>
      <c r="C30" s="60"/>
      <c r="D30" s="60"/>
      <c r="E30" s="60"/>
      <c r="F30" s="60"/>
      <c r="G30" s="60"/>
      <c r="H30" s="60"/>
      <c r="I30" s="60"/>
    </row>
    <row r="31" spans="1:9" ht="15">
      <c r="A31" s="60"/>
      <c r="B31" s="60"/>
      <c r="C31" s="60"/>
      <c r="D31" s="60"/>
      <c r="E31" s="60"/>
      <c r="F31" s="60"/>
      <c r="G31" s="60"/>
      <c r="H31" s="60"/>
      <c r="I31" s="60"/>
    </row>
    <row r="32" spans="1:9" ht="15">
      <c r="A32" s="60"/>
      <c r="B32" s="60"/>
      <c r="C32" s="60"/>
      <c r="D32" s="60"/>
      <c r="E32" s="60"/>
      <c r="F32" s="60"/>
      <c r="G32" s="60"/>
      <c r="H32" s="60"/>
      <c r="I32" s="60"/>
    </row>
    <row r="33" spans="1:9" ht="15">
      <c r="A33" s="60"/>
      <c r="B33" s="60"/>
      <c r="C33" s="60"/>
      <c r="D33" s="60"/>
      <c r="E33" s="60"/>
      <c r="F33" s="60"/>
      <c r="G33" s="60"/>
      <c r="H33" s="60"/>
      <c r="I33" s="60"/>
    </row>
    <row r="34" spans="1:9" ht="15">
      <c r="A34" s="60"/>
      <c r="B34" s="60"/>
      <c r="C34" s="60"/>
      <c r="D34" s="60"/>
      <c r="E34" s="60"/>
      <c r="F34" s="60"/>
      <c r="G34" s="60"/>
      <c r="H34" s="60"/>
      <c r="I34" s="60"/>
    </row>
    <row r="35" spans="1:9" ht="15">
      <c r="A35" s="60"/>
      <c r="B35" s="60"/>
      <c r="C35" s="60"/>
      <c r="D35" s="60"/>
      <c r="E35" s="60"/>
      <c r="F35" s="60"/>
      <c r="G35" s="60"/>
      <c r="H35" s="60"/>
      <c r="I35" s="60"/>
    </row>
    <row r="36" spans="1:9" ht="15">
      <c r="A36" s="60"/>
      <c r="B36" s="60"/>
      <c r="C36" s="60"/>
      <c r="D36" s="60"/>
      <c r="E36" s="60"/>
      <c r="F36" s="60"/>
      <c r="G36" s="60"/>
      <c r="H36" s="60"/>
      <c r="I36" s="60"/>
    </row>
    <row r="37" spans="1:9" ht="15">
      <c r="A37" s="60"/>
      <c r="B37" s="60"/>
      <c r="C37" s="60"/>
      <c r="D37" s="60"/>
      <c r="E37" s="60"/>
      <c r="F37" s="60"/>
      <c r="G37" s="60"/>
      <c r="H37" s="60"/>
      <c r="I37" s="60"/>
    </row>
    <row r="38" spans="1:9" ht="15">
      <c r="A38" s="60"/>
      <c r="B38" s="60"/>
      <c r="C38" s="60"/>
      <c r="D38" s="60"/>
      <c r="E38" s="60"/>
      <c r="F38" s="60"/>
      <c r="G38" s="60"/>
      <c r="H38" s="60"/>
      <c r="I38" s="60"/>
    </row>
    <row r="39" spans="1:9" ht="15">
      <c r="A39" s="60"/>
      <c r="B39" s="60"/>
      <c r="C39" s="60"/>
      <c r="D39" s="60"/>
      <c r="E39" s="60"/>
      <c r="F39" s="60"/>
      <c r="G39" s="60"/>
      <c r="H39" s="60"/>
      <c r="I39" s="60"/>
    </row>
    <row r="40" spans="1:9" ht="15">
      <c r="A40" s="60"/>
      <c r="B40" s="60"/>
      <c r="C40" s="60"/>
      <c r="D40" s="60"/>
      <c r="E40" s="60"/>
      <c r="F40" s="60"/>
      <c r="G40" s="60"/>
      <c r="H40" s="60"/>
      <c r="I40" s="60"/>
    </row>
    <row r="41" spans="1:9" ht="15">
      <c r="A41" s="60"/>
      <c r="B41" s="60"/>
      <c r="C41" s="60"/>
      <c r="D41" s="60"/>
      <c r="E41" s="60"/>
      <c r="F41" s="60"/>
      <c r="G41" s="60"/>
      <c r="H41" s="60"/>
      <c r="I41" s="60"/>
    </row>
    <row r="42" spans="1:9" ht="15">
      <c r="A42" s="60"/>
      <c r="B42" s="60"/>
      <c r="C42" s="60"/>
      <c r="D42" s="60"/>
      <c r="E42" s="60"/>
      <c r="F42" s="60"/>
      <c r="G42" s="60"/>
      <c r="H42" s="60"/>
      <c r="I42" s="60"/>
    </row>
    <row r="43" spans="1:9" ht="15">
      <c r="A43" s="60"/>
      <c r="B43" s="60"/>
      <c r="C43" s="60"/>
      <c r="D43" s="60"/>
      <c r="E43" s="60"/>
      <c r="F43" s="60"/>
      <c r="G43" s="60"/>
      <c r="H43" s="60"/>
      <c r="I43" s="60"/>
    </row>
    <row r="44" spans="1:9" ht="15">
      <c r="A44" s="60"/>
      <c r="B44" s="60"/>
      <c r="C44" s="60"/>
      <c r="D44" s="60"/>
      <c r="E44" s="60"/>
      <c r="F44" s="60"/>
      <c r="G44" s="60"/>
      <c r="H44" s="60"/>
      <c r="I44" s="60"/>
    </row>
    <row r="45" spans="1:9" ht="15">
      <c r="A45" s="60"/>
      <c r="B45" s="60"/>
      <c r="C45" s="60"/>
      <c r="D45" s="60"/>
      <c r="E45" s="60"/>
      <c r="F45" s="60"/>
      <c r="G45" s="60"/>
      <c r="H45" s="60"/>
      <c r="I45" s="60"/>
    </row>
    <row r="46" spans="1:9" ht="15">
      <c r="A46" s="60"/>
      <c r="B46" s="60"/>
      <c r="C46" s="60"/>
      <c r="D46" s="60"/>
      <c r="E46" s="60"/>
      <c r="F46" s="60"/>
      <c r="G46" s="60"/>
      <c r="H46" s="60"/>
      <c r="I46" s="60"/>
    </row>
    <row r="47" spans="1:9" ht="15">
      <c r="A47" s="60"/>
      <c r="B47" s="60"/>
      <c r="C47" s="60"/>
      <c r="D47" s="60"/>
      <c r="E47" s="60"/>
      <c r="F47" s="60"/>
      <c r="G47" s="60"/>
      <c r="H47" s="60"/>
      <c r="I47" s="60"/>
    </row>
    <row r="48" spans="1:9" ht="15">
      <c r="A48" s="60"/>
      <c r="B48" s="60"/>
      <c r="C48" s="60"/>
      <c r="D48" s="60"/>
      <c r="E48" s="60"/>
      <c r="F48" s="60"/>
      <c r="G48" s="60"/>
      <c r="H48" s="60"/>
      <c r="I48" s="60"/>
    </row>
    <row r="49" spans="1:9" ht="15">
      <c r="A49" s="60"/>
      <c r="B49" s="60"/>
      <c r="C49" s="60"/>
      <c r="D49" s="60"/>
      <c r="E49" s="60"/>
      <c r="F49" s="60"/>
      <c r="G49" s="60"/>
      <c r="H49" s="60"/>
      <c r="I49" s="60"/>
    </row>
    <row r="50" spans="1:9" ht="15">
      <c r="A50" s="60"/>
      <c r="B50" s="60"/>
      <c r="C50" s="60"/>
      <c r="D50" s="60"/>
      <c r="E50" s="60"/>
      <c r="F50" s="60"/>
      <c r="G50" s="60"/>
      <c r="H50" s="60"/>
      <c r="I50" s="60"/>
    </row>
    <row r="51" spans="1:9" ht="15">
      <c r="A51" s="60"/>
      <c r="B51" s="60"/>
      <c r="C51" s="60"/>
      <c r="D51" s="60"/>
      <c r="E51" s="60"/>
      <c r="F51" s="60"/>
      <c r="G51" s="60"/>
      <c r="H51" s="60"/>
      <c r="I51" s="60"/>
    </row>
    <row r="52" spans="1:9" ht="15">
      <c r="A52" s="60"/>
      <c r="B52" s="60"/>
      <c r="C52" s="60"/>
      <c r="D52" s="60"/>
      <c r="E52" s="60"/>
      <c r="F52" s="60"/>
      <c r="G52" s="60"/>
      <c r="H52" s="60"/>
      <c r="I52" s="60"/>
    </row>
    <row r="53" spans="1:9" ht="15">
      <c r="A53" s="60"/>
      <c r="B53" s="60"/>
      <c r="C53" s="60"/>
      <c r="D53" s="60"/>
      <c r="E53" s="60"/>
      <c r="F53" s="60"/>
      <c r="G53" s="60"/>
      <c r="H53" s="60"/>
      <c r="I53" s="60"/>
    </row>
  </sheetData>
  <sheetProtection/>
  <printOptions horizontalCentered="1"/>
  <pageMargins left="0.5905511811023623" right="0.1968503937007874" top="0.5905511811023623" bottom="0.1968503937007874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5.57421875" style="0" customWidth="1"/>
    <col min="2" max="2" width="36.28125" style="0" customWidth="1"/>
    <col min="3" max="3" width="11.8515625" style="0" customWidth="1"/>
  </cols>
  <sheetData>
    <row r="2" ht="15">
      <c r="A2" t="s">
        <v>469</v>
      </c>
    </row>
    <row r="3" spans="1:2" ht="15">
      <c r="A3" t="s">
        <v>277</v>
      </c>
      <c r="B3" t="s">
        <v>487</v>
      </c>
    </row>
    <row r="4" ht="15">
      <c r="E4" t="s">
        <v>308</v>
      </c>
    </row>
    <row r="6" spans="2:5" ht="15">
      <c r="B6" t="s">
        <v>278</v>
      </c>
      <c r="E6" t="s">
        <v>309</v>
      </c>
    </row>
    <row r="7" spans="1:6" ht="15">
      <c r="A7" s="222"/>
      <c r="B7" s="224" t="s">
        <v>279</v>
      </c>
      <c r="C7" s="223" t="s">
        <v>280</v>
      </c>
      <c r="D7" s="224" t="s">
        <v>282</v>
      </c>
      <c r="E7" s="223" t="s">
        <v>529</v>
      </c>
      <c r="F7" s="224" t="s">
        <v>429</v>
      </c>
    </row>
    <row r="8" spans="1:6" ht="15">
      <c r="A8" s="99"/>
      <c r="B8" s="186"/>
      <c r="C8" s="100" t="s">
        <v>281</v>
      </c>
      <c r="D8" s="186" t="s">
        <v>283</v>
      </c>
      <c r="E8" s="100"/>
      <c r="F8" s="186"/>
    </row>
    <row r="9" spans="1:6" ht="15">
      <c r="A9" s="5">
        <v>1</v>
      </c>
      <c r="B9" s="226" t="s">
        <v>285</v>
      </c>
      <c r="C9" s="226">
        <v>70</v>
      </c>
      <c r="D9" s="226">
        <v>11100</v>
      </c>
      <c r="E9" s="5">
        <f>E11</f>
        <v>2782</v>
      </c>
      <c r="F9" s="5">
        <f>F11</f>
        <v>2689</v>
      </c>
    </row>
    <row r="10" spans="1:6" ht="15">
      <c r="A10" s="5" t="s">
        <v>287</v>
      </c>
      <c r="B10" s="227" t="s">
        <v>289</v>
      </c>
      <c r="C10" s="5" t="s">
        <v>286</v>
      </c>
      <c r="D10" s="5">
        <v>11101</v>
      </c>
      <c r="E10" s="5"/>
      <c r="F10" s="5"/>
    </row>
    <row r="11" spans="1:6" ht="15">
      <c r="A11" s="5" t="s">
        <v>288</v>
      </c>
      <c r="B11" s="227" t="s">
        <v>292</v>
      </c>
      <c r="C11" s="5">
        <v>704</v>
      </c>
      <c r="D11" s="5">
        <v>11102</v>
      </c>
      <c r="E11" s="5">
        <v>2782</v>
      </c>
      <c r="F11" s="5">
        <v>2689</v>
      </c>
    </row>
    <row r="12" spans="1:6" ht="15">
      <c r="A12" s="5" t="s">
        <v>290</v>
      </c>
      <c r="B12" s="227" t="s">
        <v>291</v>
      </c>
      <c r="C12" s="5">
        <v>705</v>
      </c>
      <c r="D12" s="5">
        <v>11103</v>
      </c>
      <c r="E12" s="5"/>
      <c r="F12" s="5"/>
    </row>
    <row r="13" spans="1:6" ht="15">
      <c r="A13" s="226">
        <v>2</v>
      </c>
      <c r="B13" s="228" t="s">
        <v>293</v>
      </c>
      <c r="C13" s="226">
        <v>708</v>
      </c>
      <c r="D13" s="226">
        <v>11104</v>
      </c>
      <c r="E13" s="5"/>
      <c r="F13" s="5"/>
    </row>
    <row r="14" spans="1:6" ht="15">
      <c r="A14" s="5" t="s">
        <v>287</v>
      </c>
      <c r="B14" s="227" t="s">
        <v>294</v>
      </c>
      <c r="C14" s="5">
        <v>7081</v>
      </c>
      <c r="D14" s="5">
        <v>111041</v>
      </c>
      <c r="E14" s="5"/>
      <c r="F14" s="5"/>
    </row>
    <row r="15" spans="1:6" ht="15">
      <c r="A15" s="5" t="s">
        <v>288</v>
      </c>
      <c r="B15" s="227" t="s">
        <v>295</v>
      </c>
      <c r="C15" s="5">
        <v>7082</v>
      </c>
      <c r="D15" s="5">
        <v>111042</v>
      </c>
      <c r="E15" s="5"/>
      <c r="F15" s="5"/>
    </row>
    <row r="16" spans="1:6" ht="15">
      <c r="A16" s="224" t="s">
        <v>290</v>
      </c>
      <c r="B16" s="229" t="s">
        <v>296</v>
      </c>
      <c r="C16" s="224">
        <v>7083</v>
      </c>
      <c r="D16" s="224">
        <v>111043</v>
      </c>
      <c r="E16" s="224"/>
      <c r="F16" s="224"/>
    </row>
    <row r="17" spans="1:6" ht="15">
      <c r="A17" s="230">
        <v>3</v>
      </c>
      <c r="B17" s="236" t="s">
        <v>297</v>
      </c>
      <c r="C17" s="231"/>
      <c r="D17" s="234"/>
      <c r="E17" s="223"/>
      <c r="F17" s="224"/>
    </row>
    <row r="18" spans="1:6" ht="15">
      <c r="A18" s="232"/>
      <c r="B18" s="237" t="s">
        <v>298</v>
      </c>
      <c r="C18" s="233">
        <v>71</v>
      </c>
      <c r="D18" s="235">
        <v>11201</v>
      </c>
      <c r="E18" s="100"/>
      <c r="F18" s="186"/>
    </row>
    <row r="19" spans="1:6" ht="15">
      <c r="A19" s="5"/>
      <c r="B19" s="227" t="s">
        <v>299</v>
      </c>
      <c r="C19" s="5"/>
      <c r="D19" s="5">
        <v>112011</v>
      </c>
      <c r="E19" s="5"/>
      <c r="F19" s="5"/>
    </row>
    <row r="20" spans="1:6" ht="15">
      <c r="A20" s="5"/>
      <c r="B20" s="227" t="s">
        <v>300</v>
      </c>
      <c r="C20" s="5"/>
      <c r="D20" s="5">
        <v>112012</v>
      </c>
      <c r="E20" s="5"/>
      <c r="F20" s="5"/>
    </row>
    <row r="21" spans="1:6" ht="15">
      <c r="A21" s="230">
        <v>4</v>
      </c>
      <c r="B21" s="236" t="s">
        <v>301</v>
      </c>
      <c r="C21" s="231"/>
      <c r="D21" s="234"/>
      <c r="E21" s="223"/>
      <c r="F21" s="224"/>
    </row>
    <row r="22" spans="1:6" ht="15">
      <c r="A22" s="232"/>
      <c r="B22" s="237" t="s">
        <v>302</v>
      </c>
      <c r="C22" s="233">
        <v>72</v>
      </c>
      <c r="D22" s="235">
        <v>11300</v>
      </c>
      <c r="E22" s="100"/>
      <c r="F22" s="186"/>
    </row>
    <row r="23" spans="2:6" ht="15">
      <c r="B23" s="229" t="s">
        <v>303</v>
      </c>
      <c r="C23" s="234"/>
      <c r="D23" s="234">
        <v>11301</v>
      </c>
      <c r="E23" s="224"/>
      <c r="F23" s="224"/>
    </row>
    <row r="24" spans="1:6" ht="15">
      <c r="A24" s="226">
        <v>5</v>
      </c>
      <c r="B24" s="228" t="s">
        <v>304</v>
      </c>
      <c r="C24" s="226">
        <v>73</v>
      </c>
      <c r="D24" s="226">
        <v>11400</v>
      </c>
      <c r="E24" s="5"/>
      <c r="F24" s="5"/>
    </row>
    <row r="25" spans="1:6" ht="15">
      <c r="A25" s="226">
        <v>6</v>
      </c>
      <c r="B25" s="228" t="s">
        <v>73</v>
      </c>
      <c r="C25" s="226">
        <v>75</v>
      </c>
      <c r="D25" s="226">
        <v>11500</v>
      </c>
      <c r="E25" s="5"/>
      <c r="F25" s="5"/>
    </row>
    <row r="26" spans="1:6" ht="15">
      <c r="A26" s="226">
        <v>7</v>
      </c>
      <c r="B26" s="228" t="s">
        <v>305</v>
      </c>
      <c r="C26" s="226">
        <v>77</v>
      </c>
      <c r="D26" s="226">
        <v>11600</v>
      </c>
      <c r="E26" s="5"/>
      <c r="F26" s="5"/>
    </row>
    <row r="27" spans="1:6" ht="15">
      <c r="A27" s="238" t="s">
        <v>14</v>
      </c>
      <c r="B27" s="228" t="s">
        <v>306</v>
      </c>
      <c r="C27" s="226"/>
      <c r="D27" s="226">
        <v>11800</v>
      </c>
      <c r="E27" s="5">
        <f>E9+E13+E18+E21+E24+E25+E26</f>
        <v>2782</v>
      </c>
      <c r="F27" s="5">
        <f>F9+F13+F18+F21+F24+F25+F26</f>
        <v>2689</v>
      </c>
    </row>
    <row r="30" spans="3:4" ht="15">
      <c r="C30" s="225" t="s">
        <v>307</v>
      </c>
      <c r="D30" s="225"/>
    </row>
    <row r="31" spans="3:4" ht="15">
      <c r="C31" s="225" t="s">
        <v>470</v>
      </c>
      <c r="D31" s="2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37">
      <selection activeCell="G56" sqref="G56"/>
    </sheetView>
  </sheetViews>
  <sheetFormatPr defaultColWidth="9.140625" defaultRowHeight="15"/>
  <cols>
    <col min="2" max="2" width="12.28125" style="0" customWidth="1"/>
    <col min="3" max="3" width="36.28125" style="0" customWidth="1"/>
    <col min="4" max="4" width="25.421875" style="0" customWidth="1"/>
  </cols>
  <sheetData>
    <row r="1" spans="1:3" ht="15">
      <c r="A1" s="225" t="s">
        <v>468</v>
      </c>
      <c r="B1" s="225"/>
      <c r="C1" s="225"/>
    </row>
    <row r="2" spans="1:4" ht="15">
      <c r="A2" s="225" t="s">
        <v>277</v>
      </c>
      <c r="B2" s="225" t="s">
        <v>460</v>
      </c>
      <c r="C2" s="225"/>
      <c r="D2" t="s">
        <v>344</v>
      </c>
    </row>
    <row r="3" ht="15">
      <c r="D3" s="240" t="s">
        <v>345</v>
      </c>
    </row>
    <row r="4" spans="1:4" ht="15">
      <c r="A4" s="226"/>
      <c r="B4" s="226"/>
      <c r="C4" s="226" t="s">
        <v>310</v>
      </c>
      <c r="D4" s="226" t="s">
        <v>311</v>
      </c>
    </row>
    <row r="5" spans="1:4" ht="15.75">
      <c r="A5" s="244">
        <v>1</v>
      </c>
      <c r="B5" s="245" t="s">
        <v>312</v>
      </c>
      <c r="C5" s="244" t="s">
        <v>313</v>
      </c>
      <c r="D5" s="244"/>
    </row>
    <row r="6" spans="1:4" ht="15.75">
      <c r="A6" s="244">
        <v>2</v>
      </c>
      <c r="B6" s="245" t="s">
        <v>312</v>
      </c>
      <c r="C6" s="244" t="s">
        <v>314</v>
      </c>
      <c r="D6" s="244"/>
    </row>
    <row r="7" spans="1:4" ht="15.75">
      <c r="A7" s="244">
        <v>3</v>
      </c>
      <c r="B7" s="245" t="s">
        <v>312</v>
      </c>
      <c r="C7" s="244" t="s">
        <v>315</v>
      </c>
      <c r="D7" s="244"/>
    </row>
    <row r="8" spans="1:4" ht="15.75">
      <c r="A8" s="244">
        <v>4</v>
      </c>
      <c r="B8" s="245" t="s">
        <v>312</v>
      </c>
      <c r="C8" s="244" t="s">
        <v>316</v>
      </c>
      <c r="D8" s="244"/>
    </row>
    <row r="9" spans="1:4" ht="15.75">
      <c r="A9" s="244">
        <v>5</v>
      </c>
      <c r="B9" s="245" t="s">
        <v>312</v>
      </c>
      <c r="C9" s="244" t="s">
        <v>317</v>
      </c>
      <c r="D9" s="244"/>
    </row>
    <row r="10" spans="1:4" ht="15.75">
      <c r="A10" s="244">
        <v>6</v>
      </c>
      <c r="B10" s="245" t="s">
        <v>312</v>
      </c>
      <c r="C10" s="244" t="s">
        <v>318</v>
      </c>
      <c r="D10" s="244"/>
    </row>
    <row r="11" spans="1:4" ht="15.75">
      <c r="A11" s="244">
        <v>7</v>
      </c>
      <c r="B11" s="245" t="s">
        <v>312</v>
      </c>
      <c r="C11" s="244" t="s">
        <v>319</v>
      </c>
      <c r="D11" s="244"/>
    </row>
    <row r="12" spans="1:4" ht="15.75">
      <c r="A12" s="244">
        <v>8</v>
      </c>
      <c r="B12" s="245" t="s">
        <v>312</v>
      </c>
      <c r="C12" s="244" t="s">
        <v>320</v>
      </c>
      <c r="D12" s="244"/>
    </row>
    <row r="13" spans="1:4" ht="15.75">
      <c r="A13" s="244" t="s">
        <v>14</v>
      </c>
      <c r="B13" s="245"/>
      <c r="C13" s="245" t="s">
        <v>321</v>
      </c>
      <c r="D13" s="244"/>
    </row>
    <row r="14" spans="1:4" ht="15.75">
      <c r="A14" s="244">
        <v>9</v>
      </c>
      <c r="B14" s="245" t="s">
        <v>322</v>
      </c>
      <c r="C14" s="244" t="s">
        <v>323</v>
      </c>
      <c r="D14" s="244"/>
    </row>
    <row r="15" spans="1:4" ht="15.75">
      <c r="A15" s="244">
        <v>10</v>
      </c>
      <c r="B15" s="245" t="s">
        <v>322</v>
      </c>
      <c r="C15" s="244" t="s">
        <v>324</v>
      </c>
      <c r="D15" s="244"/>
    </row>
    <row r="16" spans="1:4" ht="15.75">
      <c r="A16" s="244">
        <v>11</v>
      </c>
      <c r="B16" s="245" t="s">
        <v>322</v>
      </c>
      <c r="C16" s="244" t="s">
        <v>325</v>
      </c>
      <c r="D16" s="244"/>
    </row>
    <row r="17" spans="1:4" ht="15.75">
      <c r="A17" s="245" t="s">
        <v>30</v>
      </c>
      <c r="B17" s="245"/>
      <c r="C17" s="245" t="s">
        <v>326</v>
      </c>
      <c r="D17" s="245"/>
    </row>
    <row r="18" spans="1:4" ht="15.75">
      <c r="A18" s="244">
        <v>12</v>
      </c>
      <c r="B18" s="245" t="s">
        <v>327</v>
      </c>
      <c r="C18" s="244" t="s">
        <v>328</v>
      </c>
      <c r="D18" s="244"/>
    </row>
    <row r="19" spans="1:4" ht="15.75">
      <c r="A19" s="244">
        <v>13</v>
      </c>
      <c r="B19" s="245" t="s">
        <v>327</v>
      </c>
      <c r="C19" s="244" t="s">
        <v>329</v>
      </c>
      <c r="D19" s="244"/>
    </row>
    <row r="20" spans="1:4" ht="15.75">
      <c r="A20" s="244">
        <v>14</v>
      </c>
      <c r="B20" s="245" t="s">
        <v>327</v>
      </c>
      <c r="C20" s="244" t="s">
        <v>330</v>
      </c>
      <c r="D20" s="244"/>
    </row>
    <row r="21" spans="1:4" ht="15.75">
      <c r="A21" s="244">
        <v>15</v>
      </c>
      <c r="B21" s="245" t="s">
        <v>327</v>
      </c>
      <c r="C21" s="244" t="s">
        <v>331</v>
      </c>
      <c r="D21" s="244"/>
    </row>
    <row r="22" spans="1:4" ht="15.75">
      <c r="A22" s="244">
        <v>16</v>
      </c>
      <c r="B22" s="245" t="s">
        <v>327</v>
      </c>
      <c r="C22" s="244" t="s">
        <v>332</v>
      </c>
      <c r="D22" s="244"/>
    </row>
    <row r="23" spans="1:4" ht="15.75">
      <c r="A23" s="244">
        <v>17</v>
      </c>
      <c r="B23" s="245" t="s">
        <v>327</v>
      </c>
      <c r="C23" s="244" t="s">
        <v>333</v>
      </c>
      <c r="D23" s="244"/>
    </row>
    <row r="24" spans="1:4" ht="15.75">
      <c r="A24" s="244">
        <v>18</v>
      </c>
      <c r="B24" s="245" t="s">
        <v>327</v>
      </c>
      <c r="C24" s="244" t="s">
        <v>334</v>
      </c>
      <c r="D24" s="244"/>
    </row>
    <row r="25" spans="1:4" ht="15.75">
      <c r="A25" s="244">
        <v>19</v>
      </c>
      <c r="B25" s="245" t="s">
        <v>327</v>
      </c>
      <c r="C25" s="244" t="s">
        <v>335</v>
      </c>
      <c r="D25" s="244"/>
    </row>
    <row r="26" spans="1:4" ht="15.75">
      <c r="A26" s="245" t="s">
        <v>56</v>
      </c>
      <c r="B26" s="245"/>
      <c r="C26" s="245" t="s">
        <v>336</v>
      </c>
      <c r="D26" s="245"/>
    </row>
    <row r="27" spans="1:4" ht="15.75">
      <c r="A27" s="244">
        <v>20</v>
      </c>
      <c r="B27" s="245" t="s">
        <v>337</v>
      </c>
      <c r="C27" s="244" t="s">
        <v>338</v>
      </c>
      <c r="D27" s="244"/>
    </row>
    <row r="28" spans="1:4" ht="15.75">
      <c r="A28" s="244">
        <v>21</v>
      </c>
      <c r="B28" s="245" t="s">
        <v>337</v>
      </c>
      <c r="C28" s="244" t="s">
        <v>339</v>
      </c>
      <c r="D28" s="244"/>
    </row>
    <row r="29" spans="1:4" ht="15.75">
      <c r="A29" s="244">
        <v>22</v>
      </c>
      <c r="B29" s="245" t="s">
        <v>337</v>
      </c>
      <c r="C29" s="244" t="s">
        <v>340</v>
      </c>
      <c r="D29" s="244"/>
    </row>
    <row r="30" spans="1:4" ht="15.75">
      <c r="A30" s="244">
        <v>23</v>
      </c>
      <c r="B30" s="245" t="s">
        <v>337</v>
      </c>
      <c r="C30" s="244" t="s">
        <v>341</v>
      </c>
      <c r="D30" s="244"/>
    </row>
    <row r="31" spans="1:4" ht="15.75">
      <c r="A31" s="245" t="s">
        <v>343</v>
      </c>
      <c r="B31" s="245"/>
      <c r="C31" s="245" t="s">
        <v>342</v>
      </c>
      <c r="D31" s="244"/>
    </row>
    <row r="32" spans="1:4" ht="15.75">
      <c r="A32" s="244">
        <v>24</v>
      </c>
      <c r="B32" s="245" t="s">
        <v>346</v>
      </c>
      <c r="C32" s="244" t="s">
        <v>347</v>
      </c>
      <c r="D32" s="244"/>
    </row>
    <row r="33" spans="1:4" ht="15.75">
      <c r="A33" s="244">
        <v>25</v>
      </c>
      <c r="B33" s="245" t="s">
        <v>346</v>
      </c>
      <c r="C33" s="244" t="s">
        <v>348</v>
      </c>
      <c r="D33" s="244"/>
    </row>
    <row r="34" spans="1:4" ht="15.75">
      <c r="A34" s="244">
        <v>26</v>
      </c>
      <c r="B34" s="245" t="s">
        <v>346</v>
      </c>
      <c r="C34" s="244" t="s">
        <v>349</v>
      </c>
      <c r="D34" s="244"/>
    </row>
    <row r="35" spans="1:4" ht="15.75">
      <c r="A35" s="244">
        <v>27</v>
      </c>
      <c r="B35" s="245" t="s">
        <v>346</v>
      </c>
      <c r="C35" s="244" t="s">
        <v>350</v>
      </c>
      <c r="D35" s="244"/>
    </row>
    <row r="36" spans="1:4" ht="15.75">
      <c r="A36" s="244">
        <v>28</v>
      </c>
      <c r="B36" s="245" t="s">
        <v>346</v>
      </c>
      <c r="C36" s="244" t="s">
        <v>351</v>
      </c>
      <c r="D36" s="5"/>
    </row>
    <row r="37" spans="1:4" ht="15.75">
      <c r="A37" s="244">
        <v>29</v>
      </c>
      <c r="B37" s="245" t="s">
        <v>346</v>
      </c>
      <c r="C37" s="244" t="s">
        <v>352</v>
      </c>
      <c r="D37" s="5"/>
    </row>
    <row r="38" spans="1:4" ht="15.75">
      <c r="A38" s="244">
        <v>30</v>
      </c>
      <c r="B38" s="245" t="s">
        <v>346</v>
      </c>
      <c r="C38" s="244" t="s">
        <v>353</v>
      </c>
      <c r="D38" s="5"/>
    </row>
    <row r="39" spans="1:4" ht="15.75">
      <c r="A39" s="244">
        <v>31</v>
      </c>
      <c r="B39" s="245" t="s">
        <v>346</v>
      </c>
      <c r="C39" s="244" t="s">
        <v>354</v>
      </c>
      <c r="D39" s="5"/>
    </row>
    <row r="40" spans="1:4" ht="15.75">
      <c r="A40" s="244">
        <v>32</v>
      </c>
      <c r="B40" s="245" t="s">
        <v>346</v>
      </c>
      <c r="C40" s="244" t="s">
        <v>355</v>
      </c>
      <c r="D40" s="5"/>
    </row>
    <row r="41" spans="1:4" ht="15.75">
      <c r="A41" s="244">
        <v>33</v>
      </c>
      <c r="B41" s="245" t="s">
        <v>346</v>
      </c>
      <c r="C41" s="244" t="s">
        <v>356</v>
      </c>
      <c r="D41" s="5"/>
    </row>
    <row r="42" spans="1:4" ht="15.75">
      <c r="A42" s="244">
        <v>34</v>
      </c>
      <c r="B42" s="245" t="s">
        <v>346</v>
      </c>
      <c r="C42" s="244" t="s">
        <v>357</v>
      </c>
      <c r="D42" s="5">
        <v>2782</v>
      </c>
    </row>
    <row r="43" spans="1:4" ht="15.75">
      <c r="A43" s="226" t="s">
        <v>359</v>
      </c>
      <c r="B43" s="226"/>
      <c r="C43" s="245" t="s">
        <v>358</v>
      </c>
      <c r="D43" s="226">
        <f>SUM(D32:D42)</f>
        <v>2782</v>
      </c>
    </row>
    <row r="44" spans="2:4" ht="15.75">
      <c r="B44" s="225"/>
      <c r="C44" s="246" t="s">
        <v>367</v>
      </c>
      <c r="D44" s="225">
        <f>SUM(D43)</f>
        <v>2782</v>
      </c>
    </row>
    <row r="45" spans="2:4" ht="15.75">
      <c r="B45" s="242" t="s">
        <v>530</v>
      </c>
      <c r="C45" s="243"/>
      <c r="D45" s="226" t="s">
        <v>360</v>
      </c>
    </row>
    <row r="46" spans="2:4" ht="15.75">
      <c r="B46" s="241" t="s">
        <v>361</v>
      </c>
      <c r="C46" s="5"/>
      <c r="D46" s="5">
        <v>0</v>
      </c>
    </row>
    <row r="47" spans="2:4" ht="15.75">
      <c r="B47" s="241" t="s">
        <v>362</v>
      </c>
      <c r="C47" s="5"/>
      <c r="D47" s="5">
        <v>2</v>
      </c>
    </row>
    <row r="48" spans="2:4" ht="15.75">
      <c r="B48" s="241" t="s">
        <v>363</v>
      </c>
      <c r="C48" s="5"/>
      <c r="D48" s="5">
        <v>1</v>
      </c>
    </row>
    <row r="49" spans="2:4" ht="15.75">
      <c r="B49" s="241" t="s">
        <v>364</v>
      </c>
      <c r="C49" s="5"/>
      <c r="D49" s="5"/>
    </row>
    <row r="50" spans="2:4" ht="15.75">
      <c r="B50" s="241" t="s">
        <v>365</v>
      </c>
      <c r="C50" s="5"/>
      <c r="D50" s="5"/>
    </row>
    <row r="51" spans="2:4" ht="15">
      <c r="B51" s="5"/>
      <c r="C51" s="5"/>
      <c r="D51" s="5"/>
    </row>
    <row r="52" ht="15">
      <c r="D52" s="225" t="s">
        <v>366</v>
      </c>
    </row>
    <row r="53" ht="15">
      <c r="D53" s="225" t="s">
        <v>464</v>
      </c>
    </row>
  </sheetData>
  <sheetProtection/>
  <printOptions/>
  <pageMargins left="0.7" right="0.7" top="0.75" bottom="0.75" header="0.3" footer="0.3"/>
  <pageSetup horizontalDpi="600" verticalDpi="600" orientation="portrait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3">
      <selection activeCell="I50" sqref="I50"/>
    </sheetView>
  </sheetViews>
  <sheetFormatPr defaultColWidth="9.140625" defaultRowHeight="15"/>
  <cols>
    <col min="1" max="1" width="5.7109375" style="0" customWidth="1"/>
    <col min="2" max="2" width="23.00390625" style="0" customWidth="1"/>
    <col min="4" max="4" width="10.421875" style="0" customWidth="1"/>
    <col min="7" max="7" width="10.7109375" style="0" customWidth="1"/>
  </cols>
  <sheetData>
    <row r="1" spans="1:3" ht="20.25" customHeight="1">
      <c r="A1" s="225" t="s">
        <v>462</v>
      </c>
      <c r="B1" s="225"/>
      <c r="C1" s="225"/>
    </row>
    <row r="2" spans="1:3" ht="15">
      <c r="A2" s="225" t="s">
        <v>277</v>
      </c>
      <c r="B2" s="225" t="s">
        <v>460</v>
      </c>
      <c r="C2" s="225"/>
    </row>
    <row r="3" ht="8.25" customHeight="1"/>
    <row r="4" spans="3:8" ht="15.75">
      <c r="C4" s="221" t="s">
        <v>519</v>
      </c>
      <c r="D4" s="221"/>
      <c r="E4" s="221"/>
      <c r="F4" s="221"/>
      <c r="G4" s="221"/>
      <c r="H4" s="221"/>
    </row>
    <row r="5" ht="9" customHeight="1"/>
    <row r="6" spans="1:7" ht="15">
      <c r="A6" s="222" t="s">
        <v>368</v>
      </c>
      <c r="B6" s="224" t="s">
        <v>369</v>
      </c>
      <c r="C6" s="223" t="s">
        <v>157</v>
      </c>
      <c r="D6" s="224" t="s">
        <v>370</v>
      </c>
      <c r="E6" s="223" t="s">
        <v>371</v>
      </c>
      <c r="F6" s="224" t="s">
        <v>173</v>
      </c>
      <c r="G6" s="247" t="s">
        <v>370</v>
      </c>
    </row>
    <row r="7" spans="1:7" ht="15">
      <c r="A7" s="99"/>
      <c r="B7" s="186"/>
      <c r="C7" s="100"/>
      <c r="D7" s="186" t="s">
        <v>520</v>
      </c>
      <c r="E7" s="100"/>
      <c r="F7" s="186"/>
      <c r="G7" s="90" t="s">
        <v>521</v>
      </c>
    </row>
    <row r="8" spans="1:7" ht="15">
      <c r="A8" s="5">
        <v>1</v>
      </c>
      <c r="B8" s="5" t="s">
        <v>372</v>
      </c>
      <c r="C8" s="5"/>
      <c r="D8" s="5">
        <v>0</v>
      </c>
      <c r="E8" s="5"/>
      <c r="F8" s="5"/>
      <c r="G8" s="5"/>
    </row>
    <row r="9" spans="1:7" ht="15">
      <c r="A9" s="5">
        <v>2</v>
      </c>
      <c r="B9" s="5" t="s">
        <v>373</v>
      </c>
      <c r="C9" s="5"/>
      <c r="D9" s="5">
        <v>0</v>
      </c>
      <c r="E9" s="5"/>
      <c r="F9" s="5"/>
      <c r="G9" s="5"/>
    </row>
    <row r="10" spans="1:7" ht="15">
      <c r="A10" s="5">
        <v>3</v>
      </c>
      <c r="B10" s="5" t="s">
        <v>374</v>
      </c>
      <c r="C10" s="5"/>
      <c r="D10" s="5">
        <v>4840000</v>
      </c>
      <c r="E10" s="5"/>
      <c r="F10" s="5"/>
      <c r="G10" s="5">
        <f>SUM(D10:F10)</f>
        <v>4840000</v>
      </c>
    </row>
    <row r="11" spans="1:7" ht="15">
      <c r="A11" s="5">
        <v>4</v>
      </c>
      <c r="B11" s="5" t="s">
        <v>177</v>
      </c>
      <c r="C11" s="5"/>
      <c r="D11" s="5">
        <v>0</v>
      </c>
      <c r="E11" s="5"/>
      <c r="F11" s="5"/>
      <c r="G11" s="5"/>
    </row>
    <row r="12" spans="1:7" ht="15">
      <c r="A12" s="5">
        <v>5</v>
      </c>
      <c r="B12" s="5" t="s">
        <v>463</v>
      </c>
      <c r="C12" s="5"/>
      <c r="D12" s="5">
        <v>558400</v>
      </c>
      <c r="E12" s="5">
        <v>0</v>
      </c>
      <c r="F12" s="5"/>
      <c r="G12" s="5">
        <f>D12+E12-F12</f>
        <v>558400</v>
      </c>
    </row>
    <row r="13" spans="1:7" ht="15">
      <c r="A13" s="5">
        <v>1</v>
      </c>
      <c r="B13" s="5" t="s">
        <v>375</v>
      </c>
      <c r="C13" s="5"/>
      <c r="D13" s="5"/>
      <c r="E13" s="5"/>
      <c r="F13" s="5"/>
      <c r="G13" s="5">
        <f>SUM(D13:F13)</f>
        <v>0</v>
      </c>
    </row>
    <row r="14" spans="1:7" ht="15">
      <c r="A14" s="5">
        <v>2</v>
      </c>
      <c r="B14" s="5"/>
      <c r="C14" s="5"/>
      <c r="D14" s="5"/>
      <c r="E14" s="5"/>
      <c r="F14" s="5"/>
      <c r="G14" s="5"/>
    </row>
    <row r="15" spans="1:7" ht="15">
      <c r="A15" s="5">
        <v>3</v>
      </c>
      <c r="B15" s="5"/>
      <c r="C15" s="5"/>
      <c r="D15" s="5"/>
      <c r="E15" s="5"/>
      <c r="F15" s="5"/>
      <c r="G15" s="5"/>
    </row>
    <row r="16" spans="1:7" ht="15">
      <c r="A16" s="5">
        <v>4</v>
      </c>
      <c r="B16" s="5"/>
      <c r="C16" s="5"/>
      <c r="D16" s="5"/>
      <c r="E16" s="5"/>
      <c r="F16" s="5"/>
      <c r="G16" s="5"/>
    </row>
    <row r="17" spans="1:7" ht="15">
      <c r="A17" s="5"/>
      <c r="B17" s="226" t="s">
        <v>267</v>
      </c>
      <c r="C17" s="226"/>
      <c r="D17" s="226">
        <f>SUM(D8:D16)</f>
        <v>5398400</v>
      </c>
      <c r="E17" s="226">
        <f>SUM(E8:E16)</f>
        <v>0</v>
      </c>
      <c r="F17" s="226">
        <f>SUM(F8:F16)</f>
        <v>0</v>
      </c>
      <c r="G17" s="226">
        <f>SUM(G8:G16)</f>
        <v>5398400</v>
      </c>
    </row>
    <row r="18" ht="11.25" customHeight="1"/>
    <row r="19" spans="3:6" ht="15.75">
      <c r="C19" s="221" t="s">
        <v>522</v>
      </c>
      <c r="D19" s="221"/>
      <c r="E19" s="221"/>
      <c r="F19" s="221"/>
    </row>
    <row r="20" ht="11.25" customHeight="1"/>
    <row r="21" spans="1:7" ht="15">
      <c r="A21" s="224" t="s">
        <v>368</v>
      </c>
      <c r="B21" s="247" t="s">
        <v>369</v>
      </c>
      <c r="C21" s="223" t="s">
        <v>157</v>
      </c>
      <c r="D21" s="224" t="s">
        <v>370</v>
      </c>
      <c r="E21" s="223" t="s">
        <v>371</v>
      </c>
      <c r="F21" s="224" t="s">
        <v>173</v>
      </c>
      <c r="G21" s="247" t="s">
        <v>370</v>
      </c>
    </row>
    <row r="22" spans="1:7" ht="15">
      <c r="A22" s="186"/>
      <c r="B22" s="90"/>
      <c r="C22" s="100"/>
      <c r="D22" s="186" t="s">
        <v>520</v>
      </c>
      <c r="E22" s="100"/>
      <c r="F22" s="186"/>
      <c r="G22" s="90" t="s">
        <v>521</v>
      </c>
    </row>
    <row r="23" spans="1:7" ht="15">
      <c r="A23" s="186">
        <v>1</v>
      </c>
      <c r="B23" s="5" t="s">
        <v>372</v>
      </c>
      <c r="C23" s="5"/>
      <c r="D23" s="5"/>
      <c r="E23" s="5"/>
      <c r="F23" s="5"/>
      <c r="G23" s="5"/>
    </row>
    <row r="24" spans="1:7" ht="15">
      <c r="A24" s="5">
        <v>2</v>
      </c>
      <c r="B24" s="5" t="s">
        <v>373</v>
      </c>
      <c r="C24" s="5"/>
      <c r="D24" s="5"/>
      <c r="E24" s="5"/>
      <c r="F24" s="5"/>
      <c r="G24" s="5"/>
    </row>
    <row r="25" spans="1:7" ht="15">
      <c r="A25" s="5">
        <v>3</v>
      </c>
      <c r="B25" s="5" t="s">
        <v>374</v>
      </c>
      <c r="C25" s="5"/>
      <c r="D25" s="5">
        <v>1083362</v>
      </c>
      <c r="E25" s="5">
        <v>300531</v>
      </c>
      <c r="F25" s="5">
        <v>0</v>
      </c>
      <c r="G25" s="5">
        <f>D25+E25-F25</f>
        <v>1383893</v>
      </c>
    </row>
    <row r="26" spans="1:7" ht="15">
      <c r="A26" s="5">
        <v>4</v>
      </c>
      <c r="B26" s="5" t="s">
        <v>177</v>
      </c>
      <c r="C26" s="5"/>
      <c r="D26" s="5"/>
      <c r="E26" s="5"/>
      <c r="F26" s="5"/>
      <c r="G26" s="5">
        <f>D26+E26-F26</f>
        <v>0</v>
      </c>
    </row>
    <row r="27" spans="1:7" ht="15">
      <c r="A27" s="5">
        <v>5</v>
      </c>
      <c r="B27" s="5" t="s">
        <v>463</v>
      </c>
      <c r="C27" s="5"/>
      <c r="D27" s="5">
        <v>122357</v>
      </c>
      <c r="E27" s="5">
        <v>52325</v>
      </c>
      <c r="F27" s="5"/>
      <c r="G27" s="5">
        <f>D27+E27-F27</f>
        <v>174682</v>
      </c>
    </row>
    <row r="28" spans="1:7" ht="15">
      <c r="A28" s="5">
        <v>1</v>
      </c>
      <c r="B28" s="5" t="s">
        <v>375</v>
      </c>
      <c r="C28" s="5"/>
      <c r="D28" s="5"/>
      <c r="E28" s="5"/>
      <c r="F28" s="5"/>
      <c r="G28" s="5"/>
    </row>
    <row r="29" spans="1:7" ht="15">
      <c r="A29" s="5">
        <v>2</v>
      </c>
      <c r="B29" s="5"/>
      <c r="C29" s="5"/>
      <c r="D29" s="5"/>
      <c r="E29" s="5"/>
      <c r="F29" s="5"/>
      <c r="G29" s="5"/>
    </row>
    <row r="30" spans="1:7" ht="15">
      <c r="A30" s="5">
        <v>3</v>
      </c>
      <c r="B30" s="5"/>
      <c r="C30" s="5"/>
      <c r="D30" s="5"/>
      <c r="E30" s="5"/>
      <c r="F30" s="5"/>
      <c r="G30" s="5"/>
    </row>
    <row r="31" spans="1:7" ht="15">
      <c r="A31" s="5">
        <v>4</v>
      </c>
      <c r="B31" s="5"/>
      <c r="C31" s="5"/>
      <c r="D31" s="5"/>
      <c r="E31" s="5"/>
      <c r="F31" s="5"/>
      <c r="G31" s="5"/>
    </row>
    <row r="32" spans="1:7" ht="15">
      <c r="A32" s="5"/>
      <c r="B32" s="226" t="s">
        <v>267</v>
      </c>
      <c r="C32" s="226"/>
      <c r="D32" s="226">
        <f>SUM(D23:D31)</f>
        <v>1205719</v>
      </c>
      <c r="E32" s="226">
        <f>SUM(E23:E31)</f>
        <v>352856</v>
      </c>
      <c r="F32" s="226">
        <f>SUM(F23:F31)</f>
        <v>0</v>
      </c>
      <c r="G32" s="226">
        <f>D32+E32-F32</f>
        <v>1558575</v>
      </c>
    </row>
    <row r="33" ht="12" customHeight="1"/>
    <row r="34" spans="3:7" ht="18" customHeight="1">
      <c r="C34" s="221" t="s">
        <v>523</v>
      </c>
      <c r="D34" s="221"/>
      <c r="E34" s="221"/>
      <c r="F34" s="221"/>
      <c r="G34" s="221"/>
    </row>
    <row r="35" ht="15.75" customHeight="1"/>
    <row r="36" spans="1:7" ht="15">
      <c r="A36" s="224" t="s">
        <v>368</v>
      </c>
      <c r="B36" s="247" t="s">
        <v>369</v>
      </c>
      <c r="C36" s="223" t="s">
        <v>157</v>
      </c>
      <c r="D36" s="224" t="s">
        <v>370</v>
      </c>
      <c r="E36" s="223" t="s">
        <v>371</v>
      </c>
      <c r="F36" s="224" t="s">
        <v>173</v>
      </c>
      <c r="G36" s="247" t="s">
        <v>370</v>
      </c>
    </row>
    <row r="37" spans="1:7" ht="15">
      <c r="A37" s="186"/>
      <c r="B37" s="90"/>
      <c r="C37" s="100"/>
      <c r="D37" s="186" t="s">
        <v>520</v>
      </c>
      <c r="E37" s="100"/>
      <c r="F37" s="186"/>
      <c r="G37" s="90" t="s">
        <v>521</v>
      </c>
    </row>
    <row r="38" spans="1:7" ht="15">
      <c r="A38" s="186">
        <v>1</v>
      </c>
      <c r="B38" s="5" t="s">
        <v>372</v>
      </c>
      <c r="C38" s="5"/>
      <c r="D38" s="5">
        <v>0</v>
      </c>
      <c r="E38" s="5"/>
      <c r="F38" s="5"/>
      <c r="G38" s="5"/>
    </row>
    <row r="39" spans="1:7" ht="15">
      <c r="A39" s="5">
        <v>2</v>
      </c>
      <c r="B39" s="5" t="s">
        <v>373</v>
      </c>
      <c r="C39" s="5"/>
      <c r="D39" s="5">
        <v>0</v>
      </c>
      <c r="E39" s="5"/>
      <c r="F39" s="5"/>
      <c r="G39" s="5"/>
    </row>
    <row r="40" spans="1:7" ht="15">
      <c r="A40" s="5">
        <v>3</v>
      </c>
      <c r="B40" s="5" t="s">
        <v>374</v>
      </c>
      <c r="C40" s="5"/>
      <c r="D40" s="5">
        <f>D10-D25</f>
        <v>3756638</v>
      </c>
      <c r="E40" s="5"/>
      <c r="F40" s="5">
        <v>300531</v>
      </c>
      <c r="G40" s="5">
        <f>D40-F40</f>
        <v>3456107</v>
      </c>
    </row>
    <row r="41" spans="1:7" ht="15">
      <c r="A41" s="5">
        <v>4</v>
      </c>
      <c r="B41" s="5" t="s">
        <v>177</v>
      </c>
      <c r="C41" s="5"/>
      <c r="D41" s="5"/>
      <c r="E41" s="5"/>
      <c r="F41" s="5"/>
      <c r="G41" s="5">
        <f>D41-F41</f>
        <v>0</v>
      </c>
    </row>
    <row r="42" spans="1:7" ht="15">
      <c r="A42" s="5">
        <v>5</v>
      </c>
      <c r="B42" s="5" t="s">
        <v>463</v>
      </c>
      <c r="C42" s="5"/>
      <c r="D42" s="5">
        <v>436043</v>
      </c>
      <c r="E42" s="5"/>
      <c r="F42" s="5">
        <v>52325</v>
      </c>
      <c r="G42" s="5">
        <f>D42+E42-F42</f>
        <v>383718</v>
      </c>
    </row>
    <row r="43" spans="1:7" ht="15">
      <c r="A43" s="5">
        <v>1</v>
      </c>
      <c r="B43" s="5" t="s">
        <v>375</v>
      </c>
      <c r="C43" s="5"/>
      <c r="D43" s="5"/>
      <c r="E43" s="5"/>
      <c r="F43" s="5"/>
      <c r="G43" s="5"/>
    </row>
    <row r="44" spans="1:7" ht="15">
      <c r="A44" s="5">
        <v>2</v>
      </c>
      <c r="B44" s="5"/>
      <c r="C44" s="5"/>
      <c r="D44" s="5"/>
      <c r="E44" s="5"/>
      <c r="F44" s="5"/>
      <c r="G44" s="5"/>
    </row>
    <row r="45" spans="1:7" ht="15">
      <c r="A45" s="5">
        <v>3</v>
      </c>
      <c r="B45" s="5"/>
      <c r="C45" s="5"/>
      <c r="D45" s="5"/>
      <c r="E45" s="5"/>
      <c r="F45" s="5"/>
      <c r="G45" s="5"/>
    </row>
    <row r="46" spans="1:7" ht="15">
      <c r="A46" s="5">
        <v>4</v>
      </c>
      <c r="B46" s="5"/>
      <c r="C46" s="5"/>
      <c r="D46" s="5"/>
      <c r="E46" s="5"/>
      <c r="F46" s="5"/>
      <c r="G46" s="5"/>
    </row>
    <row r="47" spans="1:7" ht="15">
      <c r="A47" s="5"/>
      <c r="B47" s="226" t="s">
        <v>267</v>
      </c>
      <c r="C47" s="226"/>
      <c r="D47" s="226">
        <f>SUM(D38:D46)</f>
        <v>4192681</v>
      </c>
      <c r="E47" s="226">
        <f>SUM(E38:E46)</f>
        <v>0</v>
      </c>
      <c r="F47" s="226">
        <f>SUM(F38:F46)</f>
        <v>352856</v>
      </c>
      <c r="G47" s="226">
        <f>D47+E47-F47</f>
        <v>3839825</v>
      </c>
    </row>
    <row r="48" spans="6:7" ht="15">
      <c r="F48" s="225" t="s">
        <v>366</v>
      </c>
      <c r="G48" s="225"/>
    </row>
    <row r="49" spans="6:7" ht="15">
      <c r="F49" s="225" t="s">
        <v>464</v>
      </c>
      <c r="G49" s="225"/>
    </row>
  </sheetData>
  <sheetProtection/>
  <printOptions/>
  <pageMargins left="0.7" right="0.7" top="0.75" bottom="0.75" header="0.3" footer="0.3"/>
  <pageSetup horizontalDpi="600" verticalDpi="600" orientation="portrait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8">
      <selection activeCell="I34" sqref="I34"/>
    </sheetView>
  </sheetViews>
  <sheetFormatPr defaultColWidth="9.140625" defaultRowHeight="15"/>
  <cols>
    <col min="1" max="1" width="4.421875" style="0" customWidth="1"/>
    <col min="2" max="2" width="44.421875" style="0" customWidth="1"/>
    <col min="4" max="4" width="10.57421875" style="0" customWidth="1"/>
  </cols>
  <sheetData>
    <row r="1" ht="15.75">
      <c r="A1" s="160" t="s">
        <v>465</v>
      </c>
    </row>
    <row r="2" ht="15.75">
      <c r="A2" s="221" t="s">
        <v>454</v>
      </c>
    </row>
    <row r="3" spans="1:5" ht="15">
      <c r="A3" s="225" t="s">
        <v>466</v>
      </c>
      <c r="B3" s="225"/>
      <c r="E3" t="s">
        <v>531</v>
      </c>
    </row>
    <row r="5" spans="1:6" ht="15">
      <c r="A5" s="250"/>
      <c r="B5" s="185" t="s">
        <v>384</v>
      </c>
      <c r="C5" s="251"/>
      <c r="D5" s="251"/>
      <c r="E5" s="251"/>
      <c r="F5" s="185"/>
    </row>
    <row r="6" spans="1:6" ht="15">
      <c r="A6" s="224"/>
      <c r="B6" s="248" t="s">
        <v>381</v>
      </c>
      <c r="C6" s="249" t="s">
        <v>382</v>
      </c>
      <c r="D6" s="248" t="s">
        <v>282</v>
      </c>
      <c r="E6" s="3"/>
      <c r="F6" s="248"/>
    </row>
    <row r="7" spans="1:6" ht="15">
      <c r="A7" s="186"/>
      <c r="B7" s="186"/>
      <c r="C7" s="99" t="s">
        <v>383</v>
      </c>
      <c r="D7" s="186" t="s">
        <v>283</v>
      </c>
      <c r="E7" s="100" t="s">
        <v>529</v>
      </c>
      <c r="F7" s="186" t="s">
        <v>284</v>
      </c>
    </row>
    <row r="8" spans="1:6" ht="15">
      <c r="A8" s="226">
        <v>1</v>
      </c>
      <c r="B8" s="226" t="s">
        <v>380</v>
      </c>
      <c r="C8" s="5">
        <v>60</v>
      </c>
      <c r="D8" s="5">
        <v>12100</v>
      </c>
      <c r="E8" s="5">
        <f>E10+E11</f>
        <v>156</v>
      </c>
      <c r="F8" s="5">
        <f>F10+F11</f>
        <v>381</v>
      </c>
    </row>
    <row r="9" spans="1:6" ht="15">
      <c r="A9" s="5" t="s">
        <v>386</v>
      </c>
      <c r="B9" s="252" t="s">
        <v>385</v>
      </c>
      <c r="C9" s="5" t="s">
        <v>437</v>
      </c>
      <c r="D9" s="5">
        <v>12101</v>
      </c>
      <c r="E9" s="5"/>
      <c r="F9" s="5"/>
    </row>
    <row r="10" spans="1:6" ht="15">
      <c r="A10" s="5" t="s">
        <v>387</v>
      </c>
      <c r="B10" s="5" t="s">
        <v>388</v>
      </c>
      <c r="C10" s="5"/>
      <c r="D10" s="5">
        <v>12102</v>
      </c>
      <c r="E10" s="5">
        <v>156</v>
      </c>
      <c r="F10" s="5">
        <v>-184</v>
      </c>
    </row>
    <row r="11" spans="1:6" ht="15">
      <c r="A11" s="5" t="s">
        <v>389</v>
      </c>
      <c r="B11" s="5" t="s">
        <v>390</v>
      </c>
      <c r="C11" s="5" t="s">
        <v>438</v>
      </c>
      <c r="D11" s="5">
        <v>12103</v>
      </c>
      <c r="E11" s="5">
        <v>0</v>
      </c>
      <c r="F11" s="5">
        <v>565</v>
      </c>
    </row>
    <row r="12" spans="1:6" ht="15">
      <c r="A12" s="5" t="s">
        <v>393</v>
      </c>
      <c r="B12" s="5" t="s">
        <v>391</v>
      </c>
      <c r="C12" s="5"/>
      <c r="D12" s="5">
        <v>12104</v>
      </c>
      <c r="E12" s="5">
        <v>0</v>
      </c>
      <c r="F12" s="5">
        <v>0</v>
      </c>
    </row>
    <row r="13" spans="1:6" ht="15">
      <c r="A13" s="5" t="s">
        <v>394</v>
      </c>
      <c r="B13" s="5" t="s">
        <v>392</v>
      </c>
      <c r="C13" s="5" t="s">
        <v>439</v>
      </c>
      <c r="D13" s="5">
        <v>12105</v>
      </c>
      <c r="E13" s="5"/>
      <c r="F13" s="5"/>
    </row>
    <row r="14" spans="1:6" ht="15">
      <c r="A14" s="226">
        <v>2</v>
      </c>
      <c r="B14" s="226" t="s">
        <v>395</v>
      </c>
      <c r="C14" s="5">
        <v>64</v>
      </c>
      <c r="D14" s="5">
        <v>12200</v>
      </c>
      <c r="E14" s="5">
        <f>E15+E16</f>
        <v>1053</v>
      </c>
      <c r="F14" s="5">
        <f>F15+F16</f>
        <v>696</v>
      </c>
    </row>
    <row r="15" spans="1:6" ht="15">
      <c r="A15" s="5" t="s">
        <v>386</v>
      </c>
      <c r="B15" s="5" t="s">
        <v>396</v>
      </c>
      <c r="C15" s="5">
        <v>641</v>
      </c>
      <c r="D15" s="5">
        <v>12201</v>
      </c>
      <c r="E15" s="5">
        <v>895</v>
      </c>
      <c r="F15" s="5">
        <v>566</v>
      </c>
    </row>
    <row r="16" spans="1:6" ht="15">
      <c r="A16" s="5" t="s">
        <v>387</v>
      </c>
      <c r="B16" s="5" t="s">
        <v>397</v>
      </c>
      <c r="C16" s="5">
        <v>644</v>
      </c>
      <c r="D16" s="5">
        <v>12202</v>
      </c>
      <c r="E16" s="5">
        <v>158</v>
      </c>
      <c r="F16" s="5">
        <v>130</v>
      </c>
    </row>
    <row r="17" spans="1:6" ht="15">
      <c r="A17" s="226">
        <v>3</v>
      </c>
      <c r="B17" s="226" t="s">
        <v>398</v>
      </c>
      <c r="C17" s="5">
        <v>68</v>
      </c>
      <c r="D17" s="5">
        <v>12300</v>
      </c>
      <c r="E17" s="5">
        <v>353</v>
      </c>
      <c r="F17" s="5">
        <v>154</v>
      </c>
    </row>
    <row r="18" spans="1:6" ht="15">
      <c r="A18" s="226">
        <v>4</v>
      </c>
      <c r="B18" s="226" t="s">
        <v>399</v>
      </c>
      <c r="C18" s="5">
        <v>61</v>
      </c>
      <c r="D18" s="5">
        <v>12400</v>
      </c>
      <c r="E18" s="5">
        <f>E19+E21+E25+E33</f>
        <v>397</v>
      </c>
      <c r="F18" s="5">
        <f>F25+F33</f>
        <v>333</v>
      </c>
    </row>
    <row r="19" spans="1:6" ht="15">
      <c r="A19" s="5" t="s">
        <v>386</v>
      </c>
      <c r="B19" s="5" t="s">
        <v>400</v>
      </c>
      <c r="C19" s="5"/>
      <c r="D19" s="5">
        <v>12401</v>
      </c>
      <c r="E19" s="5">
        <v>319</v>
      </c>
      <c r="F19" s="5"/>
    </row>
    <row r="20" spans="1:6" ht="15">
      <c r="A20" s="5" t="s">
        <v>387</v>
      </c>
      <c r="B20" s="5" t="s">
        <v>401</v>
      </c>
      <c r="C20" s="5">
        <v>611</v>
      </c>
      <c r="D20" s="5">
        <v>12402</v>
      </c>
      <c r="E20" s="5"/>
      <c r="F20" s="5"/>
    </row>
    <row r="21" spans="1:6" ht="15">
      <c r="A21" s="5" t="s">
        <v>389</v>
      </c>
      <c r="B21" s="5" t="s">
        <v>402</v>
      </c>
      <c r="C21" s="5">
        <v>613</v>
      </c>
      <c r="D21" s="5">
        <v>12403</v>
      </c>
      <c r="E21" s="5">
        <v>1</v>
      </c>
      <c r="F21" s="5"/>
    </row>
    <row r="22" spans="1:6" ht="15">
      <c r="A22" s="5" t="s">
        <v>393</v>
      </c>
      <c r="B22" s="5" t="s">
        <v>403</v>
      </c>
      <c r="C22" s="5">
        <v>615</v>
      </c>
      <c r="D22" s="5">
        <v>12404</v>
      </c>
      <c r="E22" s="5"/>
      <c r="F22" s="5"/>
    </row>
    <row r="23" spans="1:6" ht="15">
      <c r="A23" s="5" t="s">
        <v>394</v>
      </c>
      <c r="B23" s="5" t="s">
        <v>404</v>
      </c>
      <c r="C23" s="5">
        <v>616</v>
      </c>
      <c r="D23" s="5">
        <v>12405</v>
      </c>
      <c r="E23" s="5"/>
      <c r="F23" s="5"/>
    </row>
    <row r="24" spans="1:6" ht="15">
      <c r="A24" s="5" t="s">
        <v>415</v>
      </c>
      <c r="B24" s="5" t="s">
        <v>405</v>
      </c>
      <c r="C24" s="5">
        <v>617</v>
      </c>
      <c r="D24" s="5">
        <v>12406</v>
      </c>
      <c r="E24" s="5"/>
      <c r="F24" s="5"/>
    </row>
    <row r="25" spans="1:6" ht="15">
      <c r="A25" s="5" t="s">
        <v>416</v>
      </c>
      <c r="B25" s="5" t="s">
        <v>406</v>
      </c>
      <c r="C25" s="5">
        <v>618</v>
      </c>
      <c r="D25" s="5">
        <v>12407</v>
      </c>
      <c r="E25" s="5">
        <v>76</v>
      </c>
      <c r="F25" s="5">
        <v>332</v>
      </c>
    </row>
    <row r="26" spans="1:6" ht="15">
      <c r="A26" s="5" t="s">
        <v>417</v>
      </c>
      <c r="B26" s="5" t="s">
        <v>407</v>
      </c>
      <c r="C26" s="5">
        <v>623</v>
      </c>
      <c r="D26" s="5">
        <v>12408</v>
      </c>
      <c r="E26" s="5"/>
      <c r="F26" s="5"/>
    </row>
    <row r="27" spans="1:6" ht="15">
      <c r="A27" s="5" t="s">
        <v>418</v>
      </c>
      <c r="B27" s="5" t="s">
        <v>408</v>
      </c>
      <c r="C27" s="5">
        <v>624</v>
      </c>
      <c r="D27" s="5">
        <v>12409</v>
      </c>
      <c r="E27" s="5"/>
      <c r="F27" s="5"/>
    </row>
    <row r="28" spans="1:6" ht="15">
      <c r="A28" s="5" t="s">
        <v>419</v>
      </c>
      <c r="B28" s="5" t="s">
        <v>409</v>
      </c>
      <c r="C28" s="5">
        <v>625</v>
      </c>
      <c r="D28" s="5">
        <v>12410</v>
      </c>
      <c r="E28" s="5"/>
      <c r="F28" s="5"/>
    </row>
    <row r="29" spans="1:6" ht="15">
      <c r="A29" s="5" t="s">
        <v>420</v>
      </c>
      <c r="B29" s="5" t="s">
        <v>410</v>
      </c>
      <c r="C29" s="5">
        <v>626</v>
      </c>
      <c r="D29" s="5">
        <v>12411</v>
      </c>
      <c r="E29" s="5"/>
      <c r="F29" s="5"/>
    </row>
    <row r="30" spans="1:6" ht="15">
      <c r="A30" s="5" t="s">
        <v>421</v>
      </c>
      <c r="B30" s="5" t="s">
        <v>411</v>
      </c>
      <c r="C30" s="5">
        <v>627</v>
      </c>
      <c r="D30" s="5">
        <v>12412</v>
      </c>
      <c r="E30" s="5"/>
      <c r="F30" s="5"/>
    </row>
    <row r="31" spans="1:6" ht="15">
      <c r="A31" s="5"/>
      <c r="B31" s="5" t="s">
        <v>412</v>
      </c>
      <c r="C31" s="5">
        <v>6271</v>
      </c>
      <c r="D31" s="5">
        <v>124121</v>
      </c>
      <c r="E31" s="5"/>
      <c r="F31" s="5"/>
    </row>
    <row r="32" spans="1:6" ht="15">
      <c r="A32" s="5"/>
      <c r="B32" s="5" t="s">
        <v>413</v>
      </c>
      <c r="C32" s="5">
        <v>6272</v>
      </c>
      <c r="D32" s="5">
        <v>124122</v>
      </c>
      <c r="E32" s="5"/>
      <c r="F32" s="5"/>
    </row>
    <row r="33" spans="1:6" ht="15">
      <c r="A33" s="5" t="s">
        <v>422</v>
      </c>
      <c r="B33" s="5" t="s">
        <v>414</v>
      </c>
      <c r="C33" s="5">
        <v>628</v>
      </c>
      <c r="D33" s="5">
        <v>12413</v>
      </c>
      <c r="E33" s="5">
        <v>1</v>
      </c>
      <c r="F33" s="5">
        <v>1</v>
      </c>
    </row>
    <row r="34" spans="1:6" ht="15">
      <c r="A34" s="226">
        <v>5</v>
      </c>
      <c r="B34" s="226" t="s">
        <v>423</v>
      </c>
      <c r="C34" s="5">
        <v>63</v>
      </c>
      <c r="D34" s="5">
        <v>12500</v>
      </c>
      <c r="E34" s="5">
        <f>E35</f>
        <v>1333</v>
      </c>
      <c r="F34" s="5">
        <f>F35</f>
        <v>1411</v>
      </c>
    </row>
    <row r="35" spans="1:6" ht="15">
      <c r="A35" s="5" t="s">
        <v>386</v>
      </c>
      <c r="B35" s="5" t="s">
        <v>424</v>
      </c>
      <c r="C35" s="5">
        <v>632</v>
      </c>
      <c r="D35" s="5">
        <v>12501</v>
      </c>
      <c r="E35" s="5">
        <v>1333</v>
      </c>
      <c r="F35" s="5">
        <v>1411</v>
      </c>
    </row>
    <row r="36" spans="1:6" ht="15">
      <c r="A36" s="5" t="s">
        <v>387</v>
      </c>
      <c r="B36" s="5" t="s">
        <v>425</v>
      </c>
      <c r="C36" s="5">
        <v>633</v>
      </c>
      <c r="D36" s="5">
        <v>12502</v>
      </c>
      <c r="E36" s="5"/>
      <c r="F36" s="5"/>
    </row>
    <row r="37" spans="1:6" ht="15">
      <c r="A37" s="5" t="s">
        <v>389</v>
      </c>
      <c r="B37" s="5" t="s">
        <v>426</v>
      </c>
      <c r="C37" s="5">
        <v>634</v>
      </c>
      <c r="D37" s="5">
        <v>12503</v>
      </c>
      <c r="E37" s="5"/>
      <c r="F37" s="5"/>
    </row>
    <row r="38" spans="1:6" ht="15">
      <c r="A38" s="5" t="s">
        <v>393</v>
      </c>
      <c r="B38" s="5" t="s">
        <v>427</v>
      </c>
      <c r="C38" s="5" t="s">
        <v>440</v>
      </c>
      <c r="D38" s="5">
        <v>12504</v>
      </c>
      <c r="E38" s="5"/>
      <c r="F38" s="5"/>
    </row>
    <row r="39" spans="1:6" ht="15">
      <c r="A39" s="226" t="s">
        <v>30</v>
      </c>
      <c r="B39" s="226" t="s">
        <v>428</v>
      </c>
      <c r="C39" s="5"/>
      <c r="D39" s="5">
        <v>12600</v>
      </c>
      <c r="E39" s="5">
        <f>E34+E18+E17+E14+E8</f>
        <v>3292</v>
      </c>
      <c r="F39" s="5">
        <f>F34+F18+F17+F14+F8</f>
        <v>2975</v>
      </c>
    </row>
    <row r="40" spans="1:6" ht="15">
      <c r="A40" s="249" t="s">
        <v>434</v>
      </c>
      <c r="B40" s="3"/>
      <c r="C40" s="253"/>
      <c r="E40" t="s">
        <v>532</v>
      </c>
      <c r="F40" t="s">
        <v>429</v>
      </c>
    </row>
    <row r="41" spans="1:6" ht="15">
      <c r="A41" s="5">
        <v>1</v>
      </c>
      <c r="B41" s="5" t="s">
        <v>430</v>
      </c>
      <c r="C41" s="5"/>
      <c r="D41" s="5">
        <v>14000</v>
      </c>
      <c r="E41" s="5">
        <v>3</v>
      </c>
      <c r="F41" s="5">
        <v>3</v>
      </c>
    </row>
    <row r="42" spans="1:6" ht="15">
      <c r="A42" s="5">
        <v>2</v>
      </c>
      <c r="B42" s="5" t="s">
        <v>431</v>
      </c>
      <c r="C42" s="5"/>
      <c r="D42" s="5">
        <v>15000</v>
      </c>
      <c r="E42" s="5"/>
      <c r="F42" s="5"/>
    </row>
    <row r="43" spans="1:6" ht="15">
      <c r="A43" s="5" t="s">
        <v>386</v>
      </c>
      <c r="B43" s="5" t="s">
        <v>432</v>
      </c>
      <c r="C43" s="5"/>
      <c r="D43" s="5">
        <v>15001</v>
      </c>
      <c r="E43" s="5"/>
      <c r="F43" s="5"/>
    </row>
    <row r="44" spans="1:6" ht="15">
      <c r="A44" s="5"/>
      <c r="B44" s="5" t="s">
        <v>433</v>
      </c>
      <c r="C44" s="5"/>
      <c r="D44" s="5">
        <v>150011</v>
      </c>
      <c r="E44" s="5"/>
      <c r="F44" s="5"/>
    </row>
    <row r="45" spans="1:6" ht="15">
      <c r="A45" s="5" t="s">
        <v>387</v>
      </c>
      <c r="B45" s="5" t="s">
        <v>435</v>
      </c>
      <c r="C45" s="5"/>
      <c r="D45" s="5">
        <v>15002</v>
      </c>
      <c r="E45" s="5"/>
      <c r="F45" s="5"/>
    </row>
    <row r="46" spans="1:6" ht="15">
      <c r="A46" s="5"/>
      <c r="B46" s="5" t="s">
        <v>436</v>
      </c>
      <c r="C46" s="5"/>
      <c r="D46" s="5">
        <v>150021</v>
      </c>
      <c r="E46" s="5"/>
      <c r="F46" s="5"/>
    </row>
    <row r="48" ht="15">
      <c r="C48" t="s">
        <v>441</v>
      </c>
    </row>
    <row r="49" ht="15">
      <c r="C49" t="s">
        <v>467</v>
      </c>
    </row>
  </sheetData>
  <sheetProtection/>
  <printOptions/>
  <pageMargins left="0.7" right="0.7" top="0.75" bottom="0.75" header="0.3" footer="0.3"/>
  <pageSetup horizontalDpi="600" verticalDpi="600" orientation="portrait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29" sqref="F29"/>
    </sheetView>
  </sheetViews>
  <sheetFormatPr defaultColWidth="9.140625" defaultRowHeight="15"/>
  <sheetData>
    <row r="1" spans="1:8" ht="15.75">
      <c r="A1" s="239"/>
      <c r="B1" s="239"/>
      <c r="C1" s="239"/>
      <c r="D1" s="239"/>
      <c r="E1" s="239"/>
      <c r="F1" s="239"/>
      <c r="G1" s="239"/>
      <c r="H1" s="239"/>
    </row>
    <row r="2" spans="1:8" ht="15.75">
      <c r="A2" s="160" t="s">
        <v>453</v>
      </c>
      <c r="B2" s="239"/>
      <c r="C2" s="239"/>
      <c r="D2" s="239"/>
      <c r="E2" s="239"/>
      <c r="F2" s="239"/>
      <c r="G2" s="239"/>
      <c r="H2" s="239"/>
    </row>
    <row r="3" spans="1:8" ht="15.75">
      <c r="A3" s="221" t="s">
        <v>455</v>
      </c>
      <c r="B3" s="239"/>
      <c r="C3" s="239"/>
      <c r="D3" s="239"/>
      <c r="E3" s="239"/>
      <c r="F3" s="239"/>
      <c r="G3" s="239"/>
      <c r="H3" s="239"/>
    </row>
    <row r="4" spans="1:8" ht="15.75">
      <c r="A4" s="239" t="s">
        <v>379</v>
      </c>
      <c r="B4" s="221" t="s">
        <v>488</v>
      </c>
      <c r="C4" s="239"/>
      <c r="D4" s="239"/>
      <c r="E4" s="239"/>
      <c r="F4" s="239"/>
      <c r="G4" s="239"/>
      <c r="H4" s="239"/>
    </row>
    <row r="5" spans="1:8" ht="15.75">
      <c r="A5" s="239" t="s">
        <v>445</v>
      </c>
      <c r="B5" s="221">
        <v>2012</v>
      </c>
      <c r="C5" s="239"/>
      <c r="D5" s="239"/>
      <c r="E5" s="239"/>
      <c r="F5" s="239"/>
      <c r="G5" s="239"/>
      <c r="H5" s="239"/>
    </row>
    <row r="6" spans="1:8" ht="15.75">
      <c r="A6" s="239"/>
      <c r="B6" s="239"/>
      <c r="C6" s="239"/>
      <c r="D6" s="239"/>
      <c r="E6" s="239"/>
      <c r="F6" s="239"/>
      <c r="G6" s="239"/>
      <c r="H6" s="239"/>
    </row>
    <row r="7" spans="1:8" ht="15.75">
      <c r="A7" s="239"/>
      <c r="B7" s="239"/>
      <c r="C7" s="239"/>
      <c r="D7" s="239"/>
      <c r="E7" s="239"/>
      <c r="F7" s="239"/>
      <c r="G7" s="239"/>
      <c r="H7" s="239"/>
    </row>
    <row r="8" spans="1:9" ht="15.75">
      <c r="A8" s="239"/>
      <c r="B8" s="221"/>
      <c r="C8" s="221" t="s">
        <v>446</v>
      </c>
      <c r="D8" s="221"/>
      <c r="E8" s="221"/>
      <c r="F8" s="221"/>
      <c r="G8" s="239"/>
      <c r="H8" s="239"/>
      <c r="I8" s="239"/>
    </row>
    <row r="9" spans="1:9" ht="15.75">
      <c r="A9" s="239"/>
      <c r="B9" s="221" t="s">
        <v>447</v>
      </c>
      <c r="C9" s="221"/>
      <c r="D9" s="221"/>
      <c r="E9" s="221"/>
      <c r="F9" s="221"/>
      <c r="G9" s="239"/>
      <c r="H9" s="239"/>
      <c r="I9" s="239"/>
    </row>
    <row r="10" spans="1:9" ht="15.75">
      <c r="A10" s="239"/>
      <c r="B10" s="239"/>
      <c r="C10" s="239"/>
      <c r="D10" s="239"/>
      <c r="E10" s="239"/>
      <c r="F10" s="239"/>
      <c r="G10" s="239"/>
      <c r="H10" s="239"/>
      <c r="I10" s="239"/>
    </row>
    <row r="11" spans="1:9" ht="15.75">
      <c r="A11" s="239"/>
      <c r="B11" s="239" t="s">
        <v>457</v>
      </c>
      <c r="C11" s="239"/>
      <c r="D11" s="239"/>
      <c r="E11" s="239"/>
      <c r="F11" s="239"/>
      <c r="G11" s="239"/>
      <c r="H11" s="239"/>
      <c r="I11" s="239"/>
    </row>
    <row r="12" spans="1:9" ht="15.75">
      <c r="A12" s="239" t="s">
        <v>456</v>
      </c>
      <c r="B12" s="239"/>
      <c r="C12" s="239"/>
      <c r="D12" s="239"/>
      <c r="E12" s="239"/>
      <c r="F12" s="239"/>
      <c r="G12" s="239"/>
      <c r="H12" s="239"/>
      <c r="I12" s="239"/>
    </row>
    <row r="13" spans="1:9" ht="15.75">
      <c r="A13" s="239"/>
      <c r="B13" s="239" t="s">
        <v>448</v>
      </c>
      <c r="C13" s="239"/>
      <c r="D13" s="239"/>
      <c r="E13" s="239"/>
      <c r="F13" s="239"/>
      <c r="G13" s="239"/>
      <c r="H13" s="239"/>
      <c r="I13" s="239"/>
    </row>
    <row r="14" spans="1:9" ht="15.75">
      <c r="A14" s="239"/>
      <c r="B14" s="239"/>
      <c r="C14" s="239"/>
      <c r="D14" s="239"/>
      <c r="E14" s="239"/>
      <c r="F14" s="239"/>
      <c r="G14" s="239"/>
      <c r="H14" s="239"/>
      <c r="I14" s="239"/>
    </row>
    <row r="15" spans="1:9" ht="15.75">
      <c r="A15" s="239"/>
      <c r="B15" s="239"/>
      <c r="C15" s="239"/>
      <c r="D15" s="239"/>
      <c r="E15" s="239"/>
      <c r="F15" s="239"/>
      <c r="G15" s="239"/>
      <c r="H15" s="239"/>
      <c r="I15" s="239"/>
    </row>
    <row r="16" spans="1:9" ht="15.75">
      <c r="A16" s="239"/>
      <c r="B16" s="239"/>
      <c r="C16" s="239"/>
      <c r="D16" s="239"/>
      <c r="E16" s="239"/>
      <c r="F16" s="239"/>
      <c r="G16" s="239"/>
      <c r="H16" s="239"/>
      <c r="I16" s="239"/>
    </row>
    <row r="17" spans="1:9" ht="15.75">
      <c r="A17" s="239"/>
      <c r="B17" s="239"/>
      <c r="C17" s="239"/>
      <c r="D17" s="239"/>
      <c r="E17" s="221"/>
      <c r="F17" s="221"/>
      <c r="G17" s="221"/>
      <c r="H17" s="221"/>
      <c r="I17" s="239"/>
    </row>
    <row r="18" spans="1:9" ht="15.75">
      <c r="A18" s="239"/>
      <c r="B18" s="239"/>
      <c r="C18" s="239"/>
      <c r="D18" s="239"/>
      <c r="E18" s="221"/>
      <c r="F18" s="221" t="s">
        <v>539</v>
      </c>
      <c r="G18" s="221"/>
      <c r="H18" s="221"/>
      <c r="I18" s="239"/>
    </row>
    <row r="19" spans="1:9" ht="15.75">
      <c r="A19" s="239"/>
      <c r="B19" s="239"/>
      <c r="C19" s="239"/>
      <c r="D19" s="239"/>
      <c r="E19" s="221"/>
      <c r="F19" s="221" t="s">
        <v>458</v>
      </c>
      <c r="G19" s="221"/>
      <c r="H19" s="221"/>
      <c r="I19" s="239"/>
    </row>
    <row r="20" spans="1:9" ht="15.75">
      <c r="A20" s="239"/>
      <c r="B20" s="239"/>
      <c r="C20" s="239"/>
      <c r="D20" s="239"/>
      <c r="E20" s="239"/>
      <c r="F20" s="239"/>
      <c r="G20" s="239"/>
      <c r="H20" s="239"/>
      <c r="I20" s="239"/>
    </row>
    <row r="21" spans="1:9" ht="15.75">
      <c r="A21" s="239"/>
      <c r="B21" s="239"/>
      <c r="C21" s="239"/>
      <c r="D21" s="239"/>
      <c r="E21" s="239"/>
      <c r="F21" s="239"/>
      <c r="G21" s="239"/>
      <c r="H21" s="239"/>
      <c r="I21" s="239"/>
    </row>
    <row r="22" spans="2:8" ht="15.75">
      <c r="B22" s="239"/>
      <c r="C22" s="239"/>
      <c r="D22" s="239"/>
      <c r="E22" s="239"/>
      <c r="F22" s="239"/>
      <c r="G22" s="239"/>
      <c r="H22" s="2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">
      <selection activeCell="F15" sqref="F15"/>
    </sheetView>
  </sheetViews>
  <sheetFormatPr defaultColWidth="9.140625" defaultRowHeight="15"/>
  <sheetData>
    <row r="2" spans="1:9" ht="18.75">
      <c r="A2" s="258" t="s">
        <v>503</v>
      </c>
      <c r="B2" s="259"/>
      <c r="C2" s="259"/>
      <c r="D2" s="259"/>
      <c r="E2" s="259"/>
      <c r="F2" s="259"/>
      <c r="G2" s="259"/>
      <c r="H2" s="259"/>
      <c r="I2" s="239"/>
    </row>
    <row r="3" spans="1:9" ht="18.75">
      <c r="A3" s="260" t="s">
        <v>455</v>
      </c>
      <c r="B3" s="259"/>
      <c r="C3" s="259"/>
      <c r="D3" s="259"/>
      <c r="E3" s="259"/>
      <c r="F3" s="259"/>
      <c r="G3" s="259"/>
      <c r="H3" s="259"/>
      <c r="I3" s="239"/>
    </row>
    <row r="4" spans="1:9" ht="18.75">
      <c r="A4" s="259"/>
      <c r="B4" s="259"/>
      <c r="C4" s="259"/>
      <c r="D4" s="259"/>
      <c r="E4" s="259"/>
      <c r="F4" s="259"/>
      <c r="G4" s="259"/>
      <c r="H4" s="259"/>
      <c r="I4" s="239"/>
    </row>
    <row r="5" spans="1:9" ht="18.75">
      <c r="A5" s="259"/>
      <c r="B5" s="259" t="s">
        <v>449</v>
      </c>
      <c r="C5" s="259"/>
      <c r="D5" s="259"/>
      <c r="E5" s="259"/>
      <c r="F5" s="259" t="s">
        <v>540</v>
      </c>
      <c r="G5" s="259"/>
      <c r="H5" s="259"/>
      <c r="I5" s="239"/>
    </row>
    <row r="6" spans="1:9" ht="18.75">
      <c r="A6" s="259"/>
      <c r="B6" s="259"/>
      <c r="C6" s="259"/>
      <c r="D6" s="259"/>
      <c r="E6" s="259"/>
      <c r="F6" s="259"/>
      <c r="G6" s="259"/>
      <c r="H6" s="259"/>
      <c r="I6" s="239"/>
    </row>
    <row r="7" spans="1:9" ht="18.75">
      <c r="A7" s="259"/>
      <c r="B7" s="259"/>
      <c r="C7" s="259"/>
      <c r="D7" s="259"/>
      <c r="E7" s="259"/>
      <c r="F7" s="259"/>
      <c r="G7" s="259"/>
      <c r="H7" s="259"/>
      <c r="I7" s="239"/>
    </row>
    <row r="8" spans="1:9" ht="18.75">
      <c r="A8" s="259"/>
      <c r="B8" s="259" t="s">
        <v>450</v>
      </c>
      <c r="C8" s="259"/>
      <c r="D8" s="259"/>
      <c r="E8" s="259"/>
      <c r="F8" s="259"/>
      <c r="G8" s="259"/>
      <c r="H8" s="259"/>
      <c r="I8" s="239"/>
    </row>
    <row r="9" spans="1:9" ht="18.75">
      <c r="A9" s="259"/>
      <c r="B9" s="259"/>
      <c r="C9" s="259"/>
      <c r="D9" s="259"/>
      <c r="E9" s="259"/>
      <c r="F9" s="259"/>
      <c r="G9" s="259"/>
      <c r="H9" s="259"/>
      <c r="I9" s="239"/>
    </row>
    <row r="10" spans="1:9" ht="18.75">
      <c r="A10" s="259"/>
      <c r="B10" s="259"/>
      <c r="C10" s="259"/>
      <c r="D10" s="259"/>
      <c r="E10" s="259" t="s">
        <v>451</v>
      </c>
      <c r="F10" s="259"/>
      <c r="G10" s="259"/>
      <c r="H10" s="259"/>
      <c r="I10" s="239"/>
    </row>
    <row r="11" spans="1:9" ht="18.75">
      <c r="A11" s="259"/>
      <c r="B11" s="259"/>
      <c r="C11" s="259"/>
      <c r="D11" s="259"/>
      <c r="E11" s="259"/>
      <c r="F11" s="259"/>
      <c r="G11" s="259"/>
      <c r="H11" s="259"/>
      <c r="I11" s="239"/>
    </row>
    <row r="12" spans="1:9" ht="18.75">
      <c r="A12" s="259"/>
      <c r="B12" s="259" t="s">
        <v>504</v>
      </c>
      <c r="C12" s="259"/>
      <c r="D12" s="259"/>
      <c r="E12" s="259"/>
      <c r="F12" s="259"/>
      <c r="G12" s="259"/>
      <c r="H12" s="259"/>
      <c r="I12" s="239"/>
    </row>
    <row r="13" spans="1:9" ht="18.75">
      <c r="A13" s="259"/>
      <c r="B13" s="259"/>
      <c r="C13" s="259"/>
      <c r="D13" s="259" t="s">
        <v>265</v>
      </c>
      <c r="E13" s="259"/>
      <c r="F13" s="259"/>
      <c r="G13" s="259"/>
      <c r="H13" s="259"/>
      <c r="I13" s="239"/>
    </row>
    <row r="14" spans="1:9" ht="18.75">
      <c r="A14" s="259"/>
      <c r="B14" s="259"/>
      <c r="C14" s="259"/>
      <c r="D14" s="259"/>
      <c r="E14" s="259"/>
      <c r="F14" s="259"/>
      <c r="G14" s="259"/>
      <c r="H14" s="259"/>
      <c r="I14" s="239"/>
    </row>
    <row r="15" spans="1:9" ht="18.75">
      <c r="A15" s="259"/>
      <c r="B15" s="259" t="s">
        <v>533</v>
      </c>
      <c r="C15" s="259"/>
      <c r="D15" s="259"/>
      <c r="E15" s="259"/>
      <c r="F15" s="259"/>
      <c r="G15" s="259"/>
      <c r="H15" s="259"/>
      <c r="I15" s="239"/>
    </row>
    <row r="16" spans="1:9" ht="18.75">
      <c r="A16" s="259"/>
      <c r="B16" s="259"/>
      <c r="C16" s="259"/>
      <c r="D16" s="259"/>
      <c r="E16" s="259"/>
      <c r="F16" s="259"/>
      <c r="G16" s="259"/>
      <c r="H16" s="259"/>
      <c r="I16" s="239"/>
    </row>
    <row r="17" spans="1:9" ht="18.75">
      <c r="A17" s="259" t="s">
        <v>489</v>
      </c>
      <c r="B17" s="259"/>
      <c r="C17" s="259"/>
      <c r="D17" s="259"/>
      <c r="E17" s="259"/>
      <c r="F17" s="259"/>
      <c r="G17" s="259"/>
      <c r="H17" s="259"/>
      <c r="I17" s="239"/>
    </row>
    <row r="18" spans="1:9" ht="18.75">
      <c r="A18" s="259" t="s">
        <v>490</v>
      </c>
      <c r="B18" s="259"/>
      <c r="C18" s="259"/>
      <c r="D18" s="259"/>
      <c r="E18" s="259"/>
      <c r="F18" s="259"/>
      <c r="G18" s="259"/>
      <c r="H18" s="259"/>
      <c r="I18" s="239"/>
    </row>
    <row r="19" spans="1:9" ht="18.75">
      <c r="A19" s="259" t="s">
        <v>534</v>
      </c>
      <c r="B19" s="259"/>
      <c r="C19" s="259"/>
      <c r="D19" s="259"/>
      <c r="E19" s="259"/>
      <c r="F19" s="259"/>
      <c r="G19" s="259"/>
      <c r="H19" s="259"/>
      <c r="I19" s="239"/>
    </row>
    <row r="20" spans="1:9" ht="18.75">
      <c r="A20" s="259"/>
      <c r="B20" s="259"/>
      <c r="C20" s="259"/>
      <c r="D20" s="259"/>
      <c r="E20" s="259"/>
      <c r="F20" s="259"/>
      <c r="G20" s="259"/>
      <c r="H20" s="259"/>
      <c r="I20" s="239"/>
    </row>
    <row r="21" spans="1:9" ht="18.75">
      <c r="A21" s="259" t="s">
        <v>491</v>
      </c>
      <c r="B21" s="259"/>
      <c r="C21" s="259"/>
      <c r="D21" s="259"/>
      <c r="E21" s="259"/>
      <c r="F21" s="259"/>
      <c r="G21" s="259"/>
      <c r="H21" s="259"/>
      <c r="I21" s="239"/>
    </row>
    <row r="22" spans="1:9" ht="18.75">
      <c r="A22" s="259" t="s">
        <v>492</v>
      </c>
      <c r="B22" s="259"/>
      <c r="C22" s="259"/>
      <c r="D22" s="259"/>
      <c r="E22" s="259"/>
      <c r="F22" s="259"/>
      <c r="G22" s="259"/>
      <c r="H22" s="259"/>
      <c r="I22" s="239"/>
    </row>
    <row r="23" spans="1:9" ht="18.75">
      <c r="A23" s="259" t="s">
        <v>493</v>
      </c>
      <c r="B23" s="259"/>
      <c r="C23" s="259"/>
      <c r="D23" s="259"/>
      <c r="E23" s="259"/>
      <c r="F23" s="259"/>
      <c r="G23" s="259"/>
      <c r="H23" s="259"/>
      <c r="I23" s="239"/>
    </row>
    <row r="24" spans="1:9" ht="18.75">
      <c r="A24" s="259" t="s">
        <v>494</v>
      </c>
      <c r="B24" s="259"/>
      <c r="C24" s="259"/>
      <c r="D24" s="259"/>
      <c r="E24" s="259"/>
      <c r="F24" s="259"/>
      <c r="G24" s="259"/>
      <c r="H24" s="259"/>
      <c r="I24" s="239"/>
    </row>
    <row r="25" spans="1:9" ht="18.75">
      <c r="A25" s="259" t="s">
        <v>535</v>
      </c>
      <c r="B25" s="259"/>
      <c r="C25" s="259"/>
      <c r="D25" s="259"/>
      <c r="E25" s="259"/>
      <c r="F25" s="259"/>
      <c r="G25" s="259"/>
      <c r="H25" s="259"/>
      <c r="I25" s="239"/>
    </row>
    <row r="26" spans="1:9" ht="18.75">
      <c r="A26" s="259" t="s">
        <v>536</v>
      </c>
      <c r="B26" s="259"/>
      <c r="C26" s="259"/>
      <c r="D26" s="259"/>
      <c r="E26" s="259"/>
      <c r="F26" s="259"/>
      <c r="G26" s="259"/>
      <c r="H26" s="259"/>
      <c r="I26" s="259"/>
    </row>
    <row r="27" spans="1:9" ht="18.75">
      <c r="A27" s="259" t="s">
        <v>495</v>
      </c>
      <c r="B27" s="259"/>
      <c r="C27" s="259"/>
      <c r="D27" s="259"/>
      <c r="E27" s="259"/>
      <c r="F27" s="259"/>
      <c r="G27" s="259"/>
      <c r="H27" s="259"/>
      <c r="I27" s="259"/>
    </row>
    <row r="28" spans="1:9" ht="18.75">
      <c r="A28" s="259" t="s">
        <v>537</v>
      </c>
      <c r="B28" s="259"/>
      <c r="C28" s="259"/>
      <c r="D28" s="259"/>
      <c r="E28" s="259"/>
      <c r="F28" s="259"/>
      <c r="G28" s="259"/>
      <c r="H28" s="259"/>
      <c r="I28" s="259"/>
    </row>
    <row r="29" spans="1:9" ht="18.75">
      <c r="A29" s="259" t="s">
        <v>496</v>
      </c>
      <c r="B29" s="259"/>
      <c r="C29" s="259"/>
      <c r="D29" s="259"/>
      <c r="E29" s="259"/>
      <c r="F29" s="259"/>
      <c r="G29" s="259"/>
      <c r="H29" s="259"/>
      <c r="I29" s="259"/>
    </row>
    <row r="30" spans="1:9" ht="18.75">
      <c r="A30" s="259" t="s">
        <v>497</v>
      </c>
      <c r="B30" s="259"/>
      <c r="C30" s="259"/>
      <c r="D30" s="259"/>
      <c r="E30" s="259"/>
      <c r="F30" s="259"/>
      <c r="G30" s="259"/>
      <c r="H30" s="259"/>
      <c r="I30" s="259"/>
    </row>
    <row r="31" spans="1:9" ht="18.75">
      <c r="A31" s="259" t="s">
        <v>498</v>
      </c>
      <c r="B31" s="259"/>
      <c r="C31" s="259"/>
      <c r="D31" s="259"/>
      <c r="E31" s="259"/>
      <c r="F31" s="259"/>
      <c r="G31" s="259"/>
      <c r="H31" s="259"/>
      <c r="I31" s="259"/>
    </row>
    <row r="32" spans="1:9" ht="18.75">
      <c r="A32" s="259" t="s">
        <v>499</v>
      </c>
      <c r="B32" s="259"/>
      <c r="C32" s="259"/>
      <c r="D32" s="259"/>
      <c r="E32" s="259"/>
      <c r="F32" s="259"/>
      <c r="G32" s="259"/>
      <c r="H32" s="259"/>
      <c r="I32" s="259"/>
    </row>
    <row r="33" spans="1:9" ht="18.75">
      <c r="A33" s="259" t="s">
        <v>500</v>
      </c>
      <c r="B33" s="259"/>
      <c r="C33" s="259"/>
      <c r="D33" s="259"/>
      <c r="E33" s="259"/>
      <c r="F33" s="259"/>
      <c r="G33" s="259"/>
      <c r="H33" s="259"/>
      <c r="I33" s="259"/>
    </row>
    <row r="34" spans="1:9" ht="18.75">
      <c r="A34" s="259" t="s">
        <v>501</v>
      </c>
      <c r="B34" s="259"/>
      <c r="C34" s="259"/>
      <c r="D34" s="259"/>
      <c r="E34" s="259"/>
      <c r="F34" s="259"/>
      <c r="G34" s="259"/>
      <c r="H34" s="259"/>
      <c r="I34" s="259"/>
    </row>
    <row r="35" spans="1:9" ht="18.75" customHeight="1">
      <c r="A35" s="259" t="s">
        <v>538</v>
      </c>
      <c r="B35" s="259"/>
      <c r="C35" s="259"/>
      <c r="D35" s="259"/>
      <c r="E35" s="259"/>
      <c r="F35" s="259"/>
      <c r="G35" s="259"/>
      <c r="H35" s="259"/>
      <c r="I35" s="259"/>
    </row>
    <row r="36" spans="1:9" ht="18.75">
      <c r="A36" s="259"/>
      <c r="B36" s="259"/>
      <c r="C36" s="259"/>
      <c r="D36" s="259"/>
      <c r="E36" s="259"/>
      <c r="F36" s="259"/>
      <c r="G36" s="259"/>
      <c r="H36" s="259"/>
      <c r="I36" s="259"/>
    </row>
    <row r="37" spans="1:9" ht="18.75">
      <c r="A37" s="259"/>
      <c r="B37" s="259"/>
      <c r="C37" s="259"/>
      <c r="D37" s="259"/>
      <c r="E37" s="259"/>
      <c r="F37" s="259" t="s">
        <v>502</v>
      </c>
      <c r="G37" s="259"/>
      <c r="H37" s="259"/>
      <c r="I37" s="259"/>
    </row>
    <row r="38" spans="1:9" ht="18.75">
      <c r="A38" s="259"/>
      <c r="B38" s="259"/>
      <c r="C38" s="259"/>
      <c r="D38" s="259"/>
      <c r="E38" s="259"/>
      <c r="F38" s="259" t="s">
        <v>458</v>
      </c>
      <c r="G38" s="259"/>
      <c r="H38" s="259"/>
      <c r="I38" s="259"/>
    </row>
    <row r="39" spans="1:9" ht="18.75">
      <c r="A39" s="259"/>
      <c r="B39" s="259"/>
      <c r="C39" s="259"/>
      <c r="D39" s="259"/>
      <c r="E39" s="259"/>
      <c r="F39" s="259"/>
      <c r="G39" s="259"/>
      <c r="H39" s="259"/>
      <c r="I39" s="259"/>
    </row>
    <row r="40" spans="1:9" ht="15.75">
      <c r="A40" s="239"/>
      <c r="B40" s="239"/>
      <c r="C40" s="239"/>
      <c r="D40" s="239"/>
      <c r="E40" s="239"/>
      <c r="F40" s="239"/>
      <c r="G40" s="239"/>
      <c r="H40" s="239"/>
      <c r="I40" s="2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2:D31"/>
  <sheetViews>
    <sheetView zoomScalePageLayoutView="0" workbookViewId="0" topLeftCell="A15">
      <selection activeCell="C36" sqref="C36"/>
    </sheetView>
  </sheetViews>
  <sheetFormatPr defaultColWidth="9.140625" defaultRowHeight="15"/>
  <cols>
    <col min="1" max="1" width="6.57421875" style="0" customWidth="1"/>
    <col min="2" max="2" width="50.28125" style="0" customWidth="1"/>
    <col min="3" max="3" width="16.7109375" style="0" customWidth="1"/>
    <col min="4" max="4" width="17.140625" style="0" customWidth="1"/>
  </cols>
  <sheetData>
    <row r="1" ht="15.75" customHeight="1"/>
    <row r="2" spans="2:3" ht="18.75">
      <c r="B2" s="272" t="s">
        <v>527</v>
      </c>
      <c r="C2" s="272"/>
    </row>
    <row r="3" ht="11.25" customHeight="1"/>
    <row r="4" spans="1:4" ht="38.25" customHeight="1">
      <c r="A4" s="6" t="s">
        <v>12</v>
      </c>
      <c r="B4" s="4" t="s">
        <v>13</v>
      </c>
      <c r="C4" s="10" t="s">
        <v>526</v>
      </c>
      <c r="D4" s="10" t="s">
        <v>525</v>
      </c>
    </row>
    <row r="5" spans="1:4" ht="28.5" customHeight="1">
      <c r="A5" s="6" t="s">
        <v>14</v>
      </c>
      <c r="B5" s="11" t="s">
        <v>15</v>
      </c>
      <c r="C5" s="5">
        <f>C6+C9+C14</f>
        <v>46036</v>
      </c>
      <c r="D5" s="5">
        <f>D6+D9+D14</f>
        <v>184036</v>
      </c>
    </row>
    <row r="6" spans="1:4" ht="24.75" customHeight="1">
      <c r="A6" s="6"/>
      <c r="B6" s="8" t="s">
        <v>16</v>
      </c>
      <c r="C6" s="5">
        <f>C7+C8</f>
        <v>18000</v>
      </c>
      <c r="D6" s="5">
        <f>D7+D8</f>
        <v>0</v>
      </c>
    </row>
    <row r="7" spans="1:4" ht="24.75" customHeight="1">
      <c r="A7" s="6"/>
      <c r="B7" s="7" t="s">
        <v>17</v>
      </c>
      <c r="C7" s="5">
        <v>0</v>
      </c>
      <c r="D7" s="5">
        <v>0</v>
      </c>
    </row>
    <row r="8" spans="1:4" ht="24.75" customHeight="1">
      <c r="A8" s="6"/>
      <c r="B8" s="7" t="s">
        <v>18</v>
      </c>
      <c r="C8" s="5">
        <v>18000</v>
      </c>
      <c r="D8" s="5"/>
    </row>
    <row r="9" spans="1:4" ht="24.75" customHeight="1">
      <c r="A9" s="6"/>
      <c r="B9" s="9" t="s">
        <v>19</v>
      </c>
      <c r="C9" s="5">
        <f>C10+C11+C12+C13</f>
        <v>0</v>
      </c>
      <c r="D9" s="5">
        <f>D10+D11+D12+D13</f>
        <v>0</v>
      </c>
    </row>
    <row r="10" spans="1:4" ht="24.75" customHeight="1">
      <c r="A10" s="6"/>
      <c r="B10" s="7" t="s">
        <v>20</v>
      </c>
      <c r="C10" s="5">
        <v>0</v>
      </c>
      <c r="D10" s="5">
        <v>0</v>
      </c>
    </row>
    <row r="11" spans="1:4" ht="24.75" customHeight="1">
      <c r="A11" s="6"/>
      <c r="B11" s="7" t="s">
        <v>21</v>
      </c>
      <c r="C11" s="5"/>
      <c r="D11" s="5"/>
    </row>
    <row r="12" spans="1:4" ht="24.75" customHeight="1">
      <c r="A12" s="6"/>
      <c r="B12" s="7" t="s">
        <v>22</v>
      </c>
      <c r="C12" s="5">
        <v>0</v>
      </c>
      <c r="D12" s="5">
        <v>0</v>
      </c>
    </row>
    <row r="13" spans="1:4" ht="24.75" customHeight="1">
      <c r="A13" s="6"/>
      <c r="B13" s="7" t="s">
        <v>23</v>
      </c>
      <c r="C13" s="5"/>
      <c r="D13" s="5"/>
    </row>
    <row r="14" spans="1:4" ht="24.75" customHeight="1">
      <c r="A14" s="6"/>
      <c r="B14" s="9" t="s">
        <v>24</v>
      </c>
      <c r="C14" s="5">
        <f>C15+C16+C17+C18+C19+C20+C21</f>
        <v>28036</v>
      </c>
      <c r="D14" s="5">
        <f>D15+D16+D17+D18+D19+D20+D21</f>
        <v>184036</v>
      </c>
    </row>
    <row r="15" spans="1:4" ht="24.75" customHeight="1">
      <c r="A15" s="6"/>
      <c r="B15" s="7" t="s">
        <v>25</v>
      </c>
      <c r="C15" s="5">
        <v>28036</v>
      </c>
      <c r="D15" s="5">
        <v>184036</v>
      </c>
    </row>
    <row r="16" spans="1:4" ht="24.75" customHeight="1">
      <c r="A16" s="6"/>
      <c r="B16" s="7" t="s">
        <v>26</v>
      </c>
      <c r="C16" s="5"/>
      <c r="D16" s="5"/>
    </row>
    <row r="17" spans="1:4" ht="24.75" customHeight="1">
      <c r="A17" s="6"/>
      <c r="B17" s="7" t="s">
        <v>27</v>
      </c>
      <c r="C17" s="5"/>
      <c r="D17" s="5"/>
    </row>
    <row r="18" spans="1:4" ht="24.75" customHeight="1">
      <c r="A18" s="6"/>
      <c r="B18" s="7" t="s">
        <v>28</v>
      </c>
      <c r="C18" s="5"/>
      <c r="D18" s="5"/>
    </row>
    <row r="19" spans="1:4" ht="24.75" customHeight="1">
      <c r="A19" s="6"/>
      <c r="B19" s="7" t="s">
        <v>29</v>
      </c>
      <c r="C19" s="5">
        <v>0</v>
      </c>
      <c r="D19" s="5">
        <v>0</v>
      </c>
    </row>
    <row r="20" spans="1:4" ht="24.75" customHeight="1">
      <c r="A20" s="6"/>
      <c r="B20" s="7" t="s">
        <v>23</v>
      </c>
      <c r="C20" s="5"/>
      <c r="D20" s="5"/>
    </row>
    <row r="21" spans="1:4" ht="24.75" customHeight="1">
      <c r="A21" s="6"/>
      <c r="B21" s="7" t="s">
        <v>23</v>
      </c>
      <c r="C21" s="5"/>
      <c r="D21" s="5"/>
    </row>
    <row r="22" spans="1:4" ht="28.5" customHeight="1">
      <c r="A22" s="6" t="s">
        <v>30</v>
      </c>
      <c r="B22" s="12" t="s">
        <v>31</v>
      </c>
      <c r="C22" s="5">
        <f>C23+C29</f>
        <v>3839825</v>
      </c>
      <c r="D22" s="5">
        <f>D23+D29</f>
        <v>4192681</v>
      </c>
    </row>
    <row r="23" spans="1:4" ht="24.75" customHeight="1">
      <c r="A23" s="6"/>
      <c r="B23" s="8" t="s">
        <v>32</v>
      </c>
      <c r="C23" s="5">
        <f>C24+C25+C26+C27+C28</f>
        <v>3839825</v>
      </c>
      <c r="D23" s="5">
        <f>D24+D25+D26+D27+D28</f>
        <v>4192681</v>
      </c>
    </row>
    <row r="24" spans="1:4" ht="24.75" customHeight="1">
      <c r="A24" s="6"/>
      <c r="B24" s="7" t="s">
        <v>33</v>
      </c>
      <c r="C24" s="5"/>
      <c r="D24" s="5"/>
    </row>
    <row r="25" spans="1:4" ht="24.75" customHeight="1">
      <c r="A25" s="6"/>
      <c r="B25" s="7" t="s">
        <v>95</v>
      </c>
      <c r="C25" s="5"/>
      <c r="D25" s="5"/>
    </row>
    <row r="26" spans="1:4" ht="24.75" customHeight="1">
      <c r="A26" s="6"/>
      <c r="B26" s="7" t="s">
        <v>34</v>
      </c>
      <c r="C26" s="5">
        <v>3456107</v>
      </c>
      <c r="D26" s="5">
        <v>3756638</v>
      </c>
    </row>
    <row r="27" spans="1:4" ht="24.75" customHeight="1">
      <c r="A27" s="6"/>
      <c r="B27" s="7" t="s">
        <v>35</v>
      </c>
      <c r="C27" s="5"/>
      <c r="D27" s="5"/>
    </row>
    <row r="28" spans="1:4" ht="24.75" customHeight="1">
      <c r="A28" s="6"/>
      <c r="B28" s="7" t="s">
        <v>486</v>
      </c>
      <c r="C28" s="5">
        <v>383718</v>
      </c>
      <c r="D28" s="5">
        <v>436043</v>
      </c>
    </row>
    <row r="29" spans="1:4" ht="25.5" customHeight="1">
      <c r="A29" s="6"/>
      <c r="B29" s="8" t="s">
        <v>36</v>
      </c>
      <c r="C29" s="5">
        <f>C30</f>
        <v>0</v>
      </c>
      <c r="D29" s="5">
        <f>D30</f>
        <v>0</v>
      </c>
    </row>
    <row r="30" spans="1:4" ht="24.75" customHeight="1">
      <c r="A30" s="6"/>
      <c r="B30" s="7" t="s">
        <v>23</v>
      </c>
      <c r="C30" s="5"/>
      <c r="D30" s="5"/>
    </row>
    <row r="31" spans="1:4" ht="28.5" customHeight="1">
      <c r="A31" s="6"/>
      <c r="B31" s="13" t="s">
        <v>37</v>
      </c>
      <c r="C31" s="165">
        <f>C5+C22</f>
        <v>3885861</v>
      </c>
      <c r="D31" s="165">
        <f>D5+D22</f>
        <v>4376717</v>
      </c>
    </row>
  </sheetData>
  <sheetProtection/>
  <mergeCells count="1">
    <mergeCell ref="B2:C2"/>
  </mergeCells>
  <printOptions horizontalCentered="1"/>
  <pageMargins left="0.5905511811023623" right="0.1968503937007874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66"/>
  </sheetPr>
  <dimension ref="A2:G29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6.57421875" style="0" customWidth="1"/>
    <col min="2" max="2" width="50.28125" style="0" customWidth="1"/>
    <col min="3" max="3" width="16.7109375" style="0" customWidth="1"/>
    <col min="4" max="4" width="17.140625" style="0" customWidth="1"/>
  </cols>
  <sheetData>
    <row r="2" spans="2:3" ht="15" customHeight="1">
      <c r="B2" s="272"/>
      <c r="C2" s="272"/>
    </row>
    <row r="3" ht="13.5" customHeight="1"/>
    <row r="4" spans="1:4" ht="42" customHeight="1">
      <c r="A4" s="6" t="s">
        <v>12</v>
      </c>
      <c r="B4" s="4" t="s">
        <v>38</v>
      </c>
      <c r="C4" s="10" t="s">
        <v>526</v>
      </c>
      <c r="D4" s="10" t="s">
        <v>525</v>
      </c>
    </row>
    <row r="5" spans="1:4" ht="30" customHeight="1">
      <c r="A5" s="6" t="s">
        <v>14</v>
      </c>
      <c r="B5" s="11" t="s">
        <v>53</v>
      </c>
      <c r="C5" s="192">
        <f>C6+C9</f>
        <v>2998321</v>
      </c>
      <c r="D5" s="5">
        <f>D6+D9</f>
        <v>3835187</v>
      </c>
    </row>
    <row r="6" spans="1:4" ht="28.5" customHeight="1">
      <c r="A6" s="6"/>
      <c r="B6" s="8" t="s">
        <v>39</v>
      </c>
      <c r="C6" s="5">
        <f>C7+C8</f>
        <v>0</v>
      </c>
      <c r="D6" s="5">
        <f>D7+D8</f>
        <v>0</v>
      </c>
    </row>
    <row r="7" spans="1:4" ht="24.75" customHeight="1">
      <c r="A7" s="6"/>
      <c r="B7" s="7" t="s">
        <v>40</v>
      </c>
      <c r="C7" s="5">
        <v>0</v>
      </c>
      <c r="D7" s="5">
        <v>0</v>
      </c>
    </row>
    <row r="8" spans="1:4" ht="24.75" customHeight="1">
      <c r="A8" s="6"/>
      <c r="B8" s="7" t="s">
        <v>41</v>
      </c>
      <c r="C8" s="5">
        <v>0</v>
      </c>
      <c r="D8" s="5">
        <v>0</v>
      </c>
    </row>
    <row r="9" spans="1:4" ht="28.5" customHeight="1">
      <c r="A9" s="6"/>
      <c r="B9" s="9" t="s">
        <v>42</v>
      </c>
      <c r="C9" s="5">
        <f>C10+C11+C12+C13+C14+C15+C16+C17+C18+C19</f>
        <v>2998321</v>
      </c>
      <c r="D9" s="5">
        <f>D10+D11+D12+D13+D14+D15+D16+D17+D18+D19</f>
        <v>3835187</v>
      </c>
    </row>
    <row r="10" spans="1:4" ht="24.75" customHeight="1">
      <c r="A10" s="6"/>
      <c r="B10" s="7" t="s">
        <v>43</v>
      </c>
      <c r="C10" s="5">
        <v>0</v>
      </c>
      <c r="D10" s="5">
        <v>0</v>
      </c>
    </row>
    <row r="11" spans="1:4" ht="24.75" customHeight="1">
      <c r="A11" s="6"/>
      <c r="B11" s="7" t="s">
        <v>44</v>
      </c>
      <c r="C11" s="5">
        <v>231000</v>
      </c>
      <c r="D11" s="5">
        <v>0</v>
      </c>
    </row>
    <row r="12" spans="1:4" ht="24.75" customHeight="1">
      <c r="A12" s="6"/>
      <c r="B12" s="7" t="s">
        <v>45</v>
      </c>
      <c r="C12" s="5">
        <v>158009</v>
      </c>
      <c r="D12" s="5">
        <v>49266</v>
      </c>
    </row>
    <row r="13" spans="1:4" ht="24.75" customHeight="1">
      <c r="A13" s="6"/>
      <c r="B13" s="7" t="s">
        <v>46</v>
      </c>
      <c r="C13" s="5">
        <v>17100</v>
      </c>
      <c r="D13" s="5">
        <v>6000</v>
      </c>
    </row>
    <row r="14" spans="1:4" ht="24.75" customHeight="1">
      <c r="A14" s="6"/>
      <c r="B14" s="7" t="s">
        <v>47</v>
      </c>
      <c r="C14" s="5"/>
      <c r="D14" s="5"/>
    </row>
    <row r="15" spans="1:4" ht="24.75" customHeight="1">
      <c r="A15" s="6"/>
      <c r="B15" s="7" t="s">
        <v>48</v>
      </c>
      <c r="C15" s="5"/>
      <c r="D15" s="5"/>
    </row>
    <row r="16" spans="1:6" ht="24.75" customHeight="1">
      <c r="A16" s="6"/>
      <c r="B16" s="7" t="s">
        <v>49</v>
      </c>
      <c r="C16" s="5"/>
      <c r="D16" s="5"/>
      <c r="F16" s="150"/>
    </row>
    <row r="17" spans="1:4" ht="24.75" customHeight="1">
      <c r="A17" s="6"/>
      <c r="B17" s="7" t="s">
        <v>50</v>
      </c>
      <c r="C17" s="5">
        <v>0</v>
      </c>
      <c r="D17" s="5">
        <v>0</v>
      </c>
    </row>
    <row r="18" spans="1:4" ht="24.75" customHeight="1">
      <c r="A18" s="6"/>
      <c r="B18" s="7" t="s">
        <v>51</v>
      </c>
      <c r="C18" s="5">
        <v>0</v>
      </c>
      <c r="D18" s="5">
        <v>0</v>
      </c>
    </row>
    <row r="19" spans="1:4" ht="24.75" customHeight="1">
      <c r="A19" s="6"/>
      <c r="B19" s="7" t="s">
        <v>274</v>
      </c>
      <c r="C19" s="5">
        <v>2592212</v>
      </c>
      <c r="D19" s="5">
        <v>3779921</v>
      </c>
    </row>
    <row r="20" spans="1:4" ht="30" customHeight="1">
      <c r="A20" s="6" t="s">
        <v>30</v>
      </c>
      <c r="B20" s="12" t="s">
        <v>52</v>
      </c>
      <c r="C20" s="5"/>
      <c r="D20" s="192">
        <v>0</v>
      </c>
    </row>
    <row r="21" spans="1:7" ht="28.5" customHeight="1">
      <c r="A21" s="6"/>
      <c r="B21" s="8" t="s">
        <v>54</v>
      </c>
      <c r="C21" s="5">
        <f>C22</f>
        <v>0</v>
      </c>
      <c r="D21" s="5">
        <f>D22</f>
        <v>0</v>
      </c>
      <c r="G21" s="150"/>
    </row>
    <row r="22" spans="1:4" ht="24.75" customHeight="1">
      <c r="A22" s="6"/>
      <c r="B22" s="7" t="s">
        <v>23</v>
      </c>
      <c r="C22" s="5"/>
      <c r="D22" s="5"/>
    </row>
    <row r="23" spans="1:7" ht="28.5" customHeight="1">
      <c r="A23" s="6"/>
      <c r="B23" s="8" t="s">
        <v>55</v>
      </c>
      <c r="C23" s="5">
        <f>C24</f>
        <v>0</v>
      </c>
      <c r="D23" s="5">
        <f>D24</f>
        <v>0</v>
      </c>
      <c r="G23" s="150"/>
    </row>
    <row r="24" spans="1:4" ht="24.75" customHeight="1">
      <c r="A24" s="6"/>
      <c r="B24" s="7" t="s">
        <v>270</v>
      </c>
      <c r="C24" s="5"/>
      <c r="D24" s="5"/>
    </row>
    <row r="25" spans="1:4" ht="30" customHeight="1">
      <c r="A25" s="6" t="s">
        <v>56</v>
      </c>
      <c r="B25" s="12" t="s">
        <v>57</v>
      </c>
      <c r="C25" s="192">
        <f>C27+C28</f>
        <v>887540</v>
      </c>
      <c r="D25" s="192">
        <f>D27+D28</f>
        <v>541530</v>
      </c>
    </row>
    <row r="26" spans="1:4" ht="28.5" customHeight="1">
      <c r="A26" s="6"/>
      <c r="B26" s="8" t="s">
        <v>58</v>
      </c>
      <c r="C26" s="5">
        <v>0</v>
      </c>
      <c r="D26" s="5">
        <v>0</v>
      </c>
    </row>
    <row r="27" spans="1:4" ht="28.5" customHeight="1">
      <c r="A27" s="6"/>
      <c r="B27" s="8" t="s">
        <v>59</v>
      </c>
      <c r="C27" s="192">
        <f>D27+D28</f>
        <v>541530</v>
      </c>
      <c r="D27" s="5">
        <v>289080</v>
      </c>
    </row>
    <row r="28" spans="1:4" ht="28.5" customHeight="1">
      <c r="A28" s="6"/>
      <c r="B28" s="8" t="s">
        <v>60</v>
      </c>
      <c r="C28" s="192">
        <v>346010</v>
      </c>
      <c r="D28" s="192">
        <v>252450</v>
      </c>
    </row>
    <row r="29" spans="1:4" ht="32.25" customHeight="1">
      <c r="A29" s="6"/>
      <c r="B29" s="13" t="s">
        <v>61</v>
      </c>
      <c r="C29" s="5">
        <f>C5+C20+C25</f>
        <v>3885861</v>
      </c>
      <c r="D29" s="5">
        <f>D5+D20+D25</f>
        <v>4376717</v>
      </c>
    </row>
  </sheetData>
  <sheetProtection/>
  <mergeCells count="1">
    <mergeCell ref="B2:C2"/>
  </mergeCells>
  <printOptions horizontalCentered="1"/>
  <pageMargins left="0.5905511811023623" right="0.1968503937007874" top="0.5905511811023623" bottom="0.1968503937007874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66"/>
  </sheetPr>
  <dimension ref="A1:D40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6.57421875" style="0" customWidth="1"/>
    <col min="2" max="2" width="50.28125" style="0" customWidth="1"/>
    <col min="3" max="3" width="16.7109375" style="0" customWidth="1"/>
    <col min="4" max="4" width="17.140625" style="0" customWidth="1"/>
  </cols>
  <sheetData>
    <row r="1" ht="15">
      <c r="B1" t="s">
        <v>478</v>
      </c>
    </row>
    <row r="2" ht="15">
      <c r="B2" t="s">
        <v>265</v>
      </c>
    </row>
    <row r="3" ht="15">
      <c r="B3" t="s">
        <v>479</v>
      </c>
    </row>
    <row r="4" spans="2:3" ht="19.5" customHeight="1">
      <c r="B4" s="273" t="s">
        <v>524</v>
      </c>
      <c r="C4" s="273"/>
    </row>
    <row r="5" spans="2:3" ht="15.75" customHeight="1">
      <c r="B5" s="274" t="s">
        <v>80</v>
      </c>
      <c r="C5" s="274"/>
    </row>
    <row r="6" ht="13.5" customHeight="1"/>
    <row r="7" spans="1:4" ht="42" customHeight="1">
      <c r="A7" s="6" t="s">
        <v>12</v>
      </c>
      <c r="B7" s="14" t="s">
        <v>62</v>
      </c>
      <c r="C7" s="10" t="s">
        <v>526</v>
      </c>
      <c r="D7" s="10" t="s">
        <v>525</v>
      </c>
    </row>
    <row r="8" spans="1:4" ht="22.5" customHeight="1">
      <c r="A8" s="6" t="s">
        <v>14</v>
      </c>
      <c r="B8" s="15" t="s">
        <v>63</v>
      </c>
      <c r="C8" s="5">
        <f>C9+C10+C11</f>
        <v>2781660</v>
      </c>
      <c r="D8" s="5">
        <f>D9+D10+D11</f>
        <v>2689191</v>
      </c>
    </row>
    <row r="9" spans="1:4" ht="19.5" customHeight="1">
      <c r="A9" s="6"/>
      <c r="B9" s="8" t="s">
        <v>259</v>
      </c>
      <c r="C9" s="5"/>
      <c r="D9" s="5"/>
    </row>
    <row r="10" spans="1:4" ht="19.5" customHeight="1">
      <c r="A10" s="6"/>
      <c r="B10" s="8" t="s">
        <v>260</v>
      </c>
      <c r="C10" s="5">
        <v>2781660</v>
      </c>
      <c r="D10" s="5">
        <v>2689191</v>
      </c>
    </row>
    <row r="11" spans="1:4" ht="19.5" customHeight="1">
      <c r="A11" s="6"/>
      <c r="B11" s="8" t="s">
        <v>261</v>
      </c>
      <c r="C11" s="5">
        <v>0</v>
      </c>
      <c r="D11" s="5">
        <v>0</v>
      </c>
    </row>
    <row r="12" spans="1:4" ht="19.5" customHeight="1">
      <c r="A12" s="6" t="s">
        <v>30</v>
      </c>
      <c r="B12" s="15" t="s">
        <v>64</v>
      </c>
      <c r="C12" s="5">
        <f>C13+C17+C20+C21+C31</f>
        <v>2397205</v>
      </c>
      <c r="D12" s="5">
        <f>D13+D17+D20+D21+D31</f>
        <v>2408691</v>
      </c>
    </row>
    <row r="13" spans="1:4" ht="19.5" customHeight="1">
      <c r="A13" s="16">
        <v>1</v>
      </c>
      <c r="B13" s="7" t="s">
        <v>65</v>
      </c>
      <c r="C13" s="5">
        <f>C14+C15-C16</f>
        <v>156000</v>
      </c>
      <c r="D13" s="5">
        <f>D14+D15-D16</f>
        <v>381106</v>
      </c>
    </row>
    <row r="14" spans="1:4" ht="19.5" customHeight="1">
      <c r="A14" s="6"/>
      <c r="B14" s="7" t="s">
        <v>67</v>
      </c>
      <c r="C14" s="191">
        <v>184036</v>
      </c>
      <c r="D14" s="191">
        <v>0</v>
      </c>
    </row>
    <row r="15" spans="1:4" ht="19.5" customHeight="1">
      <c r="A15" s="6"/>
      <c r="B15" s="7" t="s">
        <v>68</v>
      </c>
      <c r="C15" s="5">
        <v>0</v>
      </c>
      <c r="D15" s="5">
        <v>565142</v>
      </c>
    </row>
    <row r="16" spans="1:4" ht="19.5" customHeight="1">
      <c r="A16" s="6"/>
      <c r="B16" s="7" t="s">
        <v>69</v>
      </c>
      <c r="C16" s="5">
        <v>28036</v>
      </c>
      <c r="D16" s="5">
        <v>184036</v>
      </c>
    </row>
    <row r="17" spans="1:4" ht="19.5" customHeight="1">
      <c r="A17" s="16">
        <v>2</v>
      </c>
      <c r="B17" s="7" t="s">
        <v>66</v>
      </c>
      <c r="C17" s="5">
        <f>C18+C19</f>
        <v>1052709</v>
      </c>
      <c r="D17" s="5">
        <f>D18+D19</f>
        <v>695871</v>
      </c>
    </row>
    <row r="18" spans="1:4" ht="19.5" customHeight="1">
      <c r="A18" s="6"/>
      <c r="B18" s="7" t="s">
        <v>70</v>
      </c>
      <c r="C18" s="5">
        <v>894700</v>
      </c>
      <c r="D18" s="5">
        <v>566342</v>
      </c>
    </row>
    <row r="19" spans="1:4" ht="19.5" customHeight="1">
      <c r="A19" s="6"/>
      <c r="B19" s="7" t="s">
        <v>71</v>
      </c>
      <c r="C19" s="5">
        <v>158009</v>
      </c>
      <c r="D19" s="5">
        <v>129529</v>
      </c>
    </row>
    <row r="20" spans="1:4" ht="19.5" customHeight="1">
      <c r="A20" s="16">
        <v>3</v>
      </c>
      <c r="B20" s="7" t="s">
        <v>72</v>
      </c>
      <c r="C20" s="5">
        <v>352856</v>
      </c>
      <c r="D20" s="5">
        <v>154101</v>
      </c>
    </row>
    <row r="21" spans="1:4" ht="19.5" customHeight="1">
      <c r="A21" s="16">
        <v>4</v>
      </c>
      <c r="B21" s="7" t="s">
        <v>73</v>
      </c>
      <c r="C21" s="5">
        <f>C22+C23+C24+C25+C26+C27+C28+C29+C30</f>
        <v>1729240</v>
      </c>
      <c r="D21" s="5">
        <f>D22+D23+D24+D25+D26+D27+D28+D29+D30</f>
        <v>1742755</v>
      </c>
    </row>
    <row r="22" spans="1:4" ht="19.5" customHeight="1">
      <c r="A22" s="6"/>
      <c r="B22" s="7" t="s">
        <v>74</v>
      </c>
      <c r="C22" s="5">
        <v>192700</v>
      </c>
      <c r="D22" s="5">
        <v>232700</v>
      </c>
    </row>
    <row r="23" spans="1:4" ht="19.5" customHeight="1">
      <c r="A23" s="6"/>
      <c r="B23" s="17" t="s">
        <v>75</v>
      </c>
      <c r="C23" s="5"/>
      <c r="D23" s="5"/>
    </row>
    <row r="24" spans="1:4" ht="19.5" customHeight="1">
      <c r="A24" s="6"/>
      <c r="B24" s="7" t="s">
        <v>76</v>
      </c>
      <c r="C24" s="5">
        <v>126000</v>
      </c>
      <c r="D24" s="5">
        <v>99000</v>
      </c>
    </row>
    <row r="25" spans="1:4" ht="19.5" customHeight="1">
      <c r="A25" s="6"/>
      <c r="B25" s="7" t="s">
        <v>77</v>
      </c>
      <c r="C25" s="5">
        <v>1200</v>
      </c>
      <c r="D25" s="5"/>
    </row>
    <row r="26" spans="1:4" ht="19.5" customHeight="1">
      <c r="A26" s="6"/>
      <c r="B26" s="7" t="s">
        <v>78</v>
      </c>
      <c r="C26" s="5"/>
      <c r="D26" s="5"/>
    </row>
    <row r="27" spans="1:4" ht="19.5" customHeight="1">
      <c r="A27" s="6"/>
      <c r="B27" s="7" t="s">
        <v>79</v>
      </c>
      <c r="C27" s="5">
        <f>75640+1257660</f>
        <v>1333300</v>
      </c>
      <c r="D27" s="5">
        <v>1411055</v>
      </c>
    </row>
    <row r="28" spans="1:4" ht="30.75" customHeight="1">
      <c r="A28" s="6"/>
      <c r="B28" s="17" t="s">
        <v>81</v>
      </c>
      <c r="C28" s="5">
        <f>71240+4800</f>
        <v>76040</v>
      </c>
      <c r="D28" s="5"/>
    </row>
    <row r="29" spans="1:4" ht="19.5" customHeight="1">
      <c r="A29" s="6"/>
      <c r="B29" s="7" t="s">
        <v>262</v>
      </c>
      <c r="C29" s="5"/>
      <c r="D29" s="5"/>
    </row>
    <row r="30" spans="1:4" ht="19.5" customHeight="1">
      <c r="A30" s="6"/>
      <c r="B30" s="7" t="s">
        <v>263</v>
      </c>
      <c r="C30" s="5"/>
      <c r="D30" s="5"/>
    </row>
    <row r="31" spans="1:4" ht="19.5" customHeight="1">
      <c r="A31" s="16">
        <v>5</v>
      </c>
      <c r="B31" s="7" t="s">
        <v>83</v>
      </c>
      <c r="C31" s="5">
        <f>C32+C33+C34</f>
        <v>-893600</v>
      </c>
      <c r="D31" s="5">
        <f>D32+D33+D34</f>
        <v>-565142</v>
      </c>
    </row>
    <row r="32" spans="1:4" ht="19.5" customHeight="1">
      <c r="A32" s="6"/>
      <c r="B32" s="18" t="s">
        <v>84</v>
      </c>
      <c r="C32" s="5">
        <v>1100</v>
      </c>
      <c r="D32" s="5">
        <v>1200</v>
      </c>
    </row>
    <row r="33" spans="1:4" ht="19.5" customHeight="1">
      <c r="A33" s="6"/>
      <c r="B33" s="7" t="s">
        <v>275</v>
      </c>
      <c r="C33" s="5">
        <v>-894700</v>
      </c>
      <c r="D33" s="5">
        <v>-566342</v>
      </c>
    </row>
    <row r="34" spans="1:4" ht="19.5" customHeight="1">
      <c r="A34" s="6"/>
      <c r="B34" s="7" t="s">
        <v>82</v>
      </c>
      <c r="C34" s="5"/>
      <c r="D34" s="5"/>
    </row>
    <row r="35" spans="1:4" ht="19.5" customHeight="1">
      <c r="A35" s="6" t="s">
        <v>85</v>
      </c>
      <c r="B35" s="19" t="s">
        <v>86</v>
      </c>
      <c r="C35" s="5">
        <f>C36</f>
        <v>384455</v>
      </c>
      <c r="D35" s="5">
        <f>D36</f>
        <v>280500</v>
      </c>
    </row>
    <row r="36" spans="1:4" ht="19.5" customHeight="1">
      <c r="A36" s="6"/>
      <c r="B36" s="184" t="s">
        <v>276</v>
      </c>
      <c r="C36" s="187">
        <f>C8-C12</f>
        <v>384455</v>
      </c>
      <c r="D36" s="187">
        <v>280500</v>
      </c>
    </row>
    <row r="37" spans="1:4" ht="19.5" customHeight="1">
      <c r="A37" s="16">
        <v>6</v>
      </c>
      <c r="B37" s="7" t="s">
        <v>87</v>
      </c>
      <c r="C37" s="186">
        <v>38445</v>
      </c>
      <c r="D37" s="186">
        <v>28050</v>
      </c>
    </row>
    <row r="38" spans="1:4" ht="19.5" customHeight="1" thickBot="1">
      <c r="A38" s="188" t="s">
        <v>88</v>
      </c>
      <c r="B38" s="189" t="s">
        <v>89</v>
      </c>
      <c r="C38" s="190">
        <f>C35-C37</f>
        <v>346010</v>
      </c>
      <c r="D38" s="190">
        <f>D35-D37</f>
        <v>252450</v>
      </c>
    </row>
    <row r="39" ht="19.5" customHeight="1">
      <c r="B39" s="196" t="s">
        <v>269</v>
      </c>
    </row>
    <row r="40" ht="19.5" customHeight="1">
      <c r="B40" s="196" t="s">
        <v>458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2">
    <mergeCell ref="B4:C4"/>
    <mergeCell ref="B5:C5"/>
  </mergeCells>
  <printOptions horizontalCentered="1"/>
  <pageMargins left="0.5905511811023623" right="0.1968503937007874" top="0.5905511811023623" bottom="0.1968503937007874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FF"/>
  </sheetPr>
  <dimension ref="B51:B52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5.28125" style="0" customWidth="1"/>
    <col min="2" max="2" width="91.00390625" style="0" customWidth="1"/>
    <col min="3" max="3" width="1.1484375" style="0" customWidth="1"/>
    <col min="4" max="4" width="2.28125" style="0" customWidth="1"/>
  </cols>
  <sheetData>
    <row r="51" ht="15">
      <c r="B51" s="1" t="s">
        <v>92</v>
      </c>
    </row>
    <row r="52" ht="15">
      <c r="B52" s="1" t="s">
        <v>93</v>
      </c>
    </row>
  </sheetData>
  <sheetProtection/>
  <printOptions horizontalCentered="1"/>
  <pageMargins left="0.3937007874015748" right="0.1968503937007874" top="0.3937007874015748" bottom="0.1968503937007874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F60"/>
  <sheetViews>
    <sheetView tabSelected="1" zoomScalePageLayoutView="0" workbookViewId="0" topLeftCell="A10">
      <selection activeCell="B52" sqref="B52"/>
    </sheetView>
  </sheetViews>
  <sheetFormatPr defaultColWidth="9.140625" defaultRowHeight="15"/>
  <cols>
    <col min="1" max="1" width="7.140625" style="0" customWidth="1"/>
    <col min="2" max="2" width="26.8515625" style="0" customWidth="1"/>
    <col min="3" max="3" width="14.28125" style="0" customWidth="1"/>
    <col min="4" max="4" width="3.421875" style="0" customWidth="1"/>
    <col min="5" max="6" width="21.421875" style="0" customWidth="1"/>
  </cols>
  <sheetData>
    <row r="1" spans="1:6" ht="16.5">
      <c r="A1" s="85" t="s">
        <v>181</v>
      </c>
      <c r="B1" s="85"/>
      <c r="C1" s="86"/>
      <c r="D1" s="87"/>
      <c r="E1" s="282" t="s">
        <v>182</v>
      </c>
      <c r="F1" s="283"/>
    </row>
    <row r="2" spans="1:6" ht="15.75">
      <c r="A2" s="85" t="s">
        <v>183</v>
      </c>
      <c r="B2" s="85"/>
      <c r="C2" s="86"/>
      <c r="D2" s="88"/>
      <c r="E2" s="284" t="s">
        <v>184</v>
      </c>
      <c r="F2" s="285"/>
    </row>
    <row r="3" spans="1:6" ht="20.25">
      <c r="A3" s="85" t="s">
        <v>185</v>
      </c>
      <c r="B3" s="85"/>
      <c r="C3" s="86"/>
      <c r="D3" s="3"/>
      <c r="E3" s="89"/>
      <c r="F3" s="90"/>
    </row>
    <row r="4" spans="1:5" ht="12.75" customHeight="1">
      <c r="A4" s="3"/>
      <c r="B4" s="3"/>
      <c r="C4" s="3"/>
      <c r="D4" s="91"/>
      <c r="E4" s="3"/>
    </row>
    <row r="5" spans="1:6" ht="15">
      <c r="A5" s="3"/>
      <c r="B5" s="92" t="s">
        <v>186</v>
      </c>
      <c r="C5" s="93"/>
      <c r="D5" s="94" t="s">
        <v>187</v>
      </c>
      <c r="E5" s="95" t="s">
        <v>188</v>
      </c>
      <c r="F5" s="96"/>
    </row>
    <row r="6" spans="1:6" ht="15">
      <c r="A6" s="3"/>
      <c r="B6" s="97" t="s">
        <v>541</v>
      </c>
      <c r="C6" s="98"/>
      <c r="D6" s="99"/>
      <c r="E6" s="100"/>
      <c r="F6" s="90"/>
    </row>
    <row r="7" spans="1:5" ht="12.75" customHeight="1">
      <c r="A7" s="3"/>
      <c r="B7" s="101"/>
      <c r="C7" s="101"/>
      <c r="D7" s="102"/>
      <c r="E7" s="103"/>
    </row>
    <row r="8" spans="1:6" ht="12.75" customHeight="1">
      <c r="A8" s="286" t="s">
        <v>189</v>
      </c>
      <c r="B8" s="287"/>
      <c r="C8" s="287"/>
      <c r="D8" s="104" t="s">
        <v>190</v>
      </c>
      <c r="E8" s="288"/>
      <c r="F8" s="289"/>
    </row>
    <row r="9" spans="1:6" ht="12.75" customHeight="1">
      <c r="A9" s="105" t="s">
        <v>191</v>
      </c>
      <c r="B9" s="106"/>
      <c r="C9" s="106"/>
      <c r="D9" s="107" t="s">
        <v>192</v>
      </c>
      <c r="E9" s="276"/>
      <c r="F9" s="277"/>
    </row>
    <row r="10" spans="1:6" ht="12.75" customHeight="1">
      <c r="A10" s="108" t="s">
        <v>193</v>
      </c>
      <c r="B10" s="109"/>
      <c r="C10" s="109"/>
      <c r="D10" s="107" t="s">
        <v>194</v>
      </c>
      <c r="E10" s="276"/>
      <c r="F10" s="277"/>
    </row>
    <row r="11" spans="1:6" ht="12.75" customHeight="1">
      <c r="A11" s="108" t="s">
        <v>94</v>
      </c>
      <c r="B11" s="109"/>
      <c r="C11" s="109"/>
      <c r="D11" s="110" t="s">
        <v>195</v>
      </c>
      <c r="E11" s="278" t="s">
        <v>265</v>
      </c>
      <c r="F11" s="279"/>
    </row>
    <row r="12" spans="1:6" ht="12.75" customHeight="1">
      <c r="A12" s="111" t="s">
        <v>196</v>
      </c>
      <c r="B12" s="112"/>
      <c r="C12" s="109"/>
      <c r="D12" s="110"/>
      <c r="E12" s="278" t="s">
        <v>265</v>
      </c>
      <c r="F12" s="279"/>
    </row>
    <row r="13" spans="1:6" ht="12.75" customHeight="1">
      <c r="A13" s="108" t="s">
        <v>197</v>
      </c>
      <c r="B13" s="109"/>
      <c r="C13" s="109"/>
      <c r="D13" s="110" t="s">
        <v>198</v>
      </c>
      <c r="E13" s="278"/>
      <c r="F13" s="279"/>
    </row>
    <row r="14" spans="1:6" ht="12.75" customHeight="1">
      <c r="A14" s="113"/>
      <c r="B14" s="114"/>
      <c r="C14" s="280" t="s">
        <v>199</v>
      </c>
      <c r="D14" s="280"/>
      <c r="E14" s="280"/>
      <c r="F14" s="281"/>
    </row>
    <row r="15" spans="1:6" ht="12.75" customHeight="1">
      <c r="A15" s="115"/>
      <c r="B15" s="112"/>
      <c r="C15" s="112"/>
      <c r="D15" s="275"/>
      <c r="E15" s="275"/>
      <c r="F15" s="116"/>
    </row>
    <row r="16" spans="1:6" ht="15.75">
      <c r="A16" s="115" t="s">
        <v>200</v>
      </c>
      <c r="B16" s="115"/>
      <c r="C16" s="115"/>
      <c r="D16" s="117"/>
      <c r="E16" s="118" t="s">
        <v>145</v>
      </c>
      <c r="F16" s="119" t="s">
        <v>146</v>
      </c>
    </row>
    <row r="17" spans="1:6" ht="9.75" customHeight="1">
      <c r="A17" s="120"/>
      <c r="B17" s="120"/>
      <c r="C17" s="120"/>
      <c r="D17" s="121"/>
      <c r="E17" s="122"/>
      <c r="F17" s="122"/>
    </row>
    <row r="18" spans="1:6" ht="15.75">
      <c r="A18" s="123" t="s">
        <v>147</v>
      </c>
      <c r="B18" s="124" t="s">
        <v>90</v>
      </c>
      <c r="C18" s="115"/>
      <c r="D18" s="117"/>
      <c r="E18" s="125">
        <v>2781660</v>
      </c>
      <c r="F18" s="125">
        <v>2781660</v>
      </c>
    </row>
    <row r="19" spans="1:6" ht="9.75" customHeight="1">
      <c r="A19" s="126"/>
      <c r="C19" s="115"/>
      <c r="D19" s="127"/>
      <c r="E19" s="128" t="s">
        <v>201</v>
      </c>
      <c r="F19" s="129"/>
    </row>
    <row r="20" spans="1:6" ht="15.75">
      <c r="A20" s="123" t="s">
        <v>148</v>
      </c>
      <c r="B20" s="124" t="s">
        <v>91</v>
      </c>
      <c r="C20" s="115"/>
      <c r="D20" s="115"/>
      <c r="E20" s="125">
        <v>2397205</v>
      </c>
      <c r="F20" s="125">
        <v>2397205</v>
      </c>
    </row>
    <row r="21" spans="1:6" ht="9.75" customHeight="1">
      <c r="A21" s="123"/>
      <c r="B21" s="115"/>
      <c r="C21" s="115"/>
      <c r="D21" s="115"/>
      <c r="E21" s="130"/>
      <c r="F21" s="131">
        <v>0</v>
      </c>
    </row>
    <row r="22" spans="1:6" ht="15.75">
      <c r="A22" s="123" t="s">
        <v>202</v>
      </c>
      <c r="B22" s="124" t="s">
        <v>203</v>
      </c>
      <c r="C22" s="124"/>
      <c r="D22" s="115"/>
      <c r="E22" s="132"/>
      <c r="F22" s="133">
        <v>0</v>
      </c>
    </row>
    <row r="23" spans="1:6" ht="15" customHeight="1">
      <c r="A23" s="123"/>
      <c r="B23" s="134" t="s">
        <v>149</v>
      </c>
      <c r="C23" s="115"/>
      <c r="D23" s="115"/>
      <c r="E23" s="127"/>
      <c r="F23" s="135">
        <f>F18-F20+F22</f>
        <v>384455</v>
      </c>
    </row>
    <row r="24" spans="1:6" ht="9.75" customHeight="1">
      <c r="A24" s="136"/>
      <c r="B24" s="115"/>
      <c r="C24" s="115"/>
      <c r="D24" s="137"/>
      <c r="E24" s="131" t="s">
        <v>204</v>
      </c>
      <c r="F24" s="131" t="s">
        <v>205</v>
      </c>
    </row>
    <row r="25" spans="1:6" ht="15.75">
      <c r="A25" s="123" t="s">
        <v>150</v>
      </c>
      <c r="B25" s="124" t="s">
        <v>151</v>
      </c>
      <c r="C25" s="115"/>
      <c r="D25" s="127"/>
      <c r="E25" s="138">
        <v>0</v>
      </c>
      <c r="F25" s="139">
        <v>0</v>
      </c>
    </row>
    <row r="26" spans="1:6" ht="9.75" customHeight="1">
      <c r="A26" s="123"/>
      <c r="B26" s="124"/>
      <c r="C26" s="115"/>
      <c r="D26" s="137"/>
      <c r="E26" s="131" t="s">
        <v>206</v>
      </c>
      <c r="F26" s="131" t="s">
        <v>207</v>
      </c>
    </row>
    <row r="27" spans="1:6" ht="15.75">
      <c r="A27" s="123" t="s">
        <v>152</v>
      </c>
      <c r="B27" s="124" t="s">
        <v>153</v>
      </c>
      <c r="C27" s="115"/>
      <c r="D27" s="127"/>
      <c r="E27" s="138">
        <v>384455</v>
      </c>
      <c r="F27" s="139">
        <v>384455</v>
      </c>
    </row>
    <row r="28" spans="1:6" ht="9.75" customHeight="1">
      <c r="A28" s="123"/>
      <c r="B28" s="124"/>
      <c r="C28" s="115"/>
      <c r="D28" s="115"/>
      <c r="E28" s="140"/>
      <c r="F28" s="131" t="s">
        <v>208</v>
      </c>
    </row>
    <row r="29" spans="1:6" ht="15.75" customHeight="1">
      <c r="A29" s="141" t="s">
        <v>208</v>
      </c>
      <c r="B29" s="142" t="s">
        <v>209</v>
      </c>
      <c r="C29" s="143"/>
      <c r="D29" s="143"/>
      <c r="E29" s="144"/>
      <c r="F29" s="139">
        <v>0</v>
      </c>
    </row>
    <row r="30" spans="1:6" ht="9.75" customHeight="1">
      <c r="A30" s="141"/>
      <c r="B30" s="143"/>
      <c r="C30" s="143"/>
      <c r="D30" s="143"/>
      <c r="E30" s="145"/>
      <c r="F30" s="131" t="s">
        <v>210</v>
      </c>
    </row>
    <row r="31" spans="1:6" ht="15">
      <c r="A31" s="141" t="s">
        <v>210</v>
      </c>
      <c r="B31" s="143" t="s">
        <v>211</v>
      </c>
      <c r="C31" s="143"/>
      <c r="D31" s="143"/>
      <c r="E31" s="144"/>
      <c r="F31" s="139">
        <v>384455</v>
      </c>
    </row>
    <row r="32" spans="1:6" ht="15">
      <c r="A32" s="141"/>
      <c r="B32" s="143" t="s">
        <v>212</v>
      </c>
      <c r="C32" s="143"/>
      <c r="D32" s="143"/>
      <c r="E32" s="146"/>
      <c r="F32" s="135"/>
    </row>
    <row r="33" spans="1:6" ht="9.75" customHeight="1">
      <c r="A33" s="141"/>
      <c r="B33" s="143"/>
      <c r="C33" s="143"/>
      <c r="D33" s="143"/>
      <c r="E33" s="146"/>
      <c r="F33" s="147"/>
    </row>
    <row r="34" spans="1:6" ht="15">
      <c r="A34" s="141"/>
      <c r="B34" s="143"/>
      <c r="C34" s="143"/>
      <c r="D34" s="143"/>
      <c r="E34" s="146"/>
      <c r="F34" s="132"/>
    </row>
    <row r="35" spans="1:6" ht="9.75" customHeight="1">
      <c r="A35" s="141"/>
      <c r="B35" s="143"/>
      <c r="C35" s="143"/>
      <c r="D35" s="143"/>
      <c r="E35" s="146"/>
      <c r="F35" s="147"/>
    </row>
    <row r="36" spans="1:6" ht="15">
      <c r="A36" s="141"/>
      <c r="B36" s="143"/>
      <c r="C36" s="143"/>
      <c r="D36" s="143"/>
      <c r="E36" s="146"/>
      <c r="F36" s="132"/>
    </row>
    <row r="37" spans="1:6" ht="9.75" customHeight="1">
      <c r="A37" s="141"/>
      <c r="B37" s="143"/>
      <c r="C37" s="143"/>
      <c r="D37" s="143"/>
      <c r="E37" s="146"/>
      <c r="F37" s="131" t="s">
        <v>213</v>
      </c>
    </row>
    <row r="38" spans="1:6" ht="15">
      <c r="A38" s="141" t="s">
        <v>213</v>
      </c>
      <c r="B38" s="143" t="s">
        <v>214</v>
      </c>
      <c r="C38" s="143"/>
      <c r="D38" s="143"/>
      <c r="E38" s="146"/>
      <c r="F38" s="133">
        <v>38845</v>
      </c>
    </row>
    <row r="39" spans="1:6" ht="9.75" customHeight="1">
      <c r="A39" s="141"/>
      <c r="B39" s="143"/>
      <c r="C39" s="143"/>
      <c r="D39" s="143"/>
      <c r="E39" s="131"/>
      <c r="F39" s="135"/>
    </row>
    <row r="40" spans="1:6" ht="15">
      <c r="A40" s="136"/>
      <c r="D40" s="143"/>
      <c r="E40" s="132"/>
      <c r="F40" s="135"/>
    </row>
    <row r="41" spans="1:6" ht="9.75" customHeight="1">
      <c r="A41" s="141"/>
      <c r="B41" s="143"/>
      <c r="C41" s="143"/>
      <c r="D41" s="143"/>
      <c r="E41" s="131" t="s">
        <v>215</v>
      </c>
      <c r="F41" s="135"/>
    </row>
    <row r="42" spans="1:6" ht="15">
      <c r="A42" s="141" t="s">
        <v>215</v>
      </c>
      <c r="B42" s="143" t="s">
        <v>216</v>
      </c>
      <c r="C42" s="143"/>
      <c r="D42" s="143"/>
      <c r="E42" s="133">
        <v>63800</v>
      </c>
      <c r="F42" s="135"/>
    </row>
    <row r="43" spans="1:6" ht="10.5" customHeight="1">
      <c r="A43" s="148"/>
      <c r="B43" s="143"/>
      <c r="C43" s="143"/>
      <c r="D43" s="143"/>
      <c r="E43" s="131" t="s">
        <v>217</v>
      </c>
      <c r="F43" s="135"/>
    </row>
    <row r="44" spans="1:6" ht="15">
      <c r="A44" s="141" t="s">
        <v>217</v>
      </c>
      <c r="B44" s="143" t="s">
        <v>218</v>
      </c>
      <c r="C44" s="143"/>
      <c r="D44" s="143"/>
      <c r="E44" s="133">
        <v>24955</v>
      </c>
      <c r="F44" s="135"/>
    </row>
    <row r="45" spans="1:6" ht="9.75" customHeight="1">
      <c r="A45" s="141"/>
      <c r="B45" s="143"/>
      <c r="C45" s="143"/>
      <c r="D45" s="143"/>
      <c r="E45" s="146"/>
      <c r="F45" s="131" t="s">
        <v>219</v>
      </c>
    </row>
    <row r="46" spans="1:6" ht="15">
      <c r="A46" s="141" t="s">
        <v>219</v>
      </c>
      <c r="B46" s="143" t="s">
        <v>220</v>
      </c>
      <c r="C46" s="143"/>
      <c r="D46" s="143"/>
      <c r="E46" s="146"/>
      <c r="F46" s="133">
        <v>0</v>
      </c>
    </row>
    <row r="47" spans="1:6" ht="12" customHeight="1">
      <c r="A47" s="141"/>
      <c r="B47" s="143"/>
      <c r="C47" s="143"/>
      <c r="D47" s="143"/>
      <c r="E47" s="146"/>
      <c r="F47" s="131" t="s">
        <v>221</v>
      </c>
    </row>
    <row r="48" spans="1:6" ht="15">
      <c r="A48" s="141" t="s">
        <v>221</v>
      </c>
      <c r="B48" s="143" t="s">
        <v>222</v>
      </c>
      <c r="C48" s="143"/>
      <c r="D48" s="143"/>
      <c r="E48" s="146"/>
      <c r="F48" s="133">
        <v>0</v>
      </c>
    </row>
    <row r="49" spans="1:6" ht="9.75" customHeight="1">
      <c r="A49" s="141"/>
      <c r="B49" s="143"/>
      <c r="C49" s="143"/>
      <c r="D49" s="143"/>
      <c r="E49" s="146"/>
      <c r="F49" s="131" t="s">
        <v>223</v>
      </c>
    </row>
    <row r="50" spans="1:6" ht="15">
      <c r="A50" s="141" t="s">
        <v>223</v>
      </c>
      <c r="B50" s="149" t="s">
        <v>154</v>
      </c>
      <c r="C50" s="149"/>
      <c r="E50" s="150"/>
      <c r="F50" s="151">
        <v>0</v>
      </c>
    </row>
    <row r="51" ht="15">
      <c r="A51" s="152"/>
    </row>
    <row r="52" spans="1:4" ht="15">
      <c r="A52" s="153"/>
      <c r="B52" s="100" t="s">
        <v>542</v>
      </c>
      <c r="C52" s="100"/>
      <c r="D52" s="100"/>
    </row>
    <row r="53" ht="15">
      <c r="A53" s="154"/>
    </row>
    <row r="54" spans="1:6" ht="15">
      <c r="A54" s="155" t="s">
        <v>224</v>
      </c>
      <c r="B54" s="156"/>
      <c r="C54" s="156"/>
      <c r="D54" s="156"/>
      <c r="E54" s="156"/>
      <c r="F54" s="156"/>
    </row>
    <row r="56" spans="1:3" ht="15">
      <c r="A56" s="116" t="s">
        <v>225</v>
      </c>
      <c r="B56" s="116"/>
      <c r="C56" s="116"/>
    </row>
    <row r="57" spans="1:2" ht="15">
      <c r="A57" s="1"/>
      <c r="B57" s="157" t="s">
        <v>226</v>
      </c>
    </row>
    <row r="58" spans="1:2" ht="15.75" thickBot="1">
      <c r="A58" s="1"/>
      <c r="B58" s="157" t="s">
        <v>227</v>
      </c>
    </row>
    <row r="59" spans="1:6" ht="16.5" thickBot="1">
      <c r="A59" s="1"/>
      <c r="B59" s="157" t="s">
        <v>228</v>
      </c>
      <c r="E59" s="158" t="s">
        <v>229</v>
      </c>
      <c r="F59" s="159"/>
    </row>
    <row r="60" spans="1:2" ht="15">
      <c r="A60" s="1"/>
      <c r="B60" s="157" t="s">
        <v>230</v>
      </c>
    </row>
  </sheetData>
  <sheetProtection/>
  <mergeCells count="11">
    <mergeCell ref="E9:F9"/>
    <mergeCell ref="D15:E15"/>
    <mergeCell ref="E10:F10"/>
    <mergeCell ref="E13:F13"/>
    <mergeCell ref="C14:F14"/>
    <mergeCell ref="E1:F1"/>
    <mergeCell ref="E2:F2"/>
    <mergeCell ref="E11:F11"/>
    <mergeCell ref="E12:F12"/>
    <mergeCell ref="A8:C8"/>
    <mergeCell ref="E8:F8"/>
  </mergeCells>
  <printOptions horizontalCentered="1"/>
  <pageMargins left="0.3937007874015748" right="0.11811023622047245" top="0.3937007874015748" bottom="0.15748031496062992" header="0.31496062992125984" footer="0.31496062992125984"/>
  <pageSetup horizontalDpi="300" verticalDpi="300" orientation="portrait" paperSize="9" r:id="rId2"/>
  <ignoredErrors>
    <ignoredError sqref="A5:D5 F24 E5:E7 E13:E16 F5:F7 E19 F11:F16 A7:D51 A6 C6:D6 E21:E24 E26 F26 E28:E41 F28 F30 F32:F37 F39:F45 E43 E45:E61 F47 F49 F51:F61 A53:D61 A52 C52:D52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8000"/>
  </sheetPr>
  <dimension ref="A1:C30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3.00390625" style="0" customWidth="1"/>
    <col min="2" max="2" width="19.28125" style="0" customWidth="1"/>
    <col min="3" max="3" width="18.7109375" style="0" customWidth="1"/>
    <col min="4" max="4" width="0" style="0" hidden="1" customWidth="1"/>
  </cols>
  <sheetData>
    <row r="1" ht="15">
      <c r="A1" t="s">
        <v>234</v>
      </c>
    </row>
    <row r="2" spans="1:3" ht="26.25" customHeight="1">
      <c r="A2" s="290" t="s">
        <v>235</v>
      </c>
      <c r="B2" s="290"/>
      <c r="C2" s="290"/>
    </row>
    <row r="3" spans="1:3" ht="15">
      <c r="A3" s="291" t="s">
        <v>510</v>
      </c>
      <c r="B3" s="291"/>
      <c r="C3" s="291"/>
    </row>
    <row r="4" ht="15.75" thickBot="1"/>
    <row r="5" spans="1:3" ht="43.5" customHeight="1" thickBot="1">
      <c r="A5" s="176" t="s">
        <v>236</v>
      </c>
      <c r="B5" s="177" t="s">
        <v>237</v>
      </c>
      <c r="C5" s="178" t="s">
        <v>238</v>
      </c>
    </row>
    <row r="6" spans="1:3" ht="24.75" customHeight="1">
      <c r="A6" s="166"/>
      <c r="B6" s="167"/>
      <c r="C6" s="168"/>
    </row>
    <row r="7" spans="1:3" ht="24.75" customHeight="1">
      <c r="A7" s="163" t="s">
        <v>239</v>
      </c>
      <c r="B7" s="169"/>
      <c r="C7" s="170"/>
    </row>
    <row r="8" spans="1:3" ht="24.75" customHeight="1">
      <c r="A8" s="164" t="s">
        <v>240</v>
      </c>
      <c r="B8" s="169"/>
      <c r="C8" s="170"/>
    </row>
    <row r="9" spans="1:3" ht="24.75" customHeight="1">
      <c r="A9" s="164" t="s">
        <v>241</v>
      </c>
      <c r="B9" s="169"/>
      <c r="C9" s="170"/>
    </row>
    <row r="10" spans="1:3" ht="24.75" customHeight="1">
      <c r="A10" s="164" t="s">
        <v>242</v>
      </c>
      <c r="B10" s="169"/>
      <c r="C10" s="170"/>
    </row>
    <row r="11" spans="1:3" ht="24.75" customHeight="1">
      <c r="A11" s="164" t="s">
        <v>243</v>
      </c>
      <c r="B11" s="169"/>
      <c r="C11" s="170"/>
    </row>
    <row r="12" spans="1:3" ht="24.75" customHeight="1">
      <c r="A12" s="164" t="s">
        <v>255</v>
      </c>
      <c r="B12" s="169"/>
      <c r="C12" s="170"/>
    </row>
    <row r="13" spans="1:3" ht="24.75" customHeight="1">
      <c r="A13" s="163"/>
      <c r="B13" s="169"/>
      <c r="C13" s="170"/>
    </row>
    <row r="14" spans="1:3" ht="24.75" customHeight="1">
      <c r="A14" s="164" t="s">
        <v>244</v>
      </c>
      <c r="B14" s="169"/>
      <c r="C14" s="170"/>
    </row>
    <row r="15" spans="1:3" ht="24.75" customHeight="1">
      <c r="A15" s="163"/>
      <c r="B15" s="169"/>
      <c r="C15" s="170"/>
    </row>
    <row r="16" spans="1:3" ht="24.75" customHeight="1">
      <c r="A16" s="163" t="s">
        <v>245</v>
      </c>
      <c r="B16" s="169"/>
      <c r="C16" s="170"/>
    </row>
    <row r="17" spans="1:3" ht="24.75" customHeight="1">
      <c r="A17" s="164" t="s">
        <v>246</v>
      </c>
      <c r="B17" s="169"/>
      <c r="C17" s="170"/>
    </row>
    <row r="18" spans="1:3" ht="24.75" customHeight="1">
      <c r="A18" s="164" t="s">
        <v>247</v>
      </c>
      <c r="B18" s="169"/>
      <c r="C18" s="170"/>
    </row>
    <row r="19" spans="1:3" ht="24.75" customHeight="1">
      <c r="A19" s="164" t="s">
        <v>248</v>
      </c>
      <c r="B19" s="169"/>
      <c r="C19" s="170"/>
    </row>
    <row r="20" spans="1:3" ht="24.75" customHeight="1">
      <c r="A20" s="163"/>
      <c r="B20" s="169"/>
      <c r="C20" s="170"/>
    </row>
    <row r="21" spans="1:3" ht="24.75" customHeight="1">
      <c r="A21" s="164" t="s">
        <v>249</v>
      </c>
      <c r="B21" s="169"/>
      <c r="C21" s="170"/>
    </row>
    <row r="22" spans="1:3" ht="24.75" customHeight="1">
      <c r="A22" s="163"/>
      <c r="B22" s="169"/>
      <c r="C22" s="170"/>
    </row>
    <row r="23" spans="1:3" ht="24.75" customHeight="1">
      <c r="A23" s="163" t="s">
        <v>250</v>
      </c>
      <c r="B23" s="169"/>
      <c r="C23" s="170"/>
    </row>
    <row r="24" spans="1:3" ht="24.75" customHeight="1">
      <c r="A24" s="164" t="s">
        <v>256</v>
      </c>
      <c r="B24" s="169"/>
      <c r="C24" s="170"/>
    </row>
    <row r="25" spans="1:3" ht="24.75" customHeight="1">
      <c r="A25" s="163"/>
      <c r="B25" s="169"/>
      <c r="C25" s="170"/>
    </row>
    <row r="26" spans="1:3" ht="24.75" customHeight="1">
      <c r="A26" s="164" t="s">
        <v>251</v>
      </c>
      <c r="B26" s="169"/>
      <c r="C26" s="170"/>
    </row>
    <row r="27" spans="1:3" ht="24.75" customHeight="1">
      <c r="A27" s="163"/>
      <c r="B27" s="169"/>
      <c r="C27" s="170"/>
    </row>
    <row r="28" spans="1:3" ht="24.75" customHeight="1">
      <c r="A28" s="163" t="s">
        <v>252</v>
      </c>
      <c r="B28" s="169"/>
      <c r="C28" s="170"/>
    </row>
    <row r="29" spans="1:3" ht="24.75" customHeight="1">
      <c r="A29" s="172" t="s">
        <v>253</v>
      </c>
      <c r="B29" s="165"/>
      <c r="C29" s="171"/>
    </row>
    <row r="30" spans="1:3" ht="24.75" customHeight="1" thickBot="1">
      <c r="A30" s="173" t="s">
        <v>254</v>
      </c>
      <c r="B30" s="174"/>
      <c r="C30" s="175"/>
    </row>
    <row r="31" ht="19.5" customHeight="1"/>
  </sheetData>
  <sheetProtection/>
  <mergeCells count="2">
    <mergeCell ref="A2:C2"/>
    <mergeCell ref="A3:C3"/>
  </mergeCells>
  <printOptions horizontalCentered="1"/>
  <pageMargins left="0.58" right="0.19" top="0.5511811023622047" bottom="0.1968503937007874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E49"/>
  <sheetViews>
    <sheetView zoomScale="130" zoomScaleNormal="130" zoomScalePageLayoutView="0" workbookViewId="0" topLeftCell="A1">
      <selection activeCell="G18" sqref="G18"/>
    </sheetView>
  </sheetViews>
  <sheetFormatPr defaultColWidth="9.140625" defaultRowHeight="15"/>
  <cols>
    <col min="1" max="1" width="65.28125" style="0" customWidth="1"/>
    <col min="2" max="2" width="5.00390625" style="0" customWidth="1"/>
    <col min="3" max="3" width="12.57421875" style="0" customWidth="1"/>
    <col min="4" max="4" width="5.00390625" style="0" customWidth="1"/>
    <col min="5" max="5" width="12.57421875" style="0" customWidth="1"/>
  </cols>
  <sheetData>
    <row r="2" spans="1:5" ht="15">
      <c r="A2" s="292" t="s">
        <v>96</v>
      </c>
      <c r="B2" s="292"/>
      <c r="C2" s="292"/>
      <c r="D2" s="292"/>
      <c r="E2" s="292"/>
    </row>
    <row r="3" ht="15.75" thickBot="1">
      <c r="A3" s="20" t="s">
        <v>508</v>
      </c>
    </row>
    <row r="4" spans="1:5" ht="17.25" customHeight="1" thickBot="1">
      <c r="A4" s="52"/>
      <c r="B4" s="295" t="s">
        <v>97</v>
      </c>
      <c r="C4" s="294"/>
      <c r="D4" s="293" t="s">
        <v>98</v>
      </c>
      <c r="E4" s="294"/>
    </row>
    <row r="5" spans="1:5" ht="18" customHeight="1" thickBot="1">
      <c r="A5" s="24" t="s">
        <v>99</v>
      </c>
      <c r="B5" s="25">
        <v>1</v>
      </c>
      <c r="C5" s="26">
        <v>0</v>
      </c>
      <c r="D5" s="27">
        <v>2</v>
      </c>
      <c r="E5" s="28">
        <v>0</v>
      </c>
    </row>
    <row r="6" spans="1:5" ht="18" customHeight="1" thickBot="1">
      <c r="A6" s="24" t="s">
        <v>100</v>
      </c>
      <c r="B6" s="29">
        <v>3</v>
      </c>
      <c r="C6" s="30">
        <v>0</v>
      </c>
      <c r="D6" s="31">
        <v>4</v>
      </c>
      <c r="E6" s="32">
        <v>0</v>
      </c>
    </row>
    <row r="7" spans="1:5" ht="18" customHeight="1" thickBot="1">
      <c r="A7" s="24" t="s">
        <v>101</v>
      </c>
      <c r="B7" s="33"/>
      <c r="C7" s="34"/>
      <c r="D7" s="23">
        <v>5</v>
      </c>
      <c r="E7" s="21"/>
    </row>
    <row r="8" spans="1:5" ht="18" customHeight="1" thickBot="1">
      <c r="A8" s="35" t="s">
        <v>144</v>
      </c>
      <c r="B8" s="33"/>
      <c r="C8" s="36"/>
      <c r="D8" s="27">
        <v>6</v>
      </c>
      <c r="E8" s="28"/>
    </row>
    <row r="9" spans="1:5" ht="18" customHeight="1" thickBot="1">
      <c r="A9" s="35" t="s">
        <v>103</v>
      </c>
      <c r="B9" s="33"/>
      <c r="C9" s="36"/>
      <c r="D9" s="27">
        <v>7</v>
      </c>
      <c r="E9" s="28"/>
    </row>
    <row r="10" spans="1:5" ht="18" customHeight="1" thickBot="1">
      <c r="A10" s="35" t="s">
        <v>104</v>
      </c>
      <c r="B10" s="33"/>
      <c r="C10" s="36"/>
      <c r="D10" s="27">
        <v>8</v>
      </c>
      <c r="E10" s="28"/>
    </row>
    <row r="11" spans="1:5" ht="18" customHeight="1" thickBot="1">
      <c r="A11" s="35" t="s">
        <v>105</v>
      </c>
      <c r="B11" s="33"/>
      <c r="C11" s="36"/>
      <c r="D11" s="27">
        <v>9</v>
      </c>
      <c r="E11" s="28"/>
    </row>
    <row r="12" spans="1:5" ht="18" customHeight="1" thickBot="1">
      <c r="A12" s="35" t="s">
        <v>106</v>
      </c>
      <c r="B12" s="33"/>
      <c r="C12" s="36"/>
      <c r="D12" s="27">
        <v>10</v>
      </c>
      <c r="E12" s="28"/>
    </row>
    <row r="13" spans="1:5" ht="18" customHeight="1" thickBot="1">
      <c r="A13" s="35" t="s">
        <v>107</v>
      </c>
      <c r="B13" s="33"/>
      <c r="C13" s="36"/>
      <c r="D13" s="27">
        <v>11</v>
      </c>
      <c r="E13" s="28"/>
    </row>
    <row r="14" spans="1:5" ht="18" customHeight="1" thickBot="1">
      <c r="A14" s="35" t="s">
        <v>108</v>
      </c>
      <c r="B14" s="33"/>
      <c r="C14" s="36"/>
      <c r="D14" s="27">
        <v>12</v>
      </c>
      <c r="E14" s="28"/>
    </row>
    <row r="15" spans="1:5" ht="18" customHeight="1" thickBot="1">
      <c r="A15" s="35" t="s">
        <v>109</v>
      </c>
      <c r="B15" s="33"/>
      <c r="C15" s="36"/>
      <c r="D15" s="27">
        <v>13</v>
      </c>
      <c r="E15" s="28"/>
    </row>
    <row r="16" spans="1:5" ht="18" customHeight="1" thickBot="1">
      <c r="A16" s="35" t="s">
        <v>110</v>
      </c>
      <c r="B16" s="33"/>
      <c r="C16" s="36"/>
      <c r="D16" s="27">
        <v>14</v>
      </c>
      <c r="E16" s="28"/>
    </row>
    <row r="17" spans="1:5" ht="18" customHeight="1" thickBot="1">
      <c r="A17" s="35" t="s">
        <v>111</v>
      </c>
      <c r="B17" s="33"/>
      <c r="C17" s="36"/>
      <c r="D17" s="27">
        <v>15</v>
      </c>
      <c r="E17" s="28"/>
    </row>
    <row r="18" spans="1:5" ht="18" customHeight="1" thickBot="1">
      <c r="A18" s="35" t="s">
        <v>112</v>
      </c>
      <c r="B18" s="33"/>
      <c r="C18" s="36"/>
      <c r="D18" s="27">
        <v>16</v>
      </c>
      <c r="E18" s="28"/>
    </row>
    <row r="19" spans="1:5" ht="18" customHeight="1" thickBot="1">
      <c r="A19" s="35" t="s">
        <v>113</v>
      </c>
      <c r="B19" s="33"/>
      <c r="C19" s="36"/>
      <c r="D19" s="27">
        <v>17</v>
      </c>
      <c r="E19" s="28"/>
    </row>
    <row r="20" spans="1:5" ht="18" customHeight="1" thickBot="1">
      <c r="A20" s="35" t="s">
        <v>114</v>
      </c>
      <c r="B20" s="33"/>
      <c r="C20" s="36"/>
      <c r="D20" s="27">
        <v>18</v>
      </c>
      <c r="E20" s="28"/>
    </row>
    <row r="21" spans="1:5" ht="18" customHeight="1" thickBot="1">
      <c r="A21" s="35" t="s">
        <v>115</v>
      </c>
      <c r="B21" s="33"/>
      <c r="C21" s="36"/>
      <c r="D21" s="27">
        <v>19</v>
      </c>
      <c r="E21" s="28"/>
    </row>
    <row r="22" spans="1:5" ht="18" customHeight="1" thickBot="1">
      <c r="A22" s="35" t="s">
        <v>116</v>
      </c>
      <c r="B22" s="33"/>
      <c r="C22" s="36"/>
      <c r="D22" s="27">
        <v>20</v>
      </c>
      <c r="E22" s="28"/>
    </row>
    <row r="23" spans="1:5" ht="18" customHeight="1" thickBot="1">
      <c r="A23" s="35" t="s">
        <v>117</v>
      </c>
      <c r="B23" s="33"/>
      <c r="C23" s="36"/>
      <c r="D23" s="27">
        <v>21</v>
      </c>
      <c r="E23" s="28"/>
    </row>
    <row r="24" spans="1:5" ht="18" customHeight="1" thickBot="1">
      <c r="A24" s="35" t="s">
        <v>118</v>
      </c>
      <c r="B24" s="33"/>
      <c r="C24" s="36"/>
      <c r="D24" s="27">
        <v>22</v>
      </c>
      <c r="E24" s="28"/>
    </row>
    <row r="25" spans="1:5" ht="18" customHeight="1" thickBot="1">
      <c r="A25" s="35" t="s">
        <v>119</v>
      </c>
      <c r="B25" s="33"/>
      <c r="C25" s="36"/>
      <c r="D25" s="27">
        <v>23</v>
      </c>
      <c r="E25" s="28"/>
    </row>
    <row r="26" spans="1:5" ht="18" customHeight="1" thickBot="1">
      <c r="A26" s="35" t="s">
        <v>120</v>
      </c>
      <c r="B26" s="37"/>
      <c r="C26" s="38"/>
      <c r="D26" s="27">
        <v>24</v>
      </c>
      <c r="E26" s="28"/>
    </row>
    <row r="27" spans="1:5" ht="18" customHeight="1" thickBot="1">
      <c r="A27" s="24" t="s">
        <v>121</v>
      </c>
      <c r="B27" s="50"/>
      <c r="C27" s="53"/>
      <c r="D27" s="50"/>
      <c r="E27" s="32"/>
    </row>
    <row r="28" spans="1:5" ht="18" customHeight="1" thickBot="1">
      <c r="A28" s="24" t="s">
        <v>122</v>
      </c>
      <c r="B28" s="22">
        <v>25</v>
      </c>
      <c r="C28" s="39"/>
      <c r="D28" s="23">
        <v>26</v>
      </c>
      <c r="E28" s="21"/>
    </row>
    <row r="29" spans="1:5" ht="18" customHeight="1" thickBot="1">
      <c r="A29" s="24" t="s">
        <v>123</v>
      </c>
      <c r="B29" s="25">
        <v>27</v>
      </c>
      <c r="C29" s="26">
        <v>0</v>
      </c>
      <c r="D29" s="27">
        <v>28</v>
      </c>
      <c r="E29" s="28">
        <v>0</v>
      </c>
    </row>
    <row r="30" spans="1:5" ht="18" customHeight="1" thickBot="1">
      <c r="A30" s="40" t="s">
        <v>124</v>
      </c>
      <c r="B30" s="54"/>
      <c r="C30" s="55"/>
      <c r="D30" s="41">
        <v>29</v>
      </c>
      <c r="E30" s="28"/>
    </row>
    <row r="31" spans="1:5" ht="18" customHeight="1" thickBot="1">
      <c r="A31" s="40" t="s">
        <v>125</v>
      </c>
      <c r="B31" s="54"/>
      <c r="C31" s="55"/>
      <c r="D31" s="41">
        <v>30</v>
      </c>
      <c r="E31" s="28"/>
    </row>
    <row r="32" spans="1:5" ht="18" customHeight="1" thickBot="1">
      <c r="A32" s="40" t="s">
        <v>126</v>
      </c>
      <c r="B32" s="54"/>
      <c r="C32" s="55"/>
      <c r="D32" s="41">
        <v>31</v>
      </c>
      <c r="E32" s="28"/>
    </row>
    <row r="33" spans="1:5" ht="18" customHeight="1" thickBot="1">
      <c r="A33" s="24" t="s">
        <v>127</v>
      </c>
      <c r="B33" s="29">
        <v>32</v>
      </c>
      <c r="C33" s="30"/>
      <c r="D33" s="27">
        <v>33</v>
      </c>
      <c r="E33" s="28" t="s">
        <v>102</v>
      </c>
    </row>
    <row r="34" spans="1:5" ht="18" customHeight="1" thickBot="1">
      <c r="A34" s="42" t="s">
        <v>128</v>
      </c>
      <c r="B34" s="43"/>
      <c r="C34" s="43"/>
      <c r="D34" s="27">
        <v>34</v>
      </c>
      <c r="E34" s="28"/>
    </row>
    <row r="35" spans="1:5" ht="18" customHeight="1" thickBot="1">
      <c r="A35" s="24" t="s">
        <v>129</v>
      </c>
      <c r="B35" s="44"/>
      <c r="C35" s="45"/>
      <c r="D35" s="41">
        <v>35</v>
      </c>
      <c r="E35" s="28">
        <v>0</v>
      </c>
    </row>
    <row r="36" spans="1:5" ht="18" customHeight="1" thickBot="1">
      <c r="A36" s="24" t="s">
        <v>130</v>
      </c>
      <c r="B36" s="46"/>
      <c r="C36" s="47"/>
      <c r="D36" s="41">
        <v>36</v>
      </c>
      <c r="E36" s="28">
        <v>0</v>
      </c>
    </row>
    <row r="37" spans="1:5" ht="18" customHeight="1" thickBot="1">
      <c r="A37" s="24" t="s">
        <v>131</v>
      </c>
      <c r="B37" s="22">
        <v>37</v>
      </c>
      <c r="C37" s="39"/>
      <c r="D37" s="27">
        <v>38</v>
      </c>
      <c r="E37" s="28"/>
    </row>
    <row r="38" spans="1:5" ht="18" customHeight="1" thickBot="1">
      <c r="A38" s="24" t="s">
        <v>132</v>
      </c>
      <c r="B38" s="25"/>
      <c r="C38" s="26"/>
      <c r="D38" s="27">
        <v>39</v>
      </c>
      <c r="E38" s="28">
        <v>0</v>
      </c>
    </row>
    <row r="39" spans="1:5" ht="18" customHeight="1" thickBot="1">
      <c r="A39" s="24" t="s">
        <v>133</v>
      </c>
      <c r="B39" s="25"/>
      <c r="C39" s="26"/>
      <c r="D39" s="27">
        <v>40</v>
      </c>
      <c r="E39" s="28"/>
    </row>
    <row r="40" spans="1:5" ht="18" customHeight="1" thickBot="1">
      <c r="A40" s="24" t="s">
        <v>134</v>
      </c>
      <c r="B40" s="25"/>
      <c r="C40" s="26"/>
      <c r="D40" s="27">
        <v>41</v>
      </c>
      <c r="E40" s="28"/>
    </row>
    <row r="41" spans="1:5" ht="18" customHeight="1" thickBot="1">
      <c r="A41" s="24" t="s">
        <v>135</v>
      </c>
      <c r="B41" s="25"/>
      <c r="C41" s="26"/>
      <c r="D41" s="27">
        <v>42</v>
      </c>
      <c r="E41" s="28">
        <v>0</v>
      </c>
    </row>
    <row r="42" spans="1:5" ht="18" customHeight="1" thickBot="1">
      <c r="A42" s="24" t="s">
        <v>136</v>
      </c>
      <c r="B42" s="25"/>
      <c r="C42" s="26"/>
      <c r="D42" s="27">
        <v>43</v>
      </c>
      <c r="E42" s="28">
        <v>0</v>
      </c>
    </row>
    <row r="43" spans="1:5" ht="18" customHeight="1" thickBot="1">
      <c r="A43" s="24" t="s">
        <v>137</v>
      </c>
      <c r="B43" s="50"/>
      <c r="C43" s="53"/>
      <c r="D43" s="50"/>
      <c r="E43" s="32"/>
    </row>
    <row r="44" spans="1:5" ht="18" customHeight="1" thickBot="1">
      <c r="A44" s="24" t="s">
        <v>138</v>
      </c>
      <c r="B44" s="22">
        <v>44</v>
      </c>
      <c r="C44" s="48" t="s">
        <v>102</v>
      </c>
      <c r="D44" s="23">
        <v>45</v>
      </c>
      <c r="E44" s="49" t="s">
        <v>102</v>
      </c>
    </row>
    <row r="45" spans="1:5" ht="18" customHeight="1" thickBot="1">
      <c r="A45" s="40" t="s">
        <v>139</v>
      </c>
      <c r="B45" s="25">
        <v>46</v>
      </c>
      <c r="C45" s="26" t="s">
        <v>102</v>
      </c>
      <c r="D45" s="27">
        <v>47</v>
      </c>
      <c r="E45" s="28" t="s">
        <v>102</v>
      </c>
    </row>
    <row r="46" spans="1:5" ht="18" customHeight="1" thickBot="1">
      <c r="A46" s="40" t="s">
        <v>140</v>
      </c>
      <c r="B46" s="25">
        <v>48</v>
      </c>
      <c r="C46" s="26" t="s">
        <v>102</v>
      </c>
      <c r="D46" s="27">
        <v>49</v>
      </c>
      <c r="E46" s="28" t="s">
        <v>102</v>
      </c>
    </row>
    <row r="47" spans="1:5" ht="18" customHeight="1" thickBot="1">
      <c r="A47" s="40" t="s">
        <v>141</v>
      </c>
      <c r="B47" s="25">
        <v>50</v>
      </c>
      <c r="C47" s="26"/>
      <c r="D47" s="27">
        <v>51</v>
      </c>
      <c r="E47" s="28" t="s">
        <v>102</v>
      </c>
    </row>
    <row r="48" spans="1:5" ht="18" customHeight="1" thickBot="1">
      <c r="A48" s="40" t="s">
        <v>142</v>
      </c>
      <c r="B48" s="50">
        <v>52</v>
      </c>
      <c r="C48" s="51" t="s">
        <v>102</v>
      </c>
      <c r="D48" s="27">
        <v>53</v>
      </c>
      <c r="E48" s="28" t="s">
        <v>102</v>
      </c>
    </row>
    <row r="49" spans="1:5" ht="20.25" customHeight="1" thickBot="1">
      <c r="A49" s="24" t="s">
        <v>143</v>
      </c>
      <c r="B49" s="56"/>
      <c r="C49" s="57"/>
      <c r="D49" s="27">
        <v>54</v>
      </c>
      <c r="E49" s="28"/>
    </row>
  </sheetData>
  <sheetProtection/>
  <mergeCells count="3">
    <mergeCell ref="A2:E2"/>
    <mergeCell ref="D4:E4"/>
    <mergeCell ref="B4:C4"/>
  </mergeCells>
  <printOptions horizontalCentered="1"/>
  <pageMargins left="0.1968503937007874" right="0.1968503937007874" top="0.1968503937007874" bottom="0" header="0.31496062992125984" footer="0.31496062992125984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I47"/>
  <sheetViews>
    <sheetView zoomScalePageLayoutView="0" workbookViewId="0" topLeftCell="A34">
      <selection activeCell="H49" sqref="H49"/>
    </sheetView>
  </sheetViews>
  <sheetFormatPr defaultColWidth="9.140625" defaultRowHeight="15"/>
  <cols>
    <col min="1" max="1" width="6.421875" style="0" customWidth="1"/>
    <col min="2" max="2" width="42.57421875" style="0" customWidth="1"/>
    <col min="3" max="3" width="6.8515625" style="0" customWidth="1"/>
    <col min="4" max="4" width="10.28125" style="0" customWidth="1"/>
    <col min="5" max="7" width="10.7109375" style="0" customWidth="1"/>
  </cols>
  <sheetData>
    <row r="1" ht="9.75" customHeight="1"/>
    <row r="2" spans="1:6" ht="18" customHeight="1">
      <c r="A2" s="60"/>
      <c r="B2" s="2" t="s">
        <v>528</v>
      </c>
      <c r="C2" s="60"/>
      <c r="D2" s="60"/>
      <c r="E2" s="60"/>
      <c r="F2" s="60"/>
    </row>
    <row r="3" spans="1:6" ht="12.75" customHeight="1">
      <c r="A3" s="60"/>
      <c r="B3" s="60"/>
      <c r="C3" s="60"/>
      <c r="F3" s="180"/>
    </row>
    <row r="4" spans="1:6" ht="15">
      <c r="A4" s="60" t="s">
        <v>480</v>
      </c>
      <c r="B4" s="60"/>
      <c r="C4" s="60"/>
      <c r="D4" s="60"/>
      <c r="E4" s="60"/>
      <c r="F4" s="60"/>
    </row>
    <row r="5" spans="1:6" ht="15">
      <c r="A5" s="60" t="s">
        <v>481</v>
      </c>
      <c r="B5" s="60"/>
      <c r="C5" s="60"/>
      <c r="D5" s="60"/>
      <c r="E5" s="60"/>
      <c r="F5" s="60"/>
    </row>
    <row r="6" spans="1:6" ht="15">
      <c r="A6" s="60" t="s">
        <v>482</v>
      </c>
      <c r="B6" s="60"/>
      <c r="C6" s="60"/>
      <c r="D6" s="60"/>
      <c r="E6" s="60"/>
      <c r="F6" s="60"/>
    </row>
    <row r="7" spans="1:6" ht="15">
      <c r="A7" s="60" t="s">
        <v>266</v>
      </c>
      <c r="B7" s="60"/>
      <c r="C7" s="60"/>
      <c r="D7" s="60"/>
      <c r="E7" s="60"/>
      <c r="F7" s="60"/>
    </row>
    <row r="8" spans="1:6" ht="15">
      <c r="A8" s="60" t="s">
        <v>258</v>
      </c>
      <c r="B8" s="60"/>
      <c r="C8" s="60"/>
      <c r="D8" s="60"/>
      <c r="E8" s="60"/>
      <c r="F8" s="60"/>
    </row>
    <row r="9" spans="1:6" ht="11.25" customHeight="1">
      <c r="A9" s="60"/>
      <c r="B9" s="60"/>
      <c r="C9" s="60"/>
      <c r="D9" s="60"/>
      <c r="E9" s="60"/>
      <c r="F9" s="60"/>
    </row>
    <row r="10" spans="1:6" ht="27" customHeight="1">
      <c r="A10" s="16" t="s">
        <v>12</v>
      </c>
      <c r="B10" s="16" t="s">
        <v>155</v>
      </c>
      <c r="C10" s="61" t="s">
        <v>156</v>
      </c>
      <c r="D10" s="16" t="s">
        <v>157</v>
      </c>
      <c r="E10" s="16" t="s">
        <v>442</v>
      </c>
      <c r="F10" s="16" t="s">
        <v>158</v>
      </c>
    </row>
    <row r="11" spans="1:6" ht="18" customHeight="1">
      <c r="A11" s="16"/>
      <c r="B11" s="16" t="s">
        <v>443</v>
      </c>
      <c r="C11" s="61"/>
      <c r="D11" s="16"/>
      <c r="E11" s="16"/>
      <c r="F11" s="16"/>
    </row>
    <row r="12" spans="1:6" ht="18" customHeight="1">
      <c r="A12" s="78">
        <v>1</v>
      </c>
      <c r="B12" s="62" t="s">
        <v>484</v>
      </c>
      <c r="C12" s="62" t="s">
        <v>485</v>
      </c>
      <c r="D12" s="179">
        <v>1401.8</v>
      </c>
      <c r="E12" s="179">
        <v>20</v>
      </c>
      <c r="F12" s="179">
        <f>D12*E12</f>
        <v>28036</v>
      </c>
    </row>
    <row r="13" spans="1:6" ht="18" customHeight="1">
      <c r="A13" s="78">
        <v>2</v>
      </c>
      <c r="B13" s="62"/>
      <c r="C13" s="62"/>
      <c r="D13" s="179"/>
      <c r="E13" s="179"/>
      <c r="F13" s="179"/>
    </row>
    <row r="14" spans="1:6" ht="18" customHeight="1">
      <c r="A14" s="78"/>
      <c r="B14" s="62"/>
      <c r="C14" s="62"/>
      <c r="D14" s="179"/>
      <c r="E14" s="179"/>
      <c r="F14" s="179"/>
    </row>
    <row r="15" spans="1:6" ht="18" customHeight="1">
      <c r="A15" s="78"/>
      <c r="B15" s="62"/>
      <c r="C15" s="62"/>
      <c r="D15" s="179"/>
      <c r="E15" s="179"/>
      <c r="F15" s="179"/>
    </row>
    <row r="16" spans="1:6" ht="18" customHeight="1">
      <c r="A16" s="78"/>
      <c r="B16" s="62"/>
      <c r="C16" s="62"/>
      <c r="D16" s="179"/>
      <c r="E16" s="179"/>
      <c r="F16" s="179"/>
    </row>
    <row r="17" spans="1:6" ht="18" customHeight="1">
      <c r="A17" s="78"/>
      <c r="B17" s="62"/>
      <c r="C17" s="62"/>
      <c r="D17" s="179"/>
      <c r="E17" s="179"/>
      <c r="F17" s="179"/>
    </row>
    <row r="18" spans="1:6" ht="18" customHeight="1">
      <c r="A18" s="78"/>
      <c r="B18" s="62"/>
      <c r="C18" s="62"/>
      <c r="D18" s="179"/>
      <c r="E18" s="179"/>
      <c r="F18" s="179"/>
    </row>
    <row r="19" spans="1:6" ht="18" customHeight="1">
      <c r="A19" s="78"/>
      <c r="B19" s="62"/>
      <c r="C19" s="62"/>
      <c r="D19" s="179"/>
      <c r="E19" s="179"/>
      <c r="F19" s="179"/>
    </row>
    <row r="20" spans="1:6" ht="18" customHeight="1">
      <c r="A20" s="78"/>
      <c r="B20" s="62"/>
      <c r="C20" s="62"/>
      <c r="D20" s="179"/>
      <c r="E20" s="179"/>
      <c r="F20" s="179"/>
    </row>
    <row r="21" spans="1:6" ht="18" customHeight="1">
      <c r="A21" s="78"/>
      <c r="B21" s="62"/>
      <c r="C21" s="62"/>
      <c r="D21" s="179"/>
      <c r="E21" s="179"/>
      <c r="F21" s="179"/>
    </row>
    <row r="22" spans="1:6" ht="18" customHeight="1">
      <c r="A22" s="78"/>
      <c r="B22" s="62"/>
      <c r="C22" s="62"/>
      <c r="D22" s="179"/>
      <c r="E22" s="179"/>
      <c r="F22" s="179"/>
    </row>
    <row r="23" spans="1:6" ht="18" customHeight="1">
      <c r="A23" s="78"/>
      <c r="B23" s="62"/>
      <c r="C23" s="62"/>
      <c r="D23" s="179"/>
      <c r="E23" s="179"/>
      <c r="F23" s="179"/>
    </row>
    <row r="24" spans="1:6" ht="18" customHeight="1">
      <c r="A24" s="78"/>
      <c r="B24" s="62"/>
      <c r="C24" s="62"/>
      <c r="D24" s="179"/>
      <c r="E24" s="179"/>
      <c r="F24" s="179"/>
    </row>
    <row r="25" spans="1:6" ht="18" customHeight="1">
      <c r="A25" s="78"/>
      <c r="B25" s="62"/>
      <c r="C25" s="62"/>
      <c r="D25" s="179"/>
      <c r="E25" s="179"/>
      <c r="F25" s="179"/>
    </row>
    <row r="26" spans="1:9" ht="18" customHeight="1">
      <c r="A26" s="78"/>
      <c r="B26" s="169" t="s">
        <v>444</v>
      </c>
      <c r="C26" s="62"/>
      <c r="D26" s="179"/>
      <c r="E26" s="179"/>
      <c r="F26" s="193">
        <f>SUM(F12:F25)</f>
        <v>28036</v>
      </c>
      <c r="I26" s="150"/>
    </row>
    <row r="27" spans="1:9" ht="18" customHeight="1">
      <c r="A27" s="78"/>
      <c r="B27" s="169"/>
      <c r="C27" s="62"/>
      <c r="D27" s="179"/>
      <c r="E27" s="179"/>
      <c r="F27" s="193"/>
      <c r="I27" s="150"/>
    </row>
    <row r="28" spans="1:6" ht="18" customHeight="1">
      <c r="A28" s="78"/>
      <c r="B28" s="62"/>
      <c r="C28" s="62"/>
      <c r="D28" s="179"/>
      <c r="E28" s="179"/>
      <c r="F28" s="179"/>
    </row>
    <row r="29" spans="1:6" ht="18" customHeight="1">
      <c r="A29" s="78"/>
      <c r="B29" s="62"/>
      <c r="C29" s="62"/>
      <c r="D29" s="179"/>
      <c r="E29" s="179"/>
      <c r="F29" s="179"/>
    </row>
    <row r="30" spans="1:6" ht="18" customHeight="1">
      <c r="A30" s="78"/>
      <c r="B30" s="62"/>
      <c r="C30" s="62"/>
      <c r="D30" s="179"/>
      <c r="E30" s="179"/>
      <c r="F30" s="179"/>
    </row>
    <row r="31" spans="1:6" ht="18" customHeight="1">
      <c r="A31" s="78"/>
      <c r="B31" s="62"/>
      <c r="C31" s="62"/>
      <c r="D31" s="179"/>
      <c r="E31" s="179"/>
      <c r="F31" s="179"/>
    </row>
    <row r="32" spans="1:6" ht="18" customHeight="1">
      <c r="A32" s="78"/>
      <c r="B32" s="62"/>
      <c r="C32" s="62"/>
      <c r="D32" s="179"/>
      <c r="E32" s="179"/>
      <c r="F32" s="179"/>
    </row>
    <row r="33" spans="1:6" ht="18" customHeight="1">
      <c r="A33" s="78"/>
      <c r="B33" s="62"/>
      <c r="C33" s="62"/>
      <c r="D33" s="179"/>
      <c r="E33" s="179"/>
      <c r="F33" s="179"/>
    </row>
    <row r="34" spans="1:6" ht="18" customHeight="1">
      <c r="A34" s="78"/>
      <c r="B34" s="62"/>
      <c r="C34" s="62"/>
      <c r="D34" s="179"/>
      <c r="E34" s="179"/>
      <c r="F34" s="179"/>
    </row>
    <row r="35" spans="1:6" ht="18" customHeight="1">
      <c r="A35" s="78"/>
      <c r="B35" s="62"/>
      <c r="C35" s="62"/>
      <c r="D35" s="179"/>
      <c r="E35" s="179"/>
      <c r="F35" s="179"/>
    </row>
    <row r="36" spans="1:6" ht="18" customHeight="1">
      <c r="A36" s="78"/>
      <c r="B36" s="62"/>
      <c r="C36" s="62"/>
      <c r="D36" s="179"/>
      <c r="E36" s="179"/>
      <c r="F36" s="179"/>
    </row>
    <row r="37" spans="1:6" ht="18" customHeight="1">
      <c r="A37" s="78"/>
      <c r="B37" s="62"/>
      <c r="C37" s="62"/>
      <c r="D37" s="179"/>
      <c r="E37" s="179"/>
      <c r="F37" s="179"/>
    </row>
    <row r="38" spans="1:6" ht="18" customHeight="1">
      <c r="A38" s="78"/>
      <c r="B38" s="62"/>
      <c r="C38" s="62"/>
      <c r="D38" s="179"/>
      <c r="E38" s="179"/>
      <c r="F38" s="179"/>
    </row>
    <row r="39" spans="1:6" ht="18" customHeight="1">
      <c r="A39" s="78"/>
      <c r="B39" s="62"/>
      <c r="C39" s="62"/>
      <c r="D39" s="179"/>
      <c r="E39" s="179"/>
      <c r="F39" s="179"/>
    </row>
    <row r="40" spans="1:6" ht="18" customHeight="1">
      <c r="A40" s="78"/>
      <c r="B40" s="169"/>
      <c r="C40" s="62"/>
      <c r="D40" s="179"/>
      <c r="E40" s="179"/>
      <c r="F40" s="179"/>
    </row>
    <row r="41" spans="1:6" ht="18" customHeight="1">
      <c r="A41" s="78"/>
      <c r="B41" s="169" t="s">
        <v>267</v>
      </c>
      <c r="C41" s="169"/>
      <c r="D41" s="193"/>
      <c r="E41" s="193"/>
      <c r="F41" s="193">
        <f>F26+F40</f>
        <v>28036</v>
      </c>
    </row>
    <row r="42" spans="1:6" ht="18" customHeight="1" thickBot="1">
      <c r="A42" s="254"/>
      <c r="B42" s="255"/>
      <c r="C42" s="255"/>
      <c r="D42" s="256"/>
      <c r="E42" s="256"/>
      <c r="F42" s="256"/>
    </row>
    <row r="43" spans="1:6" ht="18" customHeight="1" thickTop="1">
      <c r="A43" s="3"/>
      <c r="B43" s="3"/>
      <c r="C43" s="296" t="s">
        <v>159</v>
      </c>
      <c r="D43" s="296"/>
      <c r="E43" s="296"/>
      <c r="F43" s="296"/>
    </row>
    <row r="44" spans="2:8" ht="18" customHeight="1">
      <c r="B44" s="58"/>
      <c r="C44" s="58"/>
      <c r="D44" s="194" t="s">
        <v>483</v>
      </c>
      <c r="E44" s="58"/>
      <c r="F44" s="58"/>
      <c r="G44" s="59"/>
      <c r="H44" s="59"/>
    </row>
    <row r="45" spans="1:6" ht="18" customHeight="1">
      <c r="A45" s="3"/>
      <c r="B45" s="3"/>
      <c r="C45" s="3"/>
      <c r="D45" s="3"/>
      <c r="E45" s="3"/>
      <c r="F45" s="3"/>
    </row>
    <row r="46" spans="1:6" ht="18" customHeight="1">
      <c r="A46" s="58" t="s">
        <v>161</v>
      </c>
      <c r="B46" s="3"/>
      <c r="C46" s="3"/>
      <c r="D46" s="3"/>
      <c r="E46" s="3"/>
      <c r="F46" s="3"/>
    </row>
    <row r="47" spans="1:6" ht="18" customHeight="1">
      <c r="A47" s="3"/>
      <c r="B47" s="3"/>
      <c r="C47" s="3"/>
      <c r="D47" s="3"/>
      <c r="E47" s="3"/>
      <c r="F47" s="3"/>
    </row>
  </sheetData>
  <sheetProtection/>
  <mergeCells count="1">
    <mergeCell ref="C43:F43"/>
  </mergeCells>
  <printOptions horizontalCentered="1"/>
  <pageMargins left="0.3937007874015748" right="0.1968503937007874" top="0.3937007874015748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Pasqyrat financiare vjetore BV</dc:title>
  <dc:subject/>
  <dc:creator/>
  <cp:keywords/>
  <dc:description/>
  <cp:lastModifiedBy/>
  <cp:lastPrinted>2011-03-28T00:28:29Z</cp:lastPrinted>
  <dcterms:created xsi:type="dcterms:W3CDTF">2006-09-16T00:00:00Z</dcterms:created>
  <dcterms:modified xsi:type="dcterms:W3CDTF">2013-03-27T17:13:39Z</dcterms:modified>
  <cp:category/>
  <cp:version/>
  <cp:contentType/>
  <cp:contentStatus/>
</cp:coreProperties>
</file>