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SHENIM 1" sheetId="7" r:id="rId7"/>
    <sheet name="SHENIM TE TJERA" sheetId="8" r:id="rId8"/>
    <sheet name="AMM" sheetId="9" r:id="rId9"/>
    <sheet name="Deklarata" sheetId="10" r:id="rId10"/>
    <sheet name="Inventaret" sheetId="11" r:id="rId11"/>
    <sheet name="Pasqyra 1&amp;2" sheetId="12" r:id="rId12"/>
    <sheet name="Pasqyra 3" sheetId="13" r:id="rId13"/>
  </sheets>
  <externalReferences>
    <externalReference r:id="rId16"/>
  </externalReferences>
  <definedNames>
    <definedName name="_xlnm.Print_Area" localSheetId="11">'Pasqyra 1&amp;2'!$A$33:$K$81</definedName>
    <definedName name="_xlnm.Print_Area" localSheetId="7">'SHENIM TE TJERA'!$A$57:$O$115</definedName>
  </definedNames>
  <calcPr fullCalcOnLoad="1"/>
</workbook>
</file>

<file path=xl/sharedStrings.xml><?xml version="1.0" encoding="utf-8"?>
<sst xmlns="http://schemas.openxmlformats.org/spreadsheetml/2006/main" count="931" uniqueCount="509">
  <si>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</si>
  <si>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</si>
  <si>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</si>
  <si>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</si>
  <si>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</si>
  <si>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</si>
  <si>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</si>
  <si>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</si>
  <si>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</si>
  <si>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</si>
  <si>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</si>
  <si>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</si>
  <si>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</si>
  <si>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</si>
  <si>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</si>
  <si>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</si>
  <si>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</si>
  <si>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</si>
  <si>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</si>
  <si>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</si>
  <si>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</si>
  <si>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</si>
  <si>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</si>
  <si>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</si>
  <si>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</si>
  <si>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</si>
  <si>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</si>
  <si>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</si>
  <si>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</si>
  <si>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</si>
  <si>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</si>
  <si>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</si>
  <si>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</si>
  <si>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</si>
  <si>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</si>
  <si>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</si>
  <si>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</si>
  <si>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</si>
  <si>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</si>
  <si>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</si>
  <si>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</si>
  <si>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</si>
  <si>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</si>
  <si>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</si>
  <si>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</si>
  <si>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</si>
  <si>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</si>
  <si>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</si>
  <si>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</si>
  <si>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</si>
  <si>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</si>
  <si>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</si>
  <si>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</si>
  <si>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</si>
  <si>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</si>
  <si>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</si>
  <si>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</si>
  <si>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</si>
  <si>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</si>
  <si>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</si>
  <si>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</si>
  <si>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TOTALI</t>
  </si>
  <si>
    <t>Fitimi neto per periudhen kontabel</t>
  </si>
  <si>
    <t>Rezerva stat.ligjore</t>
  </si>
  <si>
    <t>Aksione thesari</t>
  </si>
  <si>
    <t xml:space="preserve">Fitimi pashperndare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</si>
  <si>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</si>
  <si>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</si>
  <si>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</si>
  <si>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</si>
  <si>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</si>
  <si>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</si>
  <si>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</si>
  <si>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</si>
  <si>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</si>
  <si>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</si>
  <si>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</si>
  <si>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</si>
  <si>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</si>
  <si>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</si>
  <si>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</si>
  <si>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</si>
  <si>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</si>
  <si>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</si>
  <si>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</si>
  <si>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</si>
  <si>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</si>
  <si>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</si>
  <si>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</si>
  <si>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</si>
  <si>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</si>
  <si>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</si>
  <si>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</si>
  <si>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</si>
  <si>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</si>
  <si>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</si>
  <si>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</si>
  <si>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</si>
  <si>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</si>
  <si>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</si>
  <si>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</si>
  <si>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</si>
  <si>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</si>
  <si>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</si>
  <si>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</si>
  <si>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</si>
  <si>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</si>
  <si>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</si>
  <si>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</si>
  <si>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</si>
  <si>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</si>
  <si>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</si>
  <si>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</si>
  <si>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</si>
  <si>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</si>
  <si>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</si>
  <si>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</si>
  <si>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</si>
  <si>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</si>
  <si>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</si>
  <si>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</si>
  <si>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</si>
  <si>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</si>
  <si>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</si>
  <si>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</si>
  <si>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</si>
  <si>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</si>
  <si>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</si>
  <si>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</si>
  <si>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</si>
  <si>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</si>
  <si>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</si>
  <si>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</si>
  <si>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</si>
  <si>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</si>
  <si>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</si>
  <si>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</si>
  <si>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</si>
  <si>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</si>
  <si>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</si>
  <si>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</si>
  <si>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</si>
  <si>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</si>
  <si>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</si>
  <si>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</si>
  <si>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</si>
  <si>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</si>
  <si>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</si>
  <si>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</si>
  <si>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</si>
  <si>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</si>
  <si>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</si>
  <si>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</si>
  <si>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Emertimi</t>
  </si>
  <si>
    <t>Amortizimi</t>
  </si>
  <si>
    <t>Detyrime tatimore te tjera</t>
  </si>
  <si>
    <t>→</t>
  </si>
  <si>
    <r>
      <t xml:space="preserve">(  Ne zbatim te </t>
    </r>
    <r>
      <rPr>
        <b/>
        <sz val="9"/>
        <rFont val="Arial"/>
        <family val="2"/>
      </rPr>
      <t>S</t>
    </r>
    <r>
      <rPr>
        <sz val="9"/>
        <rFont val="Arial"/>
        <family val="0"/>
      </rPr>
      <t xml:space="preserve">tandartit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ombetar te </t>
    </r>
    <r>
      <rPr>
        <b/>
        <sz val="9"/>
        <rFont val="Arial"/>
        <family val="2"/>
      </rPr>
      <t>K</t>
    </r>
    <r>
      <rPr>
        <sz val="9"/>
        <rFont val="Arial"/>
        <family val="0"/>
      </rPr>
      <t xml:space="preserve">ontabilitetit Nr.2 dhe </t>
    </r>
  </si>
  <si>
    <t>Ne  Leke</t>
  </si>
  <si>
    <t>Ne    Leke</t>
  </si>
  <si>
    <t>lende ndihmese</t>
  </si>
  <si>
    <t>Leke</t>
  </si>
  <si>
    <t xml:space="preserve"> Leke</t>
  </si>
  <si>
    <t>ne leke</t>
  </si>
  <si>
    <t>Fitimi I shperndare</t>
  </si>
  <si>
    <t>Pozicioni me 31 dhjetor 2009</t>
  </si>
  <si>
    <t>Shtese lehtesi tatimore</t>
  </si>
  <si>
    <t>T O T A L I      D E T Y R I M E V E      ( I+II )</t>
  </si>
  <si>
    <t>D E T Y R I M E T      A F A T G J A T A</t>
  </si>
  <si>
    <t>D E T Y R I M E T     A F A T S H K U R T E R A</t>
  </si>
  <si>
    <t>DETYRIMET  DHE  KAPITALI</t>
  </si>
  <si>
    <t>Emetimi i kapitalit aksioner</t>
  </si>
  <si>
    <t>Kapitali</t>
  </si>
  <si>
    <t>S H E N I M E T          S P J E G U E S E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</si>
  <si>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</si>
  <si>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</si>
  <si>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</si>
  <si>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</si>
  <si>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</si>
  <si>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</si>
  <si>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</si>
  <si>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</si>
  <si>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</si>
  <si>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</si>
  <si>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</si>
  <si>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</si>
  <si>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</si>
  <si>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</si>
  <si>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</si>
  <si>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</si>
  <si>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</si>
  <si>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</si>
  <si>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</si>
  <si>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</si>
  <si>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</si>
  <si>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</si>
  <si>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</si>
  <si>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</si>
  <si>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</si>
  <si>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</si>
  <si>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</si>
  <si>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</si>
  <si>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>dalje e pare.(SKK 4: 15)</t>
  </si>
  <si>
    <t>eshte vleresuar me kosto. (SKK 5; 11)</t>
  </si>
  <si>
    <t>bilanc me kosto minus amortizimin e akumuluar. (SKK 5; 21)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</si>
  <si>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</si>
  <si>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</si>
  <si>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</si>
  <si>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</si>
  <si>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</si>
  <si>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</si>
  <si>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</si>
  <si>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</si>
  <si>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</si>
  <si>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</si>
  <si>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</si>
  <si>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Totali</t>
  </si>
  <si>
    <t>E M E R T I M I</t>
  </si>
  <si>
    <t>Arka ne Leke</t>
  </si>
  <si>
    <t>Arka ne Euro</t>
  </si>
  <si>
    <t>Shoqeria nuk ka derivative dhe aktive te mbajtura per tregtim</t>
  </si>
  <si>
    <t>Kliente per mallra,produkte e sherbime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</si>
  <si>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</si>
  <si>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</si>
  <si>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</si>
  <si>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</si>
  <si>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</si>
  <si>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</si>
  <si>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</si>
  <si>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</si>
  <si>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</si>
  <si>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</si>
  <si>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</si>
  <si>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</si>
  <si>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</si>
  <si>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</si>
  <si>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Teprica tatim fitimi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</si>
  <si>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</si>
  <si>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</si>
  <si>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</si>
  <si>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</si>
  <si>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</si>
  <si>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</si>
  <si>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</si>
  <si>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</si>
  <si>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</si>
  <si>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</si>
  <si>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Vl.mbetur</t>
  </si>
  <si>
    <t>PASIVET  AFATSHKURTRA</t>
  </si>
  <si>
    <t>Te pagueshme ndaj furnitoreve</t>
  </si>
  <si>
    <t>Fatura mbi 300 mije leke te kontab.</t>
  </si>
  <si>
    <t>Te pagueshme ndaj punonjesve</t>
  </si>
  <si>
    <t>Detyrime tatimore per Tatimin ne Burim</t>
  </si>
  <si>
    <t>tatime te shtyra</t>
  </si>
  <si>
    <t>PASIVET  AFATGJATA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</si>
  <si>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</si>
  <si>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</si>
  <si>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</si>
  <si>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</si>
  <si>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</si>
  <si>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</si>
  <si>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</si>
  <si>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</si>
  <si>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</si>
  <si>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</si>
  <si>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</si>
  <si>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</si>
  <si>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amortizimin.</t>
  </si>
  <si>
    <t>Shenime per Pasqyra financiare</t>
  </si>
  <si>
    <t>Lendet ndihmese(pjese nderrimi)</t>
  </si>
  <si>
    <t>( Sokol  MANE    )</t>
  </si>
  <si>
    <t xml:space="preserve"> Ofrimi I rrjeteve te komunikimeve elek</t>
  </si>
  <si>
    <t>tronike fikse ose te levizeshme</t>
  </si>
  <si>
    <t>Shoqeria eshte ne proces investimi</t>
  </si>
  <si>
    <t>01,01,2011</t>
  </si>
  <si>
    <t>31.12.2011</t>
  </si>
  <si>
    <t>24,03,2012</t>
  </si>
  <si>
    <t>V I T I  2 0 1 1</t>
  </si>
  <si>
    <t>Pasqyrat    Financiare    te    Vitit   2011</t>
  </si>
  <si>
    <t>Pasqyra   e   te   Ardhurave   dhe   Shpenzimeve     2011</t>
  </si>
  <si>
    <t>Shpenzime per tu shperndatre</t>
  </si>
  <si>
    <t>Pozicioni me 31 dhjetor 2010</t>
  </si>
  <si>
    <t>Pozicioni me 31 dhjetor 2011</t>
  </si>
  <si>
    <t>shpenzime per tu shperndare</t>
  </si>
  <si>
    <t>Pasqyra  e  Ndryshimeve  ne  Kapital  2011</t>
  </si>
  <si>
    <t>Pasqyra   e   Fluksit   Monetar  -  Metoda  Indirekte   2011</t>
  </si>
  <si>
    <t>Cable Albania Elbasan South</t>
  </si>
  <si>
    <t>Elbasan</t>
  </si>
  <si>
    <t>Te ardhura nga huamarrja</t>
  </si>
  <si>
    <t>Hartuesi I Pasqyrave Financiare</t>
  </si>
  <si>
    <t>Aktivet Afatgjata Materiale  me vlere fillestare   2011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</si>
  <si>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</si>
  <si>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</si>
  <si>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</si>
  <si>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</si>
  <si>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</si>
  <si>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</si>
  <si>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</si>
  <si>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</si>
  <si>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</si>
  <si>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</si>
  <si>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</si>
  <si>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</si>
  <si>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>Vlera Kontabel Neto e A.A.Materiale  2011</t>
  </si>
  <si>
    <t>Kompjuterike</t>
  </si>
  <si>
    <t>Administratori</t>
  </si>
  <si>
    <r>
      <t xml:space="preserve">                                                          </t>
    </r>
    <r>
      <rPr>
        <u val="single"/>
        <sz val="16"/>
        <color indexed="8"/>
        <rFont val="Times New Roman"/>
        <family val="1"/>
      </rPr>
      <t xml:space="preserve">DEKLARATE </t>
    </r>
    <r>
      <rPr>
        <sz val="16"/>
        <color indexed="8"/>
        <rFont val="Times New Roman"/>
        <family val="1"/>
      </rPr>
      <t xml:space="preserve"> </t>
    </r>
  </si>
  <si>
    <t xml:space="preserve">Hartuesi i pasqyrave financiare eshte: </t>
  </si>
  <si>
    <t xml:space="preserve">                                                        Administratori i Shoqërisë</t>
  </si>
  <si>
    <t xml:space="preserve">                                                             (emer ,mbiemer ,firme)</t>
  </si>
  <si>
    <t xml:space="preserve">                                  </t>
  </si>
  <si>
    <t xml:space="preserve">                                                                                                    </t>
  </si>
  <si>
    <t>Inventari automjeteve ne pronesi te subjektit   2011</t>
  </si>
  <si>
    <t>Nr.</t>
  </si>
  <si>
    <t>Lloji automjetit</t>
  </si>
  <si>
    <t>Kapaciteti</t>
  </si>
  <si>
    <t>Targa</t>
  </si>
  <si>
    <t>Ska</t>
  </si>
  <si>
    <t>Shuma</t>
  </si>
  <si>
    <t xml:space="preserve"> </t>
  </si>
  <si>
    <t>INVENTARI I GJENDJES SE MALLRAVE</t>
  </si>
  <si>
    <t>Artikull</t>
  </si>
  <si>
    <t>Nj/M</t>
  </si>
  <si>
    <t>Sasi</t>
  </si>
  <si>
    <t>Kosto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</si>
  <si>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</si>
  <si>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</si>
  <si>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</si>
  <si>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</si>
  <si>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</si>
  <si>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</si>
  <si>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2011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</si>
  <si>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</si>
  <si>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</si>
  <si>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</si>
  <si>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</si>
  <si>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</si>
  <si>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</si>
  <si>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</si>
  <si>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</si>
  <si>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</si>
  <si>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</si>
  <si>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</si>
  <si>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</si>
  <si>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</si>
  <si>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</si>
  <si>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</si>
  <si>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</si>
  <si>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</si>
  <si>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</si>
  <si>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</si>
  <si>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</si>
  <si>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</si>
  <si>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</si>
  <si>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</si>
  <si>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</si>
  <si>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</si>
  <si>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</si>
  <si>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</si>
  <si>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</si>
  <si>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</si>
  <si>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</si>
  <si>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</si>
  <si>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</si>
  <si>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</si>
  <si>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</si>
  <si>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</si>
  <si>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</si>
  <si>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11"/>
        <rFont val="Agency FB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</si>
  <si>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</si>
  <si>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</si>
  <si>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</si>
  <si>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</si>
  <si>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</si>
  <si>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11"/>
        <rFont val="Agency FB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</si>
  <si>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</si>
  <si>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</si>
  <si>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</si>
  <si>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</si>
  <si>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</si>
  <si>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604/608/618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</si>
  <si>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</si>
  <si>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</si>
  <si>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</si>
  <si>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</si>
  <si>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</si>
  <si>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</si>
  <si>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</si>
  <si>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</si>
  <si>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</si>
  <si>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</si>
  <si>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65/66/67/69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</si>
  <si>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</si>
  <si>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</si>
  <si>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</si>
  <si>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</si>
  <si>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</si>
  <si>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</si>
  <si>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</si>
  <si>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</si>
  <si>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</si>
  <si>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</si>
  <si>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</si>
  <si>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</si>
  <si>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</si>
  <si>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</si>
  <si>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</si>
  <si>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</si>
  <si>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</si>
  <si>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</si>
  <si>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</si>
  <si>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</si>
  <si>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</si>
  <si>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</si>
  <si>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</si>
  <si>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</si>
  <si>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</si>
  <si>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</si>
  <si>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</si>
  <si>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</si>
  <si>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</si>
  <si>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</si>
  <si>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</si>
  <si>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</si>
  <si>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</si>
  <si>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</si>
  <si>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</si>
  <si>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</si>
  <si>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</si>
  <si>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</si>
  <si>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</si>
  <si>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</si>
  <si>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</si>
  <si>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</si>
  <si>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</si>
  <si>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</si>
  <si>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</si>
  <si>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</si>
  <si>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</si>
  <si>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</si>
  <si>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</si>
  <si>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</si>
  <si>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</si>
  <si>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</si>
  <si>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</si>
  <si>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</si>
  <si>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</si>
  <si>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</si>
  <si>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</si>
  <si>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</si>
  <si>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</si>
  <si>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</si>
  <si>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</si>
  <si>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</si>
  <si>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</si>
  <si>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</si>
  <si>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</si>
  <si>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</si>
  <si>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</si>
  <si>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</si>
  <si>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</si>
  <si>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</si>
  <si>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</si>
  <si>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</si>
  <si>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</si>
  <si>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</si>
  <si>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</si>
  <si>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</si>
  <si>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</si>
  <si>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</si>
  <si>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</si>
  <si>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</si>
  <si>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</si>
  <si>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20.000 leke</t>
  </si>
  <si>
    <t>Me page nga 20.001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</si>
  <si>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</si>
  <si>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</si>
  <si>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</si>
  <si>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1"/>
        <rFont val="Agency FB"/>
        <family val="2"/>
      </rPr>
      <t>Kjo pasqyre plotesohet edhe on-line.</t>
    </r>
  </si>
  <si>
    <t>Sokol Mane</t>
  </si>
  <si>
    <t xml:space="preserve">A </t>
  </si>
  <si>
    <t>Raiffesen Bank</t>
  </si>
  <si>
    <t>€</t>
  </si>
  <si>
    <t xml:space="preserve">Zt.Sokol Mane dhe aksionere: </t>
  </si>
  <si>
    <t xml:space="preserve">me administrator </t>
  </si>
  <si>
    <t xml:space="preserve">ka hartuar pasqyrat financiare të vitit 2011 komform standarteve </t>
  </si>
  <si>
    <t xml:space="preserve">kombetare te kontabilitetit. </t>
  </si>
  <si>
    <t xml:space="preserve">                                                   </t>
  </si>
  <si>
    <t>Cable Albania Elbasan North</t>
  </si>
  <si>
    <t>03.03.2009</t>
  </si>
  <si>
    <t>CAEN  pf 2011</t>
  </si>
  <si>
    <t>CAEN pf 2011</t>
  </si>
  <si>
    <t>humbje e financuar</t>
  </si>
  <si>
    <t>financim humbjeje</t>
  </si>
  <si>
    <t>Shoqeria : Cable Albania Elbasan North shpk</t>
  </si>
  <si>
    <t>NIPTI: K 92703206 L</t>
  </si>
  <si>
    <t>Shoqeria : Cable Albania Elbasan North  shpk</t>
  </si>
  <si>
    <t>Deklaroj se Shoqëria Cable Albania Elbasan South shpk me NIPT  K 92703206 L</t>
  </si>
  <si>
    <t xml:space="preserve">1.Zt. Xhevair Kalemani perqindja e pjesemarrjes 33% </t>
  </si>
  <si>
    <t xml:space="preserve">2.Zt. Andrea Asllani perqindja e pjesemarrjes 33% </t>
  </si>
  <si>
    <t>( Lusjana  Mehalla)</t>
  </si>
  <si>
    <t>CAEN SHENIME</t>
  </si>
  <si>
    <t>Cable Albania Elbasan North  2011</t>
  </si>
  <si>
    <t>Zj. Lusjana  Mehalla ekonomiste e punesuar prane shoqerise.</t>
  </si>
  <si>
    <t>K 92703206 e</t>
  </si>
  <si>
    <t>NIPTI: K 92703206 e</t>
  </si>
  <si>
    <t>NIPTI: K 92703206 E</t>
  </si>
  <si>
    <t>Lagja:"Brigada e 17 Sulmuese"</t>
  </si>
  <si>
    <t xml:space="preserve">3.Shoqeria Cable Group me NIPT K91423001S perqindja e pjesemarrjes 34%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</si>
</sst>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000"/>
    <numFmt numFmtId="182" formatCode="0.000"/>
    <numFmt numFmtId="183" formatCode="0.0"/>
    <numFmt numFmtId="184" formatCode="#,##0.00_);\-#,##0.00"/>
  </numFmts>
  <fonts count="10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4"/>
      <name val="Baskerville Old Face"/>
      <family val="1"/>
    </font>
    <font>
      <b/>
      <sz val="10"/>
      <name val="Baskerville Old Face"/>
      <family val="1"/>
    </font>
    <font>
      <sz val="12"/>
      <name val="Arial Narrow"/>
      <family val="2"/>
    </font>
    <font>
      <b/>
      <sz val="11"/>
      <name val="Baskerville Old Face"/>
      <family val="1"/>
    </font>
    <font>
      <sz val="11"/>
      <name val="Baskerville Old Face"/>
      <family val="1"/>
    </font>
    <font>
      <b/>
      <sz val="11"/>
      <name val="Arial"/>
      <family val="0"/>
    </font>
    <font>
      <b/>
      <u val="single"/>
      <sz val="16"/>
      <name val="Baskerville Old Face"/>
      <family val="1"/>
    </font>
    <font>
      <sz val="14"/>
      <name val="Arial"/>
      <family val="0"/>
    </font>
    <font>
      <sz val="12"/>
      <name val="Baskerville Old Face"/>
      <family val="1"/>
    </font>
    <font>
      <b/>
      <sz val="16"/>
      <name val="Baskerville Old Face"/>
      <family val="1"/>
    </font>
    <font>
      <sz val="8"/>
      <name val="Franklin Gothic Heavy"/>
      <family val="2"/>
    </font>
    <font>
      <u val="single"/>
      <sz val="9"/>
      <name val="Arial"/>
      <family val="0"/>
    </font>
    <font>
      <sz val="12"/>
      <name val="Colonna MT"/>
      <family val="5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4"/>
      <name val="Baskerville Old Face"/>
      <family val="1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8"/>
      <name val="Baskerville Old Face"/>
      <family val="1"/>
    </font>
    <font>
      <b/>
      <sz val="10"/>
      <name val="Comic Sans MS"/>
      <family val="4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12"/>
      <name val="Courier New"/>
      <family val="3"/>
    </font>
    <font>
      <b/>
      <sz val="10"/>
      <name val="Courier New"/>
      <family val="3"/>
    </font>
    <font>
      <sz val="11.5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Baskerville Old Face"/>
      <family val="1"/>
    </font>
    <font>
      <sz val="12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gency FB"/>
      <family val="2"/>
    </font>
    <font>
      <sz val="10"/>
      <name val="Calibri"/>
      <family val="2"/>
    </font>
    <font>
      <b/>
      <u val="single"/>
      <sz val="12"/>
      <name val="Agency FB"/>
      <family val="2"/>
    </font>
    <font>
      <b/>
      <sz val="10"/>
      <name val="Calibri"/>
      <family val="2"/>
    </font>
    <font>
      <b/>
      <sz val="12"/>
      <name val="Agency FB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sz val="11"/>
      <name val="Agency FB"/>
      <family val="2"/>
    </font>
    <font>
      <i/>
      <sz val="11"/>
      <name val="Agency FB"/>
      <family val="2"/>
    </font>
    <font>
      <b/>
      <sz val="11"/>
      <name val="Agency FB"/>
      <family val="2"/>
    </font>
    <font>
      <b/>
      <i/>
      <sz val="11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9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15" fillId="0" borderId="0" xfId="0" applyNumberFormat="1" applyFont="1" applyAlignment="1">
      <alignment horizontal="center" vertical="center"/>
    </xf>
    <xf numFmtId="3" fontId="15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/>
    </xf>
    <xf numFmtId="0" fontId="25" fillId="0" borderId="19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1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36" fillId="0" borderId="0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6" xfId="0" applyBorder="1" applyAlignment="1">
      <alignment horizontal="center"/>
    </xf>
    <xf numFmtId="3" fontId="15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16" fillId="0" borderId="39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5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36" xfId="0" applyBorder="1" applyAlignment="1">
      <alignment/>
    </xf>
    <xf numFmtId="0" fontId="15" fillId="0" borderId="41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15" fillId="0" borderId="39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15" fillId="0" borderId="39" xfId="0" applyFont="1" applyBorder="1" applyAlignment="1">
      <alignment/>
    </xf>
    <xf numFmtId="0" fontId="0" fillId="0" borderId="40" xfId="0" applyBorder="1" applyAlignment="1">
      <alignment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3" fontId="15" fillId="0" borderId="18" xfId="0" applyNumberFormat="1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18" xfId="0" applyFont="1" applyBorder="1" applyAlignment="1">
      <alignment/>
    </xf>
    <xf numFmtId="3" fontId="0" fillId="0" borderId="18" xfId="44" applyNumberFormat="1" applyBorder="1" applyAlignment="1">
      <alignment/>
    </xf>
    <xf numFmtId="3" fontId="15" fillId="0" borderId="49" xfId="44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3" fillId="0" borderId="20" xfId="0" applyFont="1" applyBorder="1" applyAlignment="1">
      <alignment/>
    </xf>
    <xf numFmtId="3" fontId="0" fillId="0" borderId="20" xfId="44" applyNumberFormat="1" applyBorder="1" applyAlignment="1">
      <alignment/>
    </xf>
    <xf numFmtId="3" fontId="15" fillId="0" borderId="50" xfId="44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0" fontId="3" fillId="0" borderId="51" xfId="0" applyFont="1" applyBorder="1" applyAlignment="1">
      <alignment/>
    </xf>
    <xf numFmtId="0" fontId="0" fillId="0" borderId="51" xfId="0" applyBorder="1" applyAlignment="1">
      <alignment horizontal="center"/>
    </xf>
    <xf numFmtId="3" fontId="15" fillId="0" borderId="52" xfId="44" applyNumberFormat="1" applyFont="1" applyBorder="1" applyAlignment="1">
      <alignment/>
    </xf>
    <xf numFmtId="0" fontId="0" fillId="0" borderId="5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3" fontId="39" fillId="0" borderId="54" xfId="44" applyNumberFormat="1" applyFont="1" applyBorder="1" applyAlignment="1">
      <alignment vertical="center"/>
    </xf>
    <xf numFmtId="3" fontId="39" fillId="0" borderId="55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40" fillId="0" borderId="0" xfId="0" applyNumberFormat="1" applyFont="1" applyAlignment="1">
      <alignment/>
    </xf>
    <xf numFmtId="3" fontId="0" fillId="0" borderId="0" xfId="44" applyNumberForma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4" fontId="16" fillId="0" borderId="59" xfId="0" applyNumberFormat="1" applyFont="1" applyBorder="1" applyAlignment="1">
      <alignment/>
    </xf>
    <xf numFmtId="0" fontId="16" fillId="0" borderId="59" xfId="0" applyFont="1" applyBorder="1" applyAlignment="1">
      <alignment horizontal="center"/>
    </xf>
    <xf numFmtId="3" fontId="16" fillId="0" borderId="59" xfId="0" applyNumberFormat="1" applyFont="1" applyBorder="1" applyAlignment="1">
      <alignment/>
    </xf>
    <xf numFmtId="0" fontId="16" fillId="0" borderId="60" xfId="0" applyFont="1" applyBorder="1" applyAlignment="1">
      <alignment horizontal="center"/>
    </xf>
    <xf numFmtId="0" fontId="16" fillId="0" borderId="61" xfId="0" applyFont="1" applyBorder="1" applyAlignment="1">
      <alignment/>
    </xf>
    <xf numFmtId="0" fontId="16" fillId="0" borderId="61" xfId="0" applyFont="1" applyBorder="1" applyAlignment="1">
      <alignment horizontal="center"/>
    </xf>
    <xf numFmtId="3" fontId="16" fillId="0" borderId="61" xfId="0" applyNumberFormat="1" applyFont="1" applyBorder="1" applyAlignment="1">
      <alignment/>
    </xf>
    <xf numFmtId="0" fontId="0" fillId="0" borderId="62" xfId="0" applyFont="1" applyBorder="1" applyAlignment="1">
      <alignment/>
    </xf>
    <xf numFmtId="3" fontId="15" fillId="0" borderId="62" xfId="0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53" xfId="0" applyFont="1" applyBorder="1" applyAlignment="1">
      <alignment horizontal="center"/>
    </xf>
    <xf numFmtId="0" fontId="58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55" fillId="0" borderId="63" xfId="0" applyNumberFormat="1" applyFont="1" applyBorder="1" applyAlignment="1">
      <alignment/>
    </xf>
    <xf numFmtId="0" fontId="59" fillId="0" borderId="64" xfId="0" applyFont="1" applyBorder="1" applyAlignment="1">
      <alignment horizontal="left" vertical="center"/>
    </xf>
    <xf numFmtId="184" fontId="59" fillId="0" borderId="64" xfId="0" applyNumberFormat="1" applyFont="1" applyBorder="1" applyAlignment="1">
      <alignment horizontal="right" vertical="center"/>
    </xf>
    <xf numFmtId="184" fontId="59" fillId="0" borderId="65" xfId="0" applyNumberFormat="1" applyFont="1" applyBorder="1" applyAlignment="1">
      <alignment horizontal="right" vertical="center"/>
    </xf>
    <xf numFmtId="0" fontId="54" fillId="0" borderId="46" xfId="0" applyFont="1" applyBorder="1" applyAlignment="1">
      <alignment/>
    </xf>
    <xf numFmtId="3" fontId="54" fillId="0" borderId="46" xfId="0" applyNumberFormat="1" applyFont="1" applyBorder="1" applyAlignment="1">
      <alignment horizontal="right"/>
    </xf>
    <xf numFmtId="3" fontId="60" fillId="0" borderId="47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right"/>
    </xf>
    <xf numFmtId="2" fontId="64" fillId="0" borderId="0" xfId="58" applyNumberFormat="1" applyFont="1" applyBorder="1" applyAlignment="1">
      <alignment wrapText="1"/>
      <protection/>
    </xf>
    <xf numFmtId="0" fontId="64" fillId="0" borderId="11" xfId="58" applyFont="1" applyBorder="1" applyAlignment="1">
      <alignment horizontal="center"/>
      <protection/>
    </xf>
    <xf numFmtId="2" fontId="64" fillId="0" borderId="16" xfId="58" applyNumberFormat="1" applyFont="1" applyBorder="1" applyAlignment="1">
      <alignment horizontal="center" wrapText="1"/>
      <protection/>
    </xf>
    <xf numFmtId="0" fontId="64" fillId="0" borderId="32" xfId="58" applyFont="1" applyBorder="1" applyAlignment="1">
      <alignment horizontal="center" vertical="center" wrapText="1"/>
      <protection/>
    </xf>
    <xf numFmtId="0" fontId="64" fillId="0" borderId="66" xfId="58" applyFont="1" applyBorder="1" applyAlignment="1">
      <alignment horizontal="center"/>
      <protection/>
    </xf>
    <xf numFmtId="0" fontId="64" fillId="0" borderId="24" xfId="58" applyFont="1" applyBorder="1" applyAlignment="1">
      <alignment horizontal="left" wrapText="1"/>
      <protection/>
    </xf>
    <xf numFmtId="3" fontId="64" fillId="0" borderId="24" xfId="58" applyNumberFormat="1" applyFont="1" applyBorder="1" applyAlignment="1">
      <alignment horizontal="right"/>
      <protection/>
    </xf>
    <xf numFmtId="3" fontId="64" fillId="0" borderId="67" xfId="58" applyNumberFormat="1" applyFont="1" applyBorder="1" applyAlignment="1">
      <alignment horizontal="right"/>
      <protection/>
    </xf>
    <xf numFmtId="0" fontId="62" fillId="0" borderId="26" xfId="58" applyFont="1" applyBorder="1" applyAlignment="1">
      <alignment horizontal="center"/>
      <protection/>
    </xf>
    <xf numFmtId="0" fontId="62" fillId="0" borderId="19" xfId="58" applyFont="1" applyBorder="1" applyAlignment="1">
      <alignment horizontal="left" wrapText="1"/>
      <protection/>
    </xf>
    <xf numFmtId="3" fontId="64" fillId="0" borderId="20" xfId="58" applyNumberFormat="1" applyFont="1" applyBorder="1" applyAlignment="1">
      <alignment horizontal="right"/>
      <protection/>
    </xf>
    <xf numFmtId="3" fontId="64" fillId="0" borderId="50" xfId="58" applyNumberFormat="1" applyFont="1" applyBorder="1" applyAlignment="1">
      <alignment horizontal="right"/>
      <protection/>
    </xf>
    <xf numFmtId="0" fontId="62" fillId="0" borderId="68" xfId="58" applyFont="1" applyBorder="1" applyAlignment="1">
      <alignment horizontal="center"/>
      <protection/>
    </xf>
    <xf numFmtId="0" fontId="63" fillId="0" borderId="19" xfId="58" applyFont="1" applyBorder="1" applyAlignment="1">
      <alignment horizontal="left" wrapText="1"/>
      <protection/>
    </xf>
    <xf numFmtId="3" fontId="62" fillId="0" borderId="20" xfId="58" applyNumberFormat="1" applyFont="1" applyBorder="1" applyAlignment="1">
      <alignment horizontal="right"/>
      <protection/>
    </xf>
    <xf numFmtId="3" fontId="62" fillId="0" borderId="50" xfId="58" applyNumberFormat="1" applyFont="1" applyBorder="1" applyAlignment="1">
      <alignment horizontal="right"/>
      <protection/>
    </xf>
    <xf numFmtId="0" fontId="64" fillId="0" borderId="25" xfId="58" applyFont="1" applyBorder="1" applyAlignment="1">
      <alignment horizontal="center"/>
      <protection/>
    </xf>
    <xf numFmtId="0" fontId="64" fillId="0" borderId="19" xfId="58" applyFont="1" applyBorder="1" applyAlignment="1">
      <alignment horizontal="left" wrapText="1"/>
      <protection/>
    </xf>
    <xf numFmtId="0" fontId="62" fillId="0" borderId="18" xfId="58" applyFont="1" applyBorder="1" applyAlignment="1">
      <alignment horizontal="left" wrapText="1"/>
      <protection/>
    </xf>
    <xf numFmtId="0" fontId="62" fillId="0" borderId="48" xfId="58" applyFont="1" applyBorder="1" applyAlignment="1">
      <alignment horizontal="center"/>
      <protection/>
    </xf>
    <xf numFmtId="0" fontId="62" fillId="0" borderId="21" xfId="58" applyFont="1" applyBorder="1" applyAlignment="1">
      <alignment horizontal="left" wrapText="1"/>
      <protection/>
    </xf>
    <xf numFmtId="0" fontId="64" fillId="0" borderId="25" xfId="58" applyFont="1" applyBorder="1" applyAlignment="1">
      <alignment horizontal="center" vertical="center"/>
      <protection/>
    </xf>
    <xf numFmtId="0" fontId="64" fillId="0" borderId="68" xfId="58" applyFont="1" applyBorder="1" applyAlignment="1">
      <alignment horizontal="center" vertical="center"/>
      <protection/>
    </xf>
    <xf numFmtId="0" fontId="62" fillId="0" borderId="19" xfId="58" applyFont="1" applyBorder="1" applyAlignment="1">
      <alignment horizontal="center" wrapText="1"/>
      <protection/>
    </xf>
    <xf numFmtId="0" fontId="64" fillId="0" borderId="26" xfId="58" applyFont="1" applyBorder="1" applyAlignment="1">
      <alignment horizontal="center"/>
      <protection/>
    </xf>
    <xf numFmtId="0" fontId="65" fillId="0" borderId="20" xfId="58" applyFont="1" applyBorder="1" applyAlignment="1">
      <alignment horizontal="left" wrapText="1"/>
      <protection/>
    </xf>
    <xf numFmtId="0" fontId="64" fillId="0" borderId="20" xfId="0" applyFont="1" applyBorder="1" applyAlignment="1">
      <alignment horizontal="left"/>
    </xf>
    <xf numFmtId="0" fontId="64" fillId="0" borderId="20" xfId="0" applyFont="1" applyBorder="1" applyAlignment="1">
      <alignment/>
    </xf>
    <xf numFmtId="0" fontId="62" fillId="0" borderId="20" xfId="0" applyFont="1" applyBorder="1" applyAlignment="1">
      <alignment horizontal="left"/>
    </xf>
    <xf numFmtId="0" fontId="64" fillId="0" borderId="68" xfId="58" applyFont="1" applyBorder="1" applyAlignment="1">
      <alignment horizontal="center"/>
      <protection/>
    </xf>
    <xf numFmtId="0" fontId="64" fillId="0" borderId="20" xfId="58" applyFont="1" applyBorder="1" applyAlignment="1">
      <alignment horizontal="left" wrapText="1"/>
      <protection/>
    </xf>
    <xf numFmtId="0" fontId="64" fillId="0" borderId="48" xfId="58" applyFont="1" applyBorder="1" applyAlignment="1">
      <alignment horizontal="center"/>
      <protection/>
    </xf>
    <xf numFmtId="0" fontId="64" fillId="0" borderId="18" xfId="58" applyFont="1" applyBorder="1" applyAlignment="1">
      <alignment horizontal="left" wrapText="1"/>
      <protection/>
    </xf>
    <xf numFmtId="0" fontId="64" fillId="0" borderId="28" xfId="58" applyFont="1" applyBorder="1" applyAlignment="1">
      <alignment horizontal="center"/>
      <protection/>
    </xf>
    <xf numFmtId="0" fontId="64" fillId="0" borderId="51" xfId="58" applyFont="1" applyBorder="1" applyAlignment="1">
      <alignment horizontal="left" wrapText="1"/>
      <protection/>
    </xf>
    <xf numFmtId="3" fontId="64" fillId="0" borderId="51" xfId="58" applyNumberFormat="1" applyFont="1" applyBorder="1" applyAlignment="1">
      <alignment horizontal="right"/>
      <protection/>
    </xf>
    <xf numFmtId="3" fontId="64" fillId="0" borderId="52" xfId="58" applyNumberFormat="1" applyFont="1" applyBorder="1" applyAlignment="1">
      <alignment horizontal="right"/>
      <protection/>
    </xf>
    <xf numFmtId="0" fontId="64" fillId="0" borderId="0" xfId="58" applyFont="1" applyBorder="1" applyAlignment="1">
      <alignment horizontal="center"/>
      <protection/>
    </xf>
    <xf numFmtId="0" fontId="64" fillId="0" borderId="0" xfId="58" applyFont="1" applyBorder="1" applyAlignment="1">
      <alignment horizontal="left" wrapText="1"/>
      <protection/>
    </xf>
    <xf numFmtId="0" fontId="64" fillId="0" borderId="0" xfId="58" applyFont="1" applyBorder="1" applyAlignment="1">
      <alignment horizontal="left"/>
      <protection/>
    </xf>
    <xf numFmtId="0" fontId="62" fillId="0" borderId="28" xfId="58" applyFont="1" applyBorder="1">
      <alignment/>
      <protection/>
    </xf>
    <xf numFmtId="2" fontId="64" fillId="0" borderId="51" xfId="58" applyNumberFormat="1" applyFont="1" applyBorder="1" applyAlignment="1">
      <alignment horizontal="center" wrapText="1"/>
      <protection/>
    </xf>
    <xf numFmtId="0" fontId="64" fillId="0" borderId="46" xfId="58" applyFont="1" applyBorder="1" applyAlignment="1">
      <alignment horizontal="center" vertical="center" wrapText="1"/>
      <protection/>
    </xf>
    <xf numFmtId="0" fontId="64" fillId="0" borderId="47" xfId="58" applyFont="1" applyBorder="1" applyAlignment="1">
      <alignment horizontal="center" vertical="center" wrapText="1"/>
      <protection/>
    </xf>
    <xf numFmtId="0" fontId="64" fillId="0" borderId="23" xfId="58" applyFont="1" applyBorder="1" applyAlignment="1">
      <alignment horizontal="center"/>
      <protection/>
    </xf>
    <xf numFmtId="0" fontId="64" fillId="0" borderId="69" xfId="58" applyFont="1" applyBorder="1" applyAlignment="1">
      <alignment horizontal="left" wrapText="1"/>
      <protection/>
    </xf>
    <xf numFmtId="3" fontId="64" fillId="0" borderId="70" xfId="58" applyNumberFormat="1" applyFont="1" applyBorder="1" applyAlignment="1">
      <alignment horizontal="right"/>
      <protection/>
    </xf>
    <xf numFmtId="3" fontId="64" fillId="0" borderId="71" xfId="58" applyNumberFormat="1" applyFont="1" applyBorder="1" applyAlignment="1">
      <alignment horizontal="right"/>
      <protection/>
    </xf>
    <xf numFmtId="0" fontId="62" fillId="0" borderId="25" xfId="58" applyFont="1" applyBorder="1" applyAlignment="1">
      <alignment horizontal="left"/>
      <protection/>
    </xf>
    <xf numFmtId="0" fontId="62" fillId="0" borderId="20" xfId="59" applyFont="1" applyFill="1" applyBorder="1" applyAlignment="1">
      <alignment horizontal="left" wrapText="1"/>
      <protection/>
    </xf>
    <xf numFmtId="0" fontId="62" fillId="0" borderId="12" xfId="59" applyFont="1" applyFill="1" applyBorder="1" applyAlignment="1">
      <alignment horizontal="left" wrapText="1"/>
      <protection/>
    </xf>
    <xf numFmtId="3" fontId="62" fillId="0" borderId="72" xfId="58" applyNumberFormat="1" applyFont="1" applyBorder="1" applyAlignment="1">
      <alignment horizontal="right"/>
      <protection/>
    </xf>
    <xf numFmtId="3" fontId="62" fillId="0" borderId="73" xfId="58" applyNumberFormat="1" applyFont="1" applyBorder="1" applyAlignment="1">
      <alignment horizontal="right"/>
      <protection/>
    </xf>
    <xf numFmtId="0" fontId="62" fillId="0" borderId="12" xfId="58" applyFont="1" applyBorder="1" applyAlignment="1">
      <alignment horizontal="left" wrapText="1"/>
      <protection/>
    </xf>
    <xf numFmtId="0" fontId="64" fillId="0" borderId="12" xfId="58" applyFont="1" applyBorder="1" applyAlignment="1">
      <alignment horizontal="left" wrapText="1"/>
      <protection/>
    </xf>
    <xf numFmtId="3" fontId="64" fillId="0" borderId="72" xfId="58" applyNumberFormat="1" applyFont="1" applyBorder="1" applyAlignment="1">
      <alignment horizontal="right"/>
      <protection/>
    </xf>
    <xf numFmtId="3" fontId="64" fillId="0" borderId="73" xfId="58" applyNumberFormat="1" applyFont="1" applyBorder="1" applyAlignment="1">
      <alignment horizontal="right"/>
      <protection/>
    </xf>
    <xf numFmtId="0" fontId="62" fillId="0" borderId="25" xfId="58" applyFont="1" applyBorder="1" applyAlignment="1">
      <alignment horizontal="center"/>
      <protection/>
    </xf>
    <xf numFmtId="0" fontId="62" fillId="0" borderId="20" xfId="58" applyFont="1" applyBorder="1" applyAlignment="1">
      <alignment horizontal="left" wrapText="1"/>
      <protection/>
    </xf>
    <xf numFmtId="0" fontId="62" fillId="0" borderId="20" xfId="58" applyFont="1" applyBorder="1" applyAlignment="1">
      <alignment horizontal="left"/>
      <protection/>
    </xf>
    <xf numFmtId="3" fontId="62" fillId="0" borderId="72" xfId="58" applyNumberFormat="1" applyFont="1" applyBorder="1" applyAlignment="1">
      <alignment horizontal="right" wrapText="1"/>
      <protection/>
    </xf>
    <xf numFmtId="3" fontId="62" fillId="0" borderId="73" xfId="58" applyNumberFormat="1" applyFont="1" applyBorder="1" applyAlignment="1">
      <alignment horizontal="right" wrapText="1"/>
      <protection/>
    </xf>
    <xf numFmtId="0" fontId="62" fillId="0" borderId="25" xfId="58" applyFont="1" applyFill="1" applyBorder="1" applyAlignment="1">
      <alignment horizontal="center"/>
      <protection/>
    </xf>
    <xf numFmtId="0" fontId="62" fillId="0" borderId="12" xfId="58" applyFont="1" applyBorder="1" applyAlignment="1">
      <alignment horizontal="left"/>
      <protection/>
    </xf>
    <xf numFmtId="0" fontId="64" fillId="0" borderId="20" xfId="58" applyFont="1" applyBorder="1" applyAlignment="1">
      <alignment horizontal="left"/>
      <protection/>
    </xf>
    <xf numFmtId="0" fontId="64" fillId="0" borderId="12" xfId="58" applyFont="1" applyBorder="1" applyAlignment="1">
      <alignment horizontal="left"/>
      <protection/>
    </xf>
    <xf numFmtId="2" fontId="62" fillId="0" borderId="72" xfId="58" applyNumberFormat="1" applyFont="1" applyBorder="1" applyAlignment="1">
      <alignment horizontal="right"/>
      <protection/>
    </xf>
    <xf numFmtId="0" fontId="62" fillId="0" borderId="74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75" xfId="58" applyFont="1" applyBorder="1" applyAlignment="1">
      <alignment horizontal="center" vertical="center" wrapText="1"/>
      <protection/>
    </xf>
    <xf numFmtId="0" fontId="64" fillId="0" borderId="76" xfId="58" applyFont="1" applyBorder="1" applyAlignment="1">
      <alignment horizontal="center" vertical="center" wrapText="1"/>
      <protection/>
    </xf>
    <xf numFmtId="0" fontId="64" fillId="0" borderId="25" xfId="58" applyFont="1" applyBorder="1">
      <alignment/>
      <protection/>
    </xf>
    <xf numFmtId="0" fontId="64" fillId="0" borderId="72" xfId="58" applyFont="1" applyBorder="1" applyAlignment="1">
      <alignment horizontal="right"/>
      <protection/>
    </xf>
    <xf numFmtId="0" fontId="64" fillId="0" borderId="73" xfId="58" applyFont="1" applyBorder="1" applyAlignment="1">
      <alignment horizontal="right"/>
      <protection/>
    </xf>
    <xf numFmtId="0" fontId="62" fillId="0" borderId="25" xfId="0" applyFont="1" applyBorder="1" applyAlignment="1">
      <alignment/>
    </xf>
    <xf numFmtId="0" fontId="62" fillId="0" borderId="25" xfId="58" applyFont="1" applyBorder="1">
      <alignment/>
      <protection/>
    </xf>
    <xf numFmtId="0" fontId="64" fillId="0" borderId="51" xfId="58" applyFont="1" applyBorder="1" applyAlignment="1">
      <alignment horizontal="left"/>
      <protection/>
    </xf>
    <xf numFmtId="0" fontId="62" fillId="0" borderId="29" xfId="58" applyFont="1" applyBorder="1" applyAlignment="1">
      <alignment horizontal="left"/>
      <protection/>
    </xf>
    <xf numFmtId="0" fontId="64" fillId="0" borderId="77" xfId="58" applyFont="1" applyBorder="1" applyAlignment="1">
      <alignment horizontal="right"/>
      <protection/>
    </xf>
    <xf numFmtId="0" fontId="64" fillId="0" borderId="78" xfId="58" applyFont="1" applyBorder="1" applyAlignment="1">
      <alignment horizontal="right"/>
      <protection/>
    </xf>
    <xf numFmtId="0" fontId="62" fillId="0" borderId="0" xfId="58" applyFont="1" applyBorder="1">
      <alignment/>
      <protection/>
    </xf>
    <xf numFmtId="0" fontId="63" fillId="0" borderId="0" xfId="58" applyFont="1" applyBorder="1" applyAlignment="1">
      <alignment horizontal="left"/>
      <protection/>
    </xf>
    <xf numFmtId="0" fontId="62" fillId="0" borderId="0" xfId="58" applyFont="1" applyBorder="1" applyAlignment="1">
      <alignment horizontal="left"/>
      <protection/>
    </xf>
    <xf numFmtId="0" fontId="64" fillId="0" borderId="0" xfId="58" applyFont="1" applyBorder="1" applyAlignment="1">
      <alignment horizontal="right"/>
      <protection/>
    </xf>
    <xf numFmtId="0" fontId="62" fillId="0" borderId="0" xfId="58" applyFont="1">
      <alignment/>
      <protection/>
    </xf>
    <xf numFmtId="0" fontId="62" fillId="0" borderId="20" xfId="0" applyFont="1" applyBorder="1" applyAlignment="1">
      <alignment/>
    </xf>
    <xf numFmtId="0" fontId="62" fillId="0" borderId="20" xfId="0" applyFont="1" applyBorder="1" applyAlignment="1">
      <alignment/>
    </xf>
    <xf numFmtId="3" fontId="62" fillId="0" borderId="20" xfId="0" applyNumberFormat="1" applyFont="1" applyBorder="1" applyAlignment="1">
      <alignment/>
    </xf>
    <xf numFmtId="3" fontId="64" fillId="0" borderId="20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0" fontId="62" fillId="0" borderId="32" xfId="0" applyFont="1" applyFill="1" applyBorder="1" applyAlignment="1">
      <alignment/>
    </xf>
    <xf numFmtId="0" fontId="62" fillId="0" borderId="20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8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9" xfId="0" applyFont="1" applyBorder="1" applyAlignment="1">
      <alignment/>
    </xf>
    <xf numFmtId="0" fontId="64" fillId="0" borderId="0" xfId="0" applyFont="1" applyAlignment="1">
      <alignment horizontal="center"/>
    </xf>
    <xf numFmtId="3" fontId="9" fillId="0" borderId="51" xfId="0" applyNumberFormat="1" applyFont="1" applyBorder="1" applyAlignment="1">
      <alignment vertical="center"/>
    </xf>
    <xf numFmtId="3" fontId="9" fillId="0" borderId="5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50" xfId="0" applyNumberFormat="1" applyFont="1" applyBorder="1" applyAlignment="1">
      <alignment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74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31" fillId="0" borderId="74" xfId="0" applyFont="1" applyBorder="1" applyAlignment="1">
      <alignment horizontal="right" vertical="center"/>
    </xf>
    <xf numFmtId="0" fontId="3" fillId="0" borderId="74" xfId="0" applyFont="1" applyBorder="1" applyAlignment="1">
      <alignment horizontal="right" vertical="center"/>
    </xf>
    <xf numFmtId="0" fontId="0" fillId="0" borderId="74" xfId="0" applyFont="1" applyBorder="1" applyAlignment="1">
      <alignment horizontal="right"/>
    </xf>
    <xf numFmtId="0" fontId="0" fillId="0" borderId="7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74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62" xfId="0" applyBorder="1" applyAlignment="1">
      <alignment/>
    </xf>
    <xf numFmtId="0" fontId="30" fillId="0" borderId="4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5" fillId="0" borderId="84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Fill="1" applyBorder="1" applyAlignment="1">
      <alignment/>
    </xf>
    <xf numFmtId="3" fontId="5" fillId="0" borderId="5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vertical="center"/>
    </xf>
    <xf numFmtId="3" fontId="15" fillId="0" borderId="52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3" fontId="39" fillId="0" borderId="50" xfId="44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4" fontId="15" fillId="0" borderId="46" xfId="0" applyNumberFormat="1" applyFont="1" applyBorder="1" applyAlignment="1">
      <alignment horizontal="center"/>
    </xf>
    <xf numFmtId="14" fontId="15" fillId="0" borderId="47" xfId="0" applyNumberFormat="1" applyFont="1" applyBorder="1" applyAlignment="1">
      <alignment horizontal="center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0" fillId="0" borderId="90" xfId="0" applyFont="1" applyBorder="1" applyAlignment="1">
      <alignment/>
    </xf>
    <xf numFmtId="0" fontId="38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91" xfId="0" applyFont="1" applyBorder="1" applyAlignment="1">
      <alignment/>
    </xf>
    <xf numFmtId="0" fontId="47" fillId="0" borderId="92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8" fillId="0" borderId="83" xfId="0" applyFont="1" applyBorder="1" applyAlignment="1">
      <alignment horizontal="center"/>
    </xf>
    <xf numFmtId="0" fontId="29" fillId="0" borderId="83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26" fillId="0" borderId="83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3" fontId="12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0" fillId="0" borderId="74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17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30" fillId="0" borderId="101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5" fillId="0" borderId="66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12" fillId="0" borderId="10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8" fillId="0" borderId="82" xfId="0" applyFont="1" applyBorder="1" applyAlignment="1">
      <alignment horizontal="center"/>
    </xf>
    <xf numFmtId="0" fontId="58" fillId="0" borderId="106" xfId="0" applyFont="1" applyBorder="1" applyAlignment="1">
      <alignment horizontal="center"/>
    </xf>
    <xf numFmtId="0" fontId="58" fillId="0" borderId="0" xfId="58" applyFont="1" applyBorder="1" applyAlignment="1">
      <alignment horizontal="center"/>
      <protection/>
    </xf>
    <xf numFmtId="0" fontId="63" fillId="0" borderId="51" xfId="58" applyFont="1" applyBorder="1" applyAlignment="1">
      <alignment horizontal="left"/>
      <protection/>
    </xf>
    <xf numFmtId="0" fontId="64" fillId="0" borderId="0" xfId="58" applyFont="1" applyBorder="1" applyAlignment="1">
      <alignment horizontal="center"/>
      <protection/>
    </xf>
    <xf numFmtId="0" fontId="64" fillId="0" borderId="20" xfId="58" applyFont="1" applyBorder="1" applyAlignment="1">
      <alignment horizontal="left"/>
      <protection/>
    </xf>
    <xf numFmtId="0" fontId="62" fillId="0" borderId="20" xfId="58" applyFont="1" applyBorder="1" applyAlignment="1">
      <alignment horizontal="left"/>
      <protection/>
    </xf>
    <xf numFmtId="0" fontId="63" fillId="0" borderId="20" xfId="58" applyFont="1" applyBorder="1" applyAlignment="1">
      <alignment horizontal="left"/>
      <protection/>
    </xf>
    <xf numFmtId="0" fontId="62" fillId="0" borderId="20" xfId="59" applyFont="1" applyFill="1" applyBorder="1" applyAlignment="1">
      <alignment horizontal="left" wrapText="1"/>
      <protection/>
    </xf>
    <xf numFmtId="0" fontId="64" fillId="0" borderId="20" xfId="58" applyFont="1" applyBorder="1" applyAlignment="1">
      <alignment horizontal="left" wrapText="1"/>
      <protection/>
    </xf>
    <xf numFmtId="0" fontId="64" fillId="0" borderId="20" xfId="59" applyFont="1" applyFill="1" applyBorder="1" applyAlignment="1">
      <alignment horizontal="left" wrapText="1"/>
      <protection/>
    </xf>
    <xf numFmtId="0" fontId="63" fillId="0" borderId="20" xfId="59" applyFont="1" applyFill="1" applyBorder="1" applyAlignment="1">
      <alignment horizontal="left" wrapText="1"/>
      <protection/>
    </xf>
    <xf numFmtId="0" fontId="62" fillId="0" borderId="20" xfId="58" applyFont="1" applyBorder="1" applyAlignment="1">
      <alignment horizontal="left" wrapText="1"/>
      <protection/>
    </xf>
    <xf numFmtId="2" fontId="64" fillId="0" borderId="107" xfId="58" applyNumberFormat="1" applyFont="1" applyBorder="1" applyAlignment="1">
      <alignment horizontal="center" wrapText="1"/>
      <protection/>
    </xf>
    <xf numFmtId="2" fontId="64" fillId="0" borderId="94" xfId="58" applyNumberFormat="1" applyFont="1" applyBorder="1" applyAlignment="1">
      <alignment horizontal="center" wrapText="1"/>
      <protection/>
    </xf>
    <xf numFmtId="2" fontId="64" fillId="0" borderId="71" xfId="58" applyNumberFormat="1" applyFont="1" applyBorder="1" applyAlignment="1">
      <alignment horizontal="center" wrapText="1"/>
      <protection/>
    </xf>
    <xf numFmtId="0" fontId="64" fillId="0" borderId="29" xfId="58" applyFont="1" applyBorder="1" applyAlignment="1">
      <alignment horizontal="center" wrapText="1"/>
      <protection/>
    </xf>
    <xf numFmtId="0" fontId="64" fillId="0" borderId="96" xfId="58" applyFont="1" applyBorder="1" applyAlignment="1">
      <alignment horizontal="center" wrapText="1"/>
      <protection/>
    </xf>
    <xf numFmtId="0" fontId="64" fillId="0" borderId="97" xfId="58" applyFont="1" applyBorder="1" applyAlignment="1">
      <alignment horizontal="center" wrapText="1"/>
      <protection/>
    </xf>
    <xf numFmtId="0" fontId="64" fillId="0" borderId="108" xfId="58" applyFont="1" applyBorder="1" applyAlignment="1">
      <alignment horizontal="left" wrapText="1"/>
      <protection/>
    </xf>
    <xf numFmtId="0" fontId="64" fillId="0" borderId="24" xfId="58" applyFont="1" applyBorder="1" applyAlignment="1">
      <alignment horizontal="left" wrapText="1"/>
      <protection/>
    </xf>
    <xf numFmtId="0" fontId="64" fillId="0" borderId="19" xfId="58" applyFont="1" applyBorder="1" applyAlignment="1">
      <alignment horizontal="left" wrapText="1"/>
      <protection/>
    </xf>
    <xf numFmtId="0" fontId="64" fillId="0" borderId="17" xfId="58" applyFont="1" applyBorder="1" applyAlignment="1">
      <alignment horizontal="left" wrapText="1"/>
      <protection/>
    </xf>
    <xf numFmtId="0" fontId="64" fillId="0" borderId="51" xfId="58" applyFont="1" applyBorder="1" applyAlignment="1">
      <alignment horizontal="left" wrapText="1"/>
      <protection/>
    </xf>
    <xf numFmtId="0" fontId="62" fillId="0" borderId="17" xfId="58" applyFont="1" applyBorder="1" applyAlignment="1">
      <alignment horizontal="center" wrapText="1"/>
      <protection/>
    </xf>
    <xf numFmtId="0" fontId="62" fillId="0" borderId="19" xfId="58" applyFont="1" applyBorder="1" applyAlignment="1">
      <alignment horizontal="center" wrapText="1"/>
      <protection/>
    </xf>
    <xf numFmtId="0" fontId="63" fillId="0" borderId="19" xfId="58" applyFont="1" applyBorder="1" applyAlignment="1">
      <alignment horizontal="left" wrapText="1"/>
      <protection/>
    </xf>
    <xf numFmtId="0" fontId="63" fillId="0" borderId="20" xfId="58" applyFont="1" applyBorder="1" applyAlignment="1">
      <alignment horizontal="left" wrapText="1"/>
      <protection/>
    </xf>
    <xf numFmtId="0" fontId="62" fillId="0" borderId="17" xfId="58" applyFont="1" applyBorder="1" applyAlignment="1">
      <alignment horizontal="left" wrapText="1"/>
      <protection/>
    </xf>
    <xf numFmtId="0" fontId="62" fillId="0" borderId="19" xfId="58" applyFont="1" applyBorder="1" applyAlignment="1">
      <alignment horizontal="left" wrapText="1"/>
      <protection/>
    </xf>
    <xf numFmtId="2" fontId="64" fillId="0" borderId="12" xfId="58" applyNumberFormat="1" applyFont="1" applyBorder="1" applyAlignment="1">
      <alignment horizontal="center" wrapText="1"/>
      <protection/>
    </xf>
    <xf numFmtId="2" fontId="64" fillId="0" borderId="17" xfId="58" applyNumberFormat="1" applyFont="1" applyBorder="1" applyAlignment="1">
      <alignment horizontal="center" wrapText="1"/>
      <protection/>
    </xf>
    <xf numFmtId="2" fontId="64" fillId="0" borderId="19" xfId="58" applyNumberFormat="1" applyFont="1" applyBorder="1" applyAlignment="1">
      <alignment horizontal="center" wrapText="1"/>
      <protection/>
    </xf>
    <xf numFmtId="2" fontId="64" fillId="0" borderId="0" xfId="58" applyNumberFormat="1" applyFont="1" applyBorder="1" applyAlignment="1">
      <alignment horizontal="center" wrapText="1"/>
      <protection/>
    </xf>
    <xf numFmtId="2" fontId="64" fillId="0" borderId="16" xfId="58" applyNumberFormat="1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My%20Documents\viti%202010-2011\Kontabilitet%202010\CA\2011\091.Bilanci%20%202011%20ca%20ElbasannORTH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ertina"/>
      <sheetName val="Aktivet"/>
      <sheetName val="Pasivet"/>
      <sheetName val="Rezultati"/>
      <sheetName val="Fluksi"/>
      <sheetName val="Kapitali"/>
      <sheetName val="SHENIM 1"/>
      <sheetName val="SHENIM TE TJERA"/>
    </sheetNames>
    <sheetDataSet>
      <sheetData sheetId="1">
        <row r="8">
          <cell r="G8">
            <v>374395</v>
          </cell>
        </row>
        <row r="12">
          <cell r="G12">
            <v>106971</v>
          </cell>
          <cell r="H12">
            <v>0</v>
          </cell>
        </row>
        <row r="31">
          <cell r="G31">
            <v>673776</v>
          </cell>
        </row>
        <row r="33">
          <cell r="G33">
            <v>573942</v>
          </cell>
          <cell r="H33">
            <v>0</v>
          </cell>
        </row>
      </sheetData>
      <sheetData sheetId="2">
        <row r="13">
          <cell r="G13">
            <v>593908</v>
          </cell>
          <cell r="H13">
            <v>73875</v>
          </cell>
        </row>
        <row r="28">
          <cell r="G28">
            <v>1000000</v>
          </cell>
        </row>
        <row r="43">
          <cell r="H43">
            <v>-73775</v>
          </cell>
        </row>
        <row r="44">
          <cell r="G44">
            <v>35176</v>
          </cell>
        </row>
      </sheetData>
      <sheetData sheetId="3">
        <row r="28">
          <cell r="F28">
            <v>39084</v>
          </cell>
          <cell r="G28">
            <v>0</v>
          </cell>
        </row>
        <row r="29">
          <cell r="F29">
            <v>3908</v>
          </cell>
          <cell r="G29">
            <v>0</v>
          </cell>
        </row>
        <row r="30">
          <cell r="F30">
            <v>35176</v>
          </cell>
          <cell r="G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PageLayoutView="0" workbookViewId="0" topLeftCell="B1">
      <selection activeCell="F5" sqref="F5:J5"/>
    </sheetView>
  </sheetViews>
  <sheetFormatPr defaultColWidth="9.140625" defaultRowHeight="12.75"/>
  <cols>
    <col min="1" max="1" width="0.13671875" style="8" customWidth="1"/>
    <col min="2" max="3" width="9.140625" style="8" customWidth="1"/>
    <col min="4" max="4" width="9.28125" style="8" customWidth="1"/>
    <col min="5" max="5" width="11.421875" style="8" customWidth="1"/>
    <col min="6" max="6" width="12.8515625" style="8" customWidth="1"/>
    <col min="7" max="7" width="5.421875" style="8" customWidth="1"/>
    <col min="8" max="9" width="9.140625" style="8" customWidth="1"/>
    <col min="10" max="10" width="3.140625" style="8" customWidth="1"/>
    <col min="11" max="11" width="9.140625" style="8" customWidth="1"/>
    <col min="12" max="12" width="1.8515625" style="8" customWidth="1"/>
    <col min="13" max="16384" width="9.140625" style="8" customWidth="1"/>
  </cols>
  <sheetData>
    <row r="1" ht="6.75" customHeight="1"/>
    <row r="2" spans="2:11" ht="12.75">
      <c r="B2" s="9"/>
      <c r="C2" s="10"/>
      <c r="D2" s="10"/>
      <c r="E2" s="10"/>
      <c r="F2" s="10"/>
      <c r="G2" s="10"/>
      <c r="H2" s="10"/>
      <c r="I2" s="10"/>
      <c r="J2" s="10"/>
      <c r="K2" s="11"/>
    </row>
    <row r="3" spans="2:11" s="15" customFormat="1" ht="21" customHeight="1" thickBot="1">
      <c r="B3" s="12"/>
      <c r="C3" s="84" t="s">
        <v>150</v>
      </c>
      <c r="D3" s="13"/>
      <c r="E3" s="13"/>
      <c r="F3" s="472" t="s">
        <v>488</v>
      </c>
      <c r="G3" s="472"/>
      <c r="H3" s="472"/>
      <c r="I3" s="472"/>
      <c r="J3" s="472"/>
      <c r="K3" s="14"/>
    </row>
    <row r="4" spans="2:11" s="15" customFormat="1" ht="13.5" customHeight="1" thickBot="1">
      <c r="B4" s="12"/>
      <c r="C4" s="84" t="s">
        <v>79</v>
      </c>
      <c r="D4" s="13"/>
      <c r="E4" s="13"/>
      <c r="F4" s="473" t="s">
        <v>504</v>
      </c>
      <c r="G4" s="473"/>
      <c r="H4" s="473"/>
      <c r="I4" s="473"/>
      <c r="J4" s="473"/>
      <c r="K4" s="14"/>
    </row>
    <row r="5" spans="2:11" s="15" customFormat="1" ht="13.5" customHeight="1" thickBot="1">
      <c r="B5" s="12"/>
      <c r="C5" s="84" t="s">
        <v>6</v>
      </c>
      <c r="D5" s="13"/>
      <c r="E5" s="13"/>
      <c r="F5" s="473" t="s">
        <v>507</v>
      </c>
      <c r="G5" s="473"/>
      <c r="H5" s="473"/>
      <c r="I5" s="473"/>
      <c r="J5" s="473"/>
      <c r="K5" s="14"/>
    </row>
    <row r="6" spans="2:11" s="15" customFormat="1" ht="13.5" customHeight="1" thickBot="1">
      <c r="B6" s="12"/>
      <c r="C6" s="84"/>
      <c r="D6" s="13"/>
      <c r="E6" s="13"/>
      <c r="F6" s="473" t="s">
        <v>287</v>
      </c>
      <c r="G6" s="473"/>
      <c r="H6" s="473"/>
      <c r="I6" s="473"/>
      <c r="J6" s="473"/>
      <c r="K6" s="14"/>
    </row>
    <row r="7" spans="2:11" s="15" customFormat="1" ht="13.5" customHeight="1" thickBot="1">
      <c r="B7" s="12"/>
      <c r="C7" s="84" t="s">
        <v>0</v>
      </c>
      <c r="D7" s="13"/>
      <c r="E7" s="13"/>
      <c r="F7" s="469" t="s">
        <v>489</v>
      </c>
      <c r="G7" s="469"/>
      <c r="H7" s="469"/>
      <c r="I7" s="469"/>
      <c r="J7" s="469"/>
      <c r="K7" s="14"/>
    </row>
    <row r="8" spans="2:11" s="15" customFormat="1" ht="13.5" customHeight="1">
      <c r="B8" s="12"/>
      <c r="C8" s="84" t="s">
        <v>1</v>
      </c>
      <c r="D8" s="13"/>
      <c r="E8" s="13"/>
      <c r="F8" s="13"/>
      <c r="G8" s="17"/>
      <c r="H8" s="13"/>
      <c r="I8" s="13"/>
      <c r="J8" s="13"/>
      <c r="K8" s="14"/>
    </row>
    <row r="9" spans="2:11" s="15" customFormat="1" ht="13.5" customHeight="1">
      <c r="B9" s="12"/>
      <c r="C9" s="84"/>
      <c r="D9" s="13"/>
      <c r="E9" s="13"/>
      <c r="F9" s="13"/>
      <c r="G9" s="13"/>
      <c r="H9" s="13"/>
      <c r="I9" s="13"/>
      <c r="J9" s="13"/>
      <c r="K9" s="14"/>
    </row>
    <row r="10" spans="2:11" s="15" customFormat="1" ht="15.75" customHeight="1" thickBot="1">
      <c r="B10" s="12"/>
      <c r="C10" s="84" t="s">
        <v>32</v>
      </c>
      <c r="D10" s="13"/>
      <c r="E10" s="13"/>
      <c r="F10" s="470" t="s">
        <v>271</v>
      </c>
      <c r="G10" s="470"/>
      <c r="H10" s="470"/>
      <c r="I10" s="470"/>
      <c r="J10" s="470"/>
      <c r="K10" s="14"/>
    </row>
    <row r="11" spans="2:11" s="15" customFormat="1" ht="13.5" customHeight="1">
      <c r="B11" s="12"/>
      <c r="C11" s="13"/>
      <c r="D11" s="13"/>
      <c r="E11" s="13"/>
      <c r="F11" s="471" t="s">
        <v>272</v>
      </c>
      <c r="G11" s="471"/>
      <c r="H11" s="471"/>
      <c r="I11" s="471"/>
      <c r="J11" s="471"/>
      <c r="K11" s="14"/>
    </row>
    <row r="12" spans="2:11" s="15" customFormat="1" ht="13.5" customHeight="1">
      <c r="B12" s="12"/>
      <c r="C12" s="13"/>
      <c r="D12" s="13"/>
      <c r="E12" s="13"/>
      <c r="F12" s="16"/>
      <c r="G12" s="16"/>
      <c r="H12" s="16"/>
      <c r="I12" s="16"/>
      <c r="J12" s="16"/>
      <c r="K12" s="14"/>
    </row>
    <row r="13" spans="2:11" ht="12.75">
      <c r="B13" s="426"/>
      <c r="C13" s="103"/>
      <c r="D13" s="103"/>
      <c r="E13" s="103"/>
      <c r="F13" s="103"/>
      <c r="G13" s="103"/>
      <c r="H13" s="103"/>
      <c r="I13" s="103"/>
      <c r="J13" s="103"/>
      <c r="K13" s="427"/>
    </row>
    <row r="14" spans="2:11" ht="12.75">
      <c r="B14" s="426"/>
      <c r="C14" s="103"/>
      <c r="D14" s="103"/>
      <c r="E14" s="103"/>
      <c r="F14" s="103"/>
      <c r="G14" s="103"/>
      <c r="H14" s="103"/>
      <c r="I14" s="103"/>
      <c r="J14" s="103"/>
      <c r="K14" s="427"/>
    </row>
    <row r="15" spans="2:11" ht="12.75">
      <c r="B15" s="426"/>
      <c r="C15" s="103"/>
      <c r="D15" s="103"/>
      <c r="E15" s="103"/>
      <c r="F15" s="103"/>
      <c r="G15" s="103"/>
      <c r="H15" s="103"/>
      <c r="I15" s="103"/>
      <c r="J15" s="103"/>
      <c r="K15" s="427"/>
    </row>
    <row r="16" spans="2:11" ht="12.75">
      <c r="B16" s="426"/>
      <c r="C16" s="103"/>
      <c r="D16" s="103"/>
      <c r="E16" s="103"/>
      <c r="F16" s="103"/>
      <c r="G16" s="103"/>
      <c r="H16" s="103"/>
      <c r="I16" s="103"/>
      <c r="J16" s="103"/>
      <c r="K16" s="427"/>
    </row>
    <row r="17" spans="2:11" ht="12.75">
      <c r="B17" s="426"/>
      <c r="C17" s="103"/>
      <c r="D17" s="103"/>
      <c r="E17" s="103"/>
      <c r="F17" s="103"/>
      <c r="G17" s="103"/>
      <c r="H17" s="103"/>
      <c r="I17" s="103"/>
      <c r="J17" s="103"/>
      <c r="K17" s="427"/>
    </row>
    <row r="18" spans="2:11" ht="12.75">
      <c r="B18" s="426"/>
      <c r="C18" s="103"/>
      <c r="D18" s="103"/>
      <c r="E18" s="103"/>
      <c r="F18" s="103"/>
      <c r="G18" s="103"/>
      <c r="H18" s="103"/>
      <c r="I18" s="103"/>
      <c r="J18" s="103"/>
      <c r="K18" s="427"/>
    </row>
    <row r="19" spans="2:11" ht="12.75">
      <c r="B19" s="426"/>
      <c r="C19" s="103"/>
      <c r="D19" s="103"/>
      <c r="E19" s="103"/>
      <c r="F19" s="103"/>
      <c r="G19" s="103"/>
      <c r="H19" s="103"/>
      <c r="I19" s="103"/>
      <c r="J19" s="103"/>
      <c r="K19" s="427"/>
    </row>
    <row r="20" spans="2:11" ht="12.75">
      <c r="B20" s="426"/>
      <c r="C20" s="103"/>
      <c r="D20" s="103"/>
      <c r="E20" s="103"/>
      <c r="F20" s="103"/>
      <c r="G20" s="103"/>
      <c r="H20" s="103"/>
      <c r="I20" s="103"/>
      <c r="J20" s="103"/>
      <c r="K20" s="427"/>
    </row>
    <row r="21" spans="2:11" ht="12.75">
      <c r="B21" s="426"/>
      <c r="D21" s="103"/>
      <c r="E21" s="103"/>
      <c r="F21" s="103"/>
      <c r="G21" s="103"/>
      <c r="H21" s="103"/>
      <c r="I21" s="103"/>
      <c r="J21" s="103"/>
      <c r="K21" s="427"/>
    </row>
    <row r="22" spans="2:11" ht="12.75">
      <c r="B22" s="426"/>
      <c r="C22" s="103"/>
      <c r="D22" s="103"/>
      <c r="E22" s="103"/>
      <c r="F22" s="103"/>
      <c r="G22" s="103"/>
      <c r="H22" s="103"/>
      <c r="I22" s="103"/>
      <c r="J22" s="103"/>
      <c r="K22" s="427"/>
    </row>
    <row r="23" spans="2:11" ht="12.75">
      <c r="B23" s="426"/>
      <c r="C23" s="103"/>
      <c r="D23" s="103"/>
      <c r="E23" s="103"/>
      <c r="F23" s="103"/>
      <c r="G23" s="103"/>
      <c r="H23" s="103"/>
      <c r="I23" s="103"/>
      <c r="J23" s="103"/>
      <c r="K23" s="427"/>
    </row>
    <row r="24" spans="2:11" ht="12.75">
      <c r="B24" s="426"/>
      <c r="C24" s="103"/>
      <c r="D24" s="103"/>
      <c r="E24" s="103"/>
      <c r="F24" s="103"/>
      <c r="G24" s="103"/>
      <c r="H24" s="103"/>
      <c r="I24" s="103"/>
      <c r="J24" s="103"/>
      <c r="K24" s="427"/>
    </row>
    <row r="25" spans="2:11" ht="33.75">
      <c r="B25" s="466" t="s">
        <v>7</v>
      </c>
      <c r="C25" s="467"/>
      <c r="D25" s="467"/>
      <c r="E25" s="467"/>
      <c r="F25" s="467"/>
      <c r="G25" s="467"/>
      <c r="H25" s="467"/>
      <c r="I25" s="467"/>
      <c r="J25" s="467"/>
      <c r="K25" s="468"/>
    </row>
    <row r="26" spans="2:11" ht="12.75">
      <c r="B26" s="426"/>
      <c r="C26" s="464" t="s">
        <v>157</v>
      </c>
      <c r="D26" s="464"/>
      <c r="E26" s="464"/>
      <c r="F26" s="464"/>
      <c r="G26" s="464"/>
      <c r="H26" s="464"/>
      <c r="I26" s="464"/>
      <c r="J26" s="464"/>
      <c r="K26" s="427"/>
    </row>
    <row r="27" spans="2:11" ht="12.75">
      <c r="B27" s="426"/>
      <c r="C27" s="464" t="s">
        <v>66</v>
      </c>
      <c r="D27" s="464"/>
      <c r="E27" s="464"/>
      <c r="F27" s="464"/>
      <c r="G27" s="464"/>
      <c r="H27" s="464"/>
      <c r="I27" s="464"/>
      <c r="J27" s="464"/>
      <c r="K27" s="427"/>
    </row>
    <row r="28" spans="2:11" ht="12.75">
      <c r="B28" s="426"/>
      <c r="C28" s="103"/>
      <c r="D28" s="103"/>
      <c r="E28" s="103"/>
      <c r="F28" s="103"/>
      <c r="G28" s="103"/>
      <c r="H28" s="103"/>
      <c r="I28" s="103"/>
      <c r="J28" s="103"/>
      <c r="K28" s="427"/>
    </row>
    <row r="29" spans="2:11" ht="12.75">
      <c r="B29" s="426"/>
      <c r="C29" s="103"/>
      <c r="D29" s="103"/>
      <c r="E29" s="103"/>
      <c r="F29" s="103"/>
      <c r="G29" s="103"/>
      <c r="H29" s="103"/>
      <c r="I29" s="103"/>
      <c r="J29" s="103"/>
      <c r="K29" s="427"/>
    </row>
    <row r="30" spans="2:11" ht="33.75">
      <c r="B30" s="426"/>
      <c r="C30" s="103"/>
      <c r="D30" s="103"/>
      <c r="E30" s="103"/>
      <c r="F30" s="18" t="s">
        <v>277</v>
      </c>
      <c r="G30" s="103"/>
      <c r="H30" s="103"/>
      <c r="I30" s="103"/>
      <c r="J30" s="103"/>
      <c r="K30" s="427"/>
    </row>
    <row r="31" spans="2:11" ht="12.75">
      <c r="B31" s="426"/>
      <c r="C31" s="103"/>
      <c r="D31" s="103"/>
      <c r="E31" s="103"/>
      <c r="F31" s="103"/>
      <c r="G31" s="103"/>
      <c r="H31" s="103"/>
      <c r="I31" s="103"/>
      <c r="J31" s="103"/>
      <c r="K31" s="427"/>
    </row>
    <row r="32" spans="2:11" ht="12.75">
      <c r="B32" s="426"/>
      <c r="C32" s="103"/>
      <c r="D32" s="103"/>
      <c r="E32" s="103"/>
      <c r="F32" s="103"/>
      <c r="G32" s="103"/>
      <c r="H32" s="103"/>
      <c r="I32" s="103"/>
      <c r="J32" s="103"/>
      <c r="K32" s="427"/>
    </row>
    <row r="33" spans="2:11" ht="12.75">
      <c r="B33" s="426"/>
      <c r="C33" s="103"/>
      <c r="D33" s="103"/>
      <c r="E33" s="103"/>
      <c r="F33" s="103"/>
      <c r="G33" s="103"/>
      <c r="H33" s="103"/>
      <c r="I33" s="103"/>
      <c r="J33" s="103"/>
      <c r="K33" s="427"/>
    </row>
    <row r="34" spans="2:11" ht="12.75">
      <c r="B34" s="426"/>
      <c r="C34" s="103"/>
      <c r="D34" s="103"/>
      <c r="E34" s="103"/>
      <c r="F34" s="103"/>
      <c r="G34" s="103"/>
      <c r="H34" s="103"/>
      <c r="I34" s="103"/>
      <c r="J34" s="103"/>
      <c r="K34" s="427"/>
    </row>
    <row r="35" spans="2:11" ht="12.75">
      <c r="B35" s="426"/>
      <c r="C35" s="103"/>
      <c r="D35" s="103"/>
      <c r="E35" s="103"/>
      <c r="F35" s="103"/>
      <c r="G35" s="103"/>
      <c r="H35" s="103"/>
      <c r="I35" s="103"/>
      <c r="J35" s="103"/>
      <c r="K35" s="427"/>
    </row>
    <row r="36" spans="2:11" ht="12.75">
      <c r="B36" s="426"/>
      <c r="C36" s="103"/>
      <c r="D36" s="103"/>
      <c r="E36" s="103"/>
      <c r="F36" s="103"/>
      <c r="G36" s="103"/>
      <c r="H36" s="103"/>
      <c r="I36" s="103"/>
      <c r="J36" s="103"/>
      <c r="K36" s="427"/>
    </row>
    <row r="37" spans="2:11" ht="12.75">
      <c r="B37" s="426"/>
      <c r="C37" s="103"/>
      <c r="D37" s="103"/>
      <c r="E37" s="103"/>
      <c r="F37" s="103"/>
      <c r="G37" s="103"/>
      <c r="H37" s="103"/>
      <c r="I37" s="103"/>
      <c r="J37" s="103"/>
      <c r="K37" s="427"/>
    </row>
    <row r="38" spans="2:11" ht="12.75">
      <c r="B38" s="426"/>
      <c r="C38" s="103"/>
      <c r="D38" s="103"/>
      <c r="E38" s="103"/>
      <c r="F38" s="103"/>
      <c r="G38" s="103"/>
      <c r="H38" s="103"/>
      <c r="I38" s="103"/>
      <c r="J38" s="103"/>
      <c r="K38" s="427"/>
    </row>
    <row r="39" spans="2:11" ht="12.75">
      <c r="B39" s="426"/>
      <c r="C39" s="103"/>
      <c r="D39" s="103"/>
      <c r="E39" s="103"/>
      <c r="F39" s="103"/>
      <c r="G39" s="103"/>
      <c r="H39" s="103"/>
      <c r="I39" s="103"/>
      <c r="J39" s="103"/>
      <c r="K39" s="427"/>
    </row>
    <row r="40" spans="2:11" ht="12.75">
      <c r="B40" s="426"/>
      <c r="C40" s="103"/>
      <c r="D40" s="103"/>
      <c r="E40" s="103"/>
      <c r="F40" s="103"/>
      <c r="G40" s="103"/>
      <c r="H40" s="103"/>
      <c r="I40" s="103"/>
      <c r="J40" s="103"/>
      <c r="K40" s="427"/>
    </row>
    <row r="41" spans="2:11" ht="12.75">
      <c r="B41" s="426"/>
      <c r="C41" s="103"/>
      <c r="D41" s="103"/>
      <c r="E41" s="103"/>
      <c r="F41" s="103"/>
      <c r="G41" s="103"/>
      <c r="H41" s="103"/>
      <c r="I41" s="103"/>
      <c r="J41" s="103"/>
      <c r="K41" s="427"/>
    </row>
    <row r="42" spans="2:11" ht="12.75">
      <c r="B42" s="426"/>
      <c r="C42" s="103"/>
      <c r="D42" s="103"/>
      <c r="E42" s="103"/>
      <c r="F42" s="103"/>
      <c r="G42" s="103"/>
      <c r="H42" s="103"/>
      <c r="I42" s="103"/>
      <c r="J42" s="103"/>
      <c r="K42" s="427"/>
    </row>
    <row r="43" spans="2:11" ht="12.75">
      <c r="B43" s="426"/>
      <c r="C43" s="103"/>
      <c r="D43" s="103"/>
      <c r="E43" s="103"/>
      <c r="F43" s="103"/>
      <c r="G43" s="103"/>
      <c r="H43" s="103"/>
      <c r="I43" s="103"/>
      <c r="J43" s="103"/>
      <c r="K43" s="427"/>
    </row>
    <row r="44" spans="2:11" ht="9" customHeight="1">
      <c r="B44" s="426"/>
      <c r="C44" s="103"/>
      <c r="D44" s="103"/>
      <c r="E44" s="103"/>
      <c r="F44" s="103"/>
      <c r="G44" s="103"/>
      <c r="H44" s="103"/>
      <c r="I44" s="103"/>
      <c r="J44" s="103"/>
      <c r="K44" s="427"/>
    </row>
    <row r="45" spans="2:11" ht="12.75">
      <c r="B45" s="426"/>
      <c r="C45" s="103"/>
      <c r="D45" s="103"/>
      <c r="E45" s="103"/>
      <c r="F45" s="103"/>
      <c r="G45" s="103"/>
      <c r="H45" s="103"/>
      <c r="I45" s="103"/>
      <c r="J45" s="103"/>
      <c r="K45" s="427"/>
    </row>
    <row r="46" spans="2:11" ht="12.75">
      <c r="B46" s="426"/>
      <c r="C46" s="103"/>
      <c r="D46" s="103"/>
      <c r="E46" s="103"/>
      <c r="F46" s="103"/>
      <c r="G46" s="103"/>
      <c r="H46" s="103"/>
      <c r="I46" s="103"/>
      <c r="J46" s="103"/>
      <c r="K46" s="427"/>
    </row>
    <row r="47" spans="2:11" s="15" customFormat="1" ht="12.75" customHeight="1">
      <c r="B47" s="12"/>
      <c r="C47" s="85" t="s">
        <v>85</v>
      </c>
      <c r="D47" s="13"/>
      <c r="E47" s="13"/>
      <c r="F47" s="13"/>
      <c r="G47" s="13"/>
      <c r="H47" s="465" t="s">
        <v>151</v>
      </c>
      <c r="I47" s="465"/>
      <c r="J47" s="13"/>
      <c r="K47" s="14"/>
    </row>
    <row r="48" spans="2:11" s="15" customFormat="1" ht="12.75" customHeight="1">
      <c r="B48" s="12"/>
      <c r="C48" s="85" t="s">
        <v>86</v>
      </c>
      <c r="D48" s="13"/>
      <c r="E48" s="13"/>
      <c r="F48" s="13"/>
      <c r="G48" s="13"/>
      <c r="H48" s="476" t="s">
        <v>152</v>
      </c>
      <c r="I48" s="476"/>
      <c r="J48" s="13"/>
      <c r="K48" s="14"/>
    </row>
    <row r="49" spans="2:11" s="15" customFormat="1" ht="12.75" customHeight="1">
      <c r="B49" s="12"/>
      <c r="C49" s="85" t="s">
        <v>80</v>
      </c>
      <c r="D49" s="13"/>
      <c r="E49" s="13"/>
      <c r="F49" s="13"/>
      <c r="G49" s="13"/>
      <c r="H49" s="476" t="s">
        <v>161</v>
      </c>
      <c r="I49" s="476"/>
      <c r="J49" s="13"/>
      <c r="K49" s="14"/>
    </row>
    <row r="50" spans="2:11" s="15" customFormat="1" ht="12.75" customHeight="1">
      <c r="B50" s="12"/>
      <c r="C50" s="85" t="s">
        <v>81</v>
      </c>
      <c r="D50" s="13"/>
      <c r="E50" s="13"/>
      <c r="F50" s="13"/>
      <c r="G50" s="13"/>
      <c r="H50" s="476" t="s">
        <v>161</v>
      </c>
      <c r="I50" s="476"/>
      <c r="J50" s="13"/>
      <c r="K50" s="14"/>
    </row>
    <row r="51" spans="2:11" ht="12.75">
      <c r="B51" s="426"/>
      <c r="C51" s="84"/>
      <c r="D51" s="103"/>
      <c r="E51" s="103"/>
      <c r="F51" s="103"/>
      <c r="G51" s="103"/>
      <c r="H51" s="103"/>
      <c r="I51" s="103"/>
      <c r="J51" s="103"/>
      <c r="K51" s="427"/>
    </row>
    <row r="52" spans="2:11" s="22" customFormat="1" ht="12.75" customHeight="1">
      <c r="B52" s="19"/>
      <c r="C52" s="85" t="s">
        <v>87</v>
      </c>
      <c r="D52" s="13"/>
      <c r="E52" s="13"/>
      <c r="F52" s="13"/>
      <c r="G52" s="86" t="s">
        <v>82</v>
      </c>
      <c r="H52" s="475" t="s">
        <v>274</v>
      </c>
      <c r="I52" s="475"/>
      <c r="J52" s="20"/>
      <c r="K52" s="21"/>
    </row>
    <row r="53" spans="2:11" s="22" customFormat="1" ht="12.75" customHeight="1">
      <c r="B53" s="19"/>
      <c r="C53" s="85"/>
      <c r="D53" s="13"/>
      <c r="E53" s="13"/>
      <c r="F53" s="13"/>
      <c r="G53" s="86" t="s">
        <v>83</v>
      </c>
      <c r="H53" s="475" t="s">
        <v>275</v>
      </c>
      <c r="I53" s="475"/>
      <c r="J53" s="20"/>
      <c r="K53" s="21"/>
    </row>
    <row r="54" spans="2:11" s="22" customFormat="1" ht="7.5" customHeight="1">
      <c r="B54" s="19"/>
      <c r="C54" s="85"/>
      <c r="D54" s="13"/>
      <c r="E54" s="13"/>
      <c r="F54" s="13"/>
      <c r="G54" s="17"/>
      <c r="H54" s="17"/>
      <c r="I54" s="17"/>
      <c r="J54" s="20"/>
      <c r="K54" s="21"/>
    </row>
    <row r="55" spans="2:11" s="22" customFormat="1" ht="12.75" customHeight="1">
      <c r="B55" s="19"/>
      <c r="C55" s="85" t="s">
        <v>84</v>
      </c>
      <c r="D55" s="13"/>
      <c r="E55" s="13"/>
      <c r="F55" s="17"/>
      <c r="G55" s="13"/>
      <c r="H55" s="474" t="s">
        <v>276</v>
      </c>
      <c r="I55" s="474"/>
      <c r="J55" s="20"/>
      <c r="K55" s="21"/>
    </row>
    <row r="56" spans="2:11" ht="22.5" customHeight="1">
      <c r="B56" s="428"/>
      <c r="C56" s="429"/>
      <c r="D56" s="429"/>
      <c r="E56" s="429"/>
      <c r="F56" s="429"/>
      <c r="G56" s="429"/>
      <c r="H56" s="429"/>
      <c r="I56" s="429"/>
      <c r="J56" s="429"/>
      <c r="K56" s="430"/>
    </row>
    <row r="57" ht="6.75" customHeight="1"/>
  </sheetData>
  <sheetProtection password="C65F" sheet="1" formatCells="0" formatColumns="0" formatRows="0" insertColumns="0" insertRows="0" insertHyperlinks="0" deleteColumns="0" deleteRows="0" sort="0" autoFilter="0" pivotTables="0"/>
  <mergeCells count="17">
    <mergeCell ref="F3:J3"/>
    <mergeCell ref="F4:J4"/>
    <mergeCell ref="F5:J5"/>
    <mergeCell ref="F6:J6"/>
    <mergeCell ref="H55:I55"/>
    <mergeCell ref="H53:I53"/>
    <mergeCell ref="H48:I48"/>
    <mergeCell ref="H49:I49"/>
    <mergeCell ref="H50:I50"/>
    <mergeCell ref="H52:I52"/>
    <mergeCell ref="C27:J27"/>
    <mergeCell ref="H47:I47"/>
    <mergeCell ref="B25:K25"/>
    <mergeCell ref="C26:J26"/>
    <mergeCell ref="F7:J7"/>
    <mergeCell ref="F10:J10"/>
    <mergeCell ref="F11:J11"/>
  </mergeCells>
  <printOptions horizontalCentered="1" verticalCentered="1"/>
  <pageMargins left="0" right="0" top="0" bottom="0" header="0.17" footer="0.18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4:K36"/>
  <sheetViews>
    <sheetView zoomScalePageLayoutView="0" workbookViewId="0" topLeftCell="A28">
      <selection activeCell="I37" sqref="I37"/>
    </sheetView>
  </sheetViews>
  <sheetFormatPr defaultColWidth="9.140625" defaultRowHeight="12.75"/>
  <cols>
    <col min="1" max="1" width="3.421875" style="8" customWidth="1"/>
    <col min="2" max="2" width="2.421875" style="8" customWidth="1"/>
    <col min="3" max="10" width="9.140625" style="8" customWidth="1"/>
    <col min="11" max="11" width="14.421875" style="8" customWidth="1"/>
    <col min="12" max="12" width="9.7109375" style="8" customWidth="1"/>
    <col min="13" max="16384" width="9.140625" style="8" customWidth="1"/>
  </cols>
  <sheetData>
    <row r="3" ht="13.5" thickBot="1"/>
    <row r="4" spans="2:11" ht="12.75">
      <c r="B4" s="449"/>
      <c r="C4" s="450"/>
      <c r="D4" s="450"/>
      <c r="E4" s="450"/>
      <c r="F4" s="450"/>
      <c r="G4" s="450"/>
      <c r="H4" s="450"/>
      <c r="I4" s="450"/>
      <c r="J4" s="450"/>
      <c r="K4" s="451"/>
    </row>
    <row r="5" spans="2:11" ht="16.5">
      <c r="B5" s="452"/>
      <c r="C5" s="453" t="s">
        <v>496</v>
      </c>
      <c r="D5" s="103"/>
      <c r="E5" s="103"/>
      <c r="F5" s="103"/>
      <c r="G5" s="103"/>
      <c r="H5" s="103"/>
      <c r="I5" s="103"/>
      <c r="J5" s="103"/>
      <c r="K5" s="454"/>
    </row>
    <row r="6" spans="2:11" ht="16.5">
      <c r="B6" s="452"/>
      <c r="C6" s="455" t="s">
        <v>506</v>
      </c>
      <c r="D6" s="103"/>
      <c r="E6" s="103"/>
      <c r="F6" s="103"/>
      <c r="G6" s="103"/>
      <c r="H6" s="103"/>
      <c r="I6" s="103"/>
      <c r="J6" s="103"/>
      <c r="K6" s="454"/>
    </row>
    <row r="7" spans="2:11" ht="16.5">
      <c r="B7" s="452"/>
      <c r="C7" s="455" t="s">
        <v>287</v>
      </c>
      <c r="D7" s="103"/>
      <c r="E7" s="103"/>
      <c r="F7" s="103"/>
      <c r="G7" s="103"/>
      <c r="H7" s="103"/>
      <c r="I7" s="103"/>
      <c r="J7" s="103"/>
      <c r="K7" s="454"/>
    </row>
    <row r="8" spans="2:11" ht="15">
      <c r="B8" s="452"/>
      <c r="C8" s="456"/>
      <c r="D8" s="103"/>
      <c r="E8" s="103"/>
      <c r="F8" s="103"/>
      <c r="G8" s="103"/>
      <c r="H8" s="103"/>
      <c r="I8" s="103"/>
      <c r="J8" s="103"/>
      <c r="K8" s="454"/>
    </row>
    <row r="9" spans="2:11" ht="20.25">
      <c r="B9" s="452"/>
      <c r="C9" s="456" t="s">
        <v>306</v>
      </c>
      <c r="D9" s="103"/>
      <c r="E9" s="103"/>
      <c r="F9" s="103"/>
      <c r="G9" s="103"/>
      <c r="H9" s="103"/>
      <c r="I9" s="103"/>
      <c r="J9" s="103"/>
      <c r="K9" s="454"/>
    </row>
    <row r="10" spans="2:11" ht="15">
      <c r="B10" s="452"/>
      <c r="C10" s="456"/>
      <c r="D10" s="103"/>
      <c r="E10" s="103"/>
      <c r="F10" s="103"/>
      <c r="G10" s="103"/>
      <c r="H10" s="103"/>
      <c r="I10" s="103"/>
      <c r="J10" s="103"/>
      <c r="K10" s="454"/>
    </row>
    <row r="11" spans="2:11" ht="15">
      <c r="B11" s="452"/>
      <c r="C11" s="456"/>
      <c r="D11" s="103"/>
      <c r="E11" s="103"/>
      <c r="F11" s="103"/>
      <c r="G11" s="103"/>
      <c r="H11" s="103"/>
      <c r="I11" s="103"/>
      <c r="J11" s="103"/>
      <c r="K11" s="454"/>
    </row>
    <row r="12" spans="2:11" ht="18.75">
      <c r="B12" s="452"/>
      <c r="C12" s="457" t="s">
        <v>497</v>
      </c>
      <c r="D12" s="103"/>
      <c r="E12" s="103"/>
      <c r="F12" s="103"/>
      <c r="G12" s="103"/>
      <c r="H12" s="103"/>
      <c r="I12" s="103"/>
      <c r="J12" s="103"/>
      <c r="K12" s="454"/>
    </row>
    <row r="13" spans="2:11" ht="18.75">
      <c r="B13" s="452"/>
      <c r="C13" s="457" t="s">
        <v>484</v>
      </c>
      <c r="D13" s="103"/>
      <c r="E13" s="103"/>
      <c r="F13" s="103"/>
      <c r="G13" s="103"/>
      <c r="H13" s="103"/>
      <c r="I13" s="103"/>
      <c r="J13" s="103"/>
      <c r="K13" s="454"/>
    </row>
    <row r="14" spans="2:11" ht="18.75">
      <c r="B14" s="452"/>
      <c r="C14" s="457" t="s">
        <v>483</v>
      </c>
      <c r="D14" s="103"/>
      <c r="E14" s="103"/>
      <c r="F14" s="103"/>
      <c r="G14" s="103"/>
      <c r="H14" s="103"/>
      <c r="I14" s="103"/>
      <c r="J14" s="103"/>
      <c r="K14" s="454"/>
    </row>
    <row r="15" spans="2:11" ht="18.75">
      <c r="B15" s="452"/>
      <c r="C15" s="457"/>
      <c r="D15" s="103"/>
      <c r="E15" s="103"/>
      <c r="F15" s="103"/>
      <c r="G15" s="103"/>
      <c r="H15" s="103"/>
      <c r="I15" s="103"/>
      <c r="J15" s="103"/>
      <c r="K15" s="454"/>
    </row>
    <row r="16" spans="2:11" ht="18.75">
      <c r="B16" s="452"/>
      <c r="C16" s="457" t="s">
        <v>498</v>
      </c>
      <c r="D16" s="103"/>
      <c r="E16" s="103"/>
      <c r="F16" s="103"/>
      <c r="G16" s="103"/>
      <c r="H16" s="103"/>
      <c r="I16" s="103"/>
      <c r="J16" s="103"/>
      <c r="K16" s="454"/>
    </row>
    <row r="17" spans="2:11" ht="18.75">
      <c r="B17" s="452"/>
      <c r="C17" s="457" t="s">
        <v>499</v>
      </c>
      <c r="D17" s="103"/>
      <c r="E17" s="103"/>
      <c r="F17" s="103"/>
      <c r="G17" s="103"/>
      <c r="H17" s="103"/>
      <c r="I17" s="103"/>
      <c r="J17" s="103"/>
      <c r="K17" s="454"/>
    </row>
    <row r="18" spans="2:11" ht="18.75">
      <c r="B18" s="452"/>
      <c r="C18" s="457" t="s">
        <v>508</v>
      </c>
      <c r="D18" s="103"/>
      <c r="E18" s="103"/>
      <c r="F18" s="103"/>
      <c r="G18" s="103"/>
      <c r="H18" s="103"/>
      <c r="I18" s="103"/>
      <c r="J18" s="103"/>
      <c r="K18" s="454"/>
    </row>
    <row r="19" spans="2:11" ht="18.75">
      <c r="B19" s="452"/>
      <c r="C19" s="458" t="s">
        <v>485</v>
      </c>
      <c r="D19" s="103"/>
      <c r="E19" s="103"/>
      <c r="F19" s="103"/>
      <c r="G19" s="103"/>
      <c r="H19" s="103"/>
      <c r="I19" s="103"/>
      <c r="J19" s="103"/>
      <c r="K19" s="454"/>
    </row>
    <row r="20" spans="2:11" ht="18.75">
      <c r="B20" s="452"/>
      <c r="C20" s="458" t="s">
        <v>486</v>
      </c>
      <c r="D20" s="103"/>
      <c r="E20" s="103"/>
      <c r="F20" s="103"/>
      <c r="G20" s="103"/>
      <c r="H20" s="103"/>
      <c r="I20" s="103"/>
      <c r="J20" s="103"/>
      <c r="K20" s="454"/>
    </row>
    <row r="21" spans="2:11" ht="18.75">
      <c r="B21" s="452"/>
      <c r="C21" s="458" t="s">
        <v>307</v>
      </c>
      <c r="D21" s="103"/>
      <c r="E21" s="103"/>
      <c r="F21" s="103"/>
      <c r="G21" s="103"/>
      <c r="H21" s="103"/>
      <c r="I21" s="103"/>
      <c r="J21" s="103"/>
      <c r="K21" s="454"/>
    </row>
    <row r="22" spans="2:11" ht="18.75">
      <c r="B22" s="452"/>
      <c r="C22" s="458"/>
      <c r="D22" s="103"/>
      <c r="E22" s="103"/>
      <c r="F22" s="103"/>
      <c r="G22" s="103"/>
      <c r="H22" s="103"/>
      <c r="I22" s="103"/>
      <c r="J22" s="103"/>
      <c r="K22" s="454"/>
    </row>
    <row r="23" spans="2:11" ht="18.75">
      <c r="B23" s="452"/>
      <c r="C23" s="458"/>
      <c r="D23" s="103"/>
      <c r="E23" s="103"/>
      <c r="F23" s="103"/>
      <c r="G23" s="103"/>
      <c r="H23" s="103"/>
      <c r="I23" s="103"/>
      <c r="J23" s="103"/>
      <c r="K23" s="454"/>
    </row>
    <row r="24" spans="2:11" ht="18.75">
      <c r="B24" s="452"/>
      <c r="C24" s="458" t="s">
        <v>503</v>
      </c>
      <c r="D24" s="103"/>
      <c r="E24" s="103"/>
      <c r="F24" s="103"/>
      <c r="G24" s="103"/>
      <c r="H24" s="103"/>
      <c r="I24" s="103"/>
      <c r="J24" s="103"/>
      <c r="K24" s="454"/>
    </row>
    <row r="25" spans="2:11" ht="18.75">
      <c r="B25" s="452"/>
      <c r="C25" s="458"/>
      <c r="D25" s="103"/>
      <c r="E25" s="103"/>
      <c r="F25" s="103"/>
      <c r="G25" s="103"/>
      <c r="H25" s="103"/>
      <c r="I25" s="103"/>
      <c r="J25" s="103"/>
      <c r="K25" s="454"/>
    </row>
    <row r="26" spans="2:11" ht="18.75">
      <c r="B26" s="452"/>
      <c r="C26" s="458"/>
      <c r="D26" s="103"/>
      <c r="E26" s="103"/>
      <c r="F26" s="103"/>
      <c r="G26" s="103"/>
      <c r="H26" s="103"/>
      <c r="I26" s="103"/>
      <c r="J26" s="103"/>
      <c r="K26" s="454"/>
    </row>
    <row r="27" spans="2:11" ht="18.75">
      <c r="B27" s="452"/>
      <c r="C27" s="458"/>
      <c r="D27" s="103"/>
      <c r="E27" s="103"/>
      <c r="F27" s="103"/>
      <c r="G27" s="103"/>
      <c r="H27" s="103"/>
      <c r="I27" s="103"/>
      <c r="J27" s="103"/>
      <c r="K27" s="454"/>
    </row>
    <row r="28" spans="2:11" ht="18.75">
      <c r="B28" s="452"/>
      <c r="C28" s="458"/>
      <c r="D28" s="103"/>
      <c r="E28" s="103"/>
      <c r="F28" s="103"/>
      <c r="G28" s="103"/>
      <c r="H28" s="103"/>
      <c r="I28" s="103"/>
      <c r="J28" s="103"/>
      <c r="K28" s="454"/>
    </row>
    <row r="29" spans="2:11" ht="18.75">
      <c r="B29" s="452"/>
      <c r="C29" s="458"/>
      <c r="D29" s="103"/>
      <c r="E29" s="103"/>
      <c r="F29" s="103"/>
      <c r="G29" s="103"/>
      <c r="H29" s="103"/>
      <c r="I29" s="103"/>
      <c r="J29" s="103"/>
      <c r="K29" s="454"/>
    </row>
    <row r="30" spans="2:11" ht="18.75">
      <c r="B30" s="452"/>
      <c r="C30" s="458"/>
      <c r="D30" s="103"/>
      <c r="E30" s="103"/>
      <c r="F30" s="103"/>
      <c r="G30" s="103"/>
      <c r="H30" s="103"/>
      <c r="I30" s="103"/>
      <c r="J30" s="103"/>
      <c r="K30" s="454"/>
    </row>
    <row r="31" spans="2:11" ht="18.75">
      <c r="B31" s="452"/>
      <c r="C31" s="458" t="s">
        <v>308</v>
      </c>
      <c r="D31" s="103"/>
      <c r="E31" s="103"/>
      <c r="F31" s="103"/>
      <c r="G31" s="103"/>
      <c r="H31" s="103"/>
      <c r="I31" s="103"/>
      <c r="J31" s="103"/>
      <c r="K31" s="454"/>
    </row>
    <row r="32" spans="2:11" ht="18.75">
      <c r="B32" s="452"/>
      <c r="C32" s="458" t="s">
        <v>309</v>
      </c>
      <c r="D32" s="103"/>
      <c r="E32" s="103"/>
      <c r="F32" s="103"/>
      <c r="G32" s="103"/>
      <c r="H32" s="103"/>
      <c r="I32" s="103"/>
      <c r="J32" s="103"/>
      <c r="K32" s="454"/>
    </row>
    <row r="33" spans="2:11" ht="18.75">
      <c r="B33" s="452"/>
      <c r="C33" s="458" t="s">
        <v>310</v>
      </c>
      <c r="D33" s="103"/>
      <c r="E33" s="103"/>
      <c r="F33" s="103"/>
      <c r="G33" s="103"/>
      <c r="H33" s="103"/>
      <c r="I33" s="103"/>
      <c r="J33" s="103"/>
      <c r="K33" s="454"/>
    </row>
    <row r="34" spans="2:11" ht="18.75">
      <c r="B34" s="452"/>
      <c r="C34" s="458" t="s">
        <v>487</v>
      </c>
      <c r="D34" s="103"/>
      <c r="E34" s="103"/>
      <c r="F34" s="103"/>
      <c r="G34" s="103"/>
      <c r="H34" s="459" t="s">
        <v>479</v>
      </c>
      <c r="I34" s="103"/>
      <c r="J34" s="103"/>
      <c r="K34" s="454"/>
    </row>
    <row r="35" spans="2:11" ht="19.5" thickBot="1">
      <c r="B35" s="460"/>
      <c r="C35" s="461"/>
      <c r="D35" s="462"/>
      <c r="E35" s="462"/>
      <c r="F35" s="462"/>
      <c r="G35" s="462"/>
      <c r="H35" s="462"/>
      <c r="I35" s="462"/>
      <c r="J35" s="462"/>
      <c r="K35" s="463"/>
    </row>
    <row r="36" ht="15.75">
      <c r="C36" s="255" t="s">
        <v>311</v>
      </c>
    </row>
  </sheetData>
  <sheetProtection password="C65F" sheet="1" formatCells="0" formatColumns="0" formatRows="0" insertColumns="0" insertRows="0" insertHyperlinks="0" deleteColumns="0" deleteRows="0" sort="0" autoFilter="0" pivotTables="0"/>
  <printOptions/>
  <pageMargins left="0.35" right="0.27" top="0.52" bottom="1" header="0.32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4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.00390625" style="0" customWidth="1"/>
    <col min="2" max="2" width="2.8515625" style="0" customWidth="1"/>
    <col min="3" max="3" width="10.140625" style="0" customWidth="1"/>
    <col min="4" max="4" width="25.28125" style="0" bestFit="1" customWidth="1"/>
    <col min="5" max="5" width="11.421875" style="0" bestFit="1" customWidth="1"/>
    <col min="6" max="6" width="11.7109375" style="0" customWidth="1"/>
    <col min="7" max="7" width="9.7109375" style="0" bestFit="1" customWidth="1"/>
  </cols>
  <sheetData>
    <row r="3" ht="15">
      <c r="C3" s="256"/>
    </row>
    <row r="4" ht="15">
      <c r="C4" s="256"/>
    </row>
    <row r="5" ht="16.5">
      <c r="C5" s="224" t="s">
        <v>494</v>
      </c>
    </row>
    <row r="6" ht="16.5">
      <c r="C6" s="225" t="s">
        <v>506</v>
      </c>
    </row>
    <row r="7" ht="16.5">
      <c r="C7" s="225" t="s">
        <v>287</v>
      </c>
    </row>
    <row r="8" ht="14.25">
      <c r="C8" s="257"/>
    </row>
    <row r="9" ht="14.25">
      <c r="C9" s="257"/>
    </row>
    <row r="10" spans="3:7" ht="15">
      <c r="C10" s="587" t="s">
        <v>312</v>
      </c>
      <c r="D10" s="587"/>
      <c r="E10" s="587"/>
      <c r="F10" s="587"/>
      <c r="G10" s="587"/>
    </row>
    <row r="11" ht="15.75" thickBot="1">
      <c r="C11" s="258"/>
    </row>
    <row r="12" spans="3:7" ht="15.75" thickBot="1">
      <c r="C12" s="259" t="s">
        <v>313</v>
      </c>
      <c r="D12" s="260" t="s">
        <v>314</v>
      </c>
      <c r="E12" s="260" t="s">
        <v>315</v>
      </c>
      <c r="F12" s="260" t="s">
        <v>316</v>
      </c>
      <c r="G12" s="260" t="s">
        <v>246</v>
      </c>
    </row>
    <row r="13" spans="3:7" ht="12.75">
      <c r="C13" s="261">
        <v>1</v>
      </c>
      <c r="D13" s="262" t="s">
        <v>317</v>
      </c>
      <c r="E13" s="263"/>
      <c r="F13" s="263"/>
      <c r="G13" s="264">
        <v>0</v>
      </c>
    </row>
    <row r="14" spans="3:7" ht="13.5" thickBot="1">
      <c r="C14" s="265">
        <v>2</v>
      </c>
      <c r="D14" s="266"/>
      <c r="E14" s="267"/>
      <c r="F14" s="267"/>
      <c r="G14" s="268"/>
    </row>
    <row r="15" spans="3:7" ht="15.75" thickBot="1">
      <c r="C15" s="588" t="s">
        <v>318</v>
      </c>
      <c r="D15" s="589"/>
      <c r="E15" s="269"/>
      <c r="F15" s="269"/>
      <c r="G15" s="270">
        <f>SUM(G13:G14)</f>
        <v>0</v>
      </c>
    </row>
    <row r="16" ht="15">
      <c r="C16" s="271"/>
    </row>
    <row r="17" ht="15">
      <c r="C17" s="271"/>
    </row>
    <row r="18" ht="15">
      <c r="C18" s="271"/>
    </row>
    <row r="19" ht="15">
      <c r="C19" s="271" t="s">
        <v>319</v>
      </c>
    </row>
    <row r="20" spans="3:6" ht="15">
      <c r="C20" s="271" t="s">
        <v>319</v>
      </c>
      <c r="F20" t="s">
        <v>305</v>
      </c>
    </row>
    <row r="21" ht="15">
      <c r="C21" s="271" t="s">
        <v>319</v>
      </c>
    </row>
    <row r="22" spans="3:6" ht="15.75">
      <c r="C22" s="271" t="s">
        <v>319</v>
      </c>
      <c r="F22" s="254" t="s">
        <v>479</v>
      </c>
    </row>
    <row r="23" ht="15">
      <c r="C23" s="271" t="s">
        <v>319</v>
      </c>
    </row>
    <row r="29" spans="2:8" ht="16.5">
      <c r="B29" s="224" t="s">
        <v>494</v>
      </c>
      <c r="C29" s="273"/>
      <c r="D29" s="272"/>
      <c r="E29" s="272"/>
      <c r="F29" s="272"/>
      <c r="G29" s="272"/>
      <c r="H29" s="256"/>
    </row>
    <row r="30" spans="2:8" ht="17.25">
      <c r="B30" s="225" t="s">
        <v>506</v>
      </c>
      <c r="C30" s="273"/>
      <c r="D30" s="272"/>
      <c r="E30" s="272"/>
      <c r="F30" s="272"/>
      <c r="G30" s="272"/>
      <c r="H30" s="256"/>
    </row>
    <row r="31" spans="2:8" ht="17.25">
      <c r="B31" s="225" t="s">
        <v>287</v>
      </c>
      <c r="C31" s="273"/>
      <c r="D31" s="272"/>
      <c r="E31" s="272"/>
      <c r="F31" s="272"/>
      <c r="G31" s="272"/>
      <c r="H31" s="256"/>
    </row>
    <row r="32" spans="2:8" ht="15.75">
      <c r="B32" s="272"/>
      <c r="C32" s="273"/>
      <c r="D32" s="591" t="s">
        <v>320</v>
      </c>
      <c r="E32" s="591"/>
      <c r="F32" s="591"/>
      <c r="G32" s="591"/>
      <c r="H32" s="256"/>
    </row>
    <row r="33" spans="2:8" ht="15.75">
      <c r="B33" s="272"/>
      <c r="C33" s="273"/>
      <c r="D33" s="272"/>
      <c r="E33" s="272"/>
      <c r="F33" s="272"/>
      <c r="G33" s="272"/>
      <c r="H33" s="256"/>
    </row>
    <row r="34" spans="2:8" ht="15.75">
      <c r="B34" s="272"/>
      <c r="C34" s="273"/>
      <c r="D34" s="272"/>
      <c r="E34" s="591" t="s">
        <v>275</v>
      </c>
      <c r="F34" s="591"/>
      <c r="G34" s="272"/>
      <c r="H34" s="256"/>
    </row>
    <row r="35" spans="2:8" ht="16.5" thickBot="1">
      <c r="B35" s="272"/>
      <c r="C35" s="273"/>
      <c r="D35" s="272"/>
      <c r="E35" s="272"/>
      <c r="F35" s="272"/>
      <c r="G35" s="272"/>
      <c r="H35" s="256"/>
    </row>
    <row r="36" spans="2:8" ht="16.5" thickBot="1">
      <c r="B36" s="272"/>
      <c r="C36" s="274" t="s">
        <v>2</v>
      </c>
      <c r="D36" s="275" t="s">
        <v>321</v>
      </c>
      <c r="E36" s="275" t="s">
        <v>322</v>
      </c>
      <c r="F36" s="275" t="s">
        <v>323</v>
      </c>
      <c r="G36" s="275" t="s">
        <v>324</v>
      </c>
      <c r="H36" s="276" t="s">
        <v>246</v>
      </c>
    </row>
    <row r="37" spans="2:8" ht="16.5" thickBot="1">
      <c r="B37" s="272"/>
      <c r="C37" s="277">
        <v>1</v>
      </c>
      <c r="D37" s="278" t="s">
        <v>317</v>
      </c>
      <c r="E37" s="278" t="s">
        <v>215</v>
      </c>
      <c r="F37" s="279"/>
      <c r="G37" s="279"/>
      <c r="H37" s="280">
        <v>0</v>
      </c>
    </row>
    <row r="38" spans="2:8" ht="16.5" thickBot="1">
      <c r="B38" s="272"/>
      <c r="C38" s="592" t="s">
        <v>318</v>
      </c>
      <c r="D38" s="593"/>
      <c r="E38" s="281"/>
      <c r="F38" s="282"/>
      <c r="G38" s="282"/>
      <c r="H38" s="283">
        <f>SUM(H37:H37)</f>
        <v>0</v>
      </c>
    </row>
    <row r="39" spans="2:8" ht="15.75">
      <c r="B39" s="272"/>
      <c r="C39" s="273"/>
      <c r="D39" s="272"/>
      <c r="E39" s="272"/>
      <c r="F39" s="272"/>
      <c r="G39" s="272"/>
      <c r="H39" s="256"/>
    </row>
    <row r="40" spans="2:8" ht="15.75">
      <c r="B40" s="272"/>
      <c r="C40" s="273"/>
      <c r="D40" s="272"/>
      <c r="E40" s="272"/>
      <c r="F40" s="272"/>
      <c r="G40" s="594" t="s">
        <v>305</v>
      </c>
      <c r="H40" s="594"/>
    </row>
    <row r="41" spans="2:8" ht="15.75">
      <c r="B41" s="272"/>
      <c r="C41" s="273"/>
      <c r="D41" s="272"/>
      <c r="E41" s="272"/>
      <c r="F41" s="272"/>
      <c r="G41" s="272"/>
      <c r="H41" s="256"/>
    </row>
    <row r="42" spans="2:8" ht="15.75">
      <c r="B42" s="272"/>
      <c r="C42" s="273"/>
      <c r="D42" s="272"/>
      <c r="E42" s="272"/>
      <c r="F42" s="272"/>
      <c r="G42" s="590" t="s">
        <v>479</v>
      </c>
      <c r="H42" s="590"/>
    </row>
  </sheetData>
  <sheetProtection password="C65F" sheet="1" formatCells="0" formatColumns="0" formatRows="0" insertColumns="0" insertRows="0" insertHyperlinks="0" deleteColumns="0" deleteRows="0" sort="0" autoFilter="0" pivotTables="0"/>
  <mergeCells count="7">
    <mergeCell ref="C10:G10"/>
    <mergeCell ref="C15:D15"/>
    <mergeCell ref="G42:H42"/>
    <mergeCell ref="D32:G32"/>
    <mergeCell ref="E34:F34"/>
    <mergeCell ref="C38:D38"/>
    <mergeCell ref="G40:H40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21">
      <selection activeCell="C34" sqref="C34"/>
    </sheetView>
  </sheetViews>
  <sheetFormatPr defaultColWidth="9.140625" defaultRowHeight="12.75"/>
  <cols>
    <col min="1" max="1" width="2.28125" style="284" customWidth="1"/>
    <col min="2" max="2" width="2.8515625" style="284" customWidth="1"/>
    <col min="3" max="3" width="9.140625" style="284" customWidth="1"/>
    <col min="4" max="4" width="11.28125" style="284" customWidth="1"/>
    <col min="5" max="5" width="14.7109375" style="284" customWidth="1"/>
    <col min="6" max="6" width="12.7109375" style="284" customWidth="1"/>
    <col min="7" max="7" width="6.00390625" style="284" customWidth="1"/>
    <col min="8" max="8" width="10.8515625" style="284" customWidth="1"/>
    <col min="9" max="9" width="10.421875" style="284" customWidth="1"/>
    <col min="10" max="10" width="9.140625" style="284" customWidth="1"/>
    <col min="11" max="11" width="7.28125" style="284" customWidth="1"/>
    <col min="12" max="12" width="4.57421875" style="284" customWidth="1"/>
    <col min="13" max="16" width="9.140625" style="284" customWidth="1"/>
    <col min="17" max="17" width="53.421875" style="284" customWidth="1"/>
    <col min="18" max="16384" width="9.140625" style="284" customWidth="1"/>
  </cols>
  <sheetData>
    <row r="1" spans="1:5" ht="16.5">
      <c r="A1" s="224"/>
      <c r="C1" s="224" t="s">
        <v>494</v>
      </c>
      <c r="D1" s="285"/>
      <c r="E1" s="285"/>
    </row>
    <row r="2" spans="1:5" ht="16.5">
      <c r="A2" s="225"/>
      <c r="C2" s="225" t="s">
        <v>495</v>
      </c>
      <c r="D2" s="285"/>
      <c r="E2" s="285"/>
    </row>
    <row r="3" spans="1:10" ht="16.5">
      <c r="A3" s="225"/>
      <c r="C3" s="225" t="s">
        <v>287</v>
      </c>
      <c r="J3" s="286" t="s">
        <v>325</v>
      </c>
    </row>
    <row r="4" ht="14.25">
      <c r="C4" s="286"/>
    </row>
    <row r="5" spans="2:17" ht="14.25">
      <c r="B5" s="287"/>
      <c r="C5" s="287"/>
      <c r="D5" s="287"/>
      <c r="E5" s="287"/>
      <c r="F5" s="287"/>
      <c r="G5" s="287"/>
      <c r="H5" s="287"/>
      <c r="I5" s="287"/>
      <c r="J5" s="288"/>
      <c r="K5" s="289" t="s">
        <v>326</v>
      </c>
      <c r="L5" s="287"/>
      <c r="M5" s="287"/>
      <c r="N5" s="287"/>
      <c r="O5" s="287"/>
      <c r="P5" s="287"/>
      <c r="Q5" s="287"/>
    </row>
    <row r="6" spans="2:17" ht="15.75" customHeight="1">
      <c r="B6" s="622" t="s">
        <v>327</v>
      </c>
      <c r="C6" s="623"/>
      <c r="D6" s="623"/>
      <c r="E6" s="623"/>
      <c r="F6" s="623"/>
      <c r="G6" s="623"/>
      <c r="H6" s="623"/>
      <c r="I6" s="623"/>
      <c r="J6" s="623"/>
      <c r="K6" s="624"/>
      <c r="L6" s="290"/>
      <c r="M6" s="290"/>
      <c r="N6" s="290"/>
      <c r="O6" s="290"/>
      <c r="P6" s="290"/>
      <c r="Q6" s="290"/>
    </row>
    <row r="7" spans="2:11" ht="37.5" customHeight="1" thickBot="1">
      <c r="B7" s="291"/>
      <c r="C7" s="625" t="s">
        <v>328</v>
      </c>
      <c r="D7" s="625"/>
      <c r="E7" s="625"/>
      <c r="F7" s="625"/>
      <c r="G7" s="626"/>
      <c r="H7" s="292" t="s">
        <v>329</v>
      </c>
      <c r="I7" s="292" t="s">
        <v>330</v>
      </c>
      <c r="J7" s="293" t="s">
        <v>331</v>
      </c>
      <c r="K7" s="293" t="s">
        <v>332</v>
      </c>
    </row>
    <row r="8" spans="2:11" ht="16.5" customHeight="1">
      <c r="B8" s="294">
        <v>1</v>
      </c>
      <c r="C8" s="611" t="s">
        <v>333</v>
      </c>
      <c r="D8" s="612"/>
      <c r="E8" s="612"/>
      <c r="F8" s="612"/>
      <c r="G8" s="612"/>
      <c r="H8" s="295">
        <v>70</v>
      </c>
      <c r="I8" s="295">
        <v>11100</v>
      </c>
      <c r="J8" s="296">
        <f>SUM(J9:J11)</f>
        <v>0</v>
      </c>
      <c r="K8" s="297">
        <f>SUM(K9:K11)</f>
        <v>0</v>
      </c>
    </row>
    <row r="9" spans="2:11" ht="16.5" customHeight="1">
      <c r="B9" s="298" t="s">
        <v>334</v>
      </c>
      <c r="C9" s="620" t="s">
        <v>335</v>
      </c>
      <c r="D9" s="620"/>
      <c r="E9" s="620"/>
      <c r="F9" s="620"/>
      <c r="G9" s="621"/>
      <c r="H9" s="299" t="s">
        <v>336</v>
      </c>
      <c r="I9" s="299">
        <v>11101</v>
      </c>
      <c r="J9" s="300"/>
      <c r="K9" s="301"/>
    </row>
    <row r="10" spans="2:11" ht="16.5" customHeight="1">
      <c r="B10" s="302" t="s">
        <v>337</v>
      </c>
      <c r="C10" s="620" t="s">
        <v>338</v>
      </c>
      <c r="D10" s="620"/>
      <c r="E10" s="620"/>
      <c r="F10" s="620"/>
      <c r="G10" s="621"/>
      <c r="H10" s="299">
        <v>704</v>
      </c>
      <c r="I10" s="299">
        <v>11102</v>
      </c>
      <c r="J10" s="300"/>
      <c r="K10" s="301"/>
    </row>
    <row r="11" spans="2:11" ht="16.5" customHeight="1">
      <c r="B11" s="302" t="s">
        <v>339</v>
      </c>
      <c r="C11" s="620" t="s">
        <v>340</v>
      </c>
      <c r="D11" s="620"/>
      <c r="E11" s="620"/>
      <c r="F11" s="620"/>
      <c r="G11" s="621"/>
      <c r="H11" s="303">
        <v>705</v>
      </c>
      <c r="I11" s="299">
        <v>11103</v>
      </c>
      <c r="J11" s="304">
        <v>0</v>
      </c>
      <c r="K11" s="305">
        <v>0</v>
      </c>
    </row>
    <row r="12" spans="2:11" ht="16.5" customHeight="1">
      <c r="B12" s="306">
        <v>2</v>
      </c>
      <c r="C12" s="614" t="s">
        <v>341</v>
      </c>
      <c r="D12" s="614"/>
      <c r="E12" s="614"/>
      <c r="F12" s="614"/>
      <c r="G12" s="613"/>
      <c r="H12" s="307">
        <v>708</v>
      </c>
      <c r="I12" s="308">
        <v>11104</v>
      </c>
      <c r="J12" s="300">
        <f>SUM(J13:J15)</f>
        <v>0</v>
      </c>
      <c r="K12" s="301"/>
    </row>
    <row r="13" spans="2:11" ht="16.5" customHeight="1">
      <c r="B13" s="309" t="s">
        <v>334</v>
      </c>
      <c r="C13" s="620" t="s">
        <v>342</v>
      </c>
      <c r="D13" s="620"/>
      <c r="E13" s="620"/>
      <c r="F13" s="620"/>
      <c r="G13" s="621"/>
      <c r="H13" s="299">
        <v>7081</v>
      </c>
      <c r="I13" s="310">
        <v>111041</v>
      </c>
      <c r="J13" s="300"/>
      <c r="K13" s="301"/>
    </row>
    <row r="14" spans="2:11" ht="16.5" customHeight="1">
      <c r="B14" s="309" t="s">
        <v>343</v>
      </c>
      <c r="C14" s="620" t="s">
        <v>344</v>
      </c>
      <c r="D14" s="620"/>
      <c r="E14" s="620"/>
      <c r="F14" s="620"/>
      <c r="G14" s="621"/>
      <c r="H14" s="299">
        <v>7082</v>
      </c>
      <c r="I14" s="310">
        <v>111042</v>
      </c>
      <c r="J14" s="300"/>
      <c r="K14" s="301"/>
    </row>
    <row r="15" spans="2:11" ht="16.5" customHeight="1">
      <c r="B15" s="309" t="s">
        <v>345</v>
      </c>
      <c r="C15" s="620" t="s">
        <v>346</v>
      </c>
      <c r="D15" s="620"/>
      <c r="E15" s="620"/>
      <c r="F15" s="620"/>
      <c r="G15" s="621"/>
      <c r="H15" s="299">
        <v>7083</v>
      </c>
      <c r="I15" s="310">
        <v>111043</v>
      </c>
      <c r="J15" s="300"/>
      <c r="K15" s="301"/>
    </row>
    <row r="16" spans="2:11" ht="29.25" customHeight="1">
      <c r="B16" s="311">
        <v>3</v>
      </c>
      <c r="C16" s="614" t="s">
        <v>347</v>
      </c>
      <c r="D16" s="614"/>
      <c r="E16" s="614"/>
      <c r="F16" s="614"/>
      <c r="G16" s="613"/>
      <c r="H16" s="307">
        <v>71</v>
      </c>
      <c r="I16" s="308">
        <v>11201</v>
      </c>
      <c r="J16" s="300">
        <f>J17-J18</f>
        <v>0</v>
      </c>
      <c r="K16" s="301">
        <f>K17-K18</f>
        <v>0</v>
      </c>
    </row>
    <row r="17" spans="2:11" ht="16.5" customHeight="1">
      <c r="B17" s="312"/>
      <c r="C17" s="616" t="s">
        <v>348</v>
      </c>
      <c r="D17" s="616"/>
      <c r="E17" s="616"/>
      <c r="F17" s="616"/>
      <c r="G17" s="617"/>
      <c r="H17" s="313"/>
      <c r="I17" s="299">
        <v>112011</v>
      </c>
      <c r="J17" s="300"/>
      <c r="K17" s="301"/>
    </row>
    <row r="18" spans="2:11" ht="16.5" customHeight="1">
      <c r="B18" s="312"/>
      <c r="C18" s="616" t="s">
        <v>349</v>
      </c>
      <c r="D18" s="616"/>
      <c r="E18" s="616"/>
      <c r="F18" s="616"/>
      <c r="G18" s="617"/>
      <c r="H18" s="313"/>
      <c r="I18" s="299">
        <v>112012</v>
      </c>
      <c r="J18" s="300"/>
      <c r="K18" s="301"/>
    </row>
    <row r="19" spans="2:11" ht="16.5" customHeight="1">
      <c r="B19" s="314">
        <v>4</v>
      </c>
      <c r="C19" s="614" t="s">
        <v>350</v>
      </c>
      <c r="D19" s="614"/>
      <c r="E19" s="614"/>
      <c r="F19" s="614"/>
      <c r="G19" s="613"/>
      <c r="H19" s="315">
        <v>72</v>
      </c>
      <c r="I19" s="316">
        <v>11300</v>
      </c>
      <c r="J19" s="300">
        <f>J20</f>
        <v>0</v>
      </c>
      <c r="K19" s="301">
        <f>K20</f>
        <v>0</v>
      </c>
    </row>
    <row r="20" spans="2:11" ht="16.5" customHeight="1">
      <c r="B20" s="302"/>
      <c r="C20" s="618" t="s">
        <v>351</v>
      </c>
      <c r="D20" s="619"/>
      <c r="E20" s="619"/>
      <c r="F20" s="619"/>
      <c r="G20" s="619"/>
      <c r="H20" s="317"/>
      <c r="I20" s="318">
        <v>11301</v>
      </c>
      <c r="J20" s="300"/>
      <c r="K20" s="301"/>
    </row>
    <row r="21" spans="2:11" ht="16.5" customHeight="1">
      <c r="B21" s="319">
        <v>5</v>
      </c>
      <c r="C21" s="613" t="s">
        <v>352</v>
      </c>
      <c r="D21" s="601"/>
      <c r="E21" s="601"/>
      <c r="F21" s="601"/>
      <c r="G21" s="601"/>
      <c r="H21" s="320">
        <v>73</v>
      </c>
      <c r="I21" s="320">
        <v>11400</v>
      </c>
      <c r="J21" s="300"/>
      <c r="K21" s="301"/>
    </row>
    <row r="22" spans="2:11" ht="16.5" customHeight="1">
      <c r="B22" s="321">
        <v>6</v>
      </c>
      <c r="C22" s="613" t="s">
        <v>353</v>
      </c>
      <c r="D22" s="601"/>
      <c r="E22" s="601"/>
      <c r="F22" s="601"/>
      <c r="G22" s="601"/>
      <c r="H22" s="320">
        <v>75</v>
      </c>
      <c r="I22" s="322">
        <v>11500</v>
      </c>
      <c r="J22" s="304">
        <v>39</v>
      </c>
      <c r="K22" s="305">
        <v>0</v>
      </c>
    </row>
    <row r="23" spans="2:11" ht="16.5" customHeight="1">
      <c r="B23" s="319">
        <v>7</v>
      </c>
      <c r="C23" s="614" t="s">
        <v>354</v>
      </c>
      <c r="D23" s="614"/>
      <c r="E23" s="614"/>
      <c r="F23" s="614"/>
      <c r="G23" s="613"/>
      <c r="H23" s="307">
        <v>77</v>
      </c>
      <c r="I23" s="307">
        <v>11600</v>
      </c>
      <c r="J23" s="300">
        <v>0</v>
      </c>
      <c r="K23" s="301">
        <v>0</v>
      </c>
    </row>
    <row r="24" spans="2:11" ht="16.5" customHeight="1" thickBot="1">
      <c r="B24" s="323" t="s">
        <v>355</v>
      </c>
      <c r="C24" s="615" t="s">
        <v>356</v>
      </c>
      <c r="D24" s="615"/>
      <c r="E24" s="615"/>
      <c r="F24" s="615"/>
      <c r="G24" s="615"/>
      <c r="H24" s="324"/>
      <c r="I24" s="324">
        <v>11800</v>
      </c>
      <c r="J24" s="325">
        <f>J23+J19+J16+J12+J8+J22+J21</f>
        <v>39</v>
      </c>
      <c r="K24" s="326">
        <f>K23+K19+K16+K12+K8+K22+K21</f>
        <v>0</v>
      </c>
    </row>
    <row r="25" spans="2:11" ht="16.5" customHeight="1">
      <c r="B25" s="327"/>
      <c r="C25" s="328"/>
      <c r="D25" s="328"/>
      <c r="E25" s="328"/>
      <c r="F25" s="328"/>
      <c r="G25" s="328"/>
      <c r="H25" s="328"/>
      <c r="I25" s="328"/>
      <c r="J25" s="329"/>
      <c r="K25" s="329"/>
    </row>
    <row r="26" spans="2:11" ht="16.5" customHeight="1">
      <c r="B26" s="327"/>
      <c r="C26" s="328"/>
      <c r="D26" s="328"/>
      <c r="E26" s="328"/>
      <c r="F26" s="328"/>
      <c r="G26" s="328"/>
      <c r="H26" s="328"/>
      <c r="I26" s="328"/>
      <c r="J26" s="329"/>
      <c r="K26" s="329"/>
    </row>
    <row r="27" spans="2:11" ht="16.5" customHeight="1">
      <c r="B27" s="327"/>
      <c r="C27" s="328"/>
      <c r="D27" s="328"/>
      <c r="E27" s="328"/>
      <c r="F27" s="328"/>
      <c r="G27" s="328"/>
      <c r="H27" s="328"/>
      <c r="I27" s="328"/>
      <c r="J27" s="329"/>
      <c r="K27" s="329"/>
    </row>
    <row r="28" spans="2:11" ht="16.5" customHeight="1">
      <c r="B28" s="327"/>
      <c r="C28" s="328"/>
      <c r="D28" s="328"/>
      <c r="E28" s="328"/>
      <c r="F28" s="328"/>
      <c r="G28" s="328"/>
      <c r="H28" s="328"/>
      <c r="I28" s="328"/>
      <c r="J28" s="596" t="s">
        <v>305</v>
      </c>
      <c r="K28" s="596"/>
    </row>
    <row r="29" spans="2:11" ht="16.5" customHeight="1">
      <c r="B29" s="327"/>
      <c r="C29" s="328"/>
      <c r="D29" s="328"/>
      <c r="E29" s="328"/>
      <c r="F29" s="328"/>
      <c r="G29" s="328"/>
      <c r="H29" s="328"/>
      <c r="I29" s="328"/>
      <c r="J29" s="329"/>
      <c r="K29" s="329"/>
    </row>
    <row r="30" spans="2:11" ht="16.5" customHeight="1">
      <c r="B30" s="327"/>
      <c r="C30" s="328"/>
      <c r="D30" s="328"/>
      <c r="E30" s="328"/>
      <c r="F30" s="328"/>
      <c r="G30" s="328"/>
      <c r="H30" s="328"/>
      <c r="I30" s="328"/>
      <c r="J30" s="590" t="s">
        <v>479</v>
      </c>
      <c r="K30" s="590"/>
    </row>
    <row r="31" spans="2:11" ht="16.5" customHeight="1">
      <c r="B31" s="327"/>
      <c r="C31" s="328"/>
      <c r="D31" s="328"/>
      <c r="E31" s="328"/>
      <c r="F31" s="328"/>
      <c r="G31" s="328"/>
      <c r="H31" s="328"/>
      <c r="I31" s="328"/>
      <c r="J31" s="329"/>
      <c r="K31" s="329"/>
    </row>
    <row r="32" spans="2:11" ht="16.5" customHeight="1">
      <c r="B32" s="327"/>
      <c r="C32" s="328"/>
      <c r="D32" s="328"/>
      <c r="E32" s="328"/>
      <c r="F32" s="328"/>
      <c r="G32" s="328"/>
      <c r="H32" s="328"/>
      <c r="I32" s="328"/>
      <c r="J32" s="329"/>
      <c r="K32" s="329"/>
    </row>
    <row r="33" spans="2:11" ht="16.5" customHeight="1">
      <c r="B33" s="327"/>
      <c r="C33" s="224" t="s">
        <v>494</v>
      </c>
      <c r="D33" s="328"/>
      <c r="E33" s="328"/>
      <c r="F33" s="328"/>
      <c r="G33" s="328"/>
      <c r="H33" s="328"/>
      <c r="I33" s="328"/>
      <c r="J33" s="329"/>
      <c r="K33" s="329"/>
    </row>
    <row r="34" spans="1:5" ht="16.5">
      <c r="A34" s="284" t="s">
        <v>319</v>
      </c>
      <c r="C34" s="225" t="s">
        <v>506</v>
      </c>
      <c r="D34" s="285"/>
      <c r="E34" s="285"/>
    </row>
    <row r="35" spans="3:5" ht="16.5">
      <c r="C35" s="225" t="s">
        <v>287</v>
      </c>
      <c r="D35" s="285"/>
      <c r="E35" s="285"/>
    </row>
    <row r="36" spans="3:10" ht="14.25">
      <c r="C36" s="286"/>
      <c r="J36" s="286" t="s">
        <v>357</v>
      </c>
    </row>
    <row r="37" spans="2:17" ht="12.75" customHeight="1" thickBot="1">
      <c r="B37" s="287"/>
      <c r="C37" s="287"/>
      <c r="D37" s="287"/>
      <c r="E37" s="287"/>
      <c r="F37" s="287"/>
      <c r="G37" s="287"/>
      <c r="H37" s="287"/>
      <c r="I37" s="287"/>
      <c r="J37" s="288"/>
      <c r="K37" s="289" t="s">
        <v>326</v>
      </c>
      <c r="L37" s="287"/>
      <c r="M37" s="287"/>
      <c r="N37" s="287"/>
      <c r="O37" s="287"/>
      <c r="P37" s="287"/>
      <c r="Q37" s="287"/>
    </row>
    <row r="38" spans="2:11" ht="14.25">
      <c r="B38" s="605" t="s">
        <v>327</v>
      </c>
      <c r="C38" s="606"/>
      <c r="D38" s="606"/>
      <c r="E38" s="606"/>
      <c r="F38" s="606"/>
      <c r="G38" s="606"/>
      <c r="H38" s="606"/>
      <c r="I38" s="606"/>
      <c r="J38" s="606"/>
      <c r="K38" s="607"/>
    </row>
    <row r="39" spans="2:11" ht="28.5" customHeight="1" thickBot="1">
      <c r="B39" s="330"/>
      <c r="C39" s="608" t="s">
        <v>358</v>
      </c>
      <c r="D39" s="609"/>
      <c r="E39" s="609"/>
      <c r="F39" s="609"/>
      <c r="G39" s="610"/>
      <c r="H39" s="331" t="s">
        <v>329</v>
      </c>
      <c r="I39" s="331" t="s">
        <v>330</v>
      </c>
      <c r="J39" s="332" t="s">
        <v>331</v>
      </c>
      <c r="K39" s="333" t="s">
        <v>332</v>
      </c>
    </row>
    <row r="40" spans="2:11" ht="16.5" customHeight="1">
      <c r="B40" s="334">
        <v>1</v>
      </c>
      <c r="C40" s="611" t="s">
        <v>359</v>
      </c>
      <c r="D40" s="612"/>
      <c r="E40" s="612"/>
      <c r="F40" s="612"/>
      <c r="G40" s="612"/>
      <c r="H40" s="295">
        <v>60</v>
      </c>
      <c r="I40" s="335">
        <v>12100</v>
      </c>
      <c r="J40" s="336">
        <f>SUM(J41:J45)</f>
        <v>0</v>
      </c>
      <c r="K40" s="337">
        <f>SUM(K41:K45)</f>
        <v>0</v>
      </c>
    </row>
    <row r="41" spans="2:11" ht="16.5" customHeight="1">
      <c r="B41" s="338" t="s">
        <v>360</v>
      </c>
      <c r="C41" s="600" t="s">
        <v>361</v>
      </c>
      <c r="D41" s="600" t="s">
        <v>362</v>
      </c>
      <c r="E41" s="600"/>
      <c r="F41" s="600"/>
      <c r="G41" s="600"/>
      <c r="H41" s="339" t="s">
        <v>363</v>
      </c>
      <c r="I41" s="340">
        <v>12101</v>
      </c>
      <c r="J41" s="341"/>
      <c r="K41" s="342"/>
    </row>
    <row r="42" spans="2:11" ht="15.75" customHeight="1">
      <c r="B42" s="338" t="s">
        <v>337</v>
      </c>
      <c r="C42" s="600" t="s">
        <v>364</v>
      </c>
      <c r="D42" s="600" t="s">
        <v>362</v>
      </c>
      <c r="E42" s="600"/>
      <c r="F42" s="600"/>
      <c r="G42" s="600"/>
      <c r="H42" s="339"/>
      <c r="I42" s="343">
        <v>12102</v>
      </c>
      <c r="J42" s="341"/>
      <c r="K42" s="342"/>
    </row>
    <row r="43" spans="2:11" ht="18.75" customHeight="1">
      <c r="B43" s="338" t="s">
        <v>339</v>
      </c>
      <c r="C43" s="600" t="s">
        <v>365</v>
      </c>
      <c r="D43" s="600" t="s">
        <v>362</v>
      </c>
      <c r="E43" s="600"/>
      <c r="F43" s="600"/>
      <c r="G43" s="600"/>
      <c r="H43" s="339" t="s">
        <v>366</v>
      </c>
      <c r="I43" s="340">
        <v>12103</v>
      </c>
      <c r="J43" s="341"/>
      <c r="K43" s="342"/>
    </row>
    <row r="44" spans="2:11" ht="16.5" customHeight="1">
      <c r="B44" s="338" t="s">
        <v>367</v>
      </c>
      <c r="C44" s="602" t="s">
        <v>368</v>
      </c>
      <c r="D44" s="600" t="s">
        <v>362</v>
      </c>
      <c r="E44" s="600"/>
      <c r="F44" s="600"/>
      <c r="G44" s="600"/>
      <c r="H44" s="339"/>
      <c r="I44" s="343">
        <v>12104</v>
      </c>
      <c r="J44" s="341"/>
      <c r="K44" s="342"/>
    </row>
    <row r="45" spans="2:11" ht="16.5" customHeight="1">
      <c r="B45" s="338" t="s">
        <v>369</v>
      </c>
      <c r="C45" s="600" t="s">
        <v>370</v>
      </c>
      <c r="D45" s="600" t="s">
        <v>362</v>
      </c>
      <c r="E45" s="600"/>
      <c r="F45" s="600"/>
      <c r="G45" s="600"/>
      <c r="H45" s="339" t="s">
        <v>371</v>
      </c>
      <c r="I45" s="343">
        <v>12105</v>
      </c>
      <c r="J45" s="341"/>
      <c r="K45" s="342"/>
    </row>
    <row r="46" spans="2:11" ht="16.5" customHeight="1">
      <c r="B46" s="306">
        <v>2</v>
      </c>
      <c r="C46" s="601" t="s">
        <v>372</v>
      </c>
      <c r="D46" s="601"/>
      <c r="E46" s="601"/>
      <c r="F46" s="601"/>
      <c r="G46" s="601"/>
      <c r="H46" s="320">
        <v>64</v>
      </c>
      <c r="I46" s="344">
        <v>12200</v>
      </c>
      <c r="J46" s="345">
        <f>SUM(J47:J48)</f>
        <v>0</v>
      </c>
      <c r="K46" s="346">
        <f>K47+K48</f>
        <v>0</v>
      </c>
    </row>
    <row r="47" spans="2:11" ht="16.5" customHeight="1">
      <c r="B47" s="347" t="s">
        <v>373</v>
      </c>
      <c r="C47" s="601" t="s">
        <v>374</v>
      </c>
      <c r="D47" s="604"/>
      <c r="E47" s="604"/>
      <c r="F47" s="604"/>
      <c r="G47" s="604"/>
      <c r="H47" s="348">
        <v>641</v>
      </c>
      <c r="I47" s="343">
        <v>12201</v>
      </c>
      <c r="J47" s="341"/>
      <c r="K47" s="342"/>
    </row>
    <row r="48" spans="2:11" ht="16.5" customHeight="1">
      <c r="B48" s="347" t="s">
        <v>375</v>
      </c>
      <c r="C48" s="604" t="s">
        <v>376</v>
      </c>
      <c r="D48" s="604"/>
      <c r="E48" s="604"/>
      <c r="F48" s="604"/>
      <c r="G48" s="604"/>
      <c r="H48" s="348">
        <v>644</v>
      </c>
      <c r="I48" s="343">
        <v>12202</v>
      </c>
      <c r="J48" s="341"/>
      <c r="K48" s="342"/>
    </row>
    <row r="49" spans="2:11" ht="16.5" customHeight="1">
      <c r="B49" s="306">
        <v>3</v>
      </c>
      <c r="C49" s="601" t="s">
        <v>377</v>
      </c>
      <c r="D49" s="601"/>
      <c r="E49" s="601"/>
      <c r="F49" s="601"/>
      <c r="G49" s="601"/>
      <c r="H49" s="320">
        <v>68</v>
      </c>
      <c r="I49" s="344">
        <v>12300</v>
      </c>
      <c r="J49" s="345"/>
      <c r="K49" s="346"/>
    </row>
    <row r="50" spans="2:11" ht="16.5" customHeight="1">
      <c r="B50" s="306">
        <v>4</v>
      </c>
      <c r="C50" s="601" t="s">
        <v>378</v>
      </c>
      <c r="D50" s="601"/>
      <c r="E50" s="601"/>
      <c r="F50" s="601"/>
      <c r="G50" s="601"/>
      <c r="H50" s="320">
        <v>61</v>
      </c>
      <c r="I50" s="344">
        <v>12400</v>
      </c>
      <c r="J50" s="345">
        <f>J51+J52+J53+J54+J55+J56+J57+J58+J59+J60+J61+J62+J65</f>
        <v>0.3</v>
      </c>
      <c r="K50" s="346">
        <f>K51+K52+K53+K54+K55+K56+K57+K58+K59+K60+K61+K62+K65</f>
        <v>0</v>
      </c>
    </row>
    <row r="51" spans="2:11" ht="16.5" customHeight="1">
      <c r="B51" s="347" t="s">
        <v>334</v>
      </c>
      <c r="C51" s="598" t="s">
        <v>379</v>
      </c>
      <c r="D51" s="598"/>
      <c r="E51" s="598"/>
      <c r="F51" s="598"/>
      <c r="G51" s="598"/>
      <c r="H51" s="339" t="s">
        <v>380</v>
      </c>
      <c r="I51" s="340">
        <v>12401</v>
      </c>
      <c r="J51" s="341"/>
      <c r="K51" s="342"/>
    </row>
    <row r="52" spans="2:11" ht="16.5" customHeight="1">
      <c r="B52" s="347" t="s">
        <v>343</v>
      </c>
      <c r="C52" s="598" t="s">
        <v>381</v>
      </c>
      <c r="D52" s="598"/>
      <c r="E52" s="598"/>
      <c r="F52" s="598"/>
      <c r="G52" s="598"/>
      <c r="H52" s="349">
        <v>611</v>
      </c>
      <c r="I52" s="340">
        <v>12402</v>
      </c>
      <c r="J52" s="341"/>
      <c r="K52" s="342"/>
    </row>
    <row r="53" spans="2:11" ht="16.5" customHeight="1">
      <c r="B53" s="347" t="s">
        <v>345</v>
      </c>
      <c r="C53" s="598" t="s">
        <v>382</v>
      </c>
      <c r="D53" s="598"/>
      <c r="E53" s="598"/>
      <c r="F53" s="598"/>
      <c r="G53" s="598"/>
      <c r="H53" s="339">
        <v>613</v>
      </c>
      <c r="I53" s="340">
        <v>12403</v>
      </c>
      <c r="J53" s="341"/>
      <c r="K53" s="342"/>
    </row>
    <row r="54" spans="2:11" ht="16.5" customHeight="1">
      <c r="B54" s="347" t="s">
        <v>383</v>
      </c>
      <c r="C54" s="598" t="s">
        <v>384</v>
      </c>
      <c r="D54" s="598"/>
      <c r="E54" s="598"/>
      <c r="F54" s="598"/>
      <c r="G54" s="598"/>
      <c r="H54" s="349">
        <v>615</v>
      </c>
      <c r="I54" s="340">
        <v>12404</v>
      </c>
      <c r="J54" s="350"/>
      <c r="K54" s="351"/>
    </row>
    <row r="55" spans="2:11" ht="16.5" customHeight="1">
      <c r="B55" s="347" t="s">
        <v>385</v>
      </c>
      <c r="C55" s="598" t="s">
        <v>386</v>
      </c>
      <c r="D55" s="598"/>
      <c r="E55" s="598"/>
      <c r="F55" s="598"/>
      <c r="G55" s="598"/>
      <c r="H55" s="349">
        <v>616</v>
      </c>
      <c r="I55" s="340">
        <v>12405</v>
      </c>
      <c r="J55" s="341"/>
      <c r="K55" s="342"/>
    </row>
    <row r="56" spans="2:11" ht="16.5" customHeight="1">
      <c r="B56" s="347" t="s">
        <v>387</v>
      </c>
      <c r="C56" s="598" t="s">
        <v>388</v>
      </c>
      <c r="D56" s="598"/>
      <c r="E56" s="598"/>
      <c r="F56" s="598"/>
      <c r="G56" s="598"/>
      <c r="H56" s="349">
        <v>617</v>
      </c>
      <c r="I56" s="340">
        <v>12406</v>
      </c>
      <c r="J56" s="341"/>
      <c r="K56" s="342"/>
    </row>
    <row r="57" spans="2:11" ht="16.5" customHeight="1">
      <c r="B57" s="347" t="s">
        <v>389</v>
      </c>
      <c r="C57" s="600" t="s">
        <v>390</v>
      </c>
      <c r="D57" s="600" t="s">
        <v>362</v>
      </c>
      <c r="E57" s="600"/>
      <c r="F57" s="600"/>
      <c r="G57" s="600"/>
      <c r="H57" s="349" t="s">
        <v>391</v>
      </c>
      <c r="I57" s="340">
        <v>12407</v>
      </c>
      <c r="J57" s="341">
        <v>0</v>
      </c>
      <c r="K57" s="342"/>
    </row>
    <row r="58" spans="2:11" ht="15" customHeight="1">
      <c r="B58" s="347" t="s">
        <v>392</v>
      </c>
      <c r="C58" s="600" t="s">
        <v>393</v>
      </c>
      <c r="D58" s="600"/>
      <c r="E58" s="600"/>
      <c r="F58" s="600"/>
      <c r="G58" s="600"/>
      <c r="H58" s="349">
        <v>623</v>
      </c>
      <c r="I58" s="340">
        <v>12408</v>
      </c>
      <c r="J58" s="341"/>
      <c r="K58" s="342"/>
    </row>
    <row r="59" spans="2:11" ht="12.75" customHeight="1">
      <c r="B59" s="347" t="s">
        <v>394</v>
      </c>
      <c r="C59" s="600" t="s">
        <v>395</v>
      </c>
      <c r="D59" s="600"/>
      <c r="E59" s="600"/>
      <c r="F59" s="600"/>
      <c r="G59" s="600"/>
      <c r="H59" s="349">
        <v>624</v>
      </c>
      <c r="I59" s="340">
        <v>12409</v>
      </c>
      <c r="J59" s="341"/>
      <c r="K59" s="342"/>
    </row>
    <row r="60" spans="2:11" ht="14.25" customHeight="1">
      <c r="B60" s="347" t="s">
        <v>396</v>
      </c>
      <c r="C60" s="600" t="s">
        <v>397</v>
      </c>
      <c r="D60" s="600"/>
      <c r="E60" s="600"/>
      <c r="F60" s="600"/>
      <c r="G60" s="600"/>
      <c r="H60" s="349">
        <v>625</v>
      </c>
      <c r="I60" s="340">
        <v>12410</v>
      </c>
      <c r="J60" s="341"/>
      <c r="K60" s="342"/>
    </row>
    <row r="61" spans="2:11" ht="15" customHeight="1">
      <c r="B61" s="347" t="s">
        <v>398</v>
      </c>
      <c r="C61" s="600" t="s">
        <v>399</v>
      </c>
      <c r="D61" s="600"/>
      <c r="E61" s="600"/>
      <c r="F61" s="600"/>
      <c r="G61" s="600"/>
      <c r="H61" s="349">
        <v>626</v>
      </c>
      <c r="I61" s="340">
        <v>12411</v>
      </c>
      <c r="J61" s="341"/>
      <c r="K61" s="342"/>
    </row>
    <row r="62" spans="2:11" ht="14.25" customHeight="1">
      <c r="B62" s="352" t="s">
        <v>400</v>
      </c>
      <c r="C62" s="600" t="s">
        <v>401</v>
      </c>
      <c r="D62" s="600"/>
      <c r="E62" s="600"/>
      <c r="F62" s="600"/>
      <c r="G62" s="600"/>
      <c r="H62" s="349">
        <v>627</v>
      </c>
      <c r="I62" s="340">
        <v>12412</v>
      </c>
      <c r="J62" s="341"/>
      <c r="K62" s="342"/>
    </row>
    <row r="63" spans="2:11" ht="16.5" customHeight="1">
      <c r="B63" s="347"/>
      <c r="C63" s="603" t="s">
        <v>402</v>
      </c>
      <c r="D63" s="603"/>
      <c r="E63" s="603"/>
      <c r="F63" s="603"/>
      <c r="G63" s="603"/>
      <c r="H63" s="349">
        <v>6271</v>
      </c>
      <c r="I63" s="353">
        <v>124121</v>
      </c>
      <c r="J63" s="341"/>
      <c r="K63" s="342"/>
    </row>
    <row r="64" spans="2:11" ht="16.5" customHeight="1">
      <c r="B64" s="347"/>
      <c r="C64" s="603" t="s">
        <v>403</v>
      </c>
      <c r="D64" s="603"/>
      <c r="E64" s="603"/>
      <c r="F64" s="603"/>
      <c r="G64" s="603"/>
      <c r="H64" s="349">
        <v>6272</v>
      </c>
      <c r="I64" s="353">
        <v>124122</v>
      </c>
      <c r="J64" s="341"/>
      <c r="K64" s="342"/>
    </row>
    <row r="65" spans="2:11" ht="16.5" customHeight="1">
      <c r="B65" s="347" t="s">
        <v>404</v>
      </c>
      <c r="C65" s="600" t="s">
        <v>405</v>
      </c>
      <c r="D65" s="600"/>
      <c r="E65" s="600"/>
      <c r="F65" s="600"/>
      <c r="G65" s="600"/>
      <c r="H65" s="349">
        <v>628</v>
      </c>
      <c r="I65" s="353">
        <v>12413</v>
      </c>
      <c r="J65" s="341">
        <v>0.3</v>
      </c>
      <c r="K65" s="342"/>
    </row>
    <row r="66" spans="2:11" ht="16.5" customHeight="1">
      <c r="B66" s="306">
        <v>5</v>
      </c>
      <c r="C66" s="602" t="s">
        <v>406</v>
      </c>
      <c r="D66" s="600"/>
      <c r="E66" s="600"/>
      <c r="F66" s="600"/>
      <c r="G66" s="600"/>
      <c r="H66" s="354">
        <v>63</v>
      </c>
      <c r="I66" s="355">
        <v>12500</v>
      </c>
      <c r="J66" s="345">
        <f>SUM(J67:J70)</f>
        <v>0</v>
      </c>
      <c r="K66" s="346">
        <f>SUM(K67:K70)</f>
        <v>0</v>
      </c>
    </row>
    <row r="67" spans="2:11" ht="16.5" customHeight="1">
      <c r="B67" s="347" t="s">
        <v>334</v>
      </c>
      <c r="C67" s="600" t="s">
        <v>407</v>
      </c>
      <c r="D67" s="600"/>
      <c r="E67" s="600"/>
      <c r="F67" s="600"/>
      <c r="G67" s="600"/>
      <c r="H67" s="349">
        <v>632</v>
      </c>
      <c r="I67" s="353">
        <v>12501</v>
      </c>
      <c r="J67" s="345"/>
      <c r="K67" s="342"/>
    </row>
    <row r="68" spans="2:11" ht="16.5" customHeight="1">
      <c r="B68" s="347" t="s">
        <v>343</v>
      </c>
      <c r="C68" s="600" t="s">
        <v>408</v>
      </c>
      <c r="D68" s="600"/>
      <c r="E68" s="600"/>
      <c r="F68" s="600"/>
      <c r="G68" s="600"/>
      <c r="H68" s="349">
        <v>633</v>
      </c>
      <c r="I68" s="353">
        <v>12502</v>
      </c>
      <c r="J68" s="345"/>
      <c r="K68" s="342"/>
    </row>
    <row r="69" spans="2:11" ht="16.5" customHeight="1">
      <c r="B69" s="347" t="s">
        <v>345</v>
      </c>
      <c r="C69" s="600" t="s">
        <v>409</v>
      </c>
      <c r="D69" s="600"/>
      <c r="E69" s="600"/>
      <c r="F69" s="600"/>
      <c r="G69" s="600"/>
      <c r="H69" s="349">
        <v>634</v>
      </c>
      <c r="I69" s="353">
        <v>12503</v>
      </c>
      <c r="J69" s="356">
        <v>0</v>
      </c>
      <c r="K69" s="342"/>
    </row>
    <row r="70" spans="2:11" ht="16.5" customHeight="1">
      <c r="B70" s="347" t="s">
        <v>383</v>
      </c>
      <c r="C70" s="600" t="s">
        <v>410</v>
      </c>
      <c r="D70" s="600"/>
      <c r="E70" s="600"/>
      <c r="F70" s="600"/>
      <c r="G70" s="600"/>
      <c r="H70" s="349" t="s">
        <v>411</v>
      </c>
      <c r="I70" s="353">
        <v>12504</v>
      </c>
      <c r="J70" s="341"/>
      <c r="K70" s="342"/>
    </row>
    <row r="71" spans="2:11" ht="12.75" customHeight="1">
      <c r="B71" s="306" t="s">
        <v>412</v>
      </c>
      <c r="C71" s="601" t="s">
        <v>413</v>
      </c>
      <c r="D71" s="601"/>
      <c r="E71" s="601"/>
      <c r="F71" s="601"/>
      <c r="G71" s="601"/>
      <c r="H71" s="349"/>
      <c r="I71" s="353">
        <v>12600</v>
      </c>
      <c r="J71" s="345">
        <f>J66+J50+J49+J46+J40</f>
        <v>0.3</v>
      </c>
      <c r="K71" s="346">
        <f>K66+K50+K49+K46+K40</f>
        <v>0</v>
      </c>
    </row>
    <row r="72" spans="2:11" ht="16.5" customHeight="1">
      <c r="B72" s="357"/>
      <c r="C72" s="358" t="s">
        <v>414</v>
      </c>
      <c r="D72" s="287"/>
      <c r="E72" s="287"/>
      <c r="F72" s="287"/>
      <c r="G72" s="287"/>
      <c r="H72" s="287"/>
      <c r="I72" s="287"/>
      <c r="J72" s="359" t="s">
        <v>331</v>
      </c>
      <c r="K72" s="360" t="s">
        <v>332</v>
      </c>
    </row>
    <row r="73" spans="2:11" ht="16.5" customHeight="1">
      <c r="B73" s="361">
        <v>1</v>
      </c>
      <c r="C73" s="597" t="s">
        <v>415</v>
      </c>
      <c r="D73" s="597"/>
      <c r="E73" s="597"/>
      <c r="F73" s="597"/>
      <c r="G73" s="597"/>
      <c r="H73" s="354"/>
      <c r="I73" s="355">
        <v>14000</v>
      </c>
      <c r="J73" s="362">
        <v>1</v>
      </c>
      <c r="K73" s="363">
        <v>1</v>
      </c>
    </row>
    <row r="74" spans="2:11" ht="16.5" customHeight="1">
      <c r="B74" s="361">
        <v>2</v>
      </c>
      <c r="C74" s="597" t="s">
        <v>416</v>
      </c>
      <c r="D74" s="597"/>
      <c r="E74" s="597"/>
      <c r="F74" s="597"/>
      <c r="G74" s="597"/>
      <c r="H74" s="354"/>
      <c r="I74" s="355">
        <v>15000</v>
      </c>
      <c r="J74" s="345">
        <f>J75</f>
        <v>574</v>
      </c>
      <c r="K74" s="362">
        <f>K75</f>
        <v>0</v>
      </c>
    </row>
    <row r="75" spans="2:11" ht="16.5" customHeight="1">
      <c r="B75" s="364" t="s">
        <v>334</v>
      </c>
      <c r="C75" s="598" t="s">
        <v>417</v>
      </c>
      <c r="D75" s="598"/>
      <c r="E75" s="598"/>
      <c r="F75" s="598"/>
      <c r="G75" s="598"/>
      <c r="H75" s="354"/>
      <c r="I75" s="353">
        <v>15001</v>
      </c>
      <c r="J75" s="345">
        <f>J76</f>
        <v>574</v>
      </c>
      <c r="K75" s="362">
        <f>K76</f>
        <v>0</v>
      </c>
    </row>
    <row r="76" spans="2:11" ht="16.5" customHeight="1">
      <c r="B76" s="364"/>
      <c r="C76" s="599" t="s">
        <v>418</v>
      </c>
      <c r="D76" s="599"/>
      <c r="E76" s="599"/>
      <c r="F76" s="599"/>
      <c r="G76" s="599"/>
      <c r="H76" s="354"/>
      <c r="I76" s="353">
        <v>150011</v>
      </c>
      <c r="J76" s="345">
        <v>574</v>
      </c>
      <c r="K76" s="363">
        <v>0</v>
      </c>
    </row>
    <row r="77" spans="2:11" ht="13.5" customHeight="1">
      <c r="B77" s="365" t="s">
        <v>343</v>
      </c>
      <c r="C77" s="598" t="s">
        <v>419</v>
      </c>
      <c r="D77" s="598"/>
      <c r="E77" s="598"/>
      <c r="F77" s="598"/>
      <c r="G77" s="598"/>
      <c r="H77" s="354"/>
      <c r="I77" s="353">
        <v>15002</v>
      </c>
      <c r="J77" s="362">
        <v>0</v>
      </c>
      <c r="K77" s="363">
        <v>0</v>
      </c>
    </row>
    <row r="78" spans="2:11" ht="15" thickBot="1">
      <c r="B78" s="330"/>
      <c r="C78" s="595" t="s">
        <v>420</v>
      </c>
      <c r="D78" s="595"/>
      <c r="E78" s="595"/>
      <c r="F78" s="595"/>
      <c r="G78" s="595"/>
      <c r="H78" s="366"/>
      <c r="I78" s="367">
        <v>150021</v>
      </c>
      <c r="J78" s="368">
        <v>0</v>
      </c>
      <c r="K78" s="369">
        <v>0</v>
      </c>
    </row>
    <row r="79" spans="2:11" ht="14.25">
      <c r="B79" s="370"/>
      <c r="C79" s="371"/>
      <c r="D79" s="371"/>
      <c r="E79" s="371"/>
      <c r="F79" s="371"/>
      <c r="G79" s="371"/>
      <c r="H79" s="329"/>
      <c r="I79" s="372"/>
      <c r="J79" s="373"/>
      <c r="K79" s="373"/>
    </row>
    <row r="80" spans="10:11" ht="14.25">
      <c r="J80" s="596" t="s">
        <v>305</v>
      </c>
      <c r="K80" s="596"/>
    </row>
    <row r="81" spans="10:11" ht="15.75">
      <c r="J81" s="590" t="s">
        <v>479</v>
      </c>
      <c r="K81" s="590"/>
    </row>
    <row r="82" ht="14.25">
      <c r="K82" s="329"/>
    </row>
    <row r="83" ht="14.25">
      <c r="K83" s="329"/>
    </row>
    <row r="84" ht="14.25">
      <c r="K84" s="329"/>
    </row>
    <row r="85" spans="3:11" ht="14.25">
      <c r="C85" s="374"/>
      <c r="K85" s="329"/>
    </row>
    <row r="86" ht="14.25">
      <c r="C86" s="374"/>
    </row>
    <row r="87" ht="14.25">
      <c r="C87" s="374"/>
    </row>
    <row r="88" ht="14.25">
      <c r="C88" s="374"/>
    </row>
  </sheetData>
  <sheetProtection password="C65F" sheet="1" formatCells="0" formatColumns="0" formatRows="0" insertColumns="0" insertRows="0" insertHyperlinks="0" deleteColumns="0" deleteRows="0" sort="0" autoFilter="0" pivotTables="0"/>
  <mergeCells count="63">
    <mergeCell ref="C10:G10"/>
    <mergeCell ref="C11:G11"/>
    <mergeCell ref="C12:G12"/>
    <mergeCell ref="C13:G13"/>
    <mergeCell ref="B6:K6"/>
    <mergeCell ref="C7:G7"/>
    <mergeCell ref="C8:G8"/>
    <mergeCell ref="C9:G9"/>
    <mergeCell ref="C18:G18"/>
    <mergeCell ref="C19:G19"/>
    <mergeCell ref="C20:G20"/>
    <mergeCell ref="C21:G21"/>
    <mergeCell ref="C14:G14"/>
    <mergeCell ref="C15:G15"/>
    <mergeCell ref="C16:G16"/>
    <mergeCell ref="C17:G17"/>
    <mergeCell ref="J30:K30"/>
    <mergeCell ref="B38:K38"/>
    <mergeCell ref="C39:G39"/>
    <mergeCell ref="C40:G40"/>
    <mergeCell ref="C22:G22"/>
    <mergeCell ref="C23:G23"/>
    <mergeCell ref="C24:G24"/>
    <mergeCell ref="J28:K28"/>
    <mergeCell ref="C45:G45"/>
    <mergeCell ref="C46:G46"/>
    <mergeCell ref="C47:G47"/>
    <mergeCell ref="C48:G48"/>
    <mergeCell ref="C41:G41"/>
    <mergeCell ref="C42:G42"/>
    <mergeCell ref="C43:G43"/>
    <mergeCell ref="C44:G44"/>
    <mergeCell ref="C53:G53"/>
    <mergeCell ref="C54:G54"/>
    <mergeCell ref="C55:G55"/>
    <mergeCell ref="C56:G56"/>
    <mergeCell ref="C49:G49"/>
    <mergeCell ref="C50:G50"/>
    <mergeCell ref="C51:G51"/>
    <mergeCell ref="C52:G52"/>
    <mergeCell ref="C61:G61"/>
    <mergeCell ref="C62:G62"/>
    <mergeCell ref="C63:G63"/>
    <mergeCell ref="C64:G64"/>
    <mergeCell ref="C57:G57"/>
    <mergeCell ref="C58:G58"/>
    <mergeCell ref="C59:G59"/>
    <mergeCell ref="C60:G60"/>
    <mergeCell ref="C69:G69"/>
    <mergeCell ref="C70:G70"/>
    <mergeCell ref="C71:G71"/>
    <mergeCell ref="C73:G73"/>
    <mergeCell ref="C65:G65"/>
    <mergeCell ref="C66:G66"/>
    <mergeCell ref="C67:G67"/>
    <mergeCell ref="C68:G68"/>
    <mergeCell ref="C78:G78"/>
    <mergeCell ref="J80:K80"/>
    <mergeCell ref="J81:K81"/>
    <mergeCell ref="C74:G74"/>
    <mergeCell ref="C75:G75"/>
    <mergeCell ref="C76:G76"/>
    <mergeCell ref="C77:G77"/>
  </mergeCells>
  <printOptions/>
  <pageMargins left="0.11" right="0.19" top="0.15" bottom="0.17" header="0.08" footer="0.1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140625" style="284" customWidth="1"/>
    <col min="2" max="2" width="3.00390625" style="284" bestFit="1" customWidth="1"/>
    <col min="3" max="3" width="16.00390625" style="284" customWidth="1"/>
    <col min="4" max="4" width="33.8515625" style="284" customWidth="1"/>
    <col min="5" max="5" width="24.28125" style="284" bestFit="1" customWidth="1"/>
    <col min="6" max="16384" width="9.140625" style="284" customWidth="1"/>
  </cols>
  <sheetData>
    <row r="1" spans="1:3" ht="16.5">
      <c r="A1" s="224" t="s">
        <v>494</v>
      </c>
      <c r="C1" s="224"/>
    </row>
    <row r="2" spans="1:3" ht="16.5">
      <c r="A2" s="225" t="s">
        <v>495</v>
      </c>
      <c r="C2" s="225"/>
    </row>
    <row r="3" spans="1:5" ht="16.5">
      <c r="A3" s="225" t="s">
        <v>287</v>
      </c>
      <c r="C3" s="225"/>
      <c r="E3" s="286" t="s">
        <v>421</v>
      </c>
    </row>
    <row r="5" spans="2:5" ht="14.25">
      <c r="B5" s="375"/>
      <c r="C5" s="375"/>
      <c r="D5" s="317" t="s">
        <v>422</v>
      </c>
      <c r="E5" s="317" t="s">
        <v>423</v>
      </c>
    </row>
    <row r="6" spans="2:5" ht="14.25">
      <c r="B6" s="375">
        <v>1</v>
      </c>
      <c r="C6" s="317" t="s">
        <v>424</v>
      </c>
      <c r="D6" s="375" t="s">
        <v>425</v>
      </c>
      <c r="E6" s="375"/>
    </row>
    <row r="7" spans="2:5" ht="14.25">
      <c r="B7" s="375">
        <v>2</v>
      </c>
      <c r="C7" s="317" t="s">
        <v>424</v>
      </c>
      <c r="D7" s="376" t="s">
        <v>426</v>
      </c>
      <c r="E7" s="375"/>
    </row>
    <row r="8" spans="2:5" ht="14.25">
      <c r="B8" s="375">
        <v>3</v>
      </c>
      <c r="C8" s="317" t="s">
        <v>424</v>
      </c>
      <c r="D8" s="376" t="s">
        <v>427</v>
      </c>
      <c r="E8" s="375"/>
    </row>
    <row r="9" spans="2:5" ht="14.25">
      <c r="B9" s="375">
        <v>4</v>
      </c>
      <c r="C9" s="317" t="s">
        <v>424</v>
      </c>
      <c r="D9" s="375" t="s">
        <v>428</v>
      </c>
      <c r="E9" s="375"/>
    </row>
    <row r="10" spans="2:5" ht="14.25">
      <c r="B10" s="375">
        <v>5</v>
      </c>
      <c r="C10" s="317" t="s">
        <v>424</v>
      </c>
      <c r="D10" s="376" t="s">
        <v>429</v>
      </c>
      <c r="E10" s="377"/>
    </row>
    <row r="11" spans="2:5" ht="14.25">
      <c r="B11" s="375">
        <v>6</v>
      </c>
      <c r="C11" s="317" t="s">
        <v>424</v>
      </c>
      <c r="D11" s="375" t="s">
        <v>430</v>
      </c>
      <c r="E11" s="375"/>
    </row>
    <row r="12" spans="2:5" ht="14.25">
      <c r="B12" s="375">
        <v>7</v>
      </c>
      <c r="C12" s="317" t="s">
        <v>424</v>
      </c>
      <c r="D12" s="375" t="s">
        <v>431</v>
      </c>
      <c r="E12" s="375"/>
    </row>
    <row r="13" spans="2:5" ht="14.25">
      <c r="B13" s="375">
        <v>8</v>
      </c>
      <c r="C13" s="317" t="s">
        <v>424</v>
      </c>
      <c r="D13" s="376" t="s">
        <v>432</v>
      </c>
      <c r="E13" s="375"/>
    </row>
    <row r="14" spans="2:5" ht="14.25">
      <c r="B14" s="317" t="s">
        <v>3</v>
      </c>
      <c r="C14" s="317"/>
      <c r="D14" s="317" t="s">
        <v>433</v>
      </c>
      <c r="E14" s="378">
        <f>SUM(E6:E13)</f>
        <v>0</v>
      </c>
    </row>
    <row r="15" spans="2:5" ht="14.25">
      <c r="B15" s="375">
        <v>9</v>
      </c>
      <c r="C15" s="317" t="s">
        <v>434</v>
      </c>
      <c r="D15" s="375" t="s">
        <v>435</v>
      </c>
      <c r="E15" s="379"/>
    </row>
    <row r="16" spans="2:5" ht="14.25">
      <c r="B16" s="375">
        <v>10</v>
      </c>
      <c r="C16" s="317" t="s">
        <v>434</v>
      </c>
      <c r="D16" s="375" t="s">
        <v>436</v>
      </c>
      <c r="E16" s="375"/>
    </row>
    <row r="17" spans="2:5" ht="14.25">
      <c r="B17" s="375">
        <v>11</v>
      </c>
      <c r="C17" s="317" t="s">
        <v>434</v>
      </c>
      <c r="D17" s="375" t="s">
        <v>437</v>
      </c>
      <c r="E17" s="375"/>
    </row>
    <row r="18" spans="2:5" ht="14.25">
      <c r="B18" s="317" t="s">
        <v>4</v>
      </c>
      <c r="C18" s="317"/>
      <c r="D18" s="317" t="s">
        <v>438</v>
      </c>
      <c r="E18" s="317"/>
    </row>
    <row r="19" spans="2:5" ht="14.25">
      <c r="B19" s="375">
        <v>12</v>
      </c>
      <c r="C19" s="317" t="s">
        <v>439</v>
      </c>
      <c r="D19" s="375" t="s">
        <v>440</v>
      </c>
      <c r="E19" s="375"/>
    </row>
    <row r="20" spans="2:5" ht="14.25">
      <c r="B20" s="375">
        <v>13</v>
      </c>
      <c r="C20" s="317" t="s">
        <v>439</v>
      </c>
      <c r="D20" s="317" t="s">
        <v>441</v>
      </c>
      <c r="E20" s="375"/>
    </row>
    <row r="21" spans="2:5" ht="14.25">
      <c r="B21" s="375">
        <v>14</v>
      </c>
      <c r="C21" s="317" t="s">
        <v>439</v>
      </c>
      <c r="D21" s="375" t="s">
        <v>442</v>
      </c>
      <c r="E21" s="375"/>
    </row>
    <row r="22" spans="2:5" ht="14.25">
      <c r="B22" s="375">
        <v>15</v>
      </c>
      <c r="C22" s="317" t="s">
        <v>439</v>
      </c>
      <c r="D22" s="376" t="s">
        <v>443</v>
      </c>
      <c r="E22" s="375"/>
    </row>
    <row r="23" spans="2:5" ht="14.25">
      <c r="B23" s="375">
        <v>16</v>
      </c>
      <c r="C23" s="317" t="s">
        <v>439</v>
      </c>
      <c r="D23" s="375" t="s">
        <v>444</v>
      </c>
      <c r="E23" s="375"/>
    </row>
    <row r="24" spans="2:5" ht="14.25">
      <c r="B24" s="375">
        <v>17</v>
      </c>
      <c r="C24" s="317" t="s">
        <v>439</v>
      </c>
      <c r="D24" s="375" t="s">
        <v>445</v>
      </c>
      <c r="E24" s="375"/>
    </row>
    <row r="25" spans="2:5" ht="14.25">
      <c r="B25" s="375">
        <v>18</v>
      </c>
      <c r="C25" s="317" t="s">
        <v>439</v>
      </c>
      <c r="D25" s="376" t="s">
        <v>446</v>
      </c>
      <c r="E25" s="375"/>
    </row>
    <row r="26" spans="2:5" ht="14.25">
      <c r="B26" s="375">
        <v>19</v>
      </c>
      <c r="C26" s="317" t="s">
        <v>439</v>
      </c>
      <c r="D26" s="375" t="s">
        <v>447</v>
      </c>
      <c r="E26" s="375"/>
    </row>
    <row r="27" spans="2:5" ht="14.25">
      <c r="B27" s="317" t="s">
        <v>38</v>
      </c>
      <c r="C27" s="317"/>
      <c r="D27" s="317" t="s">
        <v>448</v>
      </c>
      <c r="E27" s="375"/>
    </row>
    <row r="28" spans="2:5" ht="14.25">
      <c r="B28" s="375">
        <v>20</v>
      </c>
      <c r="C28" s="317" t="s">
        <v>449</v>
      </c>
      <c r="D28" s="375" t="s">
        <v>450</v>
      </c>
      <c r="E28" s="375"/>
    </row>
    <row r="29" spans="2:5" ht="14.25">
      <c r="B29" s="375">
        <v>21</v>
      </c>
      <c r="C29" s="317" t="s">
        <v>449</v>
      </c>
      <c r="D29" s="375" t="s">
        <v>451</v>
      </c>
      <c r="E29" s="375"/>
    </row>
    <row r="30" spans="2:5" ht="14.25">
      <c r="B30" s="375">
        <v>22</v>
      </c>
      <c r="C30" s="317" t="s">
        <v>449</v>
      </c>
      <c r="D30" s="375" t="s">
        <v>452</v>
      </c>
      <c r="E30" s="375"/>
    </row>
    <row r="31" spans="2:5" ht="14.25">
      <c r="B31" s="375">
        <v>23</v>
      </c>
      <c r="C31" s="317" t="s">
        <v>449</v>
      </c>
      <c r="D31" s="375" t="s">
        <v>453</v>
      </c>
      <c r="E31" s="375"/>
    </row>
    <row r="32" spans="2:5" ht="12" customHeight="1">
      <c r="B32" s="317" t="s">
        <v>454</v>
      </c>
      <c r="C32" s="317"/>
      <c r="D32" s="317" t="s">
        <v>455</v>
      </c>
      <c r="E32" s="375"/>
    </row>
    <row r="33" spans="2:5" ht="14.25">
      <c r="B33" s="375">
        <v>24</v>
      </c>
      <c r="C33" s="317" t="s">
        <v>456</v>
      </c>
      <c r="D33" s="376" t="s">
        <v>457</v>
      </c>
      <c r="E33" s="375"/>
    </row>
    <row r="34" spans="2:5" ht="14.25">
      <c r="B34" s="375">
        <v>25</v>
      </c>
      <c r="C34" s="317" t="s">
        <v>456</v>
      </c>
      <c r="D34" s="376" t="s">
        <v>458</v>
      </c>
      <c r="E34" s="375"/>
    </row>
    <row r="35" spans="2:5" ht="14.25">
      <c r="B35" s="375">
        <v>26</v>
      </c>
      <c r="C35" s="317" t="s">
        <v>456</v>
      </c>
      <c r="D35" s="375" t="s">
        <v>459</v>
      </c>
      <c r="E35" s="375"/>
    </row>
    <row r="36" spans="2:5" ht="14.25">
      <c r="B36" s="375">
        <v>27</v>
      </c>
      <c r="C36" s="317" t="s">
        <v>456</v>
      </c>
      <c r="D36" s="375" t="s">
        <v>460</v>
      </c>
      <c r="E36" s="375"/>
    </row>
    <row r="37" spans="2:5" ht="14.25">
      <c r="B37" s="375">
        <v>28</v>
      </c>
      <c r="C37" s="317" t="s">
        <v>456</v>
      </c>
      <c r="D37" s="375" t="s">
        <v>461</v>
      </c>
      <c r="E37" s="375"/>
    </row>
    <row r="38" spans="2:5" ht="14.25">
      <c r="B38" s="375">
        <v>29</v>
      </c>
      <c r="C38" s="317" t="s">
        <v>456</v>
      </c>
      <c r="D38" s="380" t="s">
        <v>462</v>
      </c>
      <c r="E38" s="375"/>
    </row>
    <row r="39" spans="2:5" ht="14.25">
      <c r="B39" s="375">
        <v>30</v>
      </c>
      <c r="C39" s="317" t="s">
        <v>456</v>
      </c>
      <c r="D39" s="376" t="s">
        <v>463</v>
      </c>
      <c r="E39" s="375"/>
    </row>
    <row r="40" spans="2:5" ht="14.25">
      <c r="B40" s="375">
        <v>31</v>
      </c>
      <c r="C40" s="317" t="s">
        <v>456</v>
      </c>
      <c r="D40" s="375" t="s">
        <v>464</v>
      </c>
      <c r="E40" s="375"/>
    </row>
    <row r="41" spans="2:5" ht="14.25">
      <c r="B41" s="375">
        <v>32</v>
      </c>
      <c r="C41" s="317" t="s">
        <v>456</v>
      </c>
      <c r="D41" s="376" t="s">
        <v>465</v>
      </c>
      <c r="E41" s="375"/>
    </row>
    <row r="42" spans="2:5" ht="14.25">
      <c r="B42" s="375">
        <v>33</v>
      </c>
      <c r="C42" s="317" t="s">
        <v>456</v>
      </c>
      <c r="D42" s="376" t="s">
        <v>466</v>
      </c>
      <c r="E42" s="375"/>
    </row>
    <row r="43" spans="2:5" ht="14.25">
      <c r="B43" s="381">
        <v>34</v>
      </c>
      <c r="C43" s="317" t="s">
        <v>456</v>
      </c>
      <c r="D43" s="375" t="s">
        <v>467</v>
      </c>
      <c r="E43" s="377">
        <v>39084</v>
      </c>
    </row>
    <row r="44" spans="2:5" ht="14.25">
      <c r="B44" s="317" t="s">
        <v>468</v>
      </c>
      <c r="C44" s="375"/>
      <c r="D44" s="317" t="s">
        <v>469</v>
      </c>
      <c r="E44" s="378">
        <f>SUM(E33:E43)</f>
        <v>39084</v>
      </c>
    </row>
    <row r="45" spans="2:5" ht="14.25">
      <c r="B45" s="375"/>
      <c r="C45" s="375"/>
      <c r="D45" s="317" t="s">
        <v>470</v>
      </c>
      <c r="E45" s="378">
        <f>E14+E44</f>
        <v>39084</v>
      </c>
    </row>
    <row r="47" spans="3:5" ht="14.25">
      <c r="C47" s="382" t="s">
        <v>471</v>
      </c>
      <c r="D47" s="383"/>
      <c r="E47" s="317" t="s">
        <v>472</v>
      </c>
    </row>
    <row r="48" spans="3:5" ht="14.25">
      <c r="C48" s="384"/>
      <c r="D48" s="385"/>
      <c r="E48" s="385"/>
    </row>
    <row r="49" spans="3:5" ht="11.25" customHeight="1">
      <c r="C49" s="386" t="s">
        <v>473</v>
      </c>
      <c r="D49" s="386"/>
      <c r="E49" s="375">
        <v>0</v>
      </c>
    </row>
    <row r="50" spans="3:5" ht="12" customHeight="1">
      <c r="C50" s="375" t="s">
        <v>474</v>
      </c>
      <c r="D50" s="375"/>
      <c r="E50" s="375">
        <v>0</v>
      </c>
    </row>
    <row r="51" spans="3:5" ht="14.25">
      <c r="C51" s="375" t="s">
        <v>475</v>
      </c>
      <c r="D51" s="375"/>
      <c r="E51" s="375">
        <v>1</v>
      </c>
    </row>
    <row r="52" spans="3:5" ht="14.25">
      <c r="C52" s="375" t="s">
        <v>476</v>
      </c>
      <c r="D52" s="375"/>
      <c r="E52" s="375">
        <v>0</v>
      </c>
    </row>
    <row r="53" spans="3:5" ht="14.25">
      <c r="C53" s="383" t="s">
        <v>477</v>
      </c>
      <c r="D53" s="383"/>
      <c r="E53" s="375">
        <v>0</v>
      </c>
    </row>
    <row r="54" spans="3:5" ht="14.25">
      <c r="C54" s="387"/>
      <c r="D54" s="388" t="s">
        <v>216</v>
      </c>
      <c r="E54" s="388">
        <f>SUM(E49:E53)</f>
        <v>1</v>
      </c>
    </row>
    <row r="56" ht="14.25">
      <c r="E56" s="389" t="s">
        <v>305</v>
      </c>
    </row>
    <row r="57" spans="3:5" ht="14.25">
      <c r="C57" s="286" t="s">
        <v>478</v>
      </c>
      <c r="E57" s="389" t="s">
        <v>479</v>
      </c>
    </row>
    <row r="60" ht="14.25">
      <c r="C60" s="286"/>
    </row>
    <row r="61" spans="2:8" ht="14.25">
      <c r="B61" s="286"/>
      <c r="C61" s="286"/>
      <c r="D61" s="286"/>
      <c r="E61" s="286"/>
      <c r="F61" s="286"/>
      <c r="G61" s="286"/>
      <c r="H61" s="286"/>
    </row>
    <row r="62" spans="2:8" ht="14.25">
      <c r="B62" s="286"/>
      <c r="C62" s="286"/>
      <c r="D62" s="286"/>
      <c r="E62" s="286"/>
      <c r="F62" s="286"/>
      <c r="G62" s="286"/>
      <c r="H62" s="286"/>
    </row>
    <row r="63" spans="3:8" ht="14.25">
      <c r="C63" s="286"/>
      <c r="D63" s="286"/>
      <c r="E63" s="286"/>
      <c r="F63" s="286"/>
      <c r="G63" s="286"/>
      <c r="H63" s="286"/>
    </row>
    <row r="64" spans="3:8" ht="14.25">
      <c r="C64" s="286"/>
      <c r="D64" s="286"/>
      <c r="E64" s="286"/>
      <c r="F64" s="286"/>
      <c r="G64" s="286"/>
      <c r="H64" s="286"/>
    </row>
    <row r="65" spans="2:3" ht="14.25">
      <c r="B65" s="286"/>
      <c r="C65" s="286"/>
    </row>
  </sheetData>
  <sheetProtection password="C65F" sheet="1" formatCells="0" formatColumns="0" formatRows="0" insertColumns="0" insertRows="0" insertHyperlinks="0" deleteColumns="0" deleteRows="0" sort="0" autoFilter="0" pivotTables="0"/>
  <printOptions/>
  <pageMargins left="0.75" right="0.75" top="0.27" bottom="0.1" header="0.13" footer="0.0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zoomScalePageLayoutView="0" workbookViewId="0" topLeftCell="A22">
      <selection activeCell="G35" sqref="G35"/>
    </sheetView>
  </sheetViews>
  <sheetFormatPr defaultColWidth="9.140625" defaultRowHeight="12.75"/>
  <cols>
    <col min="1" max="1" width="2.8515625" style="8" customWidth="1"/>
    <col min="2" max="2" width="3.7109375" style="23" customWidth="1"/>
    <col min="3" max="3" width="2.7109375" style="23" customWidth="1"/>
    <col min="4" max="4" width="4.00390625" style="23" customWidth="1"/>
    <col min="5" max="5" width="41.421875" style="8" customWidth="1"/>
    <col min="6" max="6" width="9.140625" style="8" customWidth="1"/>
    <col min="7" max="7" width="16.57421875" style="24" customWidth="1"/>
    <col min="8" max="8" width="15.7109375" style="24" customWidth="1"/>
    <col min="9" max="9" width="1.421875" style="8" customWidth="1"/>
    <col min="10" max="16384" width="9.140625" style="8" customWidth="1"/>
  </cols>
  <sheetData>
    <row r="1" spans="2:8" s="41" customFormat="1" ht="18.75">
      <c r="B1" s="61" t="s">
        <v>488</v>
      </c>
      <c r="C1" s="26"/>
      <c r="D1" s="26"/>
      <c r="E1" s="27"/>
      <c r="H1" s="62" t="s">
        <v>158</v>
      </c>
    </row>
    <row r="2" spans="2:8" s="41" customFormat="1" ht="9" customHeight="1">
      <c r="B2" s="25"/>
      <c r="C2" s="26"/>
      <c r="D2" s="26"/>
      <c r="E2" s="27"/>
      <c r="G2" s="45"/>
      <c r="H2" s="45"/>
    </row>
    <row r="3" spans="2:8" s="41" customFormat="1" ht="18" customHeight="1">
      <c r="B3" s="478" t="s">
        <v>278</v>
      </c>
      <c r="C3" s="478"/>
      <c r="D3" s="478"/>
      <c r="E3" s="478"/>
      <c r="F3" s="478"/>
      <c r="G3" s="478"/>
      <c r="H3" s="478"/>
    </row>
    <row r="4" ht="6.75" customHeight="1"/>
    <row r="5" spans="2:8" ht="12" customHeight="1">
      <c r="B5" s="485" t="s">
        <v>2</v>
      </c>
      <c r="C5" s="487" t="s">
        <v>8</v>
      </c>
      <c r="D5" s="488"/>
      <c r="E5" s="489"/>
      <c r="F5" s="485" t="s">
        <v>9</v>
      </c>
      <c r="G5" s="66" t="s">
        <v>120</v>
      </c>
      <c r="H5" s="66" t="s">
        <v>120</v>
      </c>
    </row>
    <row r="6" spans="2:8" ht="12" customHeight="1">
      <c r="B6" s="486"/>
      <c r="C6" s="490"/>
      <c r="D6" s="491"/>
      <c r="E6" s="492"/>
      <c r="F6" s="486"/>
      <c r="G6" s="67" t="s">
        <v>121</v>
      </c>
      <c r="H6" s="68" t="s">
        <v>123</v>
      </c>
    </row>
    <row r="7" spans="2:8" s="41" customFormat="1" ht="24.75" customHeight="1">
      <c r="B7" s="29" t="s">
        <v>3</v>
      </c>
      <c r="C7" s="479" t="s">
        <v>124</v>
      </c>
      <c r="D7" s="480"/>
      <c r="E7" s="481"/>
      <c r="F7" s="431">
        <v>1</v>
      </c>
      <c r="G7" s="432">
        <f>G8+G12+G20</f>
        <v>481366</v>
      </c>
      <c r="H7" s="432">
        <f>H8+H20</f>
        <v>100</v>
      </c>
    </row>
    <row r="8" spans="2:10" s="41" customFormat="1" ht="16.5" customHeight="1">
      <c r="B8" s="50"/>
      <c r="C8" s="70">
        <v>1</v>
      </c>
      <c r="D8" s="71" t="s">
        <v>10</v>
      </c>
      <c r="E8" s="72"/>
      <c r="F8" s="433">
        <v>2</v>
      </c>
      <c r="G8" s="432">
        <f>G9+G10</f>
        <v>374395</v>
      </c>
      <c r="H8" s="432">
        <f>H9+H10</f>
        <v>100</v>
      </c>
      <c r="J8" s="220"/>
    </row>
    <row r="9" spans="2:8" s="41" customFormat="1" ht="16.5" customHeight="1">
      <c r="B9" s="50"/>
      <c r="C9" s="30"/>
      <c r="D9" s="434" t="s">
        <v>88</v>
      </c>
      <c r="E9" s="31" t="s">
        <v>29</v>
      </c>
      <c r="F9" s="431">
        <v>3</v>
      </c>
      <c r="G9" s="432"/>
      <c r="H9" s="432"/>
    </row>
    <row r="10" spans="2:8" s="41" customFormat="1" ht="16.5" customHeight="1">
      <c r="B10" s="50"/>
      <c r="C10" s="30"/>
      <c r="D10" s="434" t="s">
        <v>88</v>
      </c>
      <c r="E10" s="31" t="s">
        <v>30</v>
      </c>
      <c r="F10" s="433">
        <v>4</v>
      </c>
      <c r="G10" s="432">
        <v>374395</v>
      </c>
      <c r="H10" s="432">
        <v>100</v>
      </c>
    </row>
    <row r="11" spans="2:8" s="41" customFormat="1" ht="16.5" customHeight="1">
      <c r="B11" s="50"/>
      <c r="C11" s="70">
        <v>2</v>
      </c>
      <c r="D11" s="71" t="s">
        <v>125</v>
      </c>
      <c r="E11" s="72"/>
      <c r="F11" s="431">
        <v>5</v>
      </c>
      <c r="G11" s="432"/>
      <c r="H11" s="432"/>
    </row>
    <row r="12" spans="2:8" s="41" customFormat="1" ht="16.5" customHeight="1">
      <c r="B12" s="50"/>
      <c r="C12" s="70">
        <v>3</v>
      </c>
      <c r="D12" s="71" t="s">
        <v>126</v>
      </c>
      <c r="E12" s="72"/>
      <c r="F12" s="433">
        <v>6</v>
      </c>
      <c r="G12" s="432">
        <f>G13+G14+G15+G16+G17+G18+G19</f>
        <v>106971</v>
      </c>
      <c r="H12" s="432">
        <v>0</v>
      </c>
    </row>
    <row r="13" spans="2:8" s="41" customFormat="1" ht="16.5" customHeight="1">
      <c r="B13" s="50"/>
      <c r="C13" s="54"/>
      <c r="D13" s="69" t="s">
        <v>156</v>
      </c>
      <c r="E13" s="31" t="s">
        <v>89</v>
      </c>
      <c r="F13" s="431">
        <v>7</v>
      </c>
      <c r="G13" s="432"/>
      <c r="H13" s="432"/>
    </row>
    <row r="14" spans="2:8" s="41" customFormat="1" ht="16.5" customHeight="1">
      <c r="B14" s="50"/>
      <c r="C14" s="54"/>
      <c r="D14" s="69" t="s">
        <v>156</v>
      </c>
      <c r="E14" s="31" t="s">
        <v>90</v>
      </c>
      <c r="F14" s="433">
        <v>8</v>
      </c>
      <c r="G14" s="432"/>
      <c r="H14" s="432"/>
    </row>
    <row r="15" spans="2:8" s="41" customFormat="1" ht="16.5" customHeight="1">
      <c r="B15" s="50"/>
      <c r="C15" s="54"/>
      <c r="D15" s="69" t="s">
        <v>156</v>
      </c>
      <c r="E15" s="31" t="s">
        <v>91</v>
      </c>
      <c r="F15" s="431">
        <v>9</v>
      </c>
      <c r="G15" s="432"/>
      <c r="H15" s="432"/>
    </row>
    <row r="16" spans="2:8" s="41" customFormat="1" ht="16.5" customHeight="1">
      <c r="B16" s="50"/>
      <c r="C16" s="54"/>
      <c r="D16" s="69" t="s">
        <v>156</v>
      </c>
      <c r="E16" s="31" t="s">
        <v>92</v>
      </c>
      <c r="F16" s="433">
        <v>10</v>
      </c>
      <c r="G16" s="432">
        <f>114788-7817</f>
        <v>106971</v>
      </c>
      <c r="H16" s="432"/>
    </row>
    <row r="17" spans="2:8" s="41" customFormat="1" ht="16.5" customHeight="1">
      <c r="B17" s="50"/>
      <c r="C17" s="54"/>
      <c r="D17" s="69" t="s">
        <v>156</v>
      </c>
      <c r="E17" s="31" t="s">
        <v>95</v>
      </c>
      <c r="F17" s="431">
        <v>11</v>
      </c>
      <c r="G17" s="432"/>
      <c r="H17" s="432"/>
    </row>
    <row r="18" spans="2:8" s="41" customFormat="1" ht="16.5" customHeight="1">
      <c r="B18" s="50"/>
      <c r="C18" s="54"/>
      <c r="D18" s="69"/>
      <c r="E18" s="31"/>
      <c r="F18" s="433">
        <v>12</v>
      </c>
      <c r="G18" s="432"/>
      <c r="H18" s="432"/>
    </row>
    <row r="19" spans="2:8" s="41" customFormat="1" ht="16.5" customHeight="1">
      <c r="B19" s="50"/>
      <c r="C19" s="54"/>
      <c r="D19" s="69"/>
      <c r="E19" s="31"/>
      <c r="F19" s="431">
        <v>13</v>
      </c>
      <c r="G19" s="432"/>
      <c r="H19" s="432"/>
    </row>
    <row r="20" spans="2:8" s="41" customFormat="1" ht="16.5" customHeight="1">
      <c r="B20" s="50"/>
      <c r="C20" s="70">
        <v>4</v>
      </c>
      <c r="D20" s="71" t="s">
        <v>11</v>
      </c>
      <c r="E20" s="72"/>
      <c r="F20" s="433">
        <v>14</v>
      </c>
      <c r="G20" s="432">
        <f>G21+G22+G23+G24+G25+G26+G27</f>
        <v>0</v>
      </c>
      <c r="H20" s="432">
        <f>H21+H22+H23</f>
        <v>0</v>
      </c>
    </row>
    <row r="21" spans="2:8" s="41" customFormat="1" ht="16.5" customHeight="1">
      <c r="B21" s="50"/>
      <c r="C21" s="54"/>
      <c r="D21" s="69" t="s">
        <v>156</v>
      </c>
      <c r="E21" s="31" t="s">
        <v>12</v>
      </c>
      <c r="F21" s="431">
        <v>15</v>
      </c>
      <c r="G21" s="432"/>
      <c r="H21" s="432"/>
    </row>
    <row r="22" spans="2:8" s="41" customFormat="1" ht="16.5" customHeight="1">
      <c r="B22" s="50"/>
      <c r="C22" s="54"/>
      <c r="D22" s="69" t="s">
        <v>156</v>
      </c>
      <c r="E22" s="31" t="s">
        <v>160</v>
      </c>
      <c r="F22" s="433">
        <v>16</v>
      </c>
      <c r="G22" s="432"/>
      <c r="H22" s="432"/>
    </row>
    <row r="23" spans="2:8" s="41" customFormat="1" ht="16.5" customHeight="1">
      <c r="B23" s="50"/>
      <c r="C23" s="54"/>
      <c r="D23" s="69" t="s">
        <v>156</v>
      </c>
      <c r="E23" s="31" t="s">
        <v>13</v>
      </c>
      <c r="F23" s="431">
        <v>17</v>
      </c>
      <c r="G23" s="432"/>
      <c r="H23" s="432"/>
    </row>
    <row r="24" spans="2:8" s="41" customFormat="1" ht="16.5" customHeight="1">
      <c r="B24" s="50"/>
      <c r="C24" s="54"/>
      <c r="D24" s="69" t="s">
        <v>156</v>
      </c>
      <c r="E24" s="31" t="s">
        <v>129</v>
      </c>
      <c r="F24" s="433">
        <v>18</v>
      </c>
      <c r="G24" s="432"/>
      <c r="H24" s="432"/>
    </row>
    <row r="25" spans="2:8" s="41" customFormat="1" ht="16.5" customHeight="1">
      <c r="B25" s="50"/>
      <c r="C25" s="54"/>
      <c r="D25" s="69" t="s">
        <v>156</v>
      </c>
      <c r="E25" s="31" t="s">
        <v>14</v>
      </c>
      <c r="F25" s="431">
        <v>19</v>
      </c>
      <c r="G25" s="432"/>
      <c r="H25" s="432"/>
    </row>
    <row r="26" spans="2:8" s="41" customFormat="1" ht="16.5" customHeight="1">
      <c r="B26" s="50"/>
      <c r="C26" s="54"/>
      <c r="D26" s="69" t="s">
        <v>156</v>
      </c>
      <c r="E26" s="31" t="s">
        <v>15</v>
      </c>
      <c r="F26" s="433">
        <v>20</v>
      </c>
      <c r="G26" s="432"/>
      <c r="H26" s="432"/>
    </row>
    <row r="27" spans="2:8" s="41" customFormat="1" ht="16.5" customHeight="1">
      <c r="B27" s="50"/>
      <c r="C27" s="54"/>
      <c r="D27" s="69" t="s">
        <v>156</v>
      </c>
      <c r="E27" s="31" t="s">
        <v>94</v>
      </c>
      <c r="F27" s="431">
        <v>21</v>
      </c>
      <c r="G27" s="432"/>
      <c r="H27" s="432"/>
    </row>
    <row r="28" spans="2:8" s="41" customFormat="1" ht="16.5" customHeight="1">
      <c r="B28" s="50"/>
      <c r="C28" s="70">
        <v>5</v>
      </c>
      <c r="D28" s="71" t="s">
        <v>127</v>
      </c>
      <c r="E28" s="72"/>
      <c r="F28" s="433">
        <v>22</v>
      </c>
      <c r="G28" s="432"/>
      <c r="H28" s="432"/>
    </row>
    <row r="29" spans="2:8" s="41" customFormat="1" ht="16.5" customHeight="1">
      <c r="B29" s="50"/>
      <c r="C29" s="70">
        <v>6</v>
      </c>
      <c r="D29" s="71" t="s">
        <v>128</v>
      </c>
      <c r="E29" s="72"/>
      <c r="F29" s="431">
        <v>23</v>
      </c>
      <c r="G29" s="432"/>
      <c r="H29" s="432"/>
    </row>
    <row r="30" spans="2:8" s="41" customFormat="1" ht="16.5" customHeight="1">
      <c r="B30" s="50"/>
      <c r="C30" s="70">
        <v>7</v>
      </c>
      <c r="D30" s="71" t="s">
        <v>16</v>
      </c>
      <c r="E30" s="72"/>
      <c r="F30" s="433">
        <v>24</v>
      </c>
      <c r="G30" s="432">
        <f>G31+G32</f>
        <v>673776</v>
      </c>
      <c r="H30" s="432">
        <v>0</v>
      </c>
    </row>
    <row r="31" spans="2:8" s="41" customFormat="1" ht="16.5" customHeight="1">
      <c r="B31" s="50"/>
      <c r="C31" s="30"/>
      <c r="D31" s="69" t="s">
        <v>156</v>
      </c>
      <c r="E31" s="51" t="s">
        <v>130</v>
      </c>
      <c r="F31" s="431">
        <v>25</v>
      </c>
      <c r="G31" s="432">
        <f>673755+21</f>
        <v>673776</v>
      </c>
      <c r="H31" s="432"/>
    </row>
    <row r="32" spans="2:8" s="41" customFormat="1" ht="16.5" customHeight="1">
      <c r="B32" s="50"/>
      <c r="C32" s="30"/>
      <c r="D32" s="434"/>
      <c r="E32" s="51"/>
      <c r="F32" s="433">
        <v>26</v>
      </c>
      <c r="G32" s="432"/>
      <c r="H32" s="432"/>
    </row>
    <row r="33" spans="2:8" s="41" customFormat="1" ht="24.75" customHeight="1">
      <c r="B33" s="32" t="s">
        <v>4</v>
      </c>
      <c r="C33" s="479" t="s">
        <v>17</v>
      </c>
      <c r="D33" s="480"/>
      <c r="E33" s="481"/>
      <c r="F33" s="431">
        <v>27</v>
      </c>
      <c r="G33" s="432">
        <f>G34+G35+G40+G41+G42+G43</f>
        <v>573942</v>
      </c>
      <c r="H33" s="432">
        <v>0</v>
      </c>
    </row>
    <row r="34" spans="2:8" s="41" customFormat="1" ht="16.5" customHeight="1">
      <c r="B34" s="50"/>
      <c r="C34" s="70">
        <v>1</v>
      </c>
      <c r="D34" s="71" t="s">
        <v>18</v>
      </c>
      <c r="E34" s="72"/>
      <c r="F34" s="433">
        <v>28</v>
      </c>
      <c r="G34" s="432"/>
      <c r="H34" s="432"/>
    </row>
    <row r="35" spans="2:8" s="41" customFormat="1" ht="16.5" customHeight="1">
      <c r="B35" s="50"/>
      <c r="C35" s="70">
        <v>2</v>
      </c>
      <c r="D35" s="71" t="s">
        <v>19</v>
      </c>
      <c r="E35" s="73"/>
      <c r="F35" s="431">
        <v>29</v>
      </c>
      <c r="G35" s="432">
        <f>G36+G37+G38+G39</f>
        <v>573942</v>
      </c>
      <c r="H35" s="432">
        <v>0</v>
      </c>
    </row>
    <row r="36" spans="2:8" s="41" customFormat="1" ht="16.5" customHeight="1">
      <c r="B36" s="50"/>
      <c r="C36" s="54"/>
      <c r="D36" s="69" t="s">
        <v>156</v>
      </c>
      <c r="E36" s="31" t="s">
        <v>24</v>
      </c>
      <c r="F36" s="433">
        <v>30</v>
      </c>
      <c r="G36" s="432"/>
      <c r="H36" s="432"/>
    </row>
    <row r="37" spans="2:8" s="41" customFormat="1" ht="16.5" customHeight="1">
      <c r="B37" s="50"/>
      <c r="C37" s="54"/>
      <c r="D37" s="69" t="s">
        <v>156</v>
      </c>
      <c r="E37" s="31" t="s">
        <v>5</v>
      </c>
      <c r="F37" s="431">
        <v>31</v>
      </c>
      <c r="G37" s="432"/>
      <c r="H37" s="432"/>
    </row>
    <row r="38" spans="2:8" s="41" customFormat="1" ht="16.5" customHeight="1">
      <c r="B38" s="50"/>
      <c r="C38" s="54"/>
      <c r="D38" s="69" t="s">
        <v>156</v>
      </c>
      <c r="E38" s="31" t="s">
        <v>93</v>
      </c>
      <c r="F38" s="433">
        <v>32</v>
      </c>
      <c r="G38" s="432"/>
      <c r="H38" s="432"/>
    </row>
    <row r="39" spans="2:8" s="41" customFormat="1" ht="16.5" customHeight="1">
      <c r="B39" s="50"/>
      <c r="C39" s="54"/>
      <c r="D39" s="69" t="s">
        <v>156</v>
      </c>
      <c r="E39" s="31" t="s">
        <v>101</v>
      </c>
      <c r="F39" s="431">
        <v>33</v>
      </c>
      <c r="G39" s="432">
        <f>45000+528942</f>
        <v>573942</v>
      </c>
      <c r="H39" s="432"/>
    </row>
    <row r="40" spans="2:8" s="41" customFormat="1" ht="16.5" customHeight="1">
      <c r="B40" s="50"/>
      <c r="C40" s="70">
        <v>3</v>
      </c>
      <c r="D40" s="71" t="s">
        <v>20</v>
      </c>
      <c r="E40" s="72"/>
      <c r="F40" s="433">
        <v>34</v>
      </c>
      <c r="G40" s="432"/>
      <c r="H40" s="432"/>
    </row>
    <row r="41" spans="2:8" s="41" customFormat="1" ht="16.5" customHeight="1">
      <c r="B41" s="50"/>
      <c r="C41" s="70">
        <v>4</v>
      </c>
      <c r="D41" s="71" t="s">
        <v>21</v>
      </c>
      <c r="E41" s="72"/>
      <c r="F41" s="431">
        <v>35</v>
      </c>
      <c r="G41" s="432"/>
      <c r="H41" s="432"/>
    </row>
    <row r="42" spans="2:8" s="41" customFormat="1" ht="16.5" customHeight="1">
      <c r="B42" s="50"/>
      <c r="C42" s="70">
        <v>5</v>
      </c>
      <c r="D42" s="71" t="s">
        <v>22</v>
      </c>
      <c r="E42" s="72"/>
      <c r="F42" s="433">
        <v>36</v>
      </c>
      <c r="G42" s="432"/>
      <c r="H42" s="432"/>
    </row>
    <row r="43" spans="2:8" s="41" customFormat="1" ht="16.5" customHeight="1">
      <c r="B43" s="50"/>
      <c r="C43" s="70">
        <v>6</v>
      </c>
      <c r="D43" s="71" t="s">
        <v>23</v>
      </c>
      <c r="E43" s="72"/>
      <c r="F43" s="431">
        <v>37</v>
      </c>
      <c r="G43" s="432"/>
      <c r="H43" s="432"/>
    </row>
    <row r="44" spans="2:8" s="41" customFormat="1" ht="21.75" customHeight="1">
      <c r="B44" s="433"/>
      <c r="C44" s="482" t="s">
        <v>50</v>
      </c>
      <c r="D44" s="483"/>
      <c r="E44" s="484"/>
      <c r="F44" s="433">
        <v>38</v>
      </c>
      <c r="G44" s="74">
        <f>G7+G33+G30</f>
        <v>1729084</v>
      </c>
      <c r="H44" s="74">
        <f>H33+H7</f>
        <v>100</v>
      </c>
    </row>
    <row r="45" spans="2:8" s="41" customFormat="1" ht="12.75" customHeight="1">
      <c r="B45" s="477" t="s">
        <v>490</v>
      </c>
      <c r="C45" s="477"/>
      <c r="D45" s="477"/>
      <c r="E45" s="477"/>
      <c r="F45" s="477"/>
      <c r="G45" s="477"/>
      <c r="H45" s="435"/>
    </row>
    <row r="46" spans="2:8" s="41" customFormat="1" ht="15.75" customHeight="1">
      <c r="B46" s="130"/>
      <c r="C46" s="130"/>
      <c r="D46" s="130"/>
      <c r="E46" s="130"/>
      <c r="F46" s="53"/>
      <c r="G46" s="435"/>
      <c r="H46" s="435"/>
    </row>
  </sheetData>
  <sheetProtection password="C65F" sheet="1" formatCells="0" formatColumns="0" formatRows="0" insertColumns="0" insertRows="0" insertHyperlinks="0" deleteColumns="0" deleteRows="0" sort="0" autoFilter="0" pivotTables="0"/>
  <mergeCells count="8">
    <mergeCell ref="B45:G45"/>
    <mergeCell ref="B3:H3"/>
    <mergeCell ref="C33:E33"/>
    <mergeCell ref="C44:E44"/>
    <mergeCell ref="F5:F6"/>
    <mergeCell ref="C5:E6"/>
    <mergeCell ref="B5:B6"/>
    <mergeCell ref="C7:E7"/>
  </mergeCells>
  <printOptions horizontalCentered="1" verticalCentered="1"/>
  <pageMargins left="0" right="0" top="0" bottom="0" header="0.3" footer="0.1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56"/>
  <sheetViews>
    <sheetView zoomScalePageLayoutView="0" workbookViewId="0" topLeftCell="B1">
      <selection activeCell="E10" sqref="E10"/>
    </sheetView>
  </sheetViews>
  <sheetFormatPr defaultColWidth="9.140625" defaultRowHeight="12.75"/>
  <cols>
    <col min="1" max="1" width="2.140625" style="8" customWidth="1"/>
    <col min="2" max="2" width="3.7109375" style="23" customWidth="1"/>
    <col min="3" max="3" width="3.421875" style="23" customWidth="1"/>
    <col min="4" max="4" width="4.00390625" style="23" customWidth="1"/>
    <col min="5" max="5" width="45.140625" style="8" customWidth="1"/>
    <col min="6" max="6" width="8.28125" style="8" customWidth="1"/>
    <col min="7" max="7" width="15.140625" style="24" customWidth="1"/>
    <col min="8" max="8" width="15.421875" style="24" bestFit="1" customWidth="1"/>
    <col min="9" max="9" width="1.421875" style="8" customWidth="1"/>
    <col min="10" max="10" width="10.28125" style="8" customWidth="1"/>
    <col min="11" max="16384" width="9.140625" style="8" customWidth="1"/>
  </cols>
  <sheetData>
    <row r="2" spans="2:8" s="41" customFormat="1" ht="18.75">
      <c r="B2" s="61" t="s">
        <v>488</v>
      </c>
      <c r="C2" s="26"/>
      <c r="D2" s="26"/>
      <c r="E2" s="27"/>
      <c r="H2" s="59" t="s">
        <v>162</v>
      </c>
    </row>
    <row r="3" spans="2:8" s="41" customFormat="1" ht="6" customHeight="1">
      <c r="B3" s="25"/>
      <c r="C3" s="26"/>
      <c r="D3" s="26"/>
      <c r="E3" s="27"/>
      <c r="G3" s="45"/>
      <c r="H3" s="45"/>
    </row>
    <row r="4" spans="2:8" s="41" customFormat="1" ht="18" customHeight="1">
      <c r="B4" s="493" t="s">
        <v>278</v>
      </c>
      <c r="C4" s="493"/>
      <c r="D4" s="493"/>
      <c r="E4" s="493"/>
      <c r="F4" s="493"/>
      <c r="G4" s="493"/>
      <c r="H4" s="493"/>
    </row>
    <row r="5" ht="6.75" customHeight="1"/>
    <row r="6" spans="2:8" s="41" customFormat="1" ht="15.75" customHeight="1">
      <c r="B6" s="494" t="s">
        <v>2</v>
      </c>
      <c r="C6" s="496" t="s">
        <v>170</v>
      </c>
      <c r="D6" s="497"/>
      <c r="E6" s="498"/>
      <c r="F6" s="494" t="s">
        <v>9</v>
      </c>
      <c r="G6" s="63" t="s">
        <v>120</v>
      </c>
      <c r="H6" s="63" t="s">
        <v>120</v>
      </c>
    </row>
    <row r="7" spans="2:8" s="41" customFormat="1" ht="15.75" customHeight="1">
      <c r="B7" s="495"/>
      <c r="C7" s="499"/>
      <c r="D7" s="500"/>
      <c r="E7" s="501"/>
      <c r="F7" s="495"/>
      <c r="G7" s="64" t="s">
        <v>121</v>
      </c>
      <c r="H7" s="65" t="s">
        <v>123</v>
      </c>
    </row>
    <row r="8" spans="2:10" s="41" customFormat="1" ht="24.75" customHeight="1">
      <c r="B8" s="32" t="s">
        <v>3</v>
      </c>
      <c r="C8" s="479" t="s">
        <v>169</v>
      </c>
      <c r="D8" s="480"/>
      <c r="E8" s="481"/>
      <c r="F8" s="433">
        <v>39</v>
      </c>
      <c r="G8" s="60">
        <f>G9+G10+G13+G24+G25</f>
        <v>593908</v>
      </c>
      <c r="H8" s="60">
        <f>H10+H13</f>
        <v>73875</v>
      </c>
      <c r="J8" s="42"/>
    </row>
    <row r="9" spans="2:10" s="41" customFormat="1" ht="15.75" customHeight="1">
      <c r="B9" s="50"/>
      <c r="C9" s="70">
        <v>1</v>
      </c>
      <c r="D9" s="71" t="s">
        <v>25</v>
      </c>
      <c r="E9" s="72"/>
      <c r="F9" s="433">
        <v>40</v>
      </c>
      <c r="G9" s="432"/>
      <c r="H9" s="432"/>
      <c r="J9" s="42"/>
    </row>
    <row r="10" spans="2:10" s="41" customFormat="1" ht="15.75" customHeight="1">
      <c r="B10" s="50"/>
      <c r="C10" s="70">
        <v>2</v>
      </c>
      <c r="D10" s="71" t="s">
        <v>26</v>
      </c>
      <c r="E10" s="72"/>
      <c r="F10" s="433">
        <v>41</v>
      </c>
      <c r="G10" s="432">
        <f>G11+G12</f>
        <v>0</v>
      </c>
      <c r="H10" s="432">
        <v>0</v>
      </c>
      <c r="J10" s="42"/>
    </row>
    <row r="11" spans="2:10" s="41" customFormat="1" ht="15.75" customHeight="1">
      <c r="B11" s="50"/>
      <c r="C11" s="54"/>
      <c r="D11" s="69" t="s">
        <v>156</v>
      </c>
      <c r="E11" s="31" t="s">
        <v>96</v>
      </c>
      <c r="F11" s="433">
        <v>42</v>
      </c>
      <c r="G11" s="432"/>
      <c r="H11" s="432"/>
      <c r="J11" s="42"/>
    </row>
    <row r="12" spans="2:10" s="41" customFormat="1" ht="15.75" customHeight="1">
      <c r="B12" s="50"/>
      <c r="C12" s="54"/>
      <c r="D12" s="69" t="s">
        <v>156</v>
      </c>
      <c r="E12" s="31" t="s">
        <v>131</v>
      </c>
      <c r="F12" s="433">
        <v>43</v>
      </c>
      <c r="G12" s="432"/>
      <c r="H12" s="432"/>
      <c r="J12" s="42"/>
    </row>
    <row r="13" spans="2:10" s="41" customFormat="1" ht="15.75" customHeight="1">
      <c r="B13" s="50"/>
      <c r="C13" s="70">
        <v>3</v>
      </c>
      <c r="D13" s="71" t="s">
        <v>27</v>
      </c>
      <c r="E13" s="72"/>
      <c r="F13" s="433">
        <v>44</v>
      </c>
      <c r="G13" s="432">
        <f>G14+G15+G16+G17+G18+G19+G20+G21+G22+G23</f>
        <v>593908</v>
      </c>
      <c r="H13" s="432">
        <f>H17+H23</f>
        <v>73875</v>
      </c>
      <c r="J13" s="42"/>
    </row>
    <row r="14" spans="2:10" s="41" customFormat="1" ht="15.75" customHeight="1">
      <c r="B14" s="50"/>
      <c r="C14" s="69"/>
      <c r="D14" s="69" t="s">
        <v>156</v>
      </c>
      <c r="E14" s="31" t="s">
        <v>33</v>
      </c>
      <c r="F14" s="433">
        <v>45</v>
      </c>
      <c r="G14" s="432"/>
      <c r="H14" s="432"/>
      <c r="J14" s="42"/>
    </row>
    <row r="15" spans="2:10" s="41" customFormat="1" ht="15.75" customHeight="1">
      <c r="B15" s="50"/>
      <c r="C15" s="69"/>
      <c r="D15" s="69" t="s">
        <v>156</v>
      </c>
      <c r="E15" s="31" t="s">
        <v>60</v>
      </c>
      <c r="F15" s="433">
        <v>46</v>
      </c>
      <c r="G15" s="432">
        <v>540000</v>
      </c>
      <c r="H15" s="432"/>
      <c r="J15" s="42"/>
    </row>
    <row r="16" spans="2:10" s="41" customFormat="1" ht="15.75" customHeight="1">
      <c r="B16" s="50"/>
      <c r="C16" s="69"/>
      <c r="D16" s="69" t="s">
        <v>156</v>
      </c>
      <c r="E16" s="31" t="s">
        <v>97</v>
      </c>
      <c r="F16" s="433">
        <v>47</v>
      </c>
      <c r="G16" s="432">
        <v>50000</v>
      </c>
      <c r="H16" s="432"/>
      <c r="J16" s="42"/>
    </row>
    <row r="17" spans="2:10" s="41" customFormat="1" ht="15.75" customHeight="1">
      <c r="B17" s="50"/>
      <c r="C17" s="69"/>
      <c r="D17" s="69" t="s">
        <v>156</v>
      </c>
      <c r="E17" s="31" t="s">
        <v>98</v>
      </c>
      <c r="F17" s="433">
        <v>48</v>
      </c>
      <c r="G17" s="432">
        <v>3908</v>
      </c>
      <c r="H17" s="432"/>
      <c r="J17" s="42"/>
    </row>
    <row r="18" spans="2:10" s="41" customFormat="1" ht="15.75" customHeight="1">
      <c r="B18" s="50"/>
      <c r="C18" s="69"/>
      <c r="D18" s="69" t="s">
        <v>156</v>
      </c>
      <c r="E18" s="31" t="s">
        <v>99</v>
      </c>
      <c r="F18" s="433">
        <v>49</v>
      </c>
      <c r="G18" s="432"/>
      <c r="H18" s="432"/>
      <c r="J18" s="42"/>
    </row>
    <row r="19" spans="2:10" s="41" customFormat="1" ht="15.75" customHeight="1">
      <c r="B19" s="50"/>
      <c r="C19" s="69"/>
      <c r="D19" s="69" t="s">
        <v>156</v>
      </c>
      <c r="E19" s="31" t="s">
        <v>100</v>
      </c>
      <c r="F19" s="433">
        <v>50</v>
      </c>
      <c r="G19" s="432"/>
      <c r="H19" s="432"/>
      <c r="J19" s="42"/>
    </row>
    <row r="20" spans="2:10" s="41" customFormat="1" ht="15.75" customHeight="1">
      <c r="B20" s="50"/>
      <c r="C20" s="69"/>
      <c r="D20" s="69" t="s">
        <v>156</v>
      </c>
      <c r="E20" s="31" t="s">
        <v>155</v>
      </c>
      <c r="F20" s="433">
        <v>51</v>
      </c>
      <c r="G20" s="432"/>
      <c r="H20" s="432"/>
      <c r="J20" s="42"/>
    </row>
    <row r="21" spans="2:10" s="41" customFormat="1" ht="15.75" customHeight="1">
      <c r="B21" s="50"/>
      <c r="C21" s="69"/>
      <c r="D21" s="69" t="s">
        <v>156</v>
      </c>
      <c r="E21" s="31" t="s">
        <v>95</v>
      </c>
      <c r="F21" s="433">
        <v>52</v>
      </c>
      <c r="G21" s="432"/>
      <c r="H21" s="432"/>
      <c r="J21" s="42"/>
    </row>
    <row r="22" spans="2:10" s="41" customFormat="1" ht="15.75" customHeight="1">
      <c r="B22" s="50"/>
      <c r="C22" s="69"/>
      <c r="D22" s="69" t="s">
        <v>156</v>
      </c>
      <c r="E22" s="31" t="s">
        <v>103</v>
      </c>
      <c r="F22" s="433">
        <v>53</v>
      </c>
      <c r="G22" s="432"/>
      <c r="H22" s="432"/>
      <c r="J22" s="42"/>
    </row>
    <row r="23" spans="2:10" s="41" customFormat="1" ht="15.75" customHeight="1">
      <c r="B23" s="50"/>
      <c r="C23" s="69"/>
      <c r="D23" s="69" t="s">
        <v>156</v>
      </c>
      <c r="E23" s="31" t="s">
        <v>102</v>
      </c>
      <c r="F23" s="433">
        <v>54</v>
      </c>
      <c r="G23" s="432"/>
      <c r="H23" s="432">
        <v>73875</v>
      </c>
      <c r="J23" s="42"/>
    </row>
    <row r="24" spans="2:10" s="41" customFormat="1" ht="15.75" customHeight="1">
      <c r="B24" s="50"/>
      <c r="C24" s="70">
        <v>4</v>
      </c>
      <c r="D24" s="71" t="s">
        <v>28</v>
      </c>
      <c r="E24" s="72"/>
      <c r="F24" s="433">
        <v>55</v>
      </c>
      <c r="G24" s="432"/>
      <c r="H24" s="432"/>
      <c r="J24" s="42"/>
    </row>
    <row r="25" spans="2:10" s="41" customFormat="1" ht="15.75" customHeight="1">
      <c r="B25" s="50"/>
      <c r="C25" s="70">
        <v>5</v>
      </c>
      <c r="D25" s="71" t="s">
        <v>132</v>
      </c>
      <c r="E25" s="72"/>
      <c r="F25" s="433">
        <v>56</v>
      </c>
      <c r="G25" s="432"/>
      <c r="H25" s="432"/>
      <c r="J25" s="42"/>
    </row>
    <row r="26" spans="2:10" s="41" customFormat="1" ht="24.75" customHeight="1">
      <c r="B26" s="32" t="s">
        <v>4</v>
      </c>
      <c r="C26" s="479" t="s">
        <v>168</v>
      </c>
      <c r="D26" s="480"/>
      <c r="E26" s="481"/>
      <c r="F26" s="433">
        <v>57</v>
      </c>
      <c r="G26" s="432">
        <f>G27+G30+G31+G32</f>
        <v>1000000</v>
      </c>
      <c r="H26" s="432">
        <v>0</v>
      </c>
      <c r="J26" s="42"/>
    </row>
    <row r="27" spans="2:10" s="41" customFormat="1" ht="15.75" customHeight="1">
      <c r="B27" s="50"/>
      <c r="C27" s="70">
        <v>1</v>
      </c>
      <c r="D27" s="71" t="s">
        <v>34</v>
      </c>
      <c r="E27" s="73"/>
      <c r="F27" s="433">
        <v>58</v>
      </c>
      <c r="G27" s="432">
        <f>G28+G29</f>
        <v>1000000</v>
      </c>
      <c r="H27" s="432">
        <v>0</v>
      </c>
      <c r="J27" s="42"/>
    </row>
    <row r="28" spans="2:10" s="41" customFormat="1" ht="15.75" customHeight="1">
      <c r="B28" s="50"/>
      <c r="C28" s="54"/>
      <c r="D28" s="69" t="s">
        <v>156</v>
      </c>
      <c r="E28" s="31" t="s">
        <v>35</v>
      </c>
      <c r="F28" s="433">
        <v>59</v>
      </c>
      <c r="G28" s="432">
        <v>1000000</v>
      </c>
      <c r="H28" s="432"/>
      <c r="J28" s="42"/>
    </row>
    <row r="29" spans="2:10" s="41" customFormat="1" ht="15.75" customHeight="1">
      <c r="B29" s="50"/>
      <c r="C29" s="54"/>
      <c r="D29" s="69" t="s">
        <v>156</v>
      </c>
      <c r="E29" s="31" t="s">
        <v>31</v>
      </c>
      <c r="F29" s="433">
        <v>60</v>
      </c>
      <c r="G29" s="432"/>
      <c r="H29" s="432"/>
      <c r="J29" s="42"/>
    </row>
    <row r="30" spans="2:10" s="41" customFormat="1" ht="15.75" customHeight="1">
      <c r="B30" s="50"/>
      <c r="C30" s="70">
        <v>2</v>
      </c>
      <c r="D30" s="71" t="s">
        <v>36</v>
      </c>
      <c r="E30" s="72"/>
      <c r="F30" s="433">
        <v>61</v>
      </c>
      <c r="G30" s="432"/>
      <c r="H30" s="432"/>
      <c r="J30" s="42"/>
    </row>
    <row r="31" spans="2:10" s="41" customFormat="1" ht="15.75" customHeight="1">
      <c r="B31" s="50"/>
      <c r="C31" s="70">
        <v>3</v>
      </c>
      <c r="D31" s="71" t="s">
        <v>28</v>
      </c>
      <c r="E31" s="72"/>
      <c r="F31" s="433">
        <v>62</v>
      </c>
      <c r="G31" s="432"/>
      <c r="H31" s="432"/>
      <c r="J31" s="42"/>
    </row>
    <row r="32" spans="2:10" s="41" customFormat="1" ht="15.75" customHeight="1">
      <c r="B32" s="50"/>
      <c r="C32" s="70">
        <v>4</v>
      </c>
      <c r="D32" s="71" t="s">
        <v>37</v>
      </c>
      <c r="E32" s="72"/>
      <c r="F32" s="433">
        <v>63</v>
      </c>
      <c r="G32" s="432"/>
      <c r="H32" s="432"/>
      <c r="J32" s="42"/>
    </row>
    <row r="33" spans="2:10" s="41" customFormat="1" ht="24.75" customHeight="1">
      <c r="B33" s="50"/>
      <c r="C33" s="479" t="s">
        <v>167</v>
      </c>
      <c r="D33" s="480"/>
      <c r="E33" s="481"/>
      <c r="F33" s="433">
        <v>64</v>
      </c>
      <c r="G33" s="432">
        <f>G26+G8</f>
        <v>1593908</v>
      </c>
      <c r="H33" s="432">
        <f>H26+H13+H10+H9</f>
        <v>73875</v>
      </c>
      <c r="J33" s="42"/>
    </row>
    <row r="34" spans="2:10" s="41" customFormat="1" ht="24.75" customHeight="1">
      <c r="B34" s="32" t="s">
        <v>38</v>
      </c>
      <c r="C34" s="479" t="s">
        <v>39</v>
      </c>
      <c r="D34" s="480"/>
      <c r="E34" s="481"/>
      <c r="F34" s="433">
        <v>65</v>
      </c>
      <c r="G34" s="60">
        <f>G35+G36+G37+G38+G39+G40+G41+G42+G43+G44</f>
        <v>135176</v>
      </c>
      <c r="H34" s="60">
        <f>H36+H37+H38+H39+H40+H41+H42+H43+H44</f>
        <v>-73775</v>
      </c>
      <c r="J34" s="42"/>
    </row>
    <row r="35" spans="2:10" s="41" customFormat="1" ht="15.75" customHeight="1">
      <c r="B35" s="50"/>
      <c r="C35" s="70">
        <v>1</v>
      </c>
      <c r="D35" s="71" t="s">
        <v>40</v>
      </c>
      <c r="E35" s="72"/>
      <c r="F35" s="433">
        <v>66</v>
      </c>
      <c r="G35" s="432"/>
      <c r="H35" s="432"/>
      <c r="J35" s="42"/>
    </row>
    <row r="36" spans="2:10" s="41" customFormat="1" ht="15.75" customHeight="1">
      <c r="B36" s="50"/>
      <c r="C36" s="75">
        <v>2</v>
      </c>
      <c r="D36" s="71" t="s">
        <v>41</v>
      </c>
      <c r="E36" s="72"/>
      <c r="F36" s="433">
        <v>67</v>
      </c>
      <c r="G36" s="432"/>
      <c r="H36" s="432"/>
      <c r="J36" s="42"/>
    </row>
    <row r="37" spans="2:10" s="41" customFormat="1" ht="15.75" customHeight="1">
      <c r="B37" s="50"/>
      <c r="C37" s="70">
        <v>3</v>
      </c>
      <c r="D37" s="71" t="s">
        <v>42</v>
      </c>
      <c r="E37" s="72"/>
      <c r="F37" s="433">
        <v>68</v>
      </c>
      <c r="G37" s="432">
        <v>100000</v>
      </c>
      <c r="H37" s="432"/>
      <c r="J37" s="42"/>
    </row>
    <row r="38" spans="2:10" s="41" customFormat="1" ht="15.75" customHeight="1">
      <c r="B38" s="50"/>
      <c r="C38" s="75">
        <v>4</v>
      </c>
      <c r="D38" s="71" t="s">
        <v>43</v>
      </c>
      <c r="E38" s="72"/>
      <c r="F38" s="433">
        <v>69</v>
      </c>
      <c r="G38" s="432"/>
      <c r="H38" s="432"/>
      <c r="J38" s="42"/>
    </row>
    <row r="39" spans="2:10" s="41" customFormat="1" ht="15.75" customHeight="1">
      <c r="B39" s="50"/>
      <c r="C39" s="70">
        <v>5</v>
      </c>
      <c r="D39" s="71" t="s">
        <v>104</v>
      </c>
      <c r="E39" s="72"/>
      <c r="F39" s="433">
        <v>70</v>
      </c>
      <c r="G39" s="432"/>
      <c r="H39" s="432"/>
      <c r="J39" s="42"/>
    </row>
    <row r="40" spans="2:10" s="41" customFormat="1" ht="15.75" customHeight="1">
      <c r="B40" s="50"/>
      <c r="C40" s="75">
        <v>6</v>
      </c>
      <c r="D40" s="71" t="s">
        <v>44</v>
      </c>
      <c r="E40" s="72"/>
      <c r="F40" s="433">
        <v>71</v>
      </c>
      <c r="G40" s="432"/>
      <c r="H40" s="432"/>
      <c r="J40" s="42"/>
    </row>
    <row r="41" spans="2:10" s="41" customFormat="1" ht="15.75" customHeight="1">
      <c r="B41" s="50"/>
      <c r="C41" s="70">
        <v>7</v>
      </c>
      <c r="D41" s="71" t="s">
        <v>45</v>
      </c>
      <c r="E41" s="72"/>
      <c r="F41" s="433">
        <v>72</v>
      </c>
      <c r="G41" s="432"/>
      <c r="H41" s="432"/>
      <c r="J41" s="42"/>
    </row>
    <row r="42" spans="2:10" s="41" customFormat="1" ht="15.75" customHeight="1">
      <c r="B42" s="50"/>
      <c r="C42" s="75">
        <v>8</v>
      </c>
      <c r="D42" s="71" t="s">
        <v>46</v>
      </c>
      <c r="E42" s="72"/>
      <c r="F42" s="433">
        <v>73</v>
      </c>
      <c r="G42" s="432"/>
      <c r="H42" s="432"/>
      <c r="J42" s="42"/>
    </row>
    <row r="43" spans="2:10" s="41" customFormat="1" ht="15.75" customHeight="1">
      <c r="B43" s="50"/>
      <c r="C43" s="70">
        <v>9</v>
      </c>
      <c r="D43" s="71" t="s">
        <v>47</v>
      </c>
      <c r="E43" s="72"/>
      <c r="F43" s="433">
        <v>74</v>
      </c>
      <c r="G43" s="432"/>
      <c r="H43" s="432">
        <v>-73775</v>
      </c>
      <c r="J43" s="42"/>
    </row>
    <row r="44" spans="2:10" s="41" customFormat="1" ht="15.75" customHeight="1">
      <c r="B44" s="50"/>
      <c r="C44" s="75">
        <v>10</v>
      </c>
      <c r="D44" s="71" t="s">
        <v>48</v>
      </c>
      <c r="E44" s="72"/>
      <c r="F44" s="433">
        <v>75</v>
      </c>
      <c r="G44" s="432">
        <f>'[1]Rezultati'!F30</f>
        <v>35176</v>
      </c>
      <c r="H44" s="432"/>
      <c r="J44" s="42"/>
    </row>
    <row r="45" spans="2:10" s="41" customFormat="1" ht="24.75" customHeight="1">
      <c r="B45" s="50"/>
      <c r="C45" s="479" t="s">
        <v>49</v>
      </c>
      <c r="D45" s="480"/>
      <c r="E45" s="481"/>
      <c r="F45" s="433">
        <v>76</v>
      </c>
      <c r="G45" s="74">
        <f>G33+G34</f>
        <v>1729084</v>
      </c>
      <c r="H45" s="74">
        <f>H33+H34</f>
        <v>100</v>
      </c>
      <c r="J45" s="42"/>
    </row>
    <row r="46" spans="2:8" s="41" customFormat="1" ht="15.75" customHeight="1">
      <c r="B46" s="477" t="s">
        <v>491</v>
      </c>
      <c r="C46" s="477"/>
      <c r="D46" s="477"/>
      <c r="E46" s="477"/>
      <c r="F46" s="477"/>
      <c r="G46" s="477"/>
      <c r="H46" s="435"/>
    </row>
    <row r="47" spans="2:8" s="41" customFormat="1" ht="15.75" customHeight="1">
      <c r="B47" s="130"/>
      <c r="C47" s="130"/>
      <c r="D47" s="436"/>
      <c r="E47" s="53"/>
      <c r="F47" s="53"/>
      <c r="G47" s="435"/>
      <c r="H47" s="435"/>
    </row>
    <row r="48" spans="2:8" s="41" customFormat="1" ht="15.75" customHeight="1">
      <c r="B48" s="130"/>
      <c r="C48" s="130"/>
      <c r="D48" s="436"/>
      <c r="E48" s="53"/>
      <c r="F48" s="53"/>
      <c r="G48" s="435"/>
      <c r="H48" s="435"/>
    </row>
    <row r="49" spans="2:8" s="41" customFormat="1" ht="15.75" customHeight="1">
      <c r="B49" s="130"/>
      <c r="C49" s="130"/>
      <c r="D49" s="436"/>
      <c r="E49" s="53"/>
      <c r="F49" s="53"/>
      <c r="G49" s="435"/>
      <c r="H49" s="435"/>
    </row>
    <row r="50" spans="2:8" s="41" customFormat="1" ht="15.75" customHeight="1">
      <c r="B50" s="130"/>
      <c r="C50" s="130"/>
      <c r="D50" s="436"/>
      <c r="E50" s="53"/>
      <c r="F50" s="53"/>
      <c r="G50" s="435"/>
      <c r="H50" s="435"/>
    </row>
    <row r="51" spans="2:8" s="41" customFormat="1" ht="15.75" customHeight="1">
      <c r="B51" s="130"/>
      <c r="C51" s="130"/>
      <c r="D51" s="436"/>
      <c r="E51" s="53"/>
      <c r="F51" s="53"/>
      <c r="G51" s="435"/>
      <c r="H51" s="435"/>
    </row>
    <row r="52" spans="2:8" s="41" customFormat="1" ht="15.75" customHeight="1">
      <c r="B52" s="130"/>
      <c r="C52" s="130"/>
      <c r="D52" s="436"/>
      <c r="E52" s="53"/>
      <c r="F52" s="53"/>
      <c r="G52" s="435"/>
      <c r="H52" s="435"/>
    </row>
    <row r="53" spans="2:8" s="41" customFormat="1" ht="15.75" customHeight="1">
      <c r="B53" s="130"/>
      <c r="C53" s="130"/>
      <c r="D53" s="436"/>
      <c r="E53" s="53"/>
      <c r="F53" s="53"/>
      <c r="G53" s="435"/>
      <c r="H53" s="435"/>
    </row>
    <row r="54" spans="2:8" s="41" customFormat="1" ht="15.75" customHeight="1">
      <c r="B54" s="130"/>
      <c r="C54" s="130"/>
      <c r="D54" s="436"/>
      <c r="E54" s="53"/>
      <c r="F54" s="53"/>
      <c r="G54" s="435"/>
      <c r="H54" s="435"/>
    </row>
    <row r="55" spans="2:8" s="41" customFormat="1" ht="15.75" customHeight="1">
      <c r="B55" s="130"/>
      <c r="C55" s="130"/>
      <c r="D55" s="130"/>
      <c r="E55" s="130"/>
      <c r="F55" s="53"/>
      <c r="G55" s="435"/>
      <c r="H55" s="435"/>
    </row>
    <row r="56" spans="2:8" ht="12.75">
      <c r="B56" s="113"/>
      <c r="C56" s="113"/>
      <c r="D56" s="437"/>
      <c r="E56" s="103"/>
      <c r="F56" s="103"/>
      <c r="G56" s="438"/>
      <c r="H56" s="438"/>
    </row>
  </sheetData>
  <sheetProtection password="C65F" sheet="1" formatCells="0" formatColumns="0" formatRows="0" insertColumns="0" insertRows="0" insertHyperlinks="0" deleteColumns="0" deleteRows="0" sort="0" autoFilter="0" pivotTables="0"/>
  <mergeCells count="10">
    <mergeCell ref="B4:H4"/>
    <mergeCell ref="C33:E33"/>
    <mergeCell ref="C8:E8"/>
    <mergeCell ref="F6:F7"/>
    <mergeCell ref="B46:G46"/>
    <mergeCell ref="C34:E34"/>
    <mergeCell ref="C45:E45"/>
    <mergeCell ref="B6:B7"/>
    <mergeCell ref="C6:E7"/>
    <mergeCell ref="C26:E26"/>
  </mergeCells>
  <printOptions horizontalCentered="1" verticalCentered="1"/>
  <pageMargins left="0" right="0" top="0" bottom="0" header="0.34" footer="0.3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A22">
      <selection activeCell="F30" sqref="F30"/>
    </sheetView>
  </sheetViews>
  <sheetFormatPr defaultColWidth="9.140625" defaultRowHeight="12.75"/>
  <cols>
    <col min="1" max="1" width="4.7109375" style="8" customWidth="1"/>
    <col min="2" max="2" width="3.7109375" style="23" customWidth="1"/>
    <col min="3" max="3" width="5.28125" style="23" customWidth="1"/>
    <col min="4" max="4" width="2.7109375" style="23" customWidth="1"/>
    <col min="5" max="5" width="51.7109375" style="8" customWidth="1"/>
    <col min="6" max="6" width="14.8515625" style="24" customWidth="1"/>
    <col min="7" max="7" width="14.00390625" style="24" customWidth="1"/>
    <col min="8" max="8" width="1.421875" style="8" customWidth="1"/>
    <col min="9" max="16384" width="9.140625" style="8" customWidth="1"/>
  </cols>
  <sheetData>
    <row r="2" spans="2:7" s="41" customFormat="1" ht="18.75">
      <c r="B2" s="61" t="s">
        <v>488</v>
      </c>
      <c r="C2" s="26"/>
      <c r="D2" s="26"/>
      <c r="E2" s="27"/>
      <c r="G2" s="59" t="s">
        <v>159</v>
      </c>
    </row>
    <row r="3" spans="2:7" s="41" customFormat="1" ht="7.5" customHeight="1">
      <c r="B3" s="25"/>
      <c r="C3" s="25"/>
      <c r="D3" s="26"/>
      <c r="E3" s="27"/>
      <c r="F3" s="45"/>
      <c r="G3" s="42"/>
    </row>
    <row r="4" spans="2:7" s="41" customFormat="1" ht="29.25" customHeight="1">
      <c r="B4" s="493" t="s">
        <v>279</v>
      </c>
      <c r="C4" s="493"/>
      <c r="D4" s="493"/>
      <c r="E4" s="493"/>
      <c r="F4" s="493"/>
      <c r="G4" s="493"/>
    </row>
    <row r="5" spans="2:7" s="41" customFormat="1" ht="18.75" customHeight="1">
      <c r="B5" s="521" t="s">
        <v>118</v>
      </c>
      <c r="C5" s="521"/>
      <c r="D5" s="521"/>
      <c r="E5" s="521"/>
      <c r="F5" s="521"/>
      <c r="G5" s="521"/>
    </row>
    <row r="6" ht="7.5" customHeight="1"/>
    <row r="7" spans="2:7" s="41" customFormat="1" ht="15.75" customHeight="1">
      <c r="B7" s="511" t="s">
        <v>2</v>
      </c>
      <c r="C7" s="505" t="s">
        <v>119</v>
      </c>
      <c r="D7" s="506"/>
      <c r="E7" s="507"/>
      <c r="F7" s="34" t="s">
        <v>120</v>
      </c>
      <c r="G7" s="34" t="s">
        <v>120</v>
      </c>
    </row>
    <row r="8" spans="2:7" s="41" customFormat="1" ht="15.75" customHeight="1">
      <c r="B8" s="512"/>
      <c r="C8" s="508"/>
      <c r="D8" s="509"/>
      <c r="E8" s="510"/>
      <c r="F8" s="35" t="s">
        <v>121</v>
      </c>
      <c r="G8" s="36" t="s">
        <v>123</v>
      </c>
    </row>
    <row r="9" spans="2:9" s="41" customFormat="1" ht="24.75" customHeight="1">
      <c r="B9" s="50">
        <v>1</v>
      </c>
      <c r="C9" s="513" t="s">
        <v>51</v>
      </c>
      <c r="D9" s="514"/>
      <c r="E9" s="515"/>
      <c r="F9" s="88">
        <v>39084</v>
      </c>
      <c r="G9" s="88">
        <v>0</v>
      </c>
      <c r="I9" s="42"/>
    </row>
    <row r="10" spans="2:7" s="41" customFormat="1" ht="24.75" customHeight="1">
      <c r="B10" s="50">
        <v>2</v>
      </c>
      <c r="C10" s="513" t="s">
        <v>52</v>
      </c>
      <c r="D10" s="514"/>
      <c r="E10" s="515"/>
      <c r="F10" s="88"/>
      <c r="G10" s="88"/>
    </row>
    <row r="11" spans="2:7" s="41" customFormat="1" ht="24.75" customHeight="1">
      <c r="B11" s="425">
        <v>3</v>
      </c>
      <c r="C11" s="513" t="s">
        <v>133</v>
      </c>
      <c r="D11" s="514"/>
      <c r="E11" s="515"/>
      <c r="F11" s="439"/>
      <c r="G11" s="439"/>
    </row>
    <row r="12" spans="2:9" s="41" customFormat="1" ht="24.75" customHeight="1">
      <c r="B12" s="425">
        <v>4</v>
      </c>
      <c r="C12" s="513" t="s">
        <v>105</v>
      </c>
      <c r="D12" s="514"/>
      <c r="E12" s="515"/>
      <c r="F12" s="87"/>
      <c r="G12" s="87"/>
      <c r="I12" s="42"/>
    </row>
    <row r="13" spans="2:7" s="41" customFormat="1" ht="24.75" customHeight="1">
      <c r="B13" s="425">
        <v>5</v>
      </c>
      <c r="C13" s="513" t="s">
        <v>106</v>
      </c>
      <c r="D13" s="514"/>
      <c r="E13" s="515"/>
      <c r="F13" s="87">
        <f>F14+F15</f>
        <v>0</v>
      </c>
      <c r="G13" s="87"/>
    </row>
    <row r="14" spans="2:7" s="41" customFormat="1" ht="24.75" customHeight="1">
      <c r="B14" s="425"/>
      <c r="C14" s="440"/>
      <c r="D14" s="519" t="s">
        <v>107</v>
      </c>
      <c r="E14" s="520"/>
      <c r="F14" s="439"/>
      <c r="G14" s="439"/>
    </row>
    <row r="15" spans="2:7" s="41" customFormat="1" ht="24.75" customHeight="1">
      <c r="B15" s="425"/>
      <c r="C15" s="440"/>
      <c r="D15" s="519" t="s">
        <v>108</v>
      </c>
      <c r="E15" s="520"/>
      <c r="F15" s="439"/>
      <c r="G15" s="439"/>
    </row>
    <row r="16" spans="2:7" s="41" customFormat="1" ht="24.75" customHeight="1">
      <c r="B16" s="50">
        <v>6</v>
      </c>
      <c r="C16" s="513" t="s">
        <v>109</v>
      </c>
      <c r="D16" s="514"/>
      <c r="E16" s="515"/>
      <c r="F16" s="441"/>
      <c r="G16" s="441"/>
    </row>
    <row r="17" spans="2:7" s="41" customFormat="1" ht="24.75" customHeight="1">
      <c r="B17" s="50">
        <v>7</v>
      </c>
      <c r="C17" s="513" t="s">
        <v>110</v>
      </c>
      <c r="D17" s="514"/>
      <c r="E17" s="515"/>
      <c r="F17" s="88"/>
      <c r="G17" s="88"/>
    </row>
    <row r="18" spans="2:9" s="41" customFormat="1" ht="39.75" customHeight="1">
      <c r="B18" s="50">
        <v>8</v>
      </c>
      <c r="C18" s="479" t="s">
        <v>111</v>
      </c>
      <c r="D18" s="480"/>
      <c r="E18" s="481"/>
      <c r="F18" s="441">
        <f>F12+F13+F16+F17</f>
        <v>0</v>
      </c>
      <c r="G18" s="441">
        <v>0</v>
      </c>
      <c r="I18" s="42"/>
    </row>
    <row r="19" spans="2:7" s="41" customFormat="1" ht="39.75" customHeight="1">
      <c r="B19" s="50">
        <v>9</v>
      </c>
      <c r="C19" s="502" t="s">
        <v>112</v>
      </c>
      <c r="D19" s="503"/>
      <c r="E19" s="504"/>
      <c r="F19" s="441">
        <f>F9+F18</f>
        <v>39084</v>
      </c>
      <c r="G19" s="441"/>
    </row>
    <row r="20" spans="2:7" s="41" customFormat="1" ht="24.75" customHeight="1">
      <c r="B20" s="50">
        <v>10</v>
      </c>
      <c r="C20" s="513" t="s">
        <v>53</v>
      </c>
      <c r="D20" s="514"/>
      <c r="E20" s="515"/>
      <c r="F20" s="441"/>
      <c r="G20" s="441"/>
    </row>
    <row r="21" spans="2:7" s="41" customFormat="1" ht="24.75" customHeight="1">
      <c r="B21" s="50">
        <v>11</v>
      </c>
      <c r="C21" s="513" t="s">
        <v>113</v>
      </c>
      <c r="D21" s="514"/>
      <c r="E21" s="515"/>
      <c r="F21" s="441"/>
      <c r="G21" s="441"/>
    </row>
    <row r="22" spans="2:7" s="41" customFormat="1" ht="24.75" customHeight="1">
      <c r="B22" s="50">
        <v>12</v>
      </c>
      <c r="C22" s="513" t="s">
        <v>54</v>
      </c>
      <c r="D22" s="514"/>
      <c r="E22" s="515"/>
      <c r="F22" s="441">
        <f>F23+F26+F24+F25</f>
        <v>0</v>
      </c>
      <c r="G22" s="441"/>
    </row>
    <row r="23" spans="2:7" s="41" customFormat="1" ht="24.75" customHeight="1">
      <c r="B23" s="50"/>
      <c r="C23" s="442">
        <v>121</v>
      </c>
      <c r="D23" s="519" t="s">
        <v>55</v>
      </c>
      <c r="E23" s="520"/>
      <c r="F23" s="441"/>
      <c r="G23" s="441"/>
    </row>
    <row r="24" spans="2:7" s="41" customFormat="1" ht="24.75" customHeight="1">
      <c r="B24" s="50"/>
      <c r="C24" s="440">
        <v>122</v>
      </c>
      <c r="D24" s="519" t="s">
        <v>114</v>
      </c>
      <c r="E24" s="520"/>
      <c r="F24" s="441"/>
      <c r="G24" s="441"/>
    </row>
    <row r="25" spans="2:7" s="41" customFormat="1" ht="24.75" customHeight="1">
      <c r="B25" s="50"/>
      <c r="C25" s="440">
        <v>123</v>
      </c>
      <c r="D25" s="519" t="s">
        <v>56</v>
      </c>
      <c r="E25" s="520"/>
      <c r="F25" s="441"/>
      <c r="G25" s="441"/>
    </row>
    <row r="26" spans="2:7" s="41" customFormat="1" ht="24.75" customHeight="1">
      <c r="B26" s="50"/>
      <c r="C26" s="440">
        <v>124</v>
      </c>
      <c r="D26" s="519" t="s">
        <v>57</v>
      </c>
      <c r="E26" s="520"/>
      <c r="F26" s="441"/>
      <c r="G26" s="441"/>
    </row>
    <row r="27" spans="2:7" s="41" customFormat="1" ht="32.25" customHeight="1">
      <c r="B27" s="50">
        <v>13</v>
      </c>
      <c r="C27" s="502" t="s">
        <v>58</v>
      </c>
      <c r="D27" s="503"/>
      <c r="E27" s="504"/>
      <c r="F27" s="441">
        <f>F20+F21+F22</f>
        <v>0</v>
      </c>
      <c r="G27" s="441"/>
    </row>
    <row r="28" spans="2:7" s="41" customFormat="1" ht="39.75" customHeight="1">
      <c r="B28" s="50">
        <v>14</v>
      </c>
      <c r="C28" s="502" t="s">
        <v>116</v>
      </c>
      <c r="D28" s="503"/>
      <c r="E28" s="504"/>
      <c r="F28" s="441">
        <f>F19+F27</f>
        <v>39084</v>
      </c>
      <c r="G28" s="441">
        <v>0</v>
      </c>
    </row>
    <row r="29" spans="2:7" s="41" customFormat="1" ht="24.75" customHeight="1">
      <c r="B29" s="50">
        <v>15</v>
      </c>
      <c r="C29" s="513" t="s">
        <v>59</v>
      </c>
      <c r="D29" s="514"/>
      <c r="E29" s="515"/>
      <c r="F29" s="441">
        <v>3908</v>
      </c>
      <c r="G29" s="441">
        <v>0</v>
      </c>
    </row>
    <row r="30" spans="2:7" s="41" customFormat="1" ht="39.75" customHeight="1">
      <c r="B30" s="50">
        <v>16</v>
      </c>
      <c r="C30" s="502" t="s">
        <v>117</v>
      </c>
      <c r="D30" s="503"/>
      <c r="E30" s="504"/>
      <c r="F30" s="76">
        <f>F28-F29</f>
        <v>35176</v>
      </c>
      <c r="G30" s="76">
        <v>0</v>
      </c>
    </row>
    <row r="31" spans="2:7" s="41" customFormat="1" ht="24.75" customHeight="1">
      <c r="B31" s="50">
        <v>17</v>
      </c>
      <c r="C31" s="516" t="s">
        <v>115</v>
      </c>
      <c r="D31" s="517"/>
      <c r="E31" s="518"/>
      <c r="F31" s="441"/>
      <c r="G31" s="441"/>
    </row>
    <row r="32" spans="1:7" s="41" customFormat="1" ht="15.75" customHeight="1">
      <c r="A32" s="477" t="s">
        <v>491</v>
      </c>
      <c r="B32" s="477"/>
      <c r="C32" s="477"/>
      <c r="D32" s="477"/>
      <c r="E32" s="477"/>
      <c r="F32" s="477"/>
      <c r="G32" s="435"/>
    </row>
  </sheetData>
  <sheetProtection password="C65F" sheet="1" formatCells="0" formatColumns="0" formatRows="0" insertColumns="0" insertRows="0" insertHyperlinks="0" deleteColumns="0" deleteRows="0" sort="0" autoFilter="0" pivotTables="0"/>
  <mergeCells count="28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12:E12"/>
    <mergeCell ref="C21:E21"/>
    <mergeCell ref="C31:E31"/>
    <mergeCell ref="C30:E30"/>
    <mergeCell ref="C13:E13"/>
    <mergeCell ref="D14:E14"/>
    <mergeCell ref="D15:E15"/>
    <mergeCell ref="C16:E16"/>
    <mergeCell ref="A32:F32"/>
    <mergeCell ref="B4:G4"/>
    <mergeCell ref="C27:E27"/>
    <mergeCell ref="C7:E8"/>
    <mergeCell ref="B7:B8"/>
    <mergeCell ref="C18:E18"/>
    <mergeCell ref="C19:E19"/>
    <mergeCell ref="C9:E9"/>
    <mergeCell ref="C10:E10"/>
    <mergeCell ref="C11:E11"/>
  </mergeCells>
  <printOptions horizontalCentered="1" verticalCentered="1"/>
  <pageMargins left="0" right="0" top="0" bottom="0" header="0.29" footer="0.2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B4" sqref="B4:G4"/>
    </sheetView>
  </sheetViews>
  <sheetFormatPr defaultColWidth="9.140625" defaultRowHeight="12.75"/>
  <cols>
    <col min="1" max="1" width="6.8515625" style="8" customWidth="1"/>
    <col min="2" max="3" width="3.7109375" style="23" customWidth="1"/>
    <col min="4" max="4" width="3.57421875" style="23" customWidth="1"/>
    <col min="5" max="5" width="48.7109375" style="8" customWidth="1"/>
    <col min="6" max="6" width="14.28125" style="24" customWidth="1"/>
    <col min="7" max="7" width="15.421875" style="24" customWidth="1"/>
    <col min="8" max="8" width="11.57421875" style="8" customWidth="1"/>
    <col min="9" max="16384" width="9.140625" style="8" customWidth="1"/>
  </cols>
  <sheetData>
    <row r="1" spans="2:7" s="41" customFormat="1" ht="18.75">
      <c r="B1" s="61"/>
      <c r="C1" s="61" t="s">
        <v>488</v>
      </c>
      <c r="D1" s="26"/>
      <c r="E1" s="27"/>
      <c r="G1" s="59" t="s">
        <v>161</v>
      </c>
    </row>
    <row r="2" spans="2:7" s="41" customFormat="1" ht="7.5" customHeight="1">
      <c r="B2" s="25"/>
      <c r="C2" s="25"/>
      <c r="D2" s="26"/>
      <c r="E2" s="27"/>
      <c r="F2" s="43"/>
      <c r="G2" s="44"/>
    </row>
    <row r="3" spans="2:7" s="41" customFormat="1" ht="8.25" customHeight="1">
      <c r="B3" s="25"/>
      <c r="C3" s="25"/>
      <c r="D3" s="26"/>
      <c r="E3" s="27"/>
      <c r="F3" s="45"/>
      <c r="G3" s="42"/>
    </row>
    <row r="4" spans="2:7" s="41" customFormat="1" ht="18" customHeight="1">
      <c r="B4" s="493" t="s">
        <v>285</v>
      </c>
      <c r="C4" s="493"/>
      <c r="D4" s="493"/>
      <c r="E4" s="493"/>
      <c r="F4" s="493"/>
      <c r="G4" s="493"/>
    </row>
    <row r="5" ht="6.75" customHeight="1"/>
    <row r="6" spans="2:7" s="41" customFormat="1" ht="15.75" customHeight="1">
      <c r="B6" s="522" t="s">
        <v>2</v>
      </c>
      <c r="C6" s="505" t="s">
        <v>134</v>
      </c>
      <c r="D6" s="506"/>
      <c r="E6" s="507"/>
      <c r="F6" s="46" t="s">
        <v>120</v>
      </c>
      <c r="G6" s="46" t="s">
        <v>120</v>
      </c>
    </row>
    <row r="7" spans="2:7" s="41" customFormat="1" ht="15.75" customHeight="1">
      <c r="B7" s="523"/>
      <c r="C7" s="508"/>
      <c r="D7" s="509"/>
      <c r="E7" s="510"/>
      <c r="F7" s="48" t="s">
        <v>121</v>
      </c>
      <c r="G7" s="49" t="s">
        <v>123</v>
      </c>
    </row>
    <row r="8" spans="2:7" s="41" customFormat="1" ht="24.75" customHeight="1">
      <c r="B8" s="50"/>
      <c r="C8" s="37" t="s">
        <v>135</v>
      </c>
      <c r="D8" s="38"/>
      <c r="E8" s="33"/>
      <c r="F8" s="60">
        <f>F9+F10+F15+F17+F18+F20+F21-F22</f>
        <v>448238</v>
      </c>
      <c r="G8" s="60">
        <f>G9+G10+G15+G17+G18+G20+G21-G22</f>
        <v>0</v>
      </c>
    </row>
    <row r="9" spans="2:7" s="41" customFormat="1" ht="19.5" customHeight="1">
      <c r="B9" s="50"/>
      <c r="C9" s="37"/>
      <c r="D9" s="78" t="s">
        <v>122</v>
      </c>
      <c r="E9" s="78"/>
      <c r="F9" s="60">
        <f>'[1]Rezultati'!F28</f>
        <v>39084</v>
      </c>
      <c r="G9" s="60">
        <f>'[1]Rezultati'!G28</f>
        <v>0</v>
      </c>
    </row>
    <row r="10" spans="2:7" s="41" customFormat="1" ht="19.5" customHeight="1">
      <c r="B10" s="50"/>
      <c r="C10" s="39"/>
      <c r="D10" s="79" t="s">
        <v>136</v>
      </c>
      <c r="E10" s="80"/>
      <c r="F10" s="60">
        <f>F11+F12+F13+F14</f>
        <v>0</v>
      </c>
      <c r="G10" s="60">
        <f>G11+G12+G13+G14</f>
        <v>0</v>
      </c>
    </row>
    <row r="11" spans="2:7" s="41" customFormat="1" ht="19.5" customHeight="1">
      <c r="B11" s="50"/>
      <c r="C11" s="37"/>
      <c r="D11" s="38"/>
      <c r="E11" s="52" t="s">
        <v>137</v>
      </c>
      <c r="F11" s="60"/>
      <c r="G11" s="60"/>
    </row>
    <row r="12" spans="2:7" s="41" customFormat="1" ht="19.5" customHeight="1">
      <c r="B12" s="50"/>
      <c r="C12" s="37"/>
      <c r="D12" s="38"/>
      <c r="E12" s="52" t="s">
        <v>138</v>
      </c>
      <c r="F12" s="60"/>
      <c r="G12" s="60"/>
    </row>
    <row r="13" spans="2:7" s="41" customFormat="1" ht="19.5" customHeight="1">
      <c r="B13" s="50"/>
      <c r="C13" s="37"/>
      <c r="D13" s="38"/>
      <c r="E13" s="52" t="s">
        <v>139</v>
      </c>
      <c r="F13" s="60"/>
      <c r="G13" s="60"/>
    </row>
    <row r="14" spans="2:7" s="41" customFormat="1" ht="19.5" customHeight="1">
      <c r="B14" s="50"/>
      <c r="C14" s="37"/>
      <c r="D14" s="38"/>
      <c r="E14" s="52" t="s">
        <v>140</v>
      </c>
      <c r="F14" s="60"/>
      <c r="G14" s="60"/>
    </row>
    <row r="15" spans="2:7" s="53" customFormat="1" ht="19.5" customHeight="1">
      <c r="B15" s="524"/>
      <c r="C15" s="505"/>
      <c r="D15" s="81" t="s">
        <v>141</v>
      </c>
      <c r="E15" s="82"/>
      <c r="F15" s="87">
        <f>'[1]Aktivet'!H12-'[1]Aktivet'!G12</f>
        <v>-106971</v>
      </c>
      <c r="G15" s="87"/>
    </row>
    <row r="16" spans="2:7" s="53" customFormat="1" ht="19.5" customHeight="1">
      <c r="B16" s="525"/>
      <c r="C16" s="508"/>
      <c r="D16" s="83" t="s">
        <v>142</v>
      </c>
      <c r="E16" s="82"/>
      <c r="F16" s="223"/>
      <c r="G16" s="223"/>
    </row>
    <row r="17" spans="2:7" s="41" customFormat="1" ht="19.5" customHeight="1">
      <c r="B17" s="47"/>
      <c r="C17" s="37"/>
      <c r="D17" s="78" t="s">
        <v>143</v>
      </c>
      <c r="E17" s="78"/>
      <c r="F17" s="176"/>
      <c r="G17" s="176"/>
    </row>
    <row r="18" spans="2:7" s="41" customFormat="1" ht="19.5" customHeight="1">
      <c r="B18" s="522"/>
      <c r="C18" s="505"/>
      <c r="D18" s="81" t="s">
        <v>144</v>
      </c>
      <c r="E18" s="81"/>
      <c r="F18" s="87">
        <f>'[1]Pasivet'!G13-'[1]Pasivet'!H13</f>
        <v>520033</v>
      </c>
      <c r="G18" s="87"/>
    </row>
    <row r="19" spans="2:7" s="41" customFormat="1" ht="19.5" customHeight="1">
      <c r="B19" s="523"/>
      <c r="C19" s="508"/>
      <c r="D19" s="79" t="s">
        <v>145</v>
      </c>
      <c r="E19" s="79"/>
      <c r="F19" s="223"/>
      <c r="G19" s="223"/>
    </row>
    <row r="20" spans="2:7" s="41" customFormat="1" ht="19.5" customHeight="1">
      <c r="B20" s="50"/>
      <c r="C20" s="37"/>
      <c r="D20" s="78" t="s">
        <v>146</v>
      </c>
      <c r="E20" s="78"/>
      <c r="F20" s="175"/>
      <c r="G20" s="175"/>
    </row>
    <row r="21" spans="2:7" s="41" customFormat="1" ht="19.5" customHeight="1">
      <c r="B21" s="50"/>
      <c r="C21" s="37"/>
      <c r="D21" s="78" t="s">
        <v>67</v>
      </c>
      <c r="E21" s="78"/>
      <c r="F21" s="60"/>
      <c r="G21" s="60"/>
    </row>
    <row r="22" spans="2:7" s="41" customFormat="1" ht="19.5" customHeight="1">
      <c r="B22" s="50"/>
      <c r="C22" s="37"/>
      <c r="D22" s="78" t="s">
        <v>68</v>
      </c>
      <c r="E22" s="78"/>
      <c r="F22" s="60">
        <f>'[1]Rezultati'!F29</f>
        <v>3908</v>
      </c>
      <c r="G22" s="60">
        <f>'[1]Rezultati'!G29</f>
        <v>0</v>
      </c>
    </row>
    <row r="23" spans="2:7" s="41" customFormat="1" ht="19.5" customHeight="1">
      <c r="B23" s="50"/>
      <c r="C23" s="37"/>
      <c r="D23" s="31" t="s">
        <v>147</v>
      </c>
      <c r="E23" s="51"/>
      <c r="F23" s="60"/>
      <c r="G23" s="60"/>
    </row>
    <row r="24" spans="2:7" s="41" customFormat="1" ht="24.75" customHeight="1">
      <c r="B24" s="50"/>
      <c r="C24" s="40" t="s">
        <v>69</v>
      </c>
      <c r="D24" s="38"/>
      <c r="E24" s="51"/>
      <c r="F24" s="60">
        <f>F26+F27+F28</f>
        <v>-573942</v>
      </c>
      <c r="G24" s="60">
        <f>G26+G27+G28</f>
        <v>0</v>
      </c>
    </row>
    <row r="25" spans="2:7" s="41" customFormat="1" ht="19.5" customHeight="1">
      <c r="B25" s="50"/>
      <c r="C25" s="37"/>
      <c r="D25" s="78" t="s">
        <v>148</v>
      </c>
      <c r="E25" s="51"/>
      <c r="F25" s="60"/>
      <c r="G25" s="60"/>
    </row>
    <row r="26" spans="2:8" s="41" customFormat="1" ht="19.5" customHeight="1">
      <c r="B26" s="50"/>
      <c r="C26" s="37"/>
      <c r="D26" s="78" t="s">
        <v>70</v>
      </c>
      <c r="E26" s="51"/>
      <c r="F26" s="60">
        <f>'[1]Aktivet'!H33-'[1]Aktivet'!G33</f>
        <v>-573942</v>
      </c>
      <c r="G26" s="60"/>
      <c r="H26" s="42"/>
    </row>
    <row r="27" spans="2:8" s="41" customFormat="1" ht="19.5" customHeight="1">
      <c r="B27" s="50"/>
      <c r="C27" s="28"/>
      <c r="D27" s="78" t="s">
        <v>71</v>
      </c>
      <c r="E27" s="51"/>
      <c r="F27" s="60"/>
      <c r="G27" s="60"/>
      <c r="H27" s="42"/>
    </row>
    <row r="28" spans="2:8" s="41" customFormat="1" ht="19.5" customHeight="1">
      <c r="B28" s="50"/>
      <c r="C28" s="54"/>
      <c r="D28" s="78" t="s">
        <v>72</v>
      </c>
      <c r="E28" s="51"/>
      <c r="F28" s="60"/>
      <c r="G28" s="60"/>
      <c r="H28" s="42"/>
    </row>
    <row r="29" spans="2:8" s="41" customFormat="1" ht="19.5" customHeight="1">
      <c r="B29" s="50"/>
      <c r="C29" s="54"/>
      <c r="D29" s="78" t="s">
        <v>73</v>
      </c>
      <c r="E29" s="51"/>
      <c r="F29" s="60"/>
      <c r="G29" s="60"/>
      <c r="H29" s="42"/>
    </row>
    <row r="30" spans="2:8" s="41" customFormat="1" ht="19.5" customHeight="1">
      <c r="B30" s="50"/>
      <c r="C30" s="54"/>
      <c r="D30" s="31" t="s">
        <v>74</v>
      </c>
      <c r="E30" s="51"/>
      <c r="F30" s="60">
        <f>SUM(F25:F29)</f>
        <v>-573942</v>
      </c>
      <c r="G30" s="60">
        <f>SUM(G25:G29)</f>
        <v>0</v>
      </c>
      <c r="H30" s="42"/>
    </row>
    <row r="31" spans="2:8" s="41" customFormat="1" ht="24.75" customHeight="1">
      <c r="B31" s="50"/>
      <c r="C31" s="37" t="s">
        <v>75</v>
      </c>
      <c r="D31" s="55"/>
      <c r="E31" s="51"/>
      <c r="F31" s="60">
        <f>F32+F33+F34+F35</f>
        <v>499999</v>
      </c>
      <c r="G31" s="60">
        <f>G32+G33</f>
        <v>0</v>
      </c>
      <c r="H31" s="42"/>
    </row>
    <row r="32" spans="2:8" s="41" customFormat="1" ht="19.5" customHeight="1">
      <c r="B32" s="50"/>
      <c r="C32" s="54"/>
      <c r="D32" s="78" t="s">
        <v>171</v>
      </c>
      <c r="E32" s="51"/>
      <c r="F32" s="60">
        <v>100000</v>
      </c>
      <c r="G32" s="60"/>
      <c r="H32" s="42"/>
    </row>
    <row r="33" spans="2:7" s="41" customFormat="1" ht="19.5" customHeight="1">
      <c r="B33" s="50"/>
      <c r="C33" s="54"/>
      <c r="D33" s="78" t="s">
        <v>280</v>
      </c>
      <c r="E33" s="51"/>
      <c r="F33" s="60">
        <f>'[1]Aktivet'!H31-'[1]Aktivet'!G31</f>
        <v>-673776</v>
      </c>
      <c r="G33" s="60"/>
    </row>
    <row r="34" spans="2:7" s="41" customFormat="1" ht="19.5" customHeight="1">
      <c r="B34" s="50"/>
      <c r="C34" s="54"/>
      <c r="D34" s="78" t="s">
        <v>288</v>
      </c>
      <c r="E34" s="51"/>
      <c r="F34" s="60">
        <f>'[1]Pasivet'!G28</f>
        <v>1000000</v>
      </c>
      <c r="G34" s="60"/>
    </row>
    <row r="35" spans="2:7" s="41" customFormat="1" ht="19.5" customHeight="1">
      <c r="B35" s="50"/>
      <c r="C35" s="54"/>
      <c r="D35" s="78" t="s">
        <v>492</v>
      </c>
      <c r="E35" s="51"/>
      <c r="F35" s="60">
        <v>73775</v>
      </c>
      <c r="G35" s="60"/>
    </row>
    <row r="36" spans="2:7" s="41" customFormat="1" ht="19.5" customHeight="1">
      <c r="B36" s="50"/>
      <c r="C36" s="54"/>
      <c r="D36" s="31" t="s">
        <v>149</v>
      </c>
      <c r="E36" s="51"/>
      <c r="F36" s="60"/>
      <c r="G36" s="60"/>
    </row>
    <row r="37" spans="2:7" ht="25.5" customHeight="1">
      <c r="B37" s="56"/>
      <c r="C37" s="40" t="s">
        <v>76</v>
      </c>
      <c r="D37" s="56"/>
      <c r="E37" s="57"/>
      <c r="F37" s="77">
        <f>F8+F31+F24</f>
        <v>374295</v>
      </c>
      <c r="G37" s="77">
        <f>G8+G31-G24</f>
        <v>0</v>
      </c>
    </row>
    <row r="38" spans="2:7" ht="25.5" customHeight="1">
      <c r="B38" s="56"/>
      <c r="C38" s="40" t="s">
        <v>77</v>
      </c>
      <c r="D38" s="56"/>
      <c r="E38" s="57"/>
      <c r="F38" s="77">
        <v>100</v>
      </c>
      <c r="G38" s="77"/>
    </row>
    <row r="39" spans="2:7" ht="25.5" customHeight="1">
      <c r="B39" s="56"/>
      <c r="C39" s="40" t="s">
        <v>78</v>
      </c>
      <c r="D39" s="56"/>
      <c r="E39" s="57"/>
      <c r="F39" s="77">
        <f>'[1]Aktivet'!G8</f>
        <v>374395</v>
      </c>
      <c r="G39" s="77">
        <v>100</v>
      </c>
    </row>
    <row r="40" spans="2:7" ht="12.75">
      <c r="B40" s="477" t="s">
        <v>490</v>
      </c>
      <c r="C40" s="477"/>
      <c r="D40" s="477"/>
      <c r="E40" s="477"/>
      <c r="F40" s="477"/>
      <c r="G40" s="477"/>
    </row>
  </sheetData>
  <sheetProtection password="C65F" sheet="1" formatCells="0" formatColumns="0" formatRows="0" insertColumns="0" insertRows="0" insertHyperlinks="0" deleteColumns="0" deleteRows="0" sort="0" autoFilter="0" pivotTables="0"/>
  <mergeCells count="8">
    <mergeCell ref="B40:G40"/>
    <mergeCell ref="C18:C19"/>
    <mergeCell ref="B18:B19"/>
    <mergeCell ref="B4:G4"/>
    <mergeCell ref="C6:E7"/>
    <mergeCell ref="B6:B7"/>
    <mergeCell ref="B15:B16"/>
    <mergeCell ref="C15:C16"/>
  </mergeCells>
  <printOptions horizontalCentered="1" verticalCentered="1"/>
  <pageMargins left="0" right="0" top="0" bottom="0" header="0.2" footer="0.11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1" sqref="A1:IV16384"/>
    </sheetView>
  </sheetViews>
  <sheetFormatPr defaultColWidth="17.7109375" defaultRowHeight="12.75"/>
  <cols>
    <col min="1" max="1" width="2.8515625" style="0" customWidth="1"/>
    <col min="2" max="2" width="32.1406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ht="18.75">
      <c r="B2" s="61" t="s">
        <v>488</v>
      </c>
    </row>
    <row r="3" ht="6.75" customHeight="1"/>
    <row r="4" spans="1:8" ht="25.5" customHeight="1">
      <c r="A4" s="526" t="s">
        <v>284</v>
      </c>
      <c r="B4" s="526"/>
      <c r="C4" s="526"/>
      <c r="D4" s="526"/>
      <c r="E4" s="526"/>
      <c r="F4" s="526"/>
      <c r="G4" s="526"/>
      <c r="H4" s="526"/>
    </row>
    <row r="5" ht="6.75" customHeight="1"/>
    <row r="6" spans="2:8" ht="12.75" customHeight="1">
      <c r="B6" s="6"/>
      <c r="G6" s="1"/>
      <c r="H6" t="s">
        <v>163</v>
      </c>
    </row>
    <row r="7" ht="6.75" customHeight="1" thickBot="1"/>
    <row r="8" spans="1:8" s="2" customFormat="1" ht="24.75" customHeight="1">
      <c r="A8" s="89"/>
      <c r="B8" s="90"/>
      <c r="C8" s="90" t="s">
        <v>42</v>
      </c>
      <c r="D8" s="90" t="s">
        <v>43</v>
      </c>
      <c r="E8" s="443" t="s">
        <v>64</v>
      </c>
      <c r="F8" s="443" t="s">
        <v>63</v>
      </c>
      <c r="G8" s="90" t="s">
        <v>65</v>
      </c>
      <c r="H8" s="444" t="s">
        <v>61</v>
      </c>
    </row>
    <row r="9" spans="1:8" s="3" customFormat="1" ht="30" customHeight="1">
      <c r="A9" s="91" t="s">
        <v>3</v>
      </c>
      <c r="B9" s="7" t="s">
        <v>165</v>
      </c>
      <c r="C9" s="393"/>
      <c r="D9" s="393"/>
      <c r="E9" s="393"/>
      <c r="F9" s="393"/>
      <c r="G9" s="393">
        <f>'[1]Pasivet'!H43</f>
        <v>-73775</v>
      </c>
      <c r="H9" s="394">
        <f>SUM(C9:G9)</f>
        <v>-73775</v>
      </c>
    </row>
    <row r="10" spans="1:8" s="3" customFormat="1" ht="19.5" customHeight="1">
      <c r="A10" s="93">
        <v>1</v>
      </c>
      <c r="B10" s="4" t="s">
        <v>62</v>
      </c>
      <c r="C10" s="5"/>
      <c r="D10" s="5"/>
      <c r="E10" s="5"/>
      <c r="F10" s="5"/>
      <c r="G10" s="97">
        <f>'[1]Rezultati'!G30</f>
        <v>0</v>
      </c>
      <c r="H10" s="94">
        <f aca="true" t="shared" si="0" ref="H10:H19">SUM(C10:G10)</f>
        <v>0</v>
      </c>
    </row>
    <row r="11" spans="1:8" s="3" customFormat="1" ht="19.5" customHeight="1">
      <c r="A11" s="93">
        <v>2</v>
      </c>
      <c r="B11" s="4" t="s">
        <v>164</v>
      </c>
      <c r="C11" s="5"/>
      <c r="D11" s="5"/>
      <c r="E11" s="5"/>
      <c r="F11" s="5"/>
      <c r="G11" s="60"/>
      <c r="H11" s="94">
        <f t="shared" si="0"/>
        <v>0</v>
      </c>
    </row>
    <row r="12" spans="1:8" s="3" customFormat="1" ht="19.5" customHeight="1">
      <c r="A12" s="93">
        <v>3</v>
      </c>
      <c r="B12" s="4" t="s">
        <v>166</v>
      </c>
      <c r="C12" s="5"/>
      <c r="D12" s="5"/>
      <c r="E12" s="5"/>
      <c r="F12" s="5"/>
      <c r="G12" s="5"/>
      <c r="H12" s="94">
        <f t="shared" si="0"/>
        <v>0</v>
      </c>
    </row>
    <row r="13" spans="1:8" s="3" customFormat="1" ht="19.5" customHeight="1">
      <c r="A13" s="93">
        <v>4</v>
      </c>
      <c r="B13" s="4" t="s">
        <v>172</v>
      </c>
      <c r="C13" s="5"/>
      <c r="D13" s="5"/>
      <c r="E13" s="5"/>
      <c r="F13" s="5"/>
      <c r="G13" s="5"/>
      <c r="H13" s="94">
        <f t="shared" si="0"/>
        <v>0</v>
      </c>
    </row>
    <row r="14" spans="1:8" s="3" customFormat="1" ht="30" customHeight="1">
      <c r="A14" s="91" t="s">
        <v>4</v>
      </c>
      <c r="B14" s="7" t="s">
        <v>281</v>
      </c>
      <c r="C14" s="392">
        <f aca="true" t="shared" si="1" ref="C14:H14">SUM(C13)+C12+C11+C10+C9</f>
        <v>0</v>
      </c>
      <c r="D14" s="392">
        <f t="shared" si="1"/>
        <v>0</v>
      </c>
      <c r="E14" s="392">
        <f t="shared" si="1"/>
        <v>0</v>
      </c>
      <c r="F14" s="392">
        <f t="shared" si="1"/>
        <v>0</v>
      </c>
      <c r="G14" s="392">
        <f t="shared" si="1"/>
        <v>-73775</v>
      </c>
      <c r="H14" s="392">
        <f t="shared" si="1"/>
        <v>-73775</v>
      </c>
    </row>
    <row r="15" spans="1:8" s="3" customFormat="1" ht="19.5" customHeight="1">
      <c r="A15" s="92">
        <v>1</v>
      </c>
      <c r="B15" s="4" t="s">
        <v>62</v>
      </c>
      <c r="C15" s="5"/>
      <c r="D15" s="5"/>
      <c r="E15" s="5"/>
      <c r="F15" s="5"/>
      <c r="G15" s="97">
        <f>'[1]Pasivet'!G44</f>
        <v>35176</v>
      </c>
      <c r="H15" s="94">
        <f t="shared" si="0"/>
        <v>35176</v>
      </c>
    </row>
    <row r="16" spans="1:8" s="3" customFormat="1" ht="19.5" customHeight="1">
      <c r="A16" s="92">
        <v>2</v>
      </c>
      <c r="B16" s="4" t="s">
        <v>283</v>
      </c>
      <c r="C16" s="5"/>
      <c r="D16" s="5"/>
      <c r="E16" s="5"/>
      <c r="F16" s="5"/>
      <c r="G16" s="60"/>
      <c r="H16" s="94">
        <f t="shared" si="0"/>
        <v>0</v>
      </c>
    </row>
    <row r="17" spans="1:8" s="3" customFormat="1" ht="19.5" customHeight="1">
      <c r="A17" s="92">
        <v>3</v>
      </c>
      <c r="B17" s="4" t="s">
        <v>493</v>
      </c>
      <c r="C17" s="5"/>
      <c r="D17" s="5"/>
      <c r="E17" s="5"/>
      <c r="F17" s="5"/>
      <c r="G17" s="5">
        <v>73775</v>
      </c>
      <c r="H17" s="94">
        <f t="shared" si="0"/>
        <v>73775</v>
      </c>
    </row>
    <row r="18" spans="1:8" s="3" customFormat="1" ht="19.5" customHeight="1">
      <c r="A18" s="92">
        <v>4</v>
      </c>
      <c r="B18" s="4" t="s">
        <v>172</v>
      </c>
      <c r="C18" s="5">
        <v>100000</v>
      </c>
      <c r="D18" s="5"/>
      <c r="E18" s="5"/>
      <c r="F18" s="5"/>
      <c r="G18" s="5"/>
      <c r="H18" s="94">
        <f t="shared" si="0"/>
        <v>100000</v>
      </c>
    </row>
    <row r="19" spans="1:8" s="3" customFormat="1" ht="30" customHeight="1" thickBot="1">
      <c r="A19" s="95" t="s">
        <v>38</v>
      </c>
      <c r="B19" s="96" t="s">
        <v>282</v>
      </c>
      <c r="C19" s="390">
        <f>SUM(C14:C18)</f>
        <v>100000</v>
      </c>
      <c r="D19" s="390">
        <f>SUM(D14:D18)</f>
        <v>0</v>
      </c>
      <c r="E19" s="390">
        <f>SUM(E14:E18)</f>
        <v>0</v>
      </c>
      <c r="F19" s="390">
        <f>SUM(F14:F18)</f>
        <v>0</v>
      </c>
      <c r="G19" s="390">
        <f>SUM(G14:G18)</f>
        <v>35176</v>
      </c>
      <c r="H19" s="391">
        <f t="shared" si="0"/>
        <v>135176</v>
      </c>
    </row>
    <row r="20" spans="2:7" ht="13.5" customHeight="1">
      <c r="B20" s="477" t="s">
        <v>490</v>
      </c>
      <c r="C20" s="477"/>
      <c r="D20" s="477"/>
      <c r="E20" s="477"/>
      <c r="F20" s="477"/>
      <c r="G20" s="477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sheetProtection password="C65F" sheet="1" formatCells="0" formatColumns="0" formatRows="0" insertColumns="0" insertRows="0" insertHyperlinks="0" deleteColumns="0" deleteRows="0" sort="0" autoFilter="0" pivotTables="0"/>
  <mergeCells count="2">
    <mergeCell ref="A4:H4"/>
    <mergeCell ref="B20:G20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22">
      <selection activeCell="C41" sqref="C41"/>
    </sheetView>
  </sheetViews>
  <sheetFormatPr defaultColWidth="4.7109375" defaultRowHeight="12.75"/>
  <cols>
    <col min="1" max="1" width="3.7109375" style="0" customWidth="1"/>
    <col min="2" max="2" width="5.421875" style="0" customWidth="1"/>
    <col min="3" max="3" width="80.57421875" style="0" bestFit="1" customWidth="1"/>
    <col min="4" max="4" width="4.140625" style="0" customWidth="1"/>
    <col min="5" max="5" width="4.7109375" style="0" customWidth="1"/>
  </cols>
  <sheetData>
    <row r="1" ht="13.5" thickBot="1"/>
    <row r="2" spans="2:4" ht="12.75">
      <c r="B2" s="395"/>
      <c r="C2" s="396"/>
      <c r="D2" s="397"/>
    </row>
    <row r="3" spans="2:4" s="98" customFormat="1" ht="33" customHeight="1">
      <c r="B3" s="527" t="s">
        <v>268</v>
      </c>
      <c r="C3" s="528"/>
      <c r="D3" s="529"/>
    </row>
    <row r="4" spans="2:4" ht="27.75" customHeight="1">
      <c r="B4" s="398"/>
      <c r="C4" s="399" t="s">
        <v>286</v>
      </c>
      <c r="D4" s="170"/>
    </row>
    <row r="5" spans="2:4" ht="15.75">
      <c r="B5" s="400" t="s">
        <v>480</v>
      </c>
      <c r="C5" s="165" t="s">
        <v>174</v>
      </c>
      <c r="D5" s="170"/>
    </row>
    <row r="6" spans="2:4" ht="6" customHeight="1">
      <c r="B6" s="401"/>
      <c r="C6" s="99"/>
      <c r="D6" s="170"/>
    </row>
    <row r="7" spans="2:4" ht="12.75">
      <c r="B7" s="402">
        <v>1</v>
      </c>
      <c r="C7" s="102" t="s">
        <v>175</v>
      </c>
      <c r="D7" s="170"/>
    </row>
    <row r="8" spans="2:4" ht="12.75">
      <c r="B8" s="402">
        <v>2</v>
      </c>
      <c r="C8" s="103" t="s">
        <v>176</v>
      </c>
      <c r="D8" s="170"/>
    </row>
    <row r="9" spans="2:4" ht="12.75">
      <c r="B9" s="403">
        <v>3</v>
      </c>
      <c r="C9" s="103" t="s">
        <v>177</v>
      </c>
      <c r="D9" s="170"/>
    </row>
    <row r="10" spans="2:4" s="8" customFormat="1" ht="12.75">
      <c r="B10" s="403">
        <v>4</v>
      </c>
      <c r="C10" s="103" t="s">
        <v>178</v>
      </c>
      <c r="D10" s="404"/>
    </row>
    <row r="11" spans="2:4" s="8" customFormat="1" ht="12.75">
      <c r="B11" s="403"/>
      <c r="C11" s="102" t="s">
        <v>179</v>
      </c>
      <c r="D11" s="404"/>
    </row>
    <row r="12" spans="2:4" s="8" customFormat="1" ht="12.75">
      <c r="B12" s="403" t="s">
        <v>180</v>
      </c>
      <c r="C12" s="103"/>
      <c r="D12" s="404"/>
    </row>
    <row r="13" spans="2:4" s="8" customFormat="1" ht="12.75">
      <c r="B13" s="403"/>
      <c r="C13" s="102" t="s">
        <v>181</v>
      </c>
      <c r="D13" s="404"/>
    </row>
    <row r="14" spans="2:4" s="8" customFormat="1" ht="12.75">
      <c r="B14" s="403" t="s">
        <v>182</v>
      </c>
      <c r="C14" s="103"/>
      <c r="D14" s="404"/>
    </row>
    <row r="15" spans="2:4" s="8" customFormat="1" ht="12.75">
      <c r="B15" s="403"/>
      <c r="C15" s="102" t="s">
        <v>183</v>
      </c>
      <c r="D15" s="404"/>
    </row>
    <row r="16" spans="2:4" s="8" customFormat="1" ht="12.75">
      <c r="B16" s="403" t="s">
        <v>184</v>
      </c>
      <c r="C16" s="103"/>
      <c r="D16" s="404"/>
    </row>
    <row r="17" spans="2:4" s="8" customFormat="1" ht="12.75">
      <c r="B17" s="403"/>
      <c r="C17" s="103" t="s">
        <v>185</v>
      </c>
      <c r="D17" s="404"/>
    </row>
    <row r="18" spans="2:4" s="8" customFormat="1" ht="12.75">
      <c r="B18" s="403" t="s">
        <v>186</v>
      </c>
      <c r="C18" s="103"/>
      <c r="D18" s="404"/>
    </row>
    <row r="19" spans="2:4" s="8" customFormat="1" ht="12.75">
      <c r="B19" s="405" t="s">
        <v>187</v>
      </c>
      <c r="C19" s="103"/>
      <c r="D19" s="404"/>
    </row>
    <row r="20" spans="2:4" s="8" customFormat="1" ht="12.75">
      <c r="B20" s="403"/>
      <c r="C20" s="103" t="s">
        <v>188</v>
      </c>
      <c r="D20" s="404"/>
    </row>
    <row r="21" spans="2:4" s="8" customFormat="1" ht="12.75">
      <c r="B21" s="405" t="s">
        <v>189</v>
      </c>
      <c r="C21" s="103"/>
      <c r="D21" s="404"/>
    </row>
    <row r="22" spans="2:4" s="8" customFormat="1" ht="12.75">
      <c r="B22" s="403"/>
      <c r="C22" s="103" t="s">
        <v>190</v>
      </c>
      <c r="D22" s="404"/>
    </row>
    <row r="23" spans="2:4" s="8" customFormat="1" ht="12.75">
      <c r="B23" s="405" t="s">
        <v>191</v>
      </c>
      <c r="C23" s="103"/>
      <c r="D23" s="404"/>
    </row>
    <row r="24" spans="2:4" s="8" customFormat="1" ht="12.75">
      <c r="B24" s="403" t="s">
        <v>192</v>
      </c>
      <c r="C24" s="103" t="s">
        <v>193</v>
      </c>
      <c r="D24" s="404"/>
    </row>
    <row r="25" spans="2:4" s="8" customFormat="1" ht="12.75">
      <c r="B25" s="403"/>
      <c r="C25" s="102" t="s">
        <v>194</v>
      </c>
      <c r="D25" s="404"/>
    </row>
    <row r="26" spans="2:4" s="8" customFormat="1" ht="12.75">
      <c r="B26" s="403"/>
      <c r="C26" s="102" t="s">
        <v>195</v>
      </c>
      <c r="D26" s="404"/>
    </row>
    <row r="27" spans="2:4" s="8" customFormat="1" ht="12.75">
      <c r="B27" s="403"/>
      <c r="C27" s="102" t="s">
        <v>196</v>
      </c>
      <c r="D27" s="404"/>
    </row>
    <row r="28" spans="2:4" s="8" customFormat="1" ht="12.75">
      <c r="B28" s="403"/>
      <c r="C28" s="102" t="s">
        <v>197</v>
      </c>
      <c r="D28" s="404"/>
    </row>
    <row r="29" spans="2:4" s="8" customFormat="1" ht="12.75">
      <c r="B29" s="403"/>
      <c r="C29" s="102" t="s">
        <v>198</v>
      </c>
      <c r="D29" s="404"/>
    </row>
    <row r="30" spans="2:4" s="8" customFormat="1" ht="12.75">
      <c r="B30" s="403"/>
      <c r="C30" s="102" t="s">
        <v>199</v>
      </c>
      <c r="D30" s="404"/>
    </row>
    <row r="31" spans="2:4" s="8" customFormat="1" ht="6" customHeight="1">
      <c r="B31" s="403"/>
      <c r="C31" s="103"/>
      <c r="D31" s="404"/>
    </row>
    <row r="32" spans="2:4" s="8" customFormat="1" ht="15.75">
      <c r="B32" s="400" t="s">
        <v>200</v>
      </c>
      <c r="C32" s="101" t="s">
        <v>201</v>
      </c>
      <c r="D32" s="404"/>
    </row>
    <row r="33" spans="2:4" s="8" customFormat="1" ht="4.5" customHeight="1">
      <c r="B33" s="403"/>
      <c r="C33" s="103"/>
      <c r="D33" s="404"/>
    </row>
    <row r="34" spans="2:4" s="8" customFormat="1" ht="12.75">
      <c r="B34" s="403"/>
      <c r="C34" s="102"/>
      <c r="D34" s="404"/>
    </row>
    <row r="35" spans="2:4" s="8" customFormat="1" ht="12.75">
      <c r="B35" s="403" t="s">
        <v>202</v>
      </c>
      <c r="C35" s="169" t="s">
        <v>273</v>
      </c>
      <c r="D35" s="404"/>
    </row>
    <row r="36" spans="2:4" s="8" customFormat="1" ht="12.75">
      <c r="B36" s="403"/>
      <c r="C36" s="103"/>
      <c r="D36" s="404"/>
    </row>
    <row r="37" spans="2:4" s="8" customFormat="1" ht="12.75">
      <c r="B37" s="403" t="s">
        <v>203</v>
      </c>
      <c r="C37" s="103"/>
      <c r="D37" s="404"/>
    </row>
    <row r="38" spans="2:4" s="8" customFormat="1" ht="12.75">
      <c r="B38" s="403" t="s">
        <v>204</v>
      </c>
      <c r="C38" s="103"/>
      <c r="D38" s="404"/>
    </row>
    <row r="39" spans="2:4" s="8" customFormat="1" ht="12.75">
      <c r="B39" s="403"/>
      <c r="C39" s="103"/>
      <c r="D39" s="404"/>
    </row>
    <row r="40" spans="2:4" s="8" customFormat="1" ht="12.75">
      <c r="B40" s="403" t="s">
        <v>267</v>
      </c>
      <c r="C40" s="103"/>
      <c r="D40" s="404"/>
    </row>
    <row r="41" spans="2:4" s="8" customFormat="1" ht="12.75">
      <c r="B41" s="403"/>
      <c r="C41" s="103"/>
      <c r="D41" s="404"/>
    </row>
    <row r="42" spans="2:4" s="8" customFormat="1" ht="12.75">
      <c r="B42" s="403"/>
      <c r="C42" s="103"/>
      <c r="D42" s="404"/>
    </row>
    <row r="43" spans="2:4" s="8" customFormat="1" ht="12.75">
      <c r="B43" s="403"/>
      <c r="C43" s="103"/>
      <c r="D43" s="404"/>
    </row>
    <row r="44" spans="2:4" s="8" customFormat="1" ht="12.75">
      <c r="B44" s="403"/>
      <c r="C44" s="103"/>
      <c r="D44" s="404"/>
    </row>
    <row r="45" spans="2:4" s="105" customFormat="1" ht="12.75">
      <c r="B45" s="406"/>
      <c r="C45" s="104"/>
      <c r="D45" s="172"/>
    </row>
    <row r="46" spans="2:4" ht="12.75">
      <c r="B46" s="403"/>
      <c r="C46" s="103"/>
      <c r="D46" s="170"/>
    </row>
    <row r="47" spans="2:4" ht="12.75">
      <c r="B47" s="403"/>
      <c r="C47" s="103"/>
      <c r="D47" s="170"/>
    </row>
    <row r="48" spans="2:4" ht="12.75">
      <c r="B48" s="403"/>
      <c r="C48" s="103"/>
      <c r="D48" s="170"/>
    </row>
    <row r="49" spans="2:4" ht="12.75">
      <c r="B49" s="403"/>
      <c r="C49" s="103"/>
      <c r="D49" s="170"/>
    </row>
    <row r="50" spans="2:4" ht="12.75">
      <c r="B50" s="403"/>
      <c r="C50" s="103"/>
      <c r="D50" s="407">
        <v>1</v>
      </c>
    </row>
    <row r="51" spans="2:4" ht="13.5" thickBot="1">
      <c r="B51" s="408"/>
      <c r="C51" s="409"/>
      <c r="D51" s="410"/>
    </row>
    <row r="53" ht="12.75">
      <c r="C53" s="106" t="s">
        <v>501</v>
      </c>
    </row>
  </sheetData>
  <sheetProtection password="C65F" sheet="1" formatCells="0" formatColumns="0" formatRows="0" insertColumns="0" insertRows="0" insertHyperlinks="0" deleteColumns="0" deleteRows="0" sort="0" autoFilter="0" pivotTables="0"/>
  <mergeCells count="1">
    <mergeCell ref="B3:D3"/>
  </mergeCells>
  <printOptions/>
  <pageMargins left="0.69" right="0.6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32"/>
  <sheetViews>
    <sheetView zoomScalePageLayoutView="0" workbookViewId="0" topLeftCell="A42">
      <selection activeCell="A57" sqref="A57:O115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3.421875" style="146" customWidth="1"/>
    <col min="4" max="4" width="2.00390625" style="0" customWidth="1"/>
    <col min="5" max="5" width="3.421875" style="0" customWidth="1"/>
    <col min="6" max="6" width="13.7109375" style="0" customWidth="1"/>
    <col min="7" max="7" width="7.7109375" style="0" customWidth="1"/>
    <col min="8" max="10" width="8.7109375" style="0" customWidth="1"/>
    <col min="12" max="12" width="10.140625" style="0" bestFit="1" customWidth="1"/>
    <col min="13" max="13" width="10.8515625" style="0" customWidth="1"/>
    <col min="14" max="14" width="2.57421875" style="0" customWidth="1"/>
    <col min="15" max="15" width="2.140625" style="0" customWidth="1"/>
  </cols>
  <sheetData>
    <row r="1" spans="2:14" ht="13.5" thickBot="1">
      <c r="B1" s="107"/>
      <c r="C1" s="107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2:14" s="98" customFormat="1" ht="33" customHeight="1" thickBot="1" thickTop="1">
      <c r="B2" s="566" t="s">
        <v>173</v>
      </c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8"/>
    </row>
    <row r="3" spans="2:14" s="98" customFormat="1" ht="23.25" customHeight="1" thickTop="1">
      <c r="B3" s="533" t="s">
        <v>502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411"/>
    </row>
    <row r="4" spans="2:14" ht="15.75">
      <c r="B4" s="178"/>
      <c r="C4" s="107"/>
      <c r="D4" s="569"/>
      <c r="E4" s="569"/>
      <c r="F4" s="166" t="s">
        <v>205</v>
      </c>
      <c r="G4" s="99"/>
      <c r="H4" s="99"/>
      <c r="I4" s="99"/>
      <c r="J4" s="99"/>
      <c r="K4" s="108"/>
      <c r="L4" s="108"/>
      <c r="M4" s="99"/>
      <c r="N4" s="179"/>
    </row>
    <row r="5" spans="2:14" ht="12.75">
      <c r="B5" s="178"/>
      <c r="C5" s="107"/>
      <c r="D5" s="99"/>
      <c r="E5" s="99"/>
      <c r="F5" s="99"/>
      <c r="G5" s="99"/>
      <c r="H5" s="99"/>
      <c r="I5" s="99"/>
      <c r="J5" s="99"/>
      <c r="K5" s="108"/>
      <c r="L5" s="108"/>
      <c r="M5" s="99"/>
      <c r="N5" s="179"/>
    </row>
    <row r="6" spans="2:14" ht="12.75">
      <c r="B6" s="178"/>
      <c r="C6" s="107"/>
      <c r="D6" s="99"/>
      <c r="E6" s="110" t="s">
        <v>3</v>
      </c>
      <c r="F6" s="111" t="s">
        <v>206</v>
      </c>
      <c r="G6" s="111"/>
      <c r="H6" s="112"/>
      <c r="I6" s="99"/>
      <c r="J6" s="99"/>
      <c r="K6" s="99"/>
      <c r="L6" s="99"/>
      <c r="M6" s="99"/>
      <c r="N6" s="179"/>
    </row>
    <row r="7" spans="2:14" ht="12.75">
      <c r="B7" s="178"/>
      <c r="C7" s="107"/>
      <c r="D7" s="99"/>
      <c r="E7" s="110"/>
      <c r="F7" s="111"/>
      <c r="G7" s="111"/>
      <c r="H7" s="112"/>
      <c r="I7" s="99"/>
      <c r="J7" s="99"/>
      <c r="K7" s="99"/>
      <c r="L7" s="99"/>
      <c r="M7" s="99"/>
      <c r="N7" s="179"/>
    </row>
    <row r="8" spans="2:14" ht="12.75">
      <c r="B8" s="180"/>
      <c r="C8" s="113"/>
      <c r="D8" s="103"/>
      <c r="E8" s="114">
        <v>1</v>
      </c>
      <c r="F8" s="115" t="s">
        <v>10</v>
      </c>
      <c r="G8" s="53"/>
      <c r="H8" s="99"/>
      <c r="I8" s="99"/>
      <c r="J8" s="99"/>
      <c r="K8" s="99"/>
      <c r="L8" s="99"/>
      <c r="M8" s="99"/>
      <c r="N8" s="179"/>
    </row>
    <row r="9" spans="2:14" ht="13.5" thickBot="1">
      <c r="B9" s="178"/>
      <c r="C9" s="169">
        <v>3</v>
      </c>
      <c r="D9" s="99"/>
      <c r="E9" s="99"/>
      <c r="F9" s="107" t="s">
        <v>29</v>
      </c>
      <c r="G9" s="108"/>
      <c r="H9" s="108"/>
      <c r="I9" s="108"/>
      <c r="J9" s="108"/>
      <c r="K9" s="108"/>
      <c r="L9" s="108"/>
      <c r="M9" s="99"/>
      <c r="N9" s="179"/>
    </row>
    <row r="10" spans="2:14" ht="12.75">
      <c r="B10" s="178"/>
      <c r="C10" s="107"/>
      <c r="D10" s="99"/>
      <c r="E10" s="548" t="s">
        <v>2</v>
      </c>
      <c r="F10" s="570" t="s">
        <v>207</v>
      </c>
      <c r="G10" s="570"/>
      <c r="H10" s="570" t="s">
        <v>208</v>
      </c>
      <c r="I10" s="570" t="s">
        <v>209</v>
      </c>
      <c r="J10" s="570"/>
      <c r="K10" s="414" t="s">
        <v>210</v>
      </c>
      <c r="L10" s="414" t="s">
        <v>211</v>
      </c>
      <c r="M10" s="415" t="s">
        <v>210</v>
      </c>
      <c r="N10" s="179"/>
    </row>
    <row r="11" spans="2:14" ht="12.75">
      <c r="B11" s="178"/>
      <c r="C11" s="107"/>
      <c r="D11" s="99"/>
      <c r="E11" s="549"/>
      <c r="F11" s="571"/>
      <c r="G11" s="571"/>
      <c r="H11" s="571"/>
      <c r="I11" s="571"/>
      <c r="J11" s="571"/>
      <c r="K11" s="116" t="s">
        <v>212</v>
      </c>
      <c r="L11" s="116" t="s">
        <v>213</v>
      </c>
      <c r="M11" s="416" t="s">
        <v>214</v>
      </c>
      <c r="N11" s="179"/>
    </row>
    <row r="12" spans="2:14" ht="12.75">
      <c r="B12" s="178"/>
      <c r="C12" s="107"/>
      <c r="D12" s="99"/>
      <c r="E12" s="417"/>
      <c r="F12" s="543" t="s">
        <v>481</v>
      </c>
      <c r="G12" s="544"/>
      <c r="H12" s="117" t="s">
        <v>215</v>
      </c>
      <c r="I12" s="541"/>
      <c r="J12" s="542"/>
      <c r="K12" s="167">
        <v>0</v>
      </c>
      <c r="L12" s="167">
        <v>0</v>
      </c>
      <c r="M12" s="418">
        <v>0</v>
      </c>
      <c r="N12" s="179"/>
    </row>
    <row r="13" spans="2:14" ht="12.75">
      <c r="B13" s="178"/>
      <c r="C13" s="107"/>
      <c r="D13" s="99"/>
      <c r="E13" s="419"/>
      <c r="F13" s="543" t="s">
        <v>481</v>
      </c>
      <c r="G13" s="544"/>
      <c r="H13" s="117" t="s">
        <v>482</v>
      </c>
      <c r="I13" s="545"/>
      <c r="J13" s="536"/>
      <c r="K13" s="168">
        <v>0</v>
      </c>
      <c r="L13" s="155">
        <v>138.93</v>
      </c>
      <c r="M13" s="418">
        <v>0</v>
      </c>
      <c r="N13" s="179"/>
    </row>
    <row r="14" spans="2:14" ht="12.75">
      <c r="B14" s="178"/>
      <c r="C14" s="107"/>
      <c r="D14" s="99"/>
      <c r="E14" s="419"/>
      <c r="F14" s="546"/>
      <c r="G14" s="547"/>
      <c r="H14" s="117"/>
      <c r="I14" s="535"/>
      <c r="J14" s="536"/>
      <c r="K14" s="155"/>
      <c r="L14" s="155"/>
      <c r="M14" s="418"/>
      <c r="N14" s="179"/>
    </row>
    <row r="15" spans="2:14" ht="12.75">
      <c r="B15" s="178"/>
      <c r="C15" s="107"/>
      <c r="D15" s="99"/>
      <c r="E15" s="419"/>
      <c r="F15" s="546"/>
      <c r="G15" s="547"/>
      <c r="H15" s="117"/>
      <c r="I15" s="535"/>
      <c r="J15" s="536"/>
      <c r="K15" s="167"/>
      <c r="L15" s="155"/>
      <c r="M15" s="418"/>
      <c r="N15" s="179"/>
    </row>
    <row r="16" spans="2:14" s="98" customFormat="1" ht="21" customHeight="1" thickBot="1">
      <c r="B16" s="181"/>
      <c r="C16" s="122"/>
      <c r="D16" s="123"/>
      <c r="E16" s="420"/>
      <c r="F16" s="553" t="s">
        <v>216</v>
      </c>
      <c r="G16" s="554"/>
      <c r="H16" s="554"/>
      <c r="I16" s="554"/>
      <c r="J16" s="554"/>
      <c r="K16" s="554"/>
      <c r="L16" s="555"/>
      <c r="M16" s="421">
        <f>SUM(M12:M15)</f>
        <v>0</v>
      </c>
      <c r="N16" s="412"/>
    </row>
    <row r="17" spans="2:14" ht="13.5" thickBot="1">
      <c r="B17" s="178"/>
      <c r="C17" s="169">
        <v>4</v>
      </c>
      <c r="D17" s="99"/>
      <c r="E17" s="124"/>
      <c r="F17" s="113" t="s">
        <v>30</v>
      </c>
      <c r="G17" s="124"/>
      <c r="H17" s="124"/>
      <c r="I17" s="124"/>
      <c r="J17" s="124"/>
      <c r="K17" s="124"/>
      <c r="L17" s="124"/>
      <c r="M17" s="99"/>
      <c r="N17" s="179"/>
    </row>
    <row r="18" spans="2:14" ht="12.75">
      <c r="B18" s="178"/>
      <c r="C18" s="107"/>
      <c r="D18" s="99"/>
      <c r="E18" s="548" t="s">
        <v>2</v>
      </c>
      <c r="F18" s="558" t="s">
        <v>217</v>
      </c>
      <c r="G18" s="559"/>
      <c r="H18" s="559"/>
      <c r="I18" s="559"/>
      <c r="J18" s="560"/>
      <c r="K18" s="414" t="s">
        <v>210</v>
      </c>
      <c r="L18" s="414" t="s">
        <v>211</v>
      </c>
      <c r="M18" s="415" t="s">
        <v>210</v>
      </c>
      <c r="N18" s="179"/>
    </row>
    <row r="19" spans="2:14" ht="12.75">
      <c r="B19" s="178"/>
      <c r="C19" s="107"/>
      <c r="D19" s="99"/>
      <c r="E19" s="549"/>
      <c r="F19" s="561"/>
      <c r="G19" s="562"/>
      <c r="H19" s="562"/>
      <c r="I19" s="562"/>
      <c r="J19" s="563"/>
      <c r="K19" s="116" t="s">
        <v>212</v>
      </c>
      <c r="L19" s="116" t="s">
        <v>213</v>
      </c>
      <c r="M19" s="416" t="s">
        <v>214</v>
      </c>
      <c r="N19" s="179"/>
    </row>
    <row r="20" spans="2:14" ht="12.75">
      <c r="B20" s="178"/>
      <c r="C20" s="107"/>
      <c r="D20" s="99"/>
      <c r="E20" s="417"/>
      <c r="F20" s="550" t="s">
        <v>218</v>
      </c>
      <c r="G20" s="551"/>
      <c r="H20" s="551"/>
      <c r="I20" s="551"/>
      <c r="J20" s="552"/>
      <c r="K20" s="118"/>
      <c r="L20" s="118"/>
      <c r="M20" s="422">
        <f>Aktivet!G10</f>
        <v>374395</v>
      </c>
      <c r="N20" s="179"/>
    </row>
    <row r="21" spans="2:14" ht="12.75">
      <c r="B21" s="178"/>
      <c r="C21" s="107"/>
      <c r="D21" s="99"/>
      <c r="E21" s="419"/>
      <c r="F21" s="550" t="s">
        <v>219</v>
      </c>
      <c r="G21" s="551"/>
      <c r="H21" s="551"/>
      <c r="I21" s="551"/>
      <c r="J21" s="552"/>
      <c r="K21" s="119">
        <v>0</v>
      </c>
      <c r="L21" s="119">
        <v>0</v>
      </c>
      <c r="M21" s="423">
        <v>0</v>
      </c>
      <c r="N21" s="179"/>
    </row>
    <row r="22" spans="2:14" ht="18" customHeight="1" thickBot="1">
      <c r="B22" s="178"/>
      <c r="C22" s="107"/>
      <c r="D22" s="99"/>
      <c r="E22" s="420"/>
      <c r="F22" s="553" t="s">
        <v>216</v>
      </c>
      <c r="G22" s="554"/>
      <c r="H22" s="554"/>
      <c r="I22" s="554"/>
      <c r="J22" s="554"/>
      <c r="K22" s="554"/>
      <c r="L22" s="555"/>
      <c r="M22" s="421">
        <f>SUM(M20:M21)</f>
        <v>374395</v>
      </c>
      <c r="N22" s="179"/>
    </row>
    <row r="23" spans="2:14" ht="12.75">
      <c r="B23" s="178"/>
      <c r="C23" s="107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179"/>
    </row>
    <row r="24" spans="2:14" ht="12.75">
      <c r="B24" s="178"/>
      <c r="C24" s="169">
        <v>5</v>
      </c>
      <c r="D24" s="99"/>
      <c r="E24" s="125">
        <v>2</v>
      </c>
      <c r="F24" s="126" t="s">
        <v>125</v>
      </c>
      <c r="G24" s="127"/>
      <c r="H24" s="99"/>
      <c r="I24" s="99"/>
      <c r="J24" s="99"/>
      <c r="K24" s="99"/>
      <c r="L24" s="99"/>
      <c r="M24" s="99"/>
      <c r="N24" s="179"/>
    </row>
    <row r="25" spans="2:14" ht="12.75">
      <c r="B25" s="178"/>
      <c r="C25" s="107"/>
      <c r="D25" s="99"/>
      <c r="E25" s="99"/>
      <c r="F25" s="99"/>
      <c r="G25" s="99" t="s">
        <v>220</v>
      </c>
      <c r="H25" s="99"/>
      <c r="I25" s="99"/>
      <c r="J25" s="99"/>
      <c r="K25" s="99"/>
      <c r="L25" s="99"/>
      <c r="M25" s="99"/>
      <c r="N25" s="179"/>
    </row>
    <row r="26" spans="2:14" ht="12.75">
      <c r="B26" s="178"/>
      <c r="C26" s="107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79"/>
    </row>
    <row r="27" spans="2:14" ht="12.75">
      <c r="B27" s="178"/>
      <c r="C27" s="169">
        <v>6</v>
      </c>
      <c r="D27" s="99"/>
      <c r="E27" s="125">
        <v>3</v>
      </c>
      <c r="F27" s="126" t="s">
        <v>126</v>
      </c>
      <c r="G27" s="127"/>
      <c r="H27" s="99"/>
      <c r="I27" s="99"/>
      <c r="J27" s="99"/>
      <c r="K27" s="99"/>
      <c r="L27" s="99"/>
      <c r="M27" s="99"/>
      <c r="N27" s="179"/>
    </row>
    <row r="28" spans="2:14" ht="12.75">
      <c r="B28" s="178"/>
      <c r="C28" s="107"/>
      <c r="D28" s="99"/>
      <c r="E28" s="128"/>
      <c r="F28" s="129"/>
      <c r="G28" s="127"/>
      <c r="H28" s="99"/>
      <c r="I28" s="99"/>
      <c r="J28" s="99"/>
      <c r="K28" s="99"/>
      <c r="L28" s="99"/>
      <c r="M28" s="99"/>
      <c r="N28" s="179"/>
    </row>
    <row r="29" spans="2:14" ht="12.75">
      <c r="B29" s="178"/>
      <c r="C29" s="169">
        <v>7</v>
      </c>
      <c r="D29" s="99"/>
      <c r="E29" s="130" t="s">
        <v>88</v>
      </c>
      <c r="F29" s="131" t="s">
        <v>221</v>
      </c>
      <c r="G29" s="99"/>
      <c r="H29" s="99"/>
      <c r="I29" s="99"/>
      <c r="J29" s="99"/>
      <c r="K29" s="99"/>
      <c r="L29" s="99"/>
      <c r="M29" s="99"/>
      <c r="N29" s="179"/>
    </row>
    <row r="30" spans="2:14" ht="12.75">
      <c r="B30" s="178"/>
      <c r="C30" s="107"/>
      <c r="D30" s="99"/>
      <c r="E30" s="99"/>
      <c r="F30" s="540" t="s">
        <v>222</v>
      </c>
      <c r="G30" s="540"/>
      <c r="H30" s="99"/>
      <c r="I30" s="107" t="s">
        <v>2</v>
      </c>
      <c r="J30" s="99"/>
      <c r="K30" s="107" t="s">
        <v>161</v>
      </c>
      <c r="L30" s="173"/>
      <c r="M30" s="99"/>
      <c r="N30" s="179"/>
    </row>
    <row r="31" spans="2:14" ht="12.75">
      <c r="B31" s="178"/>
      <c r="C31" s="107"/>
      <c r="D31" s="99"/>
      <c r="E31" s="99"/>
      <c r="F31" s="540" t="s">
        <v>223</v>
      </c>
      <c r="G31" s="540"/>
      <c r="H31" s="99"/>
      <c r="I31" s="107" t="s">
        <v>2</v>
      </c>
      <c r="J31" s="109"/>
      <c r="K31" s="107" t="s">
        <v>161</v>
      </c>
      <c r="L31" s="132"/>
      <c r="M31" s="99"/>
      <c r="N31" s="179"/>
    </row>
    <row r="32" spans="2:14" ht="12.75">
      <c r="B32" s="178"/>
      <c r="C32" s="107"/>
      <c r="D32" s="99"/>
      <c r="E32" s="99"/>
      <c r="F32" s="99" t="s">
        <v>224</v>
      </c>
      <c r="G32" s="99"/>
      <c r="H32" s="99"/>
      <c r="I32" s="107" t="s">
        <v>2</v>
      </c>
      <c r="J32" s="109"/>
      <c r="K32" s="107" t="s">
        <v>161</v>
      </c>
      <c r="L32" s="132"/>
      <c r="M32" s="99"/>
      <c r="N32" s="179"/>
    </row>
    <row r="33" spans="2:14" ht="12.75">
      <c r="B33" s="178"/>
      <c r="C33" s="107"/>
      <c r="D33" s="99"/>
      <c r="E33" s="99"/>
      <c r="F33" s="99" t="s">
        <v>225</v>
      </c>
      <c r="G33" s="99"/>
      <c r="H33" s="99"/>
      <c r="I33" s="107" t="s">
        <v>2</v>
      </c>
      <c r="J33" s="109"/>
      <c r="K33" s="107" t="s">
        <v>161</v>
      </c>
      <c r="L33" s="132"/>
      <c r="M33" s="99"/>
      <c r="N33" s="179"/>
    </row>
    <row r="34" spans="2:14" ht="12.75">
      <c r="B34" s="178"/>
      <c r="C34" s="107"/>
      <c r="D34" s="99"/>
      <c r="E34" s="99"/>
      <c r="F34" s="99" t="s">
        <v>226</v>
      </c>
      <c r="G34" s="99"/>
      <c r="H34" s="99"/>
      <c r="I34" s="107" t="s">
        <v>2</v>
      </c>
      <c r="J34" s="99"/>
      <c r="K34" s="107" t="s">
        <v>161</v>
      </c>
      <c r="L34" s="171"/>
      <c r="M34" s="99"/>
      <c r="N34" s="179"/>
    </row>
    <row r="35" spans="2:14" ht="12.75">
      <c r="B35" s="178"/>
      <c r="C35" s="107"/>
      <c r="D35" s="99"/>
      <c r="E35" s="99"/>
      <c r="F35" s="99" t="s">
        <v>227</v>
      </c>
      <c r="G35" s="99"/>
      <c r="H35" s="99"/>
      <c r="I35" s="107" t="s">
        <v>2</v>
      </c>
      <c r="J35" s="109"/>
      <c r="K35" s="107" t="s">
        <v>161</v>
      </c>
      <c r="L35" s="132"/>
      <c r="M35" s="99"/>
      <c r="N35" s="179"/>
    </row>
    <row r="36" spans="2:14" ht="12.75">
      <c r="B36" s="178"/>
      <c r="C36" s="107"/>
      <c r="D36" s="99"/>
      <c r="E36" s="99"/>
      <c r="F36" s="556" t="s">
        <v>228</v>
      </c>
      <c r="G36" s="556"/>
      <c r="H36" s="99"/>
      <c r="I36" s="107" t="s">
        <v>2</v>
      </c>
      <c r="J36" s="109"/>
      <c r="K36" s="107" t="s">
        <v>161</v>
      </c>
      <c r="L36" s="109"/>
      <c r="M36" s="99"/>
      <c r="N36" s="179"/>
    </row>
    <row r="37" spans="2:14" ht="12.75">
      <c r="B37" s="178"/>
      <c r="C37" s="107"/>
      <c r="D37" s="99"/>
      <c r="E37" s="99"/>
      <c r="F37" s="133" t="s">
        <v>229</v>
      </c>
      <c r="G37" s="99"/>
      <c r="H37" s="99"/>
      <c r="I37" s="107" t="s">
        <v>2</v>
      </c>
      <c r="J37" s="109"/>
      <c r="K37" s="107" t="s">
        <v>161</v>
      </c>
      <c r="L37" s="109"/>
      <c r="M37" s="99"/>
      <c r="N37" s="179"/>
    </row>
    <row r="38" spans="2:14" ht="12.75">
      <c r="B38" s="178"/>
      <c r="C38" s="107"/>
      <c r="D38" s="99"/>
      <c r="E38" s="99"/>
      <c r="F38" s="133" t="s">
        <v>230</v>
      </c>
      <c r="G38" s="99"/>
      <c r="H38" s="99"/>
      <c r="I38" s="107" t="s">
        <v>2</v>
      </c>
      <c r="J38" s="109"/>
      <c r="K38" s="107" t="s">
        <v>161</v>
      </c>
      <c r="L38" s="109"/>
      <c r="M38" s="99"/>
      <c r="N38" s="179"/>
    </row>
    <row r="39" spans="2:14" ht="12.75">
      <c r="B39" s="178"/>
      <c r="C39" s="107"/>
      <c r="D39" s="99"/>
      <c r="E39" s="99"/>
      <c r="F39" s="133"/>
      <c r="G39" s="99"/>
      <c r="H39" s="99"/>
      <c r="I39" s="107"/>
      <c r="J39" s="99"/>
      <c r="K39" s="107"/>
      <c r="L39" s="99"/>
      <c r="M39" s="99"/>
      <c r="N39" s="179"/>
    </row>
    <row r="40" spans="2:14" ht="12.75">
      <c r="B40" s="178"/>
      <c r="C40" s="107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79"/>
    </row>
    <row r="41" spans="2:14" ht="12.75">
      <c r="B41" s="178"/>
      <c r="C41" s="169">
        <v>8</v>
      </c>
      <c r="D41" s="99"/>
      <c r="E41" s="130" t="s">
        <v>88</v>
      </c>
      <c r="F41" s="131" t="s">
        <v>90</v>
      </c>
      <c r="G41" s="99"/>
      <c r="H41" s="99"/>
      <c r="I41" s="99"/>
      <c r="J41" s="99"/>
      <c r="K41" s="99"/>
      <c r="L41" s="134"/>
      <c r="M41" s="99"/>
      <c r="N41" s="179"/>
    </row>
    <row r="42" spans="2:14" ht="12.75">
      <c r="B42" s="178"/>
      <c r="C42" s="107"/>
      <c r="D42" s="99"/>
      <c r="E42" s="130"/>
      <c r="F42" s="131"/>
      <c r="G42" s="99"/>
      <c r="H42" s="99"/>
      <c r="I42" s="99"/>
      <c r="J42" s="99"/>
      <c r="K42" s="99"/>
      <c r="L42" s="99"/>
      <c r="M42" s="99"/>
      <c r="N42" s="179"/>
    </row>
    <row r="43" spans="2:14" ht="12.75">
      <c r="B43" s="178"/>
      <c r="C43" s="107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79"/>
    </row>
    <row r="44" spans="2:14" ht="12.75">
      <c r="B44" s="178"/>
      <c r="C44" s="169">
        <v>9</v>
      </c>
      <c r="D44" s="99"/>
      <c r="E44" s="130" t="s">
        <v>88</v>
      </c>
      <c r="F44" s="131" t="s">
        <v>91</v>
      </c>
      <c r="G44" s="99"/>
      <c r="H44" s="557"/>
      <c r="I44" s="557"/>
      <c r="J44" s="99"/>
      <c r="K44" s="99"/>
      <c r="L44" s="99"/>
      <c r="M44" s="99"/>
      <c r="N44" s="179"/>
    </row>
    <row r="45" spans="2:14" ht="12.75">
      <c r="B45" s="178"/>
      <c r="C45" s="107"/>
      <c r="D45" s="99"/>
      <c r="E45" s="99"/>
      <c r="F45" s="99"/>
      <c r="G45" s="99" t="s">
        <v>231</v>
      </c>
      <c r="H45" s="99"/>
      <c r="I45" s="99"/>
      <c r="J45" s="99"/>
      <c r="K45" s="107" t="s">
        <v>161</v>
      </c>
      <c r="L45" s="134"/>
      <c r="M45" s="99"/>
      <c r="N45" s="179"/>
    </row>
    <row r="46" spans="2:14" ht="12.75">
      <c r="B46" s="178"/>
      <c r="C46" s="107"/>
      <c r="D46" s="99"/>
      <c r="E46" s="99"/>
      <c r="F46" s="99"/>
      <c r="G46" s="99" t="s">
        <v>232</v>
      </c>
      <c r="H46" s="99"/>
      <c r="I46" s="99"/>
      <c r="J46" s="99"/>
      <c r="K46" s="107" t="s">
        <v>161</v>
      </c>
      <c r="L46" s="132"/>
      <c r="M46" s="99"/>
      <c r="N46" s="179"/>
    </row>
    <row r="47" spans="2:14" s="105" customFormat="1" ht="12.75">
      <c r="B47" s="182"/>
      <c r="C47" s="135"/>
      <c r="D47" s="104"/>
      <c r="E47" s="104"/>
      <c r="F47" s="104"/>
      <c r="G47" s="104" t="s">
        <v>233</v>
      </c>
      <c r="H47" s="104"/>
      <c r="I47" s="104"/>
      <c r="J47" s="104"/>
      <c r="K47" s="107" t="s">
        <v>161</v>
      </c>
      <c r="L47" s="132"/>
      <c r="M47" s="104"/>
      <c r="N47" s="183"/>
    </row>
    <row r="48" spans="2:14" s="105" customFormat="1" ht="12.75">
      <c r="B48" s="182"/>
      <c r="C48" s="135"/>
      <c r="D48" s="104"/>
      <c r="E48" s="104"/>
      <c r="F48" s="104"/>
      <c r="G48" s="104" t="s">
        <v>234</v>
      </c>
      <c r="H48" s="104"/>
      <c r="I48" s="104"/>
      <c r="J48" s="104"/>
      <c r="K48" s="107" t="s">
        <v>161</v>
      </c>
      <c r="L48" s="132"/>
      <c r="M48" s="104"/>
      <c r="N48" s="183"/>
    </row>
    <row r="49" spans="2:14" s="105" customFormat="1" ht="15">
      <c r="B49" s="182"/>
      <c r="C49" s="135"/>
      <c r="D49" s="104"/>
      <c r="E49" s="104"/>
      <c r="F49" s="104"/>
      <c r="G49" s="104" t="s">
        <v>235</v>
      </c>
      <c r="H49" s="136"/>
      <c r="I49" s="136"/>
      <c r="J49" s="136"/>
      <c r="K49" s="107" t="s">
        <v>161</v>
      </c>
      <c r="L49" s="132"/>
      <c r="M49" s="104"/>
      <c r="N49" s="183"/>
    </row>
    <row r="50" spans="2:14" s="105" customFormat="1" ht="15">
      <c r="B50" s="182"/>
      <c r="C50" s="135"/>
      <c r="D50" s="104"/>
      <c r="E50" s="104"/>
      <c r="F50" s="104"/>
      <c r="G50" s="137" t="s">
        <v>236</v>
      </c>
      <c r="H50" s="136"/>
      <c r="I50" s="136"/>
      <c r="J50" s="136"/>
      <c r="K50" s="107" t="s">
        <v>161</v>
      </c>
      <c r="L50" s="134"/>
      <c r="M50" s="138"/>
      <c r="N50" s="183"/>
    </row>
    <row r="51" spans="2:14" s="105" customFormat="1" ht="15">
      <c r="B51" s="182"/>
      <c r="C51" s="169">
        <v>10</v>
      </c>
      <c r="D51" s="104"/>
      <c r="E51" s="130" t="s">
        <v>88</v>
      </c>
      <c r="F51" s="131" t="s">
        <v>92</v>
      </c>
      <c r="G51" s="136"/>
      <c r="H51" s="136"/>
      <c r="I51" s="136"/>
      <c r="J51" s="136"/>
      <c r="K51" s="136"/>
      <c r="L51" s="139"/>
      <c r="M51" s="104"/>
      <c r="N51" s="183"/>
    </row>
    <row r="52" spans="2:14" s="105" customFormat="1" ht="12.75">
      <c r="B52" s="182"/>
      <c r="C52" s="135"/>
      <c r="D52" s="104"/>
      <c r="E52" s="104"/>
      <c r="F52" s="104"/>
      <c r="G52" s="104" t="s">
        <v>237</v>
      </c>
      <c r="H52" s="104"/>
      <c r="I52" s="104"/>
      <c r="J52" s="104"/>
      <c r="K52" s="107" t="s">
        <v>161</v>
      </c>
      <c r="L52" s="134"/>
      <c r="M52" s="104"/>
      <c r="N52" s="183"/>
    </row>
    <row r="53" spans="2:14" s="105" customFormat="1" ht="12.75">
      <c r="B53" s="182"/>
      <c r="C53" s="135"/>
      <c r="D53" s="104"/>
      <c r="E53" s="104"/>
      <c r="F53" s="104"/>
      <c r="G53" s="104" t="s">
        <v>238</v>
      </c>
      <c r="H53" s="104"/>
      <c r="I53" s="104"/>
      <c r="J53" s="104"/>
      <c r="K53" s="107" t="s">
        <v>161</v>
      </c>
      <c r="L53" s="132"/>
      <c r="M53" s="104"/>
      <c r="N53" s="183"/>
    </row>
    <row r="54" spans="2:14" s="105" customFormat="1" ht="12.75">
      <c r="B54" s="182"/>
      <c r="C54" s="135"/>
      <c r="D54" s="104"/>
      <c r="E54" s="104"/>
      <c r="F54" s="104"/>
      <c r="G54" s="140" t="s">
        <v>239</v>
      </c>
      <c r="H54" s="104"/>
      <c r="I54" s="104"/>
      <c r="J54" s="104"/>
      <c r="K54" s="107" t="s">
        <v>161</v>
      </c>
      <c r="L54" s="132"/>
      <c r="M54" s="104"/>
      <c r="N54" s="183"/>
    </row>
    <row r="55" spans="2:14" s="105" customFormat="1" ht="13.5" thickBot="1">
      <c r="B55" s="184"/>
      <c r="C55" s="185"/>
      <c r="D55" s="186"/>
      <c r="E55" s="186"/>
      <c r="F55" s="186"/>
      <c r="G55" s="186" t="s">
        <v>240</v>
      </c>
      <c r="H55" s="186"/>
      <c r="I55" s="186"/>
      <c r="J55" s="186"/>
      <c r="K55" s="187" t="s">
        <v>161</v>
      </c>
      <c r="L55" s="188">
        <f>Aktivet!G16</f>
        <v>106971</v>
      </c>
      <c r="M55" s="186"/>
      <c r="N55" s="413">
        <v>2</v>
      </c>
    </row>
    <row r="56" spans="2:15" s="105" customFormat="1" ht="13.5" thickTop="1">
      <c r="B56" s="104"/>
      <c r="C56" s="135"/>
      <c r="D56" s="104"/>
      <c r="E56" s="104"/>
      <c r="F56" s="84"/>
      <c r="G56" s="84"/>
      <c r="H56" s="222" t="s">
        <v>488</v>
      </c>
      <c r="I56" s="84"/>
      <c r="J56" s="84"/>
      <c r="K56" s="135"/>
      <c r="L56" s="84"/>
      <c r="M56" s="104"/>
      <c r="N56" s="104"/>
      <c r="O56" s="104"/>
    </row>
    <row r="57" spans="2:15" ht="13.5" thickBot="1">
      <c r="B57" s="104"/>
      <c r="C57" s="135"/>
      <c r="D57" s="104"/>
      <c r="E57" s="104"/>
      <c r="F57" s="84"/>
      <c r="G57" s="84"/>
      <c r="H57" s="84"/>
      <c r="I57" s="84"/>
      <c r="J57" s="84"/>
      <c r="K57" s="135"/>
      <c r="L57" s="84"/>
      <c r="M57" s="104"/>
      <c r="N57" s="104"/>
      <c r="O57" s="99"/>
    </row>
    <row r="58" spans="2:14" ht="13.5" thickTop="1">
      <c r="B58" s="189"/>
      <c r="C58" s="190">
        <v>11</v>
      </c>
      <c r="D58" s="191"/>
      <c r="E58" s="192" t="s">
        <v>88</v>
      </c>
      <c r="F58" s="193" t="s">
        <v>95</v>
      </c>
      <c r="G58" s="194"/>
      <c r="H58" s="195"/>
      <c r="I58" s="196"/>
      <c r="J58" s="196"/>
      <c r="K58" s="197" t="s">
        <v>241</v>
      </c>
      <c r="L58" s="196"/>
      <c r="M58" s="198"/>
      <c r="N58" s="199"/>
    </row>
    <row r="59" spans="2:14" ht="12.75">
      <c r="B59" s="182"/>
      <c r="C59" s="113"/>
      <c r="D59" s="103"/>
      <c r="E59" s="99"/>
      <c r="F59" s="131"/>
      <c r="G59" s="53"/>
      <c r="H59" s="99"/>
      <c r="I59" s="99"/>
      <c r="J59" s="99"/>
      <c r="K59" s="107"/>
      <c r="L59" s="99"/>
      <c r="M59" s="104"/>
      <c r="N59" s="183"/>
    </row>
    <row r="60" spans="2:14" ht="12.75">
      <c r="B60" s="182"/>
      <c r="C60" s="107">
        <v>12</v>
      </c>
      <c r="D60" s="99"/>
      <c r="E60" s="130" t="s">
        <v>88</v>
      </c>
      <c r="F60" s="131"/>
      <c r="G60" s="108"/>
      <c r="H60" s="108"/>
      <c r="I60" s="108"/>
      <c r="J60" s="99"/>
      <c r="K60" s="107" t="s">
        <v>241</v>
      </c>
      <c r="L60" s="108"/>
      <c r="M60" s="104"/>
      <c r="N60" s="183"/>
    </row>
    <row r="61" spans="2:14" ht="12.75">
      <c r="B61" s="182"/>
      <c r="C61" s="107"/>
      <c r="D61" s="99"/>
      <c r="E61" s="99"/>
      <c r="F61" s="123"/>
      <c r="G61" s="123"/>
      <c r="H61" s="123"/>
      <c r="I61" s="123"/>
      <c r="J61" s="99"/>
      <c r="K61" s="107"/>
      <c r="L61" s="107"/>
      <c r="M61" s="104"/>
      <c r="N61" s="183"/>
    </row>
    <row r="62" spans="2:14" ht="12.75">
      <c r="B62" s="182"/>
      <c r="C62" s="107">
        <v>13</v>
      </c>
      <c r="D62" s="99"/>
      <c r="E62" s="130" t="s">
        <v>88</v>
      </c>
      <c r="F62" s="123"/>
      <c r="G62" s="123"/>
      <c r="H62" s="123"/>
      <c r="I62" s="123"/>
      <c r="J62" s="99"/>
      <c r="K62" s="107" t="s">
        <v>241</v>
      </c>
      <c r="L62" s="107"/>
      <c r="M62" s="104"/>
      <c r="N62" s="183"/>
    </row>
    <row r="63" spans="2:14" ht="12.75">
      <c r="B63" s="182"/>
      <c r="C63" s="107"/>
      <c r="D63" s="99"/>
      <c r="E63" s="99"/>
      <c r="F63" s="142"/>
      <c r="G63" s="142"/>
      <c r="H63" s="108"/>
      <c r="I63" s="108"/>
      <c r="J63" s="99"/>
      <c r="K63" s="107"/>
      <c r="L63" s="108"/>
      <c r="M63" s="104"/>
      <c r="N63" s="183"/>
    </row>
    <row r="64" spans="2:14" ht="12.75">
      <c r="B64" s="182"/>
      <c r="C64" s="169">
        <v>14</v>
      </c>
      <c r="D64" s="99"/>
      <c r="E64" s="110">
        <v>4</v>
      </c>
      <c r="F64" s="143" t="s">
        <v>11</v>
      </c>
      <c r="G64" s="144"/>
      <c r="H64" s="108"/>
      <c r="I64" s="108"/>
      <c r="J64" s="99"/>
      <c r="K64" s="107" t="s">
        <v>214</v>
      </c>
      <c r="L64" s="134">
        <f>Aktivet!G20</f>
        <v>0</v>
      </c>
      <c r="M64" s="104"/>
      <c r="N64" s="183"/>
    </row>
    <row r="65" spans="2:14" ht="12.75">
      <c r="B65" s="182"/>
      <c r="C65" s="107"/>
      <c r="D65" s="99"/>
      <c r="E65" s="99"/>
      <c r="F65" s="142"/>
      <c r="G65" s="142"/>
      <c r="H65" s="108"/>
      <c r="I65" s="108"/>
      <c r="J65" s="99"/>
      <c r="K65" s="107"/>
      <c r="L65" s="99"/>
      <c r="M65" s="104"/>
      <c r="N65" s="183"/>
    </row>
    <row r="66" spans="2:14" ht="12.75">
      <c r="B66" s="182"/>
      <c r="C66" s="169">
        <v>15</v>
      </c>
      <c r="D66" s="99"/>
      <c r="E66" s="103" t="s">
        <v>88</v>
      </c>
      <c r="F66" s="145" t="s">
        <v>269</v>
      </c>
      <c r="G66" s="142"/>
      <c r="H66" s="108"/>
      <c r="I66" s="108"/>
      <c r="J66" s="99"/>
      <c r="K66" s="107" t="s">
        <v>214</v>
      </c>
      <c r="L66" s="177">
        <f>Aktivet!G22</f>
        <v>0</v>
      </c>
      <c r="M66" s="104"/>
      <c r="N66" s="183"/>
    </row>
    <row r="67" spans="2:14" ht="12.75">
      <c r="B67" s="182"/>
      <c r="C67" s="107"/>
      <c r="D67" s="99"/>
      <c r="E67" s="103"/>
      <c r="F67" s="151"/>
      <c r="G67" s="142"/>
      <c r="H67" s="108"/>
      <c r="I67" s="108"/>
      <c r="J67" s="99"/>
      <c r="K67" s="107"/>
      <c r="L67" s="147"/>
      <c r="M67" s="104"/>
      <c r="N67" s="183"/>
    </row>
    <row r="68" spans="2:14" ht="12.75">
      <c r="B68" s="182"/>
      <c r="C68" s="169">
        <v>16</v>
      </c>
      <c r="D68" s="123"/>
      <c r="E68" s="103" t="s">
        <v>88</v>
      </c>
      <c r="F68" s="145" t="s">
        <v>94</v>
      </c>
      <c r="G68" s="148"/>
      <c r="H68" s="148"/>
      <c r="I68" s="148"/>
      <c r="J68" s="99"/>
      <c r="K68" s="107" t="s">
        <v>214</v>
      </c>
      <c r="L68" s="149"/>
      <c r="M68" s="104"/>
      <c r="N68" s="183"/>
    </row>
    <row r="69" spans="2:14" ht="12.75">
      <c r="B69" s="182"/>
      <c r="C69" s="107"/>
      <c r="D69" s="99"/>
      <c r="E69" s="103"/>
      <c r="F69" s="151"/>
      <c r="G69" s="124"/>
      <c r="H69" s="124"/>
      <c r="I69" s="124"/>
      <c r="J69" s="99"/>
      <c r="K69" s="107"/>
      <c r="L69" s="124"/>
      <c r="M69" s="104"/>
      <c r="N69" s="183"/>
    </row>
    <row r="70" spans="2:14" ht="12.75">
      <c r="B70" s="182"/>
      <c r="C70" s="174">
        <v>17</v>
      </c>
      <c r="D70" s="99"/>
      <c r="E70" s="53" t="s">
        <v>88</v>
      </c>
      <c r="F70" s="150" t="s">
        <v>13</v>
      </c>
      <c r="G70" s="124"/>
      <c r="H70" s="124"/>
      <c r="I70" s="124"/>
      <c r="J70" s="99"/>
      <c r="K70" s="107" t="s">
        <v>241</v>
      </c>
      <c r="L70" s="124"/>
      <c r="M70" s="104"/>
      <c r="N70" s="183"/>
    </row>
    <row r="71" spans="2:14" ht="12.75">
      <c r="B71" s="182"/>
      <c r="C71" s="107"/>
      <c r="D71" s="99"/>
      <c r="E71" s="103"/>
      <c r="F71" s="151"/>
      <c r="G71" s="123"/>
      <c r="H71" s="123"/>
      <c r="I71" s="123"/>
      <c r="J71" s="99"/>
      <c r="K71" s="107"/>
      <c r="L71" s="107"/>
      <c r="M71" s="104"/>
      <c r="N71" s="183"/>
    </row>
    <row r="72" spans="2:14" ht="12.75">
      <c r="B72" s="182"/>
      <c r="C72" s="169">
        <v>18</v>
      </c>
      <c r="D72" s="99"/>
      <c r="E72" s="103" t="s">
        <v>88</v>
      </c>
      <c r="F72" s="151" t="s">
        <v>129</v>
      </c>
      <c r="G72" s="123"/>
      <c r="H72" s="123"/>
      <c r="I72" s="123"/>
      <c r="J72" s="99"/>
      <c r="K72" s="107" t="s">
        <v>241</v>
      </c>
      <c r="L72" s="107"/>
      <c r="M72" s="104"/>
      <c r="N72" s="183"/>
    </row>
    <row r="73" spans="2:14" ht="12.75">
      <c r="B73" s="182"/>
      <c r="C73" s="107"/>
      <c r="D73" s="99"/>
      <c r="E73" s="103"/>
      <c r="F73" s="151"/>
      <c r="G73" s="142"/>
      <c r="H73" s="142"/>
      <c r="I73" s="142"/>
      <c r="J73" s="99"/>
      <c r="K73" s="107"/>
      <c r="L73" s="108"/>
      <c r="M73" s="104"/>
      <c r="N73" s="183"/>
    </row>
    <row r="74" spans="2:14" ht="12.75">
      <c r="B74" s="182"/>
      <c r="C74" s="169">
        <v>19</v>
      </c>
      <c r="D74" s="99"/>
      <c r="E74" s="103" t="s">
        <v>88</v>
      </c>
      <c r="F74" s="152" t="s">
        <v>14</v>
      </c>
      <c r="G74" s="142"/>
      <c r="H74" s="142"/>
      <c r="I74" s="142"/>
      <c r="J74" s="99"/>
      <c r="K74" s="107" t="s">
        <v>214</v>
      </c>
      <c r="L74" s="134">
        <f>Aktivet!G25</f>
        <v>0</v>
      </c>
      <c r="M74" s="104"/>
      <c r="N74" s="183"/>
    </row>
    <row r="75" spans="2:14" ht="12.75">
      <c r="B75" s="182"/>
      <c r="C75" s="107"/>
      <c r="D75" s="99"/>
      <c r="E75" s="103"/>
      <c r="F75" s="151"/>
      <c r="G75" s="142"/>
      <c r="H75" s="142"/>
      <c r="I75" s="142"/>
      <c r="J75" s="99"/>
      <c r="K75" s="107"/>
      <c r="L75" s="99"/>
      <c r="M75" s="104"/>
      <c r="N75" s="183"/>
    </row>
    <row r="76" spans="2:14" ht="12.75">
      <c r="B76" s="182"/>
      <c r="C76" s="107">
        <v>20</v>
      </c>
      <c r="D76" s="99"/>
      <c r="E76" s="53" t="s">
        <v>88</v>
      </c>
      <c r="F76" s="131" t="s">
        <v>15</v>
      </c>
      <c r="G76" s="142"/>
      <c r="H76" s="142"/>
      <c r="I76" s="142"/>
      <c r="J76" s="99"/>
      <c r="K76" s="107" t="s">
        <v>241</v>
      </c>
      <c r="L76" s="99"/>
      <c r="M76" s="104"/>
      <c r="N76" s="183"/>
    </row>
    <row r="77" spans="2:14" ht="12.75">
      <c r="B77" s="182"/>
      <c r="C77" s="107"/>
      <c r="D77" s="99"/>
      <c r="E77" s="103"/>
      <c r="F77" s="151"/>
      <c r="G77" s="148"/>
      <c r="H77" s="148"/>
      <c r="I77" s="148"/>
      <c r="J77" s="99"/>
      <c r="K77" s="107"/>
      <c r="L77" s="148"/>
      <c r="M77" s="104"/>
      <c r="N77" s="183"/>
    </row>
    <row r="78" spans="2:14" ht="12.75">
      <c r="B78" s="182"/>
      <c r="C78" s="107">
        <v>21</v>
      </c>
      <c r="D78" s="99"/>
      <c r="E78" s="53" t="s">
        <v>88</v>
      </c>
      <c r="F78" s="131"/>
      <c r="G78" s="99"/>
      <c r="H78" s="99"/>
      <c r="I78" s="99"/>
      <c r="J78" s="99"/>
      <c r="K78" s="107" t="s">
        <v>241</v>
      </c>
      <c r="L78" s="99"/>
      <c r="M78" s="104"/>
      <c r="N78" s="183"/>
    </row>
    <row r="79" spans="2:14" ht="12.75">
      <c r="B79" s="182"/>
      <c r="C79" s="107"/>
      <c r="D79" s="99"/>
      <c r="E79" s="128"/>
      <c r="F79" s="129"/>
      <c r="G79" s="127"/>
      <c r="H79" s="99"/>
      <c r="I79" s="99"/>
      <c r="J79" s="99"/>
      <c r="K79" s="107"/>
      <c r="L79" s="99"/>
      <c r="M79" s="104"/>
      <c r="N79" s="183"/>
    </row>
    <row r="80" spans="2:14" ht="12.75">
      <c r="B80" s="182"/>
      <c r="C80" s="107">
        <v>22</v>
      </c>
      <c r="D80" s="99"/>
      <c r="E80" s="110">
        <v>5</v>
      </c>
      <c r="F80" s="143" t="s">
        <v>127</v>
      </c>
      <c r="G80" s="53"/>
      <c r="H80" s="99"/>
      <c r="I80" s="99"/>
      <c r="J80" s="99"/>
      <c r="K80" s="107" t="s">
        <v>241</v>
      </c>
      <c r="L80" s="99"/>
      <c r="M80" s="104"/>
      <c r="N80" s="183"/>
    </row>
    <row r="81" spans="2:14" ht="12.75">
      <c r="B81" s="182"/>
      <c r="C81" s="107"/>
      <c r="D81" s="99"/>
      <c r="E81" s="99"/>
      <c r="F81" s="99"/>
      <c r="G81" s="99"/>
      <c r="H81" s="99"/>
      <c r="I81" s="99"/>
      <c r="J81" s="99"/>
      <c r="K81" s="107"/>
      <c r="L81" s="99"/>
      <c r="M81" s="104"/>
      <c r="N81" s="183"/>
    </row>
    <row r="82" spans="2:14" ht="12.75">
      <c r="B82" s="182"/>
      <c r="C82" s="107">
        <v>23</v>
      </c>
      <c r="D82" s="99"/>
      <c r="E82" s="110">
        <v>6</v>
      </c>
      <c r="F82" s="143" t="s">
        <v>128</v>
      </c>
      <c r="G82" s="53"/>
      <c r="H82" s="99"/>
      <c r="I82" s="99"/>
      <c r="J82" s="99"/>
      <c r="K82" s="107" t="s">
        <v>241</v>
      </c>
      <c r="L82" s="99"/>
      <c r="M82" s="104"/>
      <c r="N82" s="183"/>
    </row>
    <row r="83" spans="2:14" ht="12.75">
      <c r="B83" s="182"/>
      <c r="C83" s="107"/>
      <c r="D83" s="99"/>
      <c r="E83" s="99"/>
      <c r="F83" s="99"/>
      <c r="G83" s="99"/>
      <c r="H83" s="99"/>
      <c r="I83" s="99"/>
      <c r="J83" s="99"/>
      <c r="K83" s="107"/>
      <c r="L83" s="99"/>
      <c r="M83" s="104"/>
      <c r="N83" s="183"/>
    </row>
    <row r="84" spans="2:14" ht="12.75">
      <c r="B84" s="182"/>
      <c r="C84" s="107">
        <v>24</v>
      </c>
      <c r="D84" s="99"/>
      <c r="E84" s="110">
        <v>7</v>
      </c>
      <c r="F84" s="143" t="s">
        <v>16</v>
      </c>
      <c r="G84" s="53"/>
      <c r="H84" s="99"/>
      <c r="I84" s="99"/>
      <c r="J84" s="99"/>
      <c r="K84" s="107" t="s">
        <v>214</v>
      </c>
      <c r="L84" s="134">
        <f>L86</f>
        <v>673776</v>
      </c>
      <c r="M84" s="104"/>
      <c r="N84" s="183"/>
    </row>
    <row r="85" spans="2:14" ht="12.75">
      <c r="B85" s="182"/>
      <c r="C85" s="107"/>
      <c r="D85" s="99"/>
      <c r="E85" s="99"/>
      <c r="F85" s="99"/>
      <c r="G85" s="99"/>
      <c r="H85" s="99"/>
      <c r="I85" s="107"/>
      <c r="J85" s="99"/>
      <c r="K85" s="107"/>
      <c r="L85" s="99"/>
      <c r="M85" s="104"/>
      <c r="N85" s="183"/>
    </row>
    <row r="86" spans="2:14" ht="12.75">
      <c r="B86" s="182"/>
      <c r="C86" s="107">
        <v>25</v>
      </c>
      <c r="D86" s="99"/>
      <c r="E86" s="130" t="s">
        <v>88</v>
      </c>
      <c r="F86" s="53" t="s">
        <v>130</v>
      </c>
      <c r="G86" s="99"/>
      <c r="H86" s="99"/>
      <c r="I86" s="107"/>
      <c r="J86" s="99"/>
      <c r="K86" s="107" t="s">
        <v>214</v>
      </c>
      <c r="L86" s="134">
        <f>Aktivet!G31</f>
        <v>673776</v>
      </c>
      <c r="M86" s="104"/>
      <c r="N86" s="183"/>
    </row>
    <row r="87" spans="2:14" ht="12.75">
      <c r="B87" s="182"/>
      <c r="C87" s="107"/>
      <c r="D87" s="99"/>
      <c r="E87" s="99"/>
      <c r="F87" s="99"/>
      <c r="G87" s="99"/>
      <c r="H87" s="99"/>
      <c r="I87" s="107"/>
      <c r="J87" s="99"/>
      <c r="K87" s="107"/>
      <c r="L87" s="99"/>
      <c r="M87" s="104"/>
      <c r="N87" s="183"/>
    </row>
    <row r="88" spans="2:14" ht="12.75">
      <c r="B88" s="182"/>
      <c r="C88" s="107">
        <v>26</v>
      </c>
      <c r="D88" s="99"/>
      <c r="E88" s="130" t="s">
        <v>88</v>
      </c>
      <c r="F88" s="99"/>
      <c r="G88" s="99"/>
      <c r="H88" s="99"/>
      <c r="I88" s="107"/>
      <c r="J88" s="99"/>
      <c r="K88" s="107" t="s">
        <v>241</v>
      </c>
      <c r="L88" s="99"/>
      <c r="M88" s="104"/>
      <c r="N88" s="183"/>
    </row>
    <row r="89" spans="2:14" ht="12.75">
      <c r="B89" s="182"/>
      <c r="C89" s="107"/>
      <c r="D89" s="99"/>
      <c r="E89" s="99"/>
      <c r="F89" s="53"/>
      <c r="G89" s="99"/>
      <c r="H89" s="99"/>
      <c r="I89" s="107"/>
      <c r="J89" s="99"/>
      <c r="K89" s="107"/>
      <c r="L89" s="99"/>
      <c r="M89" s="104"/>
      <c r="N89" s="183"/>
    </row>
    <row r="90" spans="2:14" ht="12.75">
      <c r="B90" s="182"/>
      <c r="C90" s="107">
        <v>27</v>
      </c>
      <c r="D90" s="99"/>
      <c r="E90" s="84" t="s">
        <v>4</v>
      </c>
      <c r="F90" s="84" t="s">
        <v>242</v>
      </c>
      <c r="G90" s="99"/>
      <c r="H90" s="99"/>
      <c r="I90" s="107"/>
      <c r="J90" s="99"/>
      <c r="K90" s="107" t="s">
        <v>241</v>
      </c>
      <c r="L90" s="99"/>
      <c r="M90" s="104"/>
      <c r="N90" s="183"/>
    </row>
    <row r="91" spans="2:14" ht="12.75">
      <c r="B91" s="182"/>
      <c r="C91" s="107"/>
      <c r="D91" s="99"/>
      <c r="E91" s="99"/>
      <c r="F91" s="142"/>
      <c r="G91" s="142"/>
      <c r="H91" s="99"/>
      <c r="I91" s="107"/>
      <c r="J91" s="99"/>
      <c r="K91" s="107"/>
      <c r="L91" s="99"/>
      <c r="M91" s="104"/>
      <c r="N91" s="183"/>
    </row>
    <row r="92" spans="2:14" ht="12.75">
      <c r="B92" s="182"/>
      <c r="C92" s="107">
        <v>28</v>
      </c>
      <c r="D92" s="99"/>
      <c r="E92" s="84">
        <v>1</v>
      </c>
      <c r="F92" s="153" t="s">
        <v>18</v>
      </c>
      <c r="G92" s="99"/>
      <c r="H92" s="99"/>
      <c r="I92" s="107"/>
      <c r="J92" s="99"/>
      <c r="K92" s="107" t="s">
        <v>241</v>
      </c>
      <c r="L92" s="99"/>
      <c r="M92" s="104"/>
      <c r="N92" s="183"/>
    </row>
    <row r="93" spans="2:14" ht="12.75">
      <c r="B93" s="182"/>
      <c r="C93" s="107"/>
      <c r="D93" s="99"/>
      <c r="E93" s="84"/>
      <c r="F93" s="153"/>
      <c r="G93" s="99"/>
      <c r="H93" s="99"/>
      <c r="I93" s="107"/>
      <c r="J93" s="99"/>
      <c r="K93" s="107"/>
      <c r="L93" s="99"/>
      <c r="M93" s="104"/>
      <c r="N93" s="183"/>
    </row>
    <row r="94" spans="2:14" ht="12.75">
      <c r="B94" s="182"/>
      <c r="C94" s="107"/>
      <c r="D94" s="99"/>
      <c r="E94" s="84"/>
      <c r="F94" s="153"/>
      <c r="G94" s="99"/>
      <c r="H94" s="99"/>
      <c r="I94" s="107"/>
      <c r="J94" s="99"/>
      <c r="K94" s="107"/>
      <c r="L94" s="99"/>
      <c r="M94" s="104"/>
      <c r="N94" s="183"/>
    </row>
    <row r="95" spans="2:14" ht="12.75">
      <c r="B95" s="182"/>
      <c r="C95" s="107">
        <v>29</v>
      </c>
      <c r="D95" s="99"/>
      <c r="E95" s="84">
        <v>2</v>
      </c>
      <c r="F95" s="84" t="s">
        <v>19</v>
      </c>
      <c r="G95" s="99"/>
      <c r="H95" s="99"/>
      <c r="I95" s="99"/>
      <c r="J95" s="99"/>
      <c r="K95" s="107"/>
      <c r="L95" s="99"/>
      <c r="M95" s="104"/>
      <c r="N95" s="183"/>
    </row>
    <row r="96" spans="2:14" ht="12.75">
      <c r="B96" s="182"/>
      <c r="C96" s="107"/>
      <c r="D96" s="99"/>
      <c r="E96" s="99"/>
      <c r="F96" s="99"/>
      <c r="G96" s="99"/>
      <c r="H96" s="99"/>
      <c r="I96" s="99"/>
      <c r="J96" s="99"/>
      <c r="K96" s="99"/>
      <c r="L96" s="99"/>
      <c r="M96" s="104"/>
      <c r="N96" s="183"/>
    </row>
    <row r="97" spans="2:14" ht="12.75">
      <c r="B97" s="182"/>
      <c r="C97" s="107"/>
      <c r="D97" s="99"/>
      <c r="E97" s="99"/>
      <c r="F97" s="99"/>
      <c r="G97" s="99" t="s">
        <v>243</v>
      </c>
      <c r="H97" s="99"/>
      <c r="I97" s="99"/>
      <c r="J97" s="99"/>
      <c r="K97" s="99"/>
      <c r="L97" s="99"/>
      <c r="M97" s="104"/>
      <c r="N97" s="183"/>
    </row>
    <row r="98" spans="2:14" ht="12.75">
      <c r="B98" s="182"/>
      <c r="C98" s="107"/>
      <c r="D98" s="99"/>
      <c r="E98" s="565" t="s">
        <v>2</v>
      </c>
      <c r="F98" s="565" t="s">
        <v>153</v>
      </c>
      <c r="G98" s="537" t="s">
        <v>244</v>
      </c>
      <c r="H98" s="538"/>
      <c r="I98" s="539"/>
      <c r="J98" s="537" t="s">
        <v>245</v>
      </c>
      <c r="K98" s="538"/>
      <c r="L98" s="539"/>
      <c r="M98" s="104"/>
      <c r="N98" s="183"/>
    </row>
    <row r="99" spans="2:14" ht="12.75">
      <c r="B99" s="182"/>
      <c r="C99" s="107"/>
      <c r="D99" s="99"/>
      <c r="E99" s="565"/>
      <c r="F99" s="565"/>
      <c r="G99" s="154" t="s">
        <v>246</v>
      </c>
      <c r="H99" s="154" t="s">
        <v>154</v>
      </c>
      <c r="I99" s="154" t="s">
        <v>247</v>
      </c>
      <c r="J99" s="154" t="s">
        <v>246</v>
      </c>
      <c r="K99" s="154" t="s">
        <v>154</v>
      </c>
      <c r="L99" s="154" t="s">
        <v>247</v>
      </c>
      <c r="M99" s="104"/>
      <c r="N99" s="183"/>
    </row>
    <row r="100" spans="2:14" ht="12.75">
      <c r="B100" s="182"/>
      <c r="C100" s="107">
        <v>30</v>
      </c>
      <c r="D100" s="99"/>
      <c r="E100" s="120"/>
      <c r="F100" s="99"/>
      <c r="G100" s="121"/>
      <c r="H100" s="121"/>
      <c r="I100" s="121"/>
      <c r="J100" s="121"/>
      <c r="K100" s="121"/>
      <c r="L100" s="121"/>
      <c r="M100" s="104"/>
      <c r="N100" s="183"/>
    </row>
    <row r="101" spans="2:14" ht="12.75">
      <c r="B101" s="182"/>
      <c r="C101" s="107">
        <v>31</v>
      </c>
      <c r="D101" s="99"/>
      <c r="E101" s="120"/>
      <c r="F101" s="155"/>
      <c r="G101" s="121"/>
      <c r="H101" s="121"/>
      <c r="I101" s="121"/>
      <c r="J101" s="121"/>
      <c r="K101" s="121"/>
      <c r="L101" s="121"/>
      <c r="M101" s="104"/>
      <c r="N101" s="183"/>
    </row>
    <row r="102" spans="2:14" ht="12.75">
      <c r="B102" s="182"/>
      <c r="C102" s="107">
        <v>32</v>
      </c>
      <c r="D102" s="99"/>
      <c r="E102" s="120"/>
      <c r="F102" s="58"/>
      <c r="G102" s="121"/>
      <c r="H102" s="121"/>
      <c r="I102" s="121"/>
      <c r="J102" s="121"/>
      <c r="K102" s="121"/>
      <c r="L102" s="121"/>
      <c r="M102" s="104"/>
      <c r="N102" s="183"/>
    </row>
    <row r="103" spans="2:14" ht="12.75">
      <c r="B103" s="182"/>
      <c r="C103" s="107">
        <v>33</v>
      </c>
      <c r="D103" s="99"/>
      <c r="E103" s="119"/>
      <c r="F103" s="155"/>
      <c r="G103" s="121">
        <f>Aktivet!G39</f>
        <v>573942</v>
      </c>
      <c r="H103" s="121"/>
      <c r="I103" s="121"/>
      <c r="J103" s="121"/>
      <c r="K103" s="121"/>
      <c r="L103" s="121"/>
      <c r="M103" s="104"/>
      <c r="N103" s="183"/>
    </row>
    <row r="104" spans="2:14" ht="12.75">
      <c r="B104" s="182"/>
      <c r="C104" s="107"/>
      <c r="D104" s="99"/>
      <c r="E104" s="119"/>
      <c r="F104" s="119"/>
      <c r="G104" s="121">
        <f>SUM(G102:G103)</f>
        <v>573942</v>
      </c>
      <c r="H104" s="121"/>
      <c r="I104" s="121">
        <f>G104-H104</f>
        <v>573942</v>
      </c>
      <c r="J104" s="121"/>
      <c r="K104" s="121"/>
      <c r="L104" s="121"/>
      <c r="M104" s="104"/>
      <c r="N104" s="183"/>
    </row>
    <row r="105" spans="2:14" ht="12.75">
      <c r="B105" s="182"/>
      <c r="C105" s="135"/>
      <c r="D105" s="104"/>
      <c r="E105" s="104"/>
      <c r="F105" s="84"/>
      <c r="G105" s="84"/>
      <c r="H105" s="84"/>
      <c r="I105" s="84"/>
      <c r="J105" s="84"/>
      <c r="K105" s="135"/>
      <c r="L105" s="84"/>
      <c r="M105" s="104"/>
      <c r="N105" s="183"/>
    </row>
    <row r="106" spans="2:14" ht="12.75">
      <c r="B106" s="182"/>
      <c r="C106" s="135"/>
      <c r="D106" s="104"/>
      <c r="E106" s="104"/>
      <c r="F106" s="84"/>
      <c r="G106" s="84"/>
      <c r="H106" s="84"/>
      <c r="I106" s="84"/>
      <c r="J106" s="84"/>
      <c r="K106" s="135"/>
      <c r="L106" s="84"/>
      <c r="M106" s="104"/>
      <c r="N106" s="183"/>
    </row>
    <row r="107" spans="2:14" ht="12.75">
      <c r="B107" s="182"/>
      <c r="C107" s="107">
        <v>34</v>
      </c>
      <c r="D107" s="99"/>
      <c r="E107" s="84">
        <v>3</v>
      </c>
      <c r="F107" s="84" t="s">
        <v>20</v>
      </c>
      <c r="G107" s="99"/>
      <c r="H107" s="99"/>
      <c r="I107" s="99"/>
      <c r="J107" s="99"/>
      <c r="K107" s="99" t="s">
        <v>241</v>
      </c>
      <c r="L107" s="84"/>
      <c r="M107" s="104"/>
      <c r="N107" s="183"/>
    </row>
    <row r="108" spans="2:14" ht="12.75">
      <c r="B108" s="182"/>
      <c r="C108" s="107"/>
      <c r="D108" s="99"/>
      <c r="E108" s="84"/>
      <c r="F108" s="84"/>
      <c r="G108" s="99"/>
      <c r="H108" s="99"/>
      <c r="I108" s="99"/>
      <c r="J108" s="99"/>
      <c r="K108" s="99"/>
      <c r="L108" s="84"/>
      <c r="M108" s="104"/>
      <c r="N108" s="183"/>
    </row>
    <row r="109" spans="2:14" ht="12.75">
      <c r="B109" s="182"/>
      <c r="C109" s="107">
        <v>35</v>
      </c>
      <c r="D109" s="104"/>
      <c r="E109" s="84">
        <v>4</v>
      </c>
      <c r="F109" s="84" t="s">
        <v>21</v>
      </c>
      <c r="G109" s="104"/>
      <c r="H109" s="104"/>
      <c r="I109" s="104"/>
      <c r="J109" s="99"/>
      <c r="K109" s="104" t="s">
        <v>241</v>
      </c>
      <c r="L109" s="84"/>
      <c r="M109" s="104"/>
      <c r="N109" s="183"/>
    </row>
    <row r="110" spans="2:14" ht="12.75">
      <c r="B110" s="182"/>
      <c r="C110" s="107"/>
      <c r="D110" s="104"/>
      <c r="E110" s="84"/>
      <c r="F110" s="84"/>
      <c r="G110" s="104"/>
      <c r="H110" s="104"/>
      <c r="I110" s="104"/>
      <c r="J110" s="99"/>
      <c r="K110" s="104"/>
      <c r="L110" s="84"/>
      <c r="M110" s="104"/>
      <c r="N110" s="183"/>
    </row>
    <row r="111" spans="2:14" ht="15">
      <c r="B111" s="182"/>
      <c r="C111" s="107">
        <v>36</v>
      </c>
      <c r="D111" s="104"/>
      <c r="E111" s="84">
        <v>5</v>
      </c>
      <c r="F111" s="84" t="s">
        <v>22</v>
      </c>
      <c r="G111" s="104"/>
      <c r="H111" s="136"/>
      <c r="I111" s="136"/>
      <c r="J111" s="99"/>
      <c r="K111" s="104" t="s">
        <v>241</v>
      </c>
      <c r="L111" s="84"/>
      <c r="M111" s="104"/>
      <c r="N111" s="183"/>
    </row>
    <row r="112" spans="2:14" ht="15">
      <c r="B112" s="182"/>
      <c r="C112" s="107"/>
      <c r="D112" s="104"/>
      <c r="E112" s="84"/>
      <c r="F112" s="84"/>
      <c r="G112" s="104"/>
      <c r="H112" s="136"/>
      <c r="I112" s="136"/>
      <c r="J112" s="99"/>
      <c r="K112" s="104"/>
      <c r="L112" s="84"/>
      <c r="M112" s="104"/>
      <c r="N112" s="183"/>
    </row>
    <row r="113" spans="2:14" ht="15">
      <c r="B113" s="182"/>
      <c r="C113" s="107">
        <v>37</v>
      </c>
      <c r="D113" s="104"/>
      <c r="E113" s="84">
        <v>6</v>
      </c>
      <c r="F113" s="84" t="s">
        <v>23</v>
      </c>
      <c r="G113" s="136"/>
      <c r="H113" s="136"/>
      <c r="I113" s="136"/>
      <c r="J113" s="99"/>
      <c r="K113" s="104" t="s">
        <v>241</v>
      </c>
      <c r="L113" s="156"/>
      <c r="M113" s="104"/>
      <c r="N113" s="183"/>
    </row>
    <row r="114" spans="2:14" ht="15.75" thickBot="1">
      <c r="B114" s="184"/>
      <c r="C114" s="187"/>
      <c r="D114" s="186"/>
      <c r="E114" s="200"/>
      <c r="F114" s="200"/>
      <c r="G114" s="201"/>
      <c r="H114" s="201"/>
      <c r="I114" s="201"/>
      <c r="J114" s="202"/>
      <c r="K114" s="186"/>
      <c r="L114" s="200"/>
      <c r="M114" s="186"/>
      <c r="N114" s="203">
        <v>3</v>
      </c>
    </row>
    <row r="115" spans="2:15" ht="15.75" thickTop="1">
      <c r="B115" s="104"/>
      <c r="C115" s="107"/>
      <c r="D115" s="104"/>
      <c r="E115" s="84"/>
      <c r="F115" s="84"/>
      <c r="G115" s="136"/>
      <c r="H115" s="222" t="s">
        <v>488</v>
      </c>
      <c r="I115" s="136"/>
      <c r="J115" s="104"/>
      <c r="K115" s="135"/>
      <c r="L115" s="84"/>
      <c r="M115" s="104"/>
      <c r="N115" s="104"/>
      <c r="O115" s="99"/>
    </row>
    <row r="116" spans="2:15" ht="15.75" thickBot="1">
      <c r="B116" s="104"/>
      <c r="C116" s="107"/>
      <c r="D116" s="104"/>
      <c r="E116" s="84"/>
      <c r="F116" s="84"/>
      <c r="G116" s="136"/>
      <c r="H116" s="136"/>
      <c r="I116" s="136"/>
      <c r="J116" s="104"/>
      <c r="K116" s="135"/>
      <c r="L116" s="84"/>
      <c r="M116" s="104"/>
      <c r="N116" s="104"/>
      <c r="O116" s="99"/>
    </row>
    <row r="117" spans="2:14" ht="13.5" thickTop="1">
      <c r="B117" s="189"/>
      <c r="C117" s="204"/>
      <c r="D117" s="205"/>
      <c r="E117" s="206" t="s">
        <v>3</v>
      </c>
      <c r="F117" s="194" t="s">
        <v>248</v>
      </c>
      <c r="G117" s="194"/>
      <c r="H117" s="207"/>
      <c r="I117" s="207"/>
      <c r="J117" s="198"/>
      <c r="K117" s="204"/>
      <c r="L117" s="208"/>
      <c r="M117" s="198"/>
      <c r="N117" s="199"/>
    </row>
    <row r="118" spans="2:14" ht="12.75">
      <c r="B118" s="182"/>
      <c r="C118" s="135"/>
      <c r="D118" s="103"/>
      <c r="E118" s="157"/>
      <c r="F118" s="111"/>
      <c r="G118" s="111"/>
      <c r="H118" s="158"/>
      <c r="I118" s="158"/>
      <c r="J118" s="104"/>
      <c r="K118" s="135"/>
      <c r="L118" s="84"/>
      <c r="M118" s="104"/>
      <c r="N118" s="183"/>
    </row>
    <row r="119" spans="2:14" ht="12.75">
      <c r="B119" s="182"/>
      <c r="C119" s="135">
        <v>40</v>
      </c>
      <c r="D119" s="103"/>
      <c r="E119" s="110">
        <v>1</v>
      </c>
      <c r="F119" s="143" t="s">
        <v>25</v>
      </c>
      <c r="G119" s="53"/>
      <c r="H119" s="159"/>
      <c r="I119" s="159"/>
      <c r="J119" s="99"/>
      <c r="K119" s="104" t="s">
        <v>241</v>
      </c>
      <c r="L119" s="84"/>
      <c r="M119" s="104"/>
      <c r="N119" s="183"/>
    </row>
    <row r="120" spans="2:14" ht="12.75">
      <c r="B120" s="182"/>
      <c r="C120" s="135"/>
      <c r="D120" s="103"/>
      <c r="E120" s="110"/>
      <c r="F120" s="143"/>
      <c r="G120" s="53"/>
      <c r="H120" s="159"/>
      <c r="I120" s="159"/>
      <c r="J120" s="99"/>
      <c r="K120" s="104"/>
      <c r="L120" s="84"/>
      <c r="M120" s="104"/>
      <c r="N120" s="183"/>
    </row>
    <row r="121" spans="2:14" ht="12.75">
      <c r="B121" s="178"/>
      <c r="C121" s="135">
        <v>41</v>
      </c>
      <c r="D121" s="103"/>
      <c r="E121" s="110">
        <v>2</v>
      </c>
      <c r="F121" s="143" t="s">
        <v>26</v>
      </c>
      <c r="G121" s="53"/>
      <c r="H121" s="103"/>
      <c r="I121" s="103"/>
      <c r="J121" s="99"/>
      <c r="K121" s="104" t="s">
        <v>241</v>
      </c>
      <c r="L121" s="134"/>
      <c r="M121" s="99"/>
      <c r="N121" s="179"/>
    </row>
    <row r="122" spans="2:14" ht="12.75">
      <c r="B122" s="178"/>
      <c r="C122" s="135"/>
      <c r="D122" s="103"/>
      <c r="E122" s="110"/>
      <c r="F122" s="143"/>
      <c r="G122" s="53"/>
      <c r="H122" s="103"/>
      <c r="I122" s="103"/>
      <c r="J122" s="99"/>
      <c r="K122" s="104"/>
      <c r="L122" s="99"/>
      <c r="M122" s="99"/>
      <c r="N122" s="179"/>
    </row>
    <row r="123" spans="2:14" ht="12.75">
      <c r="B123" s="178"/>
      <c r="C123" s="135">
        <v>42</v>
      </c>
      <c r="D123" s="103"/>
      <c r="E123" s="130" t="s">
        <v>88</v>
      </c>
      <c r="F123" s="131" t="s">
        <v>96</v>
      </c>
      <c r="G123" s="103"/>
      <c r="H123" s="103"/>
      <c r="I123" s="103"/>
      <c r="J123" s="99"/>
      <c r="K123" s="104" t="s">
        <v>241</v>
      </c>
      <c r="L123" s="134"/>
      <c r="M123" s="99"/>
      <c r="N123" s="179"/>
    </row>
    <row r="124" spans="2:14" ht="12.75">
      <c r="B124" s="178"/>
      <c r="C124" s="135"/>
      <c r="D124" s="103"/>
      <c r="E124" s="130"/>
      <c r="F124" s="131"/>
      <c r="G124" s="103"/>
      <c r="H124" s="103"/>
      <c r="I124" s="103"/>
      <c r="J124" s="99"/>
      <c r="K124" s="104"/>
      <c r="L124" s="99"/>
      <c r="M124" s="99"/>
      <c r="N124" s="179"/>
    </row>
    <row r="125" spans="2:14" ht="12.75">
      <c r="B125" s="178"/>
      <c r="C125" s="135">
        <v>43</v>
      </c>
      <c r="D125" s="103"/>
      <c r="E125" s="130" t="s">
        <v>88</v>
      </c>
      <c r="F125" s="131" t="s">
        <v>131</v>
      </c>
      <c r="G125" s="103"/>
      <c r="H125" s="103"/>
      <c r="I125" s="103"/>
      <c r="J125" s="99"/>
      <c r="K125" s="104" t="s">
        <v>241</v>
      </c>
      <c r="L125" s="99"/>
      <c r="M125" s="99"/>
      <c r="N125" s="179"/>
    </row>
    <row r="126" spans="2:14" ht="12.75">
      <c r="B126" s="178"/>
      <c r="C126" s="135"/>
      <c r="D126" s="103"/>
      <c r="E126" s="130"/>
      <c r="F126" s="131"/>
      <c r="G126" s="103"/>
      <c r="H126" s="103"/>
      <c r="I126" s="103"/>
      <c r="J126" s="99"/>
      <c r="K126" s="104"/>
      <c r="L126" s="99"/>
      <c r="M126" s="99"/>
      <c r="N126" s="179"/>
    </row>
    <row r="127" spans="2:14" ht="12.75">
      <c r="B127" s="178"/>
      <c r="C127" s="135">
        <v>44</v>
      </c>
      <c r="D127" s="103"/>
      <c r="E127" s="110">
        <v>3</v>
      </c>
      <c r="F127" s="143" t="s">
        <v>27</v>
      </c>
      <c r="G127" s="53"/>
      <c r="H127" s="103"/>
      <c r="I127" s="103"/>
      <c r="J127" s="99"/>
      <c r="K127" s="104" t="s">
        <v>241</v>
      </c>
      <c r="L127" s="99"/>
      <c r="M127" s="99"/>
      <c r="N127" s="179"/>
    </row>
    <row r="128" spans="2:14" ht="12.75">
      <c r="B128" s="178"/>
      <c r="C128" s="135"/>
      <c r="D128" s="103"/>
      <c r="E128" s="110"/>
      <c r="F128" s="143"/>
      <c r="G128" s="53"/>
      <c r="H128" s="103"/>
      <c r="I128" s="103"/>
      <c r="J128" s="99"/>
      <c r="K128" s="104"/>
      <c r="L128" s="99"/>
      <c r="M128" s="99"/>
      <c r="N128" s="179"/>
    </row>
    <row r="129" spans="2:14" ht="12.75">
      <c r="B129" s="178"/>
      <c r="C129" s="135">
        <v>45</v>
      </c>
      <c r="D129" s="103"/>
      <c r="E129" s="130" t="s">
        <v>88</v>
      </c>
      <c r="F129" s="131" t="s">
        <v>249</v>
      </c>
      <c r="G129" s="103"/>
      <c r="H129" s="103"/>
      <c r="I129" s="103"/>
      <c r="J129" s="99"/>
      <c r="K129" s="104"/>
      <c r="L129" s="99"/>
      <c r="M129" s="99"/>
      <c r="N129" s="179"/>
    </row>
    <row r="130" spans="2:14" ht="12.75">
      <c r="B130" s="178"/>
      <c r="C130" s="135"/>
      <c r="D130" s="103"/>
      <c r="E130" s="130"/>
      <c r="F130" s="540" t="s">
        <v>222</v>
      </c>
      <c r="G130" s="540"/>
      <c r="H130" s="99"/>
      <c r="I130" s="107" t="s">
        <v>2</v>
      </c>
      <c r="J130" s="99"/>
      <c r="K130" s="107" t="s">
        <v>161</v>
      </c>
      <c r="L130" s="134"/>
      <c r="M130" s="99"/>
      <c r="N130" s="179"/>
    </row>
    <row r="131" spans="2:14" ht="12.75">
      <c r="B131" s="178"/>
      <c r="C131" s="135"/>
      <c r="D131" s="103"/>
      <c r="E131" s="130"/>
      <c r="F131" s="540" t="s">
        <v>223</v>
      </c>
      <c r="G131" s="540"/>
      <c r="H131" s="99"/>
      <c r="I131" s="107" t="s">
        <v>2</v>
      </c>
      <c r="J131" s="109"/>
      <c r="K131" s="107" t="s">
        <v>161</v>
      </c>
      <c r="L131" s="132"/>
      <c r="M131" s="99"/>
      <c r="N131" s="179"/>
    </row>
    <row r="132" spans="2:14" ht="12.75">
      <c r="B132" s="178"/>
      <c r="C132" s="135"/>
      <c r="D132" s="103"/>
      <c r="E132" s="130"/>
      <c r="F132" s="99" t="s">
        <v>224</v>
      </c>
      <c r="G132" s="99"/>
      <c r="H132" s="99"/>
      <c r="I132" s="107" t="s">
        <v>2</v>
      </c>
      <c r="J132" s="109"/>
      <c r="K132" s="107" t="s">
        <v>161</v>
      </c>
      <c r="L132" s="132"/>
      <c r="M132" s="99"/>
      <c r="N132" s="179"/>
    </row>
    <row r="133" spans="2:14" ht="12.75">
      <c r="B133" s="178"/>
      <c r="C133" s="135"/>
      <c r="D133" s="103"/>
      <c r="E133" s="130"/>
      <c r="F133" s="99" t="s">
        <v>225</v>
      </c>
      <c r="G133" s="99"/>
      <c r="H133" s="99"/>
      <c r="I133" s="107" t="s">
        <v>2</v>
      </c>
      <c r="J133" s="109"/>
      <c r="K133" s="107" t="s">
        <v>161</v>
      </c>
      <c r="L133" s="132"/>
      <c r="M133" s="99"/>
      <c r="N133" s="179"/>
    </row>
    <row r="134" spans="2:14" ht="12.75">
      <c r="B134" s="178"/>
      <c r="C134" s="135"/>
      <c r="D134" s="103"/>
      <c r="E134" s="130"/>
      <c r="F134" s="99" t="s">
        <v>226</v>
      </c>
      <c r="G134" s="99"/>
      <c r="H134" s="99"/>
      <c r="I134" s="107" t="s">
        <v>2</v>
      </c>
      <c r="J134" s="99"/>
      <c r="K134" s="107" t="s">
        <v>161</v>
      </c>
      <c r="L134" s="134"/>
      <c r="M134" s="99"/>
      <c r="N134" s="179"/>
    </row>
    <row r="135" spans="2:14" ht="12.75">
      <c r="B135" s="178"/>
      <c r="C135" s="135"/>
      <c r="D135" s="103"/>
      <c r="E135" s="130"/>
      <c r="F135" s="99" t="s">
        <v>227</v>
      </c>
      <c r="G135" s="99"/>
      <c r="H135" s="99"/>
      <c r="I135" s="107" t="s">
        <v>2</v>
      </c>
      <c r="J135" s="109"/>
      <c r="K135" s="107" t="s">
        <v>161</v>
      </c>
      <c r="L135" s="109"/>
      <c r="M135" s="99"/>
      <c r="N135" s="179"/>
    </row>
    <row r="136" spans="2:14" ht="12.75">
      <c r="B136" s="178"/>
      <c r="C136" s="135"/>
      <c r="D136" s="103"/>
      <c r="E136" s="130"/>
      <c r="F136" s="556" t="s">
        <v>228</v>
      </c>
      <c r="G136" s="556"/>
      <c r="H136" s="99"/>
      <c r="I136" s="107" t="s">
        <v>2</v>
      </c>
      <c r="J136" s="109"/>
      <c r="K136" s="107" t="s">
        <v>161</v>
      </c>
      <c r="L136" s="109"/>
      <c r="M136" s="99"/>
      <c r="N136" s="179"/>
    </row>
    <row r="137" spans="2:14" ht="12.75">
      <c r="B137" s="178"/>
      <c r="C137" s="135"/>
      <c r="D137" s="103"/>
      <c r="E137" s="130"/>
      <c r="F137" s="133" t="s">
        <v>250</v>
      </c>
      <c r="G137" s="99"/>
      <c r="H137" s="99"/>
      <c r="I137" s="107" t="s">
        <v>2</v>
      </c>
      <c r="J137" s="109"/>
      <c r="K137" s="107" t="s">
        <v>161</v>
      </c>
      <c r="L137" s="109"/>
      <c r="M137" s="99"/>
      <c r="N137" s="179"/>
    </row>
    <row r="138" spans="2:14" ht="12.75">
      <c r="B138" s="178"/>
      <c r="C138" s="135"/>
      <c r="D138" s="103"/>
      <c r="E138" s="130"/>
      <c r="F138" s="133" t="s">
        <v>230</v>
      </c>
      <c r="G138" s="99"/>
      <c r="H138" s="99"/>
      <c r="I138" s="107" t="s">
        <v>2</v>
      </c>
      <c r="J138" s="109"/>
      <c r="K138" s="107" t="s">
        <v>161</v>
      </c>
      <c r="L138" s="109"/>
      <c r="M138" s="99"/>
      <c r="N138" s="179"/>
    </row>
    <row r="139" spans="2:14" ht="12.75">
      <c r="B139" s="178"/>
      <c r="C139" s="135"/>
      <c r="D139" s="103"/>
      <c r="E139" s="130"/>
      <c r="F139" s="131"/>
      <c r="G139" s="103"/>
      <c r="H139" s="103"/>
      <c r="I139" s="103"/>
      <c r="J139" s="99"/>
      <c r="K139" s="104"/>
      <c r="L139" s="99"/>
      <c r="M139" s="99"/>
      <c r="N139" s="179"/>
    </row>
    <row r="140" spans="2:14" ht="12.75">
      <c r="B140" s="178"/>
      <c r="C140" s="135">
        <v>46</v>
      </c>
      <c r="D140" s="103"/>
      <c r="E140" s="130" t="s">
        <v>88</v>
      </c>
      <c r="F140" s="131" t="s">
        <v>251</v>
      </c>
      <c r="G140" s="103"/>
      <c r="H140" s="103"/>
      <c r="I140" s="103"/>
      <c r="J140" s="99"/>
      <c r="K140" s="104" t="s">
        <v>214</v>
      </c>
      <c r="L140" s="134">
        <f>Pasivet!G15</f>
        <v>540000</v>
      </c>
      <c r="M140" s="99"/>
      <c r="N140" s="179"/>
    </row>
    <row r="141" spans="2:14" ht="12.75">
      <c r="B141" s="178"/>
      <c r="C141" s="135"/>
      <c r="D141" s="103"/>
      <c r="E141" s="130"/>
      <c r="F141" s="131"/>
      <c r="G141" s="103"/>
      <c r="H141" s="103"/>
      <c r="I141" s="103"/>
      <c r="J141" s="99"/>
      <c r="K141" s="104"/>
      <c r="L141" s="99"/>
      <c r="M141" s="99"/>
      <c r="N141" s="179"/>
    </row>
    <row r="142" spans="2:14" ht="12.75">
      <c r="B142" s="178"/>
      <c r="C142" s="135">
        <v>47</v>
      </c>
      <c r="D142" s="103"/>
      <c r="E142" s="130" t="s">
        <v>88</v>
      </c>
      <c r="F142" s="131" t="s">
        <v>97</v>
      </c>
      <c r="G142" s="103"/>
      <c r="H142" s="103"/>
      <c r="I142" s="103"/>
      <c r="J142" s="99"/>
      <c r="K142" s="104" t="s">
        <v>214</v>
      </c>
      <c r="L142" s="134"/>
      <c r="M142" s="99"/>
      <c r="N142" s="179"/>
    </row>
    <row r="143" spans="2:14" ht="12.75">
      <c r="B143" s="178"/>
      <c r="C143" s="135"/>
      <c r="D143" s="103"/>
      <c r="E143" s="130"/>
      <c r="F143" s="131"/>
      <c r="G143" s="103"/>
      <c r="H143" s="103"/>
      <c r="I143" s="103"/>
      <c r="J143" s="99"/>
      <c r="K143" s="104"/>
      <c r="L143" s="134"/>
      <c r="M143" s="99"/>
      <c r="N143" s="179"/>
    </row>
    <row r="144" spans="2:14" ht="12.75">
      <c r="B144" s="178"/>
      <c r="C144" s="135">
        <v>48</v>
      </c>
      <c r="D144" s="103"/>
      <c r="E144" s="130" t="s">
        <v>88</v>
      </c>
      <c r="F144" s="131" t="s">
        <v>98</v>
      </c>
      <c r="G144" s="103"/>
      <c r="H144" s="103"/>
      <c r="I144" s="103"/>
      <c r="J144" s="99"/>
      <c r="K144" s="104" t="s">
        <v>214</v>
      </c>
      <c r="L144" s="134">
        <f>Pasivet!G17</f>
        <v>3908</v>
      </c>
      <c r="M144" s="99"/>
      <c r="N144" s="179"/>
    </row>
    <row r="145" spans="2:14" ht="12.75">
      <c r="B145" s="178"/>
      <c r="C145" s="135"/>
      <c r="D145" s="103"/>
      <c r="E145" s="130"/>
      <c r="F145" s="131"/>
      <c r="G145" s="103"/>
      <c r="H145" s="103"/>
      <c r="I145" s="103"/>
      <c r="J145" s="99"/>
      <c r="K145" s="104"/>
      <c r="L145" s="134"/>
      <c r="M145" s="99"/>
      <c r="N145" s="179"/>
    </row>
    <row r="146" spans="2:14" ht="12.75">
      <c r="B146" s="178"/>
      <c r="C146" s="135">
        <v>49</v>
      </c>
      <c r="D146" s="103"/>
      <c r="E146" s="130" t="s">
        <v>88</v>
      </c>
      <c r="F146" s="131" t="s">
        <v>99</v>
      </c>
      <c r="G146" s="103"/>
      <c r="H146" s="103"/>
      <c r="I146" s="103"/>
      <c r="J146" s="99"/>
      <c r="K146" s="104" t="s">
        <v>214</v>
      </c>
      <c r="L146" s="134"/>
      <c r="M146" s="99"/>
      <c r="N146" s="179"/>
    </row>
    <row r="147" spans="2:14" ht="12.75">
      <c r="B147" s="178"/>
      <c r="C147" s="135"/>
      <c r="D147" s="103"/>
      <c r="E147" s="130"/>
      <c r="F147" s="131"/>
      <c r="G147" s="103"/>
      <c r="H147" s="103"/>
      <c r="I147" s="103"/>
      <c r="J147" s="99"/>
      <c r="K147" s="104"/>
      <c r="L147" s="134"/>
      <c r="M147" s="99"/>
      <c r="N147" s="179"/>
    </row>
    <row r="148" spans="2:14" ht="12.75">
      <c r="B148" s="178"/>
      <c r="C148" s="135">
        <v>50</v>
      </c>
      <c r="D148" s="103"/>
      <c r="E148" s="130" t="s">
        <v>88</v>
      </c>
      <c r="F148" s="131" t="s">
        <v>100</v>
      </c>
      <c r="G148" s="103"/>
      <c r="H148" s="103"/>
      <c r="I148" s="103"/>
      <c r="J148" s="99"/>
      <c r="K148" s="104" t="s">
        <v>241</v>
      </c>
      <c r="L148" s="134"/>
      <c r="M148" s="99"/>
      <c r="N148" s="179"/>
    </row>
    <row r="149" spans="2:14" ht="12.75">
      <c r="B149" s="178"/>
      <c r="C149" s="135"/>
      <c r="D149" s="103"/>
      <c r="E149" s="130"/>
      <c r="F149" s="131"/>
      <c r="G149" s="103"/>
      <c r="H149" s="103"/>
      <c r="I149" s="103"/>
      <c r="J149" s="99"/>
      <c r="K149" s="138"/>
      <c r="L149" s="134"/>
      <c r="M149" s="99"/>
      <c r="N149" s="179"/>
    </row>
    <row r="150" spans="2:14" ht="12.75">
      <c r="B150" s="178"/>
      <c r="C150" s="135">
        <v>51</v>
      </c>
      <c r="D150" s="103"/>
      <c r="E150" s="130" t="s">
        <v>88</v>
      </c>
      <c r="F150" s="131" t="s">
        <v>252</v>
      </c>
      <c r="G150" s="103"/>
      <c r="H150" s="103"/>
      <c r="I150" s="103"/>
      <c r="J150" s="99"/>
      <c r="K150" s="104" t="s">
        <v>241</v>
      </c>
      <c r="L150" s="134"/>
      <c r="M150" s="99"/>
      <c r="N150" s="179"/>
    </row>
    <row r="151" spans="2:14" ht="12.75">
      <c r="B151" s="178"/>
      <c r="C151" s="135"/>
      <c r="D151" s="103"/>
      <c r="E151" s="130"/>
      <c r="F151" s="131"/>
      <c r="G151" s="103"/>
      <c r="H151" s="103"/>
      <c r="I151" s="103"/>
      <c r="J151" s="99"/>
      <c r="K151" s="138"/>
      <c r="L151" s="134"/>
      <c r="M151" s="99"/>
      <c r="N151" s="179"/>
    </row>
    <row r="152" spans="2:14" ht="12.75">
      <c r="B152" s="178"/>
      <c r="C152" s="135">
        <v>52</v>
      </c>
      <c r="D152" s="103"/>
      <c r="E152" s="130" t="s">
        <v>88</v>
      </c>
      <c r="F152" s="131" t="s">
        <v>95</v>
      </c>
      <c r="G152" s="103"/>
      <c r="H152" s="103"/>
      <c r="I152" s="103"/>
      <c r="J152" s="99"/>
      <c r="K152" s="104" t="s">
        <v>214</v>
      </c>
      <c r="L152" s="134">
        <f>Pasivet!G21</f>
        <v>0</v>
      </c>
      <c r="M152" s="99"/>
      <c r="N152" s="179"/>
    </row>
    <row r="153" spans="2:14" ht="12.75">
      <c r="B153" s="178"/>
      <c r="C153" s="135"/>
      <c r="D153" s="103"/>
      <c r="E153" s="130"/>
      <c r="F153" s="131"/>
      <c r="G153" s="103"/>
      <c r="H153" s="103"/>
      <c r="I153" s="103"/>
      <c r="J153" s="99"/>
      <c r="K153" s="104"/>
      <c r="L153" s="99"/>
      <c r="M153" s="99"/>
      <c r="N153" s="179"/>
    </row>
    <row r="154" spans="2:14" ht="12.75">
      <c r="B154" s="178"/>
      <c r="C154" s="135">
        <v>53</v>
      </c>
      <c r="D154" s="103"/>
      <c r="E154" s="130" t="s">
        <v>88</v>
      </c>
      <c r="F154" s="131" t="s">
        <v>103</v>
      </c>
      <c r="G154" s="103"/>
      <c r="H154" s="103"/>
      <c r="I154" s="103"/>
      <c r="J154" s="99"/>
      <c r="K154" s="104" t="s">
        <v>241</v>
      </c>
      <c r="L154" s="99"/>
      <c r="M154" s="99"/>
      <c r="N154" s="179"/>
    </row>
    <row r="155" spans="2:14" ht="12.75">
      <c r="B155" s="178"/>
      <c r="C155" s="135"/>
      <c r="D155" s="103"/>
      <c r="E155" s="130"/>
      <c r="F155" s="131"/>
      <c r="G155" s="103"/>
      <c r="H155" s="103"/>
      <c r="I155" s="103"/>
      <c r="J155" s="99"/>
      <c r="K155" s="104"/>
      <c r="L155" s="99"/>
      <c r="M155" s="99"/>
      <c r="N155" s="179"/>
    </row>
    <row r="156" spans="2:14" ht="12.75">
      <c r="B156" s="178"/>
      <c r="C156" s="135">
        <v>54</v>
      </c>
      <c r="D156" s="103"/>
      <c r="E156" s="130" t="s">
        <v>88</v>
      </c>
      <c r="F156" s="131" t="s">
        <v>253</v>
      </c>
      <c r="G156" s="103"/>
      <c r="H156" s="103"/>
      <c r="I156" s="103"/>
      <c r="J156" s="99"/>
      <c r="K156" s="104" t="s">
        <v>241</v>
      </c>
      <c r="L156" s="99"/>
      <c r="M156" s="99"/>
      <c r="N156" s="179"/>
    </row>
    <row r="157" spans="2:14" ht="12.75">
      <c r="B157" s="178"/>
      <c r="C157" s="135"/>
      <c r="D157" s="103"/>
      <c r="E157" s="130"/>
      <c r="F157" s="131"/>
      <c r="G157" s="103"/>
      <c r="H157" s="103"/>
      <c r="I157" s="103"/>
      <c r="J157" s="99"/>
      <c r="K157" s="104"/>
      <c r="L157" s="99"/>
      <c r="M157" s="99"/>
      <c r="N157" s="179"/>
    </row>
    <row r="158" spans="2:14" ht="12.75">
      <c r="B158" s="178"/>
      <c r="C158" s="135">
        <v>55</v>
      </c>
      <c r="D158" s="103"/>
      <c r="E158" s="110">
        <v>4</v>
      </c>
      <c r="F158" s="143" t="s">
        <v>28</v>
      </c>
      <c r="G158" s="53"/>
      <c r="H158" s="103"/>
      <c r="I158" s="103"/>
      <c r="J158" s="99"/>
      <c r="K158" s="104" t="s">
        <v>241</v>
      </c>
      <c r="L158" s="99"/>
      <c r="M158" s="99"/>
      <c r="N158" s="179"/>
    </row>
    <row r="159" spans="2:14" ht="12.75">
      <c r="B159" s="178"/>
      <c r="C159" s="135"/>
      <c r="D159" s="103"/>
      <c r="E159" s="110"/>
      <c r="F159" s="143"/>
      <c r="G159" s="53"/>
      <c r="H159" s="103"/>
      <c r="I159" s="103"/>
      <c r="J159" s="99"/>
      <c r="K159" s="104"/>
      <c r="L159" s="99"/>
      <c r="M159" s="99"/>
      <c r="N159" s="179"/>
    </row>
    <row r="160" spans="2:14" ht="12.75">
      <c r="B160" s="178"/>
      <c r="C160" s="135">
        <v>56</v>
      </c>
      <c r="D160" s="103"/>
      <c r="E160" s="110">
        <v>5</v>
      </c>
      <c r="F160" s="143" t="s">
        <v>132</v>
      </c>
      <c r="G160" s="53"/>
      <c r="H160" s="103"/>
      <c r="I160" s="103"/>
      <c r="J160" s="99"/>
      <c r="K160" s="104" t="s">
        <v>241</v>
      </c>
      <c r="L160" s="99"/>
      <c r="M160" s="99"/>
      <c r="N160" s="179"/>
    </row>
    <row r="161" spans="2:14" ht="12.75">
      <c r="B161" s="178"/>
      <c r="C161" s="135"/>
      <c r="D161" s="103"/>
      <c r="E161" s="110"/>
      <c r="F161" s="143"/>
      <c r="G161" s="53"/>
      <c r="H161" s="103"/>
      <c r="I161" s="103"/>
      <c r="J161" s="99"/>
      <c r="K161" s="104"/>
      <c r="L161" s="99"/>
      <c r="M161" s="99"/>
      <c r="N161" s="179"/>
    </row>
    <row r="162" spans="2:14" ht="12.75">
      <c r="B162" s="209"/>
      <c r="C162" s="160"/>
      <c r="D162" s="161"/>
      <c r="E162" s="162" t="s">
        <v>4</v>
      </c>
      <c r="F162" s="38" t="s">
        <v>254</v>
      </c>
      <c r="G162" s="38"/>
      <c r="H162" s="161"/>
      <c r="I162" s="161"/>
      <c r="J162" s="109"/>
      <c r="K162" s="141" t="s">
        <v>241</v>
      </c>
      <c r="L162" s="109"/>
      <c r="M162" s="109"/>
      <c r="N162" s="210"/>
    </row>
    <row r="163" spans="2:14" ht="12.75">
      <c r="B163" s="178"/>
      <c r="C163" s="135"/>
      <c r="D163" s="103"/>
      <c r="E163" s="159"/>
      <c r="F163" s="111"/>
      <c r="G163" s="111"/>
      <c r="H163" s="103"/>
      <c r="I163" s="103"/>
      <c r="J163" s="99"/>
      <c r="K163" s="104"/>
      <c r="L163" s="99"/>
      <c r="M163" s="99"/>
      <c r="N163" s="179"/>
    </row>
    <row r="164" spans="2:14" ht="12.75">
      <c r="B164" s="178"/>
      <c r="C164" s="135">
        <v>58</v>
      </c>
      <c r="D164" s="103"/>
      <c r="E164" s="110">
        <v>1</v>
      </c>
      <c r="F164" s="143" t="s">
        <v>34</v>
      </c>
      <c r="G164" s="111"/>
      <c r="H164" s="103"/>
      <c r="I164" s="103"/>
      <c r="J164" s="99"/>
      <c r="K164" s="104" t="s">
        <v>241</v>
      </c>
      <c r="L164" s="99"/>
      <c r="M164" s="99"/>
      <c r="N164" s="179"/>
    </row>
    <row r="165" spans="2:14" ht="12.75">
      <c r="B165" s="178"/>
      <c r="C165" s="135"/>
      <c r="D165" s="103"/>
      <c r="E165" s="110"/>
      <c r="F165" s="143"/>
      <c r="G165" s="111"/>
      <c r="H165" s="103"/>
      <c r="I165" s="103"/>
      <c r="J165" s="99"/>
      <c r="K165" s="104"/>
      <c r="L165" s="99"/>
      <c r="M165" s="99"/>
      <c r="N165" s="179"/>
    </row>
    <row r="166" spans="2:14" ht="12.75">
      <c r="B166" s="178"/>
      <c r="C166" s="135">
        <v>59</v>
      </c>
      <c r="D166" s="103"/>
      <c r="E166" s="130" t="s">
        <v>88</v>
      </c>
      <c r="F166" s="131" t="s">
        <v>35</v>
      </c>
      <c r="G166" s="103"/>
      <c r="H166" s="103"/>
      <c r="I166" s="103"/>
      <c r="J166" s="99"/>
      <c r="K166" s="104" t="s">
        <v>241</v>
      </c>
      <c r="L166" s="99"/>
      <c r="M166" s="99"/>
      <c r="N166" s="179"/>
    </row>
    <row r="167" spans="2:14" ht="12.75">
      <c r="B167" s="178"/>
      <c r="C167" s="135"/>
      <c r="D167" s="103"/>
      <c r="E167" s="130"/>
      <c r="F167" s="131"/>
      <c r="G167" s="103"/>
      <c r="H167" s="103"/>
      <c r="I167" s="103"/>
      <c r="J167" s="99"/>
      <c r="K167" s="104"/>
      <c r="L167" s="99"/>
      <c r="M167" s="99"/>
      <c r="N167" s="179"/>
    </row>
    <row r="168" spans="2:14" ht="12.75">
      <c r="B168" s="178"/>
      <c r="C168" s="135">
        <v>60</v>
      </c>
      <c r="D168" s="103"/>
      <c r="E168" s="130" t="s">
        <v>88</v>
      </c>
      <c r="F168" s="131" t="s">
        <v>31</v>
      </c>
      <c r="G168" s="103"/>
      <c r="H168" s="103"/>
      <c r="I168" s="103"/>
      <c r="J168" s="99"/>
      <c r="K168" s="104" t="s">
        <v>241</v>
      </c>
      <c r="L168" s="99"/>
      <c r="M168" s="99"/>
      <c r="N168" s="179"/>
    </row>
    <row r="169" spans="2:14" ht="12.75">
      <c r="B169" s="178"/>
      <c r="C169" s="135"/>
      <c r="D169" s="103"/>
      <c r="E169" s="130"/>
      <c r="F169" s="131"/>
      <c r="G169" s="103"/>
      <c r="H169" s="103"/>
      <c r="I169" s="103"/>
      <c r="J169" s="99"/>
      <c r="K169" s="104"/>
      <c r="L169" s="99"/>
      <c r="M169" s="99"/>
      <c r="N169" s="179"/>
    </row>
    <row r="170" spans="2:14" ht="12.75">
      <c r="B170" s="178"/>
      <c r="C170" s="135">
        <v>61</v>
      </c>
      <c r="D170" s="103"/>
      <c r="E170" s="110">
        <v>2</v>
      </c>
      <c r="F170" s="143" t="s">
        <v>36</v>
      </c>
      <c r="G170" s="53"/>
      <c r="H170" s="103"/>
      <c r="I170" s="103"/>
      <c r="J170" s="99"/>
      <c r="K170" s="104" t="s">
        <v>241</v>
      </c>
      <c r="L170" s="99"/>
      <c r="M170" s="99"/>
      <c r="N170" s="179"/>
    </row>
    <row r="171" spans="2:14" ht="12.75">
      <c r="B171" s="178"/>
      <c r="C171" s="135"/>
      <c r="D171" s="103"/>
      <c r="E171" s="110"/>
      <c r="F171" s="143"/>
      <c r="G171" s="53"/>
      <c r="H171" s="103"/>
      <c r="I171" s="103"/>
      <c r="J171" s="99"/>
      <c r="K171" s="104"/>
      <c r="L171" s="99"/>
      <c r="M171" s="99"/>
      <c r="N171" s="179"/>
    </row>
    <row r="172" spans="2:14" ht="12.75">
      <c r="B172" s="178"/>
      <c r="C172" s="135">
        <v>62</v>
      </c>
      <c r="D172" s="103"/>
      <c r="E172" s="110">
        <v>3</v>
      </c>
      <c r="F172" s="143" t="s">
        <v>28</v>
      </c>
      <c r="G172" s="53"/>
      <c r="H172" s="103"/>
      <c r="I172" s="103"/>
      <c r="J172" s="99"/>
      <c r="K172" s="104" t="s">
        <v>241</v>
      </c>
      <c r="L172" s="99"/>
      <c r="M172" s="99"/>
      <c r="N172" s="179"/>
    </row>
    <row r="173" spans="2:14" ht="12.75">
      <c r="B173" s="178"/>
      <c r="C173" s="135"/>
      <c r="D173" s="103"/>
      <c r="E173" s="110"/>
      <c r="F173" s="143"/>
      <c r="G173" s="53"/>
      <c r="H173" s="103"/>
      <c r="I173" s="103"/>
      <c r="J173" s="99"/>
      <c r="K173" s="104"/>
      <c r="L173" s="99"/>
      <c r="M173" s="99"/>
      <c r="N173" s="179"/>
    </row>
    <row r="174" spans="2:14" ht="13.5" thickBot="1">
      <c r="B174" s="211"/>
      <c r="C174" s="185">
        <v>63</v>
      </c>
      <c r="D174" s="212"/>
      <c r="E174" s="213">
        <v>4</v>
      </c>
      <c r="F174" s="214" t="s">
        <v>37</v>
      </c>
      <c r="G174" s="215"/>
      <c r="H174" s="212"/>
      <c r="I174" s="212"/>
      <c r="J174" s="202"/>
      <c r="K174" s="186" t="s">
        <v>241</v>
      </c>
      <c r="L174" s="202"/>
      <c r="M174" s="202"/>
      <c r="N174" s="216">
        <v>4</v>
      </c>
    </row>
    <row r="175" spans="2:15" ht="13.5" thickTop="1">
      <c r="B175" s="99"/>
      <c r="C175" s="135"/>
      <c r="D175" s="103"/>
      <c r="E175" s="110"/>
      <c r="F175" s="143"/>
      <c r="G175" s="53"/>
      <c r="H175" s="222" t="s">
        <v>488</v>
      </c>
      <c r="I175" s="103"/>
      <c r="J175" s="99"/>
      <c r="K175" s="104"/>
      <c r="L175" s="99"/>
      <c r="M175" s="99"/>
      <c r="N175" s="99"/>
      <c r="O175" s="99"/>
    </row>
    <row r="176" spans="2:15" ht="13.5" thickBot="1">
      <c r="B176" s="99"/>
      <c r="C176" s="135"/>
      <c r="D176" s="103"/>
      <c r="E176" s="110"/>
      <c r="F176" s="143"/>
      <c r="G176" s="53"/>
      <c r="H176" s="103"/>
      <c r="I176" s="103"/>
      <c r="J176" s="99"/>
      <c r="K176" s="104"/>
      <c r="L176" s="99"/>
      <c r="M176" s="99"/>
      <c r="N176" s="99"/>
      <c r="O176" s="99"/>
    </row>
    <row r="177" spans="2:14" ht="13.5" thickTop="1">
      <c r="B177" s="217"/>
      <c r="C177" s="204"/>
      <c r="D177" s="205"/>
      <c r="E177" s="218" t="s">
        <v>38</v>
      </c>
      <c r="F177" s="194" t="s">
        <v>255</v>
      </c>
      <c r="G177" s="194"/>
      <c r="H177" s="205"/>
      <c r="I177" s="205"/>
      <c r="J177" s="196"/>
      <c r="K177" s="198" t="s">
        <v>241</v>
      </c>
      <c r="L177" s="196"/>
      <c r="M177" s="196"/>
      <c r="N177" s="219"/>
    </row>
    <row r="178" spans="2:14" ht="12.75">
      <c r="B178" s="178"/>
      <c r="C178" s="135"/>
      <c r="D178" s="103"/>
      <c r="E178" s="159"/>
      <c r="F178" s="111"/>
      <c r="G178" s="111"/>
      <c r="H178" s="103"/>
      <c r="I178" s="103"/>
      <c r="J178" s="99"/>
      <c r="K178" s="104"/>
      <c r="L178" s="99"/>
      <c r="M178" s="99"/>
      <c r="N178" s="179"/>
    </row>
    <row r="179" spans="2:14" ht="12.75">
      <c r="B179" s="178"/>
      <c r="C179" s="135">
        <v>66</v>
      </c>
      <c r="D179" s="103"/>
      <c r="E179" s="110">
        <v>1</v>
      </c>
      <c r="F179" s="143" t="s">
        <v>40</v>
      </c>
      <c r="G179" s="53"/>
      <c r="H179" s="103"/>
      <c r="I179" s="103"/>
      <c r="J179" s="99"/>
      <c r="K179" s="104" t="s">
        <v>241</v>
      </c>
      <c r="L179" s="99"/>
      <c r="M179" s="99"/>
      <c r="N179" s="179"/>
    </row>
    <row r="180" spans="2:14" ht="12.75">
      <c r="B180" s="178"/>
      <c r="C180" s="135"/>
      <c r="D180" s="103"/>
      <c r="E180" s="110"/>
      <c r="F180" s="143"/>
      <c r="G180" s="53"/>
      <c r="H180" s="103"/>
      <c r="I180" s="103"/>
      <c r="J180" s="99"/>
      <c r="K180" s="104"/>
      <c r="L180" s="99"/>
      <c r="M180" s="99"/>
      <c r="N180" s="179"/>
    </row>
    <row r="181" spans="2:14" ht="12.75">
      <c r="B181" s="178"/>
      <c r="C181" s="135">
        <v>67</v>
      </c>
      <c r="D181" s="103"/>
      <c r="E181" s="110">
        <v>2</v>
      </c>
      <c r="F181" s="143" t="s">
        <v>41</v>
      </c>
      <c r="G181" s="53"/>
      <c r="H181" s="103"/>
      <c r="I181" s="103"/>
      <c r="J181" s="99"/>
      <c r="K181" s="104" t="s">
        <v>241</v>
      </c>
      <c r="L181" s="99"/>
      <c r="M181" s="99"/>
      <c r="N181" s="179"/>
    </row>
    <row r="182" spans="2:14" ht="12.75">
      <c r="B182" s="178"/>
      <c r="C182" s="135"/>
      <c r="D182" s="103"/>
      <c r="E182" s="110"/>
      <c r="F182" s="143"/>
      <c r="G182" s="53"/>
      <c r="H182" s="103"/>
      <c r="I182" s="103"/>
      <c r="J182" s="99"/>
      <c r="K182" s="104"/>
      <c r="L182" s="99"/>
      <c r="M182" s="99"/>
      <c r="N182" s="179"/>
    </row>
    <row r="183" spans="2:14" ht="12.75">
      <c r="B183" s="178"/>
      <c r="C183" s="135">
        <v>68</v>
      </c>
      <c r="D183" s="103"/>
      <c r="E183" s="110">
        <v>3</v>
      </c>
      <c r="F183" s="143" t="s">
        <v>42</v>
      </c>
      <c r="G183" s="53"/>
      <c r="H183" s="103"/>
      <c r="I183" s="103"/>
      <c r="J183" s="99"/>
      <c r="K183" s="104" t="s">
        <v>214</v>
      </c>
      <c r="L183" s="134">
        <v>100000</v>
      </c>
      <c r="M183" s="99"/>
      <c r="N183" s="179"/>
    </row>
    <row r="184" spans="2:14" ht="12.75">
      <c r="B184" s="178"/>
      <c r="C184" s="135"/>
      <c r="D184" s="103"/>
      <c r="E184" s="110"/>
      <c r="F184" s="143"/>
      <c r="G184" s="53"/>
      <c r="H184" s="103"/>
      <c r="I184" s="103"/>
      <c r="J184" s="99"/>
      <c r="K184" s="104"/>
      <c r="L184" s="99"/>
      <c r="M184" s="99"/>
      <c r="N184" s="179"/>
    </row>
    <row r="185" spans="2:14" ht="12.75">
      <c r="B185" s="178"/>
      <c r="C185" s="135">
        <v>69</v>
      </c>
      <c r="D185" s="103"/>
      <c r="E185" s="110">
        <v>4</v>
      </c>
      <c r="F185" s="143" t="s">
        <v>43</v>
      </c>
      <c r="G185" s="53"/>
      <c r="H185" s="103"/>
      <c r="I185" s="103"/>
      <c r="J185" s="99"/>
      <c r="K185" s="104" t="s">
        <v>241</v>
      </c>
      <c r="L185" s="99"/>
      <c r="M185" s="99"/>
      <c r="N185" s="179"/>
    </row>
    <row r="186" spans="2:14" ht="12.75">
      <c r="B186" s="178"/>
      <c r="C186" s="135"/>
      <c r="D186" s="103"/>
      <c r="E186" s="110"/>
      <c r="F186" s="143"/>
      <c r="G186" s="53"/>
      <c r="H186" s="103"/>
      <c r="I186" s="103"/>
      <c r="J186" s="99"/>
      <c r="K186" s="104"/>
      <c r="L186" s="99"/>
      <c r="M186" s="99"/>
      <c r="N186" s="179"/>
    </row>
    <row r="187" spans="2:14" ht="12.75">
      <c r="B187" s="178"/>
      <c r="C187" s="135">
        <v>70</v>
      </c>
      <c r="D187" s="103"/>
      <c r="E187" s="110">
        <v>5</v>
      </c>
      <c r="F187" s="143" t="s">
        <v>104</v>
      </c>
      <c r="G187" s="53"/>
      <c r="H187" s="103"/>
      <c r="I187" s="103"/>
      <c r="J187" s="99"/>
      <c r="K187" s="104" t="s">
        <v>241</v>
      </c>
      <c r="L187" s="99"/>
      <c r="M187" s="99"/>
      <c r="N187" s="179"/>
    </row>
    <row r="188" spans="2:14" ht="12.75">
      <c r="B188" s="178"/>
      <c r="C188" s="135"/>
      <c r="D188" s="103"/>
      <c r="E188" s="110"/>
      <c r="F188" s="143"/>
      <c r="G188" s="53"/>
      <c r="H188" s="103"/>
      <c r="I188" s="103"/>
      <c r="J188" s="99"/>
      <c r="K188" s="104"/>
      <c r="L188" s="99"/>
      <c r="M188" s="99"/>
      <c r="N188" s="179"/>
    </row>
    <row r="189" spans="2:14" ht="12.75">
      <c r="B189" s="178"/>
      <c r="C189" s="135">
        <v>71</v>
      </c>
      <c r="D189" s="103"/>
      <c r="E189" s="110">
        <v>6</v>
      </c>
      <c r="F189" s="143" t="s">
        <v>44</v>
      </c>
      <c r="G189" s="53"/>
      <c r="H189" s="103"/>
      <c r="I189" s="103"/>
      <c r="J189" s="99"/>
      <c r="K189" s="104" t="s">
        <v>241</v>
      </c>
      <c r="L189" s="99"/>
      <c r="M189" s="99"/>
      <c r="N189" s="179"/>
    </row>
    <row r="190" spans="2:14" ht="12.75">
      <c r="B190" s="178"/>
      <c r="C190" s="135"/>
      <c r="D190" s="103"/>
      <c r="E190" s="110"/>
      <c r="F190" s="143"/>
      <c r="G190" s="53"/>
      <c r="H190" s="103"/>
      <c r="I190" s="103"/>
      <c r="J190" s="99"/>
      <c r="K190" s="104"/>
      <c r="L190" s="99"/>
      <c r="M190" s="99"/>
      <c r="N190" s="179"/>
    </row>
    <row r="191" spans="2:14" ht="12.75">
      <c r="B191" s="178"/>
      <c r="C191" s="135">
        <v>72</v>
      </c>
      <c r="D191" s="103"/>
      <c r="E191" s="110">
        <v>7</v>
      </c>
      <c r="F191" s="143" t="s">
        <v>45</v>
      </c>
      <c r="G191" s="53"/>
      <c r="H191" s="103"/>
      <c r="I191" s="103"/>
      <c r="J191" s="99"/>
      <c r="K191" s="104" t="s">
        <v>214</v>
      </c>
      <c r="L191" s="134"/>
      <c r="M191" s="99"/>
      <c r="N191" s="179"/>
    </row>
    <row r="192" spans="2:14" ht="12.75">
      <c r="B192" s="178"/>
      <c r="C192" s="135"/>
      <c r="D192" s="103"/>
      <c r="E192" s="110"/>
      <c r="F192" s="143"/>
      <c r="G192" s="53"/>
      <c r="H192" s="103"/>
      <c r="I192" s="103"/>
      <c r="J192" s="99"/>
      <c r="K192" s="104"/>
      <c r="L192" s="134"/>
      <c r="M192" s="99"/>
      <c r="N192" s="179"/>
    </row>
    <row r="193" spans="2:14" ht="12.75">
      <c r="B193" s="178"/>
      <c r="C193" s="135">
        <v>73</v>
      </c>
      <c r="D193" s="103"/>
      <c r="E193" s="110">
        <v>8</v>
      </c>
      <c r="F193" s="143" t="s">
        <v>46</v>
      </c>
      <c r="G193" s="53"/>
      <c r="H193" s="103"/>
      <c r="I193" s="103"/>
      <c r="J193" s="99"/>
      <c r="K193" s="104" t="s">
        <v>214</v>
      </c>
      <c r="L193" s="134"/>
      <c r="M193" s="99"/>
      <c r="N193" s="179"/>
    </row>
    <row r="194" spans="2:14" ht="12.75">
      <c r="B194" s="178"/>
      <c r="C194" s="135"/>
      <c r="D194" s="103"/>
      <c r="E194" s="110"/>
      <c r="F194" s="143"/>
      <c r="G194" s="53"/>
      <c r="H194" s="103"/>
      <c r="I194" s="103"/>
      <c r="J194" s="99"/>
      <c r="K194" s="104"/>
      <c r="L194" s="99"/>
      <c r="M194" s="99"/>
      <c r="N194" s="179"/>
    </row>
    <row r="195" spans="2:14" ht="12.75">
      <c r="B195" s="178"/>
      <c r="C195" s="135">
        <v>74</v>
      </c>
      <c r="D195" s="103"/>
      <c r="E195" s="110">
        <v>9</v>
      </c>
      <c r="F195" s="143" t="s">
        <v>47</v>
      </c>
      <c r="G195" s="53"/>
      <c r="H195" s="103"/>
      <c r="I195" s="103"/>
      <c r="J195" s="99"/>
      <c r="K195" s="104" t="s">
        <v>241</v>
      </c>
      <c r="L195" s="134"/>
      <c r="M195" s="99"/>
      <c r="N195" s="179"/>
    </row>
    <row r="196" spans="2:14" ht="12.75">
      <c r="B196" s="178"/>
      <c r="C196" s="135"/>
      <c r="D196" s="103"/>
      <c r="E196" s="110"/>
      <c r="F196" s="143"/>
      <c r="G196" s="53"/>
      <c r="H196" s="103"/>
      <c r="I196" s="103"/>
      <c r="J196" s="99"/>
      <c r="K196" s="104"/>
      <c r="L196" s="99"/>
      <c r="M196" s="99"/>
      <c r="N196" s="179"/>
    </row>
    <row r="197" spans="2:14" ht="12.75">
      <c r="B197" s="178"/>
      <c r="C197" s="135">
        <v>75</v>
      </c>
      <c r="D197" s="103"/>
      <c r="E197" s="110">
        <v>10</v>
      </c>
      <c r="F197" s="143" t="s">
        <v>48</v>
      </c>
      <c r="G197" s="53"/>
      <c r="H197" s="103"/>
      <c r="I197" s="103"/>
      <c r="J197" s="99"/>
      <c r="K197" s="104" t="s">
        <v>214</v>
      </c>
      <c r="L197" s="134">
        <f>L199-L202</f>
        <v>-4748</v>
      </c>
      <c r="M197" s="99"/>
      <c r="N197" s="179"/>
    </row>
    <row r="198" spans="2:14" ht="12.75">
      <c r="B198" s="178"/>
      <c r="C198" s="107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179"/>
    </row>
    <row r="199" spans="2:14" ht="12.75">
      <c r="B199" s="178"/>
      <c r="C199" s="107"/>
      <c r="D199" s="99"/>
      <c r="E199" s="99"/>
      <c r="F199" s="163" t="s">
        <v>256</v>
      </c>
      <c r="G199" s="108" t="s">
        <v>257</v>
      </c>
      <c r="H199" s="99"/>
      <c r="I199" s="99"/>
      <c r="J199" s="99"/>
      <c r="K199" s="107" t="s">
        <v>161</v>
      </c>
      <c r="L199" s="177">
        <f>Rezultati!F28</f>
        <v>39084</v>
      </c>
      <c r="M199" s="99"/>
      <c r="N199" s="179"/>
    </row>
    <row r="200" spans="2:14" ht="12.75">
      <c r="B200" s="178"/>
      <c r="C200" s="107"/>
      <c r="D200" s="99"/>
      <c r="E200" s="99"/>
      <c r="F200" s="163" t="s">
        <v>256</v>
      </c>
      <c r="G200" s="99" t="s">
        <v>258</v>
      </c>
      <c r="H200" s="99"/>
      <c r="I200" s="99"/>
      <c r="J200" s="99"/>
      <c r="K200" s="107" t="s">
        <v>161</v>
      </c>
      <c r="L200" s="164"/>
      <c r="M200" s="99"/>
      <c r="N200" s="179"/>
    </row>
    <row r="201" spans="2:14" ht="12.75">
      <c r="B201" s="178"/>
      <c r="C201" s="107"/>
      <c r="D201" s="99"/>
      <c r="E201" s="99"/>
      <c r="F201" s="163" t="s">
        <v>256</v>
      </c>
      <c r="G201" s="99" t="s">
        <v>122</v>
      </c>
      <c r="H201" s="99"/>
      <c r="I201" s="99"/>
      <c r="J201" s="99"/>
      <c r="K201" s="107" t="s">
        <v>161</v>
      </c>
      <c r="L201" s="132">
        <f>L199</f>
        <v>39084</v>
      </c>
      <c r="M201" s="99"/>
      <c r="N201" s="179"/>
    </row>
    <row r="202" spans="2:14" ht="12.75">
      <c r="B202" s="178"/>
      <c r="C202" s="107"/>
      <c r="D202" s="99"/>
      <c r="E202" s="99"/>
      <c r="F202" s="163" t="s">
        <v>256</v>
      </c>
      <c r="G202" s="133" t="s">
        <v>259</v>
      </c>
      <c r="H202" s="99"/>
      <c r="I202" s="99"/>
      <c r="J202" s="99"/>
      <c r="K202" s="107" t="s">
        <v>161</v>
      </c>
      <c r="L202" s="164">
        <v>43832</v>
      </c>
      <c r="M202" s="99"/>
      <c r="N202" s="179"/>
    </row>
    <row r="203" spans="2:14" ht="12.75">
      <c r="B203" s="178"/>
      <c r="C203" s="107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179"/>
    </row>
    <row r="204" spans="2:14" ht="12.75">
      <c r="B204" s="178"/>
      <c r="C204" s="107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179"/>
    </row>
    <row r="205" spans="2:14" ht="15.75">
      <c r="B205" s="178"/>
      <c r="C205" s="107"/>
      <c r="D205" s="564" t="s">
        <v>260</v>
      </c>
      <c r="E205" s="564"/>
      <c r="F205" s="101" t="s">
        <v>261</v>
      </c>
      <c r="G205" s="99"/>
      <c r="H205" s="99"/>
      <c r="I205" s="99"/>
      <c r="J205" s="99"/>
      <c r="K205" s="99"/>
      <c r="L205" s="99"/>
      <c r="M205" s="99"/>
      <c r="N205" s="179"/>
    </row>
    <row r="206" spans="2:14" ht="12.75">
      <c r="B206" s="178"/>
      <c r="C206" s="107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179"/>
    </row>
    <row r="207" spans="2:14" ht="12.75">
      <c r="B207" s="178"/>
      <c r="C207" s="107"/>
      <c r="D207" s="99"/>
      <c r="E207" s="102"/>
      <c r="F207" s="103" t="s">
        <v>262</v>
      </c>
      <c r="G207" s="99"/>
      <c r="H207" s="99"/>
      <c r="I207" s="99"/>
      <c r="J207" s="99"/>
      <c r="K207" s="99"/>
      <c r="L207" s="99"/>
      <c r="M207" s="99"/>
      <c r="N207" s="179"/>
    </row>
    <row r="208" spans="2:14" ht="12.75">
      <c r="B208" s="178"/>
      <c r="C208" s="107"/>
      <c r="D208" s="99"/>
      <c r="E208" s="103" t="s">
        <v>263</v>
      </c>
      <c r="F208" s="103"/>
      <c r="G208" s="99"/>
      <c r="H208" s="99"/>
      <c r="I208" s="99"/>
      <c r="J208" s="99"/>
      <c r="K208" s="99"/>
      <c r="L208" s="99"/>
      <c r="M208" s="99"/>
      <c r="N208" s="179"/>
    </row>
    <row r="209" spans="2:14" ht="12.75">
      <c r="B209" s="178"/>
      <c r="C209" s="107"/>
      <c r="D209" s="99"/>
      <c r="E209" s="103"/>
      <c r="F209" s="103" t="s">
        <v>264</v>
      </c>
      <c r="G209" s="99"/>
      <c r="H209" s="99"/>
      <c r="I209" s="99"/>
      <c r="J209" s="99"/>
      <c r="K209" s="99"/>
      <c r="L209" s="99"/>
      <c r="M209" s="99"/>
      <c r="N209" s="179"/>
    </row>
    <row r="210" spans="2:14" ht="12.75">
      <c r="B210" s="178"/>
      <c r="C210" s="107"/>
      <c r="D210" s="99"/>
      <c r="E210" s="103" t="s">
        <v>265</v>
      </c>
      <c r="F210" s="103"/>
      <c r="G210" s="99"/>
      <c r="H210" s="99"/>
      <c r="I210" s="99"/>
      <c r="J210" s="99"/>
      <c r="K210" s="99"/>
      <c r="L210" s="99"/>
      <c r="M210" s="99"/>
      <c r="N210" s="179"/>
    </row>
    <row r="211" spans="2:14" ht="12.75">
      <c r="B211" s="178"/>
      <c r="C211" s="107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179"/>
    </row>
    <row r="212" spans="2:14" ht="12.75">
      <c r="B212" s="178"/>
      <c r="C212" s="107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179"/>
    </row>
    <row r="213" spans="2:14" ht="12.75">
      <c r="B213" s="178"/>
      <c r="C213" s="107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179"/>
    </row>
    <row r="214" spans="2:14" ht="15.75">
      <c r="B214" s="178"/>
      <c r="C214" s="107"/>
      <c r="D214" s="99"/>
      <c r="E214" s="99"/>
      <c r="F214" s="99"/>
      <c r="G214" s="99"/>
      <c r="H214" s="99"/>
      <c r="I214" s="532" t="s">
        <v>266</v>
      </c>
      <c r="J214" s="532"/>
      <c r="K214" s="532"/>
      <c r="L214" s="532"/>
      <c r="M214" s="532"/>
      <c r="N214" s="179"/>
    </row>
    <row r="215" spans="2:14" ht="15.75">
      <c r="B215" s="178"/>
      <c r="C215" s="107"/>
      <c r="D215" s="99"/>
      <c r="E215" s="99"/>
      <c r="F215" s="99"/>
      <c r="G215" s="99"/>
      <c r="H215" s="99"/>
      <c r="I215" s="531" t="s">
        <v>270</v>
      </c>
      <c r="J215" s="531"/>
      <c r="K215" s="531"/>
      <c r="L215" s="531"/>
      <c r="M215" s="531"/>
      <c r="N215" s="179"/>
    </row>
    <row r="216" spans="2:14" ht="15.75">
      <c r="B216" s="178"/>
      <c r="C216" s="107"/>
      <c r="D216" s="99"/>
      <c r="E216" s="99"/>
      <c r="F216" s="99"/>
      <c r="G216" s="99"/>
      <c r="H216" s="99"/>
      <c r="I216" s="221"/>
      <c r="J216" s="221"/>
      <c r="K216" s="221"/>
      <c r="L216" s="221"/>
      <c r="M216" s="221"/>
      <c r="N216" s="179"/>
    </row>
    <row r="217" spans="2:14" ht="15.75">
      <c r="B217" s="178"/>
      <c r="C217" s="107"/>
      <c r="D217" s="99"/>
      <c r="E217" s="99"/>
      <c r="F217" s="99"/>
      <c r="G217" s="99"/>
      <c r="H217" s="99"/>
      <c r="I217" s="221"/>
      <c r="J217" s="221"/>
      <c r="K217" s="221"/>
      <c r="L217" s="221"/>
      <c r="M217" s="221"/>
      <c r="N217" s="179"/>
    </row>
    <row r="218" spans="2:14" ht="12.75">
      <c r="B218" s="178"/>
      <c r="C218" s="107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179"/>
    </row>
    <row r="219" spans="2:14" ht="12.75">
      <c r="B219" s="178"/>
      <c r="C219" s="107"/>
      <c r="D219" s="99"/>
      <c r="E219" s="99"/>
      <c r="F219" s="99"/>
      <c r="G219" s="99"/>
      <c r="H219" s="99"/>
      <c r="I219" s="530" t="s">
        <v>289</v>
      </c>
      <c r="J219" s="530"/>
      <c r="K219" s="530"/>
      <c r="L219" s="530"/>
      <c r="M219" s="530"/>
      <c r="N219" s="179"/>
    </row>
    <row r="220" spans="2:14" ht="12.75">
      <c r="B220" s="178"/>
      <c r="C220" s="107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179"/>
    </row>
    <row r="221" spans="2:14" ht="15.75">
      <c r="B221" s="178"/>
      <c r="C221" s="107"/>
      <c r="D221" s="99"/>
      <c r="E221" s="99"/>
      <c r="F221" s="99"/>
      <c r="G221" s="99"/>
      <c r="H221" s="99"/>
      <c r="I221" s="531" t="s">
        <v>500</v>
      </c>
      <c r="J221" s="531"/>
      <c r="K221" s="531"/>
      <c r="L221" s="531"/>
      <c r="M221" s="531"/>
      <c r="N221" s="179"/>
    </row>
    <row r="222" spans="2:14" ht="12.75">
      <c r="B222" s="178"/>
      <c r="C222" s="107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179"/>
    </row>
    <row r="223" spans="2:14" ht="12.75">
      <c r="B223" s="178"/>
      <c r="C223" s="107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179"/>
    </row>
    <row r="224" spans="2:14" ht="12.75">
      <c r="B224" s="178"/>
      <c r="C224" s="107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179"/>
    </row>
    <row r="225" spans="2:14" ht="12.75">
      <c r="B225" s="178"/>
      <c r="C225" s="107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179"/>
    </row>
    <row r="226" spans="2:14" ht="12.75">
      <c r="B226" s="178"/>
      <c r="C226" s="107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179"/>
    </row>
    <row r="227" spans="2:14" ht="12.75">
      <c r="B227" s="178"/>
      <c r="C227" s="107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179"/>
    </row>
    <row r="228" spans="2:14" ht="12.75">
      <c r="B228" s="178"/>
      <c r="C228" s="107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179"/>
    </row>
    <row r="229" spans="2:14" ht="12.75">
      <c r="B229" s="178"/>
      <c r="C229" s="107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179"/>
    </row>
    <row r="230" spans="2:14" ht="12.75">
      <c r="B230" s="178"/>
      <c r="C230" s="107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179"/>
    </row>
    <row r="231" spans="2:14" ht="13.5" thickBot="1">
      <c r="B231" s="211"/>
      <c r="C231" s="187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3">
        <v>5</v>
      </c>
    </row>
    <row r="232" ht="13.5" thickTop="1">
      <c r="H232" s="222" t="s">
        <v>488</v>
      </c>
    </row>
  </sheetData>
  <sheetProtection password="C65F" sheet="1" formatCells="0" formatColumns="0" formatRows="0" insertColumns="0" insertRows="0" insertHyperlinks="0" deleteColumns="0" deleteRows="0" sort="0" autoFilter="0" pivotTables="0"/>
  <mergeCells count="37">
    <mergeCell ref="B2:N2"/>
    <mergeCell ref="D4:E4"/>
    <mergeCell ref="E10:E11"/>
    <mergeCell ref="F10:G11"/>
    <mergeCell ref="H10:H11"/>
    <mergeCell ref="I10:J11"/>
    <mergeCell ref="F131:G131"/>
    <mergeCell ref="D205:E205"/>
    <mergeCell ref="F136:G136"/>
    <mergeCell ref="F31:G31"/>
    <mergeCell ref="F98:F99"/>
    <mergeCell ref="F12:G12"/>
    <mergeCell ref="F22:L22"/>
    <mergeCell ref="E98:E99"/>
    <mergeCell ref="G98:I98"/>
    <mergeCell ref="F36:G36"/>
    <mergeCell ref="H44:I44"/>
    <mergeCell ref="F15:G15"/>
    <mergeCell ref="F18:J19"/>
    <mergeCell ref="F20:J20"/>
    <mergeCell ref="F30:G30"/>
    <mergeCell ref="I13:J13"/>
    <mergeCell ref="F14:G14"/>
    <mergeCell ref="E18:E19"/>
    <mergeCell ref="F21:J21"/>
    <mergeCell ref="I15:J15"/>
    <mergeCell ref="F16:L16"/>
    <mergeCell ref="I219:M219"/>
    <mergeCell ref="I221:M221"/>
    <mergeCell ref="I214:M214"/>
    <mergeCell ref="I215:M215"/>
    <mergeCell ref="B3:M3"/>
    <mergeCell ref="I14:J14"/>
    <mergeCell ref="J98:L98"/>
    <mergeCell ref="F130:G130"/>
    <mergeCell ref="I12:J12"/>
    <mergeCell ref="F13:G13"/>
  </mergeCells>
  <printOptions/>
  <pageMargins left="0.22" right="0.27" top="0.44" bottom="0.77" header="0.31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4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21.140625" style="0" customWidth="1"/>
    <col min="4" max="4" width="9.421875" style="0" customWidth="1"/>
    <col min="5" max="5" width="11.57421875" style="0" customWidth="1"/>
    <col min="6" max="6" width="11.00390625" style="0" customWidth="1"/>
    <col min="7" max="7" width="12.00390625" style="0" customWidth="1"/>
    <col min="8" max="8" width="13.421875" style="0" customWidth="1"/>
    <col min="10" max="11" width="10.140625" style="0" bestFit="1" customWidth="1"/>
    <col min="14" max="14" width="12.28125" style="0" customWidth="1"/>
  </cols>
  <sheetData>
    <row r="1" ht="16.5">
      <c r="C1" s="224" t="s">
        <v>494</v>
      </c>
    </row>
    <row r="2" ht="16.5">
      <c r="C2" s="225" t="s">
        <v>505</v>
      </c>
    </row>
    <row r="3" ht="16.5">
      <c r="C3" s="225" t="s">
        <v>287</v>
      </c>
    </row>
    <row r="4" spans="3:8" ht="15.75">
      <c r="C4" s="574" t="s">
        <v>290</v>
      </c>
      <c r="D4" s="574"/>
      <c r="E4" s="574"/>
      <c r="F4" s="574"/>
      <c r="G4" s="574"/>
      <c r="H4" s="574"/>
    </row>
    <row r="5" ht="13.5" thickBot="1"/>
    <row r="6" spans="2:8" ht="12.75">
      <c r="B6" s="581" t="s">
        <v>2</v>
      </c>
      <c r="C6" s="583" t="s">
        <v>153</v>
      </c>
      <c r="D6" s="585" t="s">
        <v>291</v>
      </c>
      <c r="E6" s="226" t="s">
        <v>292</v>
      </c>
      <c r="F6" s="585" t="s">
        <v>293</v>
      </c>
      <c r="G6" s="585" t="s">
        <v>294</v>
      </c>
      <c r="H6" s="227" t="s">
        <v>292</v>
      </c>
    </row>
    <row r="7" spans="2:10" ht="13.5" thickBot="1">
      <c r="B7" s="582"/>
      <c r="C7" s="584"/>
      <c r="D7" s="586"/>
      <c r="E7" s="228">
        <v>40544</v>
      </c>
      <c r="F7" s="586"/>
      <c r="G7" s="586"/>
      <c r="H7" s="229">
        <v>40908</v>
      </c>
      <c r="I7" s="99"/>
      <c r="J7" s="99"/>
    </row>
    <row r="8" spans="2:10" ht="12.75">
      <c r="B8" s="230">
        <v>1</v>
      </c>
      <c r="C8" s="231" t="s">
        <v>24</v>
      </c>
      <c r="D8" s="116">
        <v>0</v>
      </c>
      <c r="E8" s="232">
        <v>0</v>
      </c>
      <c r="F8" s="232">
        <v>0</v>
      </c>
      <c r="G8" s="232">
        <v>0</v>
      </c>
      <c r="H8" s="233">
        <v>0</v>
      </c>
      <c r="I8" s="99"/>
      <c r="J8" s="99"/>
    </row>
    <row r="9" spans="2:10" ht="12.75">
      <c r="B9" s="234">
        <v>2</v>
      </c>
      <c r="C9" s="235" t="s">
        <v>295</v>
      </c>
      <c r="D9" s="117">
        <v>0</v>
      </c>
      <c r="E9" s="236">
        <v>0</v>
      </c>
      <c r="F9" s="236">
        <v>0</v>
      </c>
      <c r="G9" s="236">
        <v>0</v>
      </c>
      <c r="H9" s="237">
        <v>0</v>
      </c>
      <c r="I9" s="238"/>
      <c r="J9" s="134"/>
    </row>
    <row r="10" spans="2:10" ht="12.75">
      <c r="B10" s="234">
        <v>3</v>
      </c>
      <c r="C10" s="235" t="s">
        <v>296</v>
      </c>
      <c r="D10" s="117">
        <v>0</v>
      </c>
      <c r="E10" s="236">
        <v>0</v>
      </c>
      <c r="F10" s="236">
        <v>573942</v>
      </c>
      <c r="G10" s="236">
        <v>0</v>
      </c>
      <c r="H10" s="237">
        <f>E10+F10-G10</f>
        <v>573942</v>
      </c>
      <c r="I10" s="238"/>
      <c r="J10" s="134"/>
    </row>
    <row r="11" spans="2:10" ht="12.75">
      <c r="B11" s="234">
        <v>4</v>
      </c>
      <c r="C11" s="235" t="s">
        <v>297</v>
      </c>
      <c r="D11" s="117">
        <v>0</v>
      </c>
      <c r="E11" s="236">
        <v>0</v>
      </c>
      <c r="F11" s="236">
        <v>0</v>
      </c>
      <c r="G11" s="236">
        <v>0</v>
      </c>
      <c r="H11" s="237">
        <f>E11+F11-G11</f>
        <v>0</v>
      </c>
      <c r="I11" s="238"/>
      <c r="J11" s="134"/>
    </row>
    <row r="12" spans="2:10" ht="12.75">
      <c r="B12" s="234">
        <v>5</v>
      </c>
      <c r="C12" s="235" t="s">
        <v>298</v>
      </c>
      <c r="D12" s="117">
        <v>0</v>
      </c>
      <c r="E12" s="236">
        <v>0</v>
      </c>
      <c r="F12" s="236">
        <v>0</v>
      </c>
      <c r="G12" s="236">
        <v>0</v>
      </c>
      <c r="H12" s="237">
        <f>E12+F12-G12</f>
        <v>0</v>
      </c>
      <c r="I12" s="238"/>
      <c r="J12" s="134"/>
    </row>
    <row r="13" spans="2:10" ht="13.5" thickBot="1">
      <c r="B13" s="239">
        <v>6</v>
      </c>
      <c r="C13" s="240" t="s">
        <v>299</v>
      </c>
      <c r="D13" s="241">
        <v>0</v>
      </c>
      <c r="E13" s="236">
        <v>0</v>
      </c>
      <c r="F13" s="236">
        <v>0</v>
      </c>
      <c r="G13" s="236">
        <v>0</v>
      </c>
      <c r="H13" s="242">
        <f>E13+F13-G13</f>
        <v>0</v>
      </c>
      <c r="I13" s="238"/>
      <c r="J13" s="134"/>
    </row>
    <row r="14" spans="2:10" ht="13.5" thickBot="1">
      <c r="B14" s="243"/>
      <c r="C14" s="244" t="s">
        <v>300</v>
      </c>
      <c r="D14" s="245"/>
      <c r="E14" s="246">
        <f>SUM(E8:E13)</f>
        <v>0</v>
      </c>
      <c r="F14" s="246">
        <f>SUM(F8:F13)</f>
        <v>573942</v>
      </c>
      <c r="G14" s="246">
        <f>SUM(G8:G13)</f>
        <v>0</v>
      </c>
      <c r="H14" s="247">
        <f>SUM(H8:H13)</f>
        <v>573942</v>
      </c>
      <c r="J14" s="248"/>
    </row>
    <row r="17" spans="3:10" ht="15.75">
      <c r="C17" s="574" t="s">
        <v>301</v>
      </c>
      <c r="D17" s="574"/>
      <c r="E17" s="574"/>
      <c r="F17" s="574"/>
      <c r="G17" s="574"/>
      <c r="H17" s="574"/>
      <c r="J17" s="248"/>
    </row>
    <row r="18" ht="13.5" thickBot="1"/>
    <row r="19" spans="2:8" ht="12.75">
      <c r="B19" s="575" t="s">
        <v>2</v>
      </c>
      <c r="C19" s="577" t="s">
        <v>153</v>
      </c>
      <c r="D19" s="579" t="s">
        <v>291</v>
      </c>
      <c r="E19" s="445" t="s">
        <v>292</v>
      </c>
      <c r="F19" s="579" t="s">
        <v>293</v>
      </c>
      <c r="G19" s="579" t="s">
        <v>294</v>
      </c>
      <c r="H19" s="446" t="s">
        <v>292</v>
      </c>
    </row>
    <row r="20" spans="2:8" ht="13.5" thickBot="1">
      <c r="B20" s="576"/>
      <c r="C20" s="578"/>
      <c r="D20" s="580"/>
      <c r="E20" s="447">
        <v>40544</v>
      </c>
      <c r="F20" s="580"/>
      <c r="G20" s="580"/>
      <c r="H20" s="448">
        <v>40908</v>
      </c>
    </row>
    <row r="21" spans="2:8" ht="12.75">
      <c r="B21" s="230">
        <v>1</v>
      </c>
      <c r="C21" s="231" t="s">
        <v>24</v>
      </c>
      <c r="D21" s="116">
        <v>0</v>
      </c>
      <c r="E21" s="232">
        <v>0</v>
      </c>
      <c r="F21" s="232">
        <v>0</v>
      </c>
      <c r="G21" s="232">
        <v>0</v>
      </c>
      <c r="H21" s="233">
        <f>E21+F21-G21</f>
        <v>0</v>
      </c>
    </row>
    <row r="22" spans="2:8" ht="12.75">
      <c r="B22" s="234">
        <v>2</v>
      </c>
      <c r="C22" s="235" t="s">
        <v>295</v>
      </c>
      <c r="D22" s="117">
        <v>0</v>
      </c>
      <c r="E22" s="236">
        <v>0</v>
      </c>
      <c r="F22" s="236">
        <v>0</v>
      </c>
      <c r="G22" s="236">
        <v>0</v>
      </c>
      <c r="H22" s="237">
        <f>E22+F22</f>
        <v>0</v>
      </c>
    </row>
    <row r="23" spans="2:8" ht="12.75">
      <c r="B23" s="234">
        <v>3</v>
      </c>
      <c r="C23" s="235" t="s">
        <v>302</v>
      </c>
      <c r="D23" s="117">
        <v>0</v>
      </c>
      <c r="E23" s="236">
        <v>0</v>
      </c>
      <c r="F23" s="236">
        <v>0</v>
      </c>
      <c r="G23" s="236">
        <v>0</v>
      </c>
      <c r="H23" s="237">
        <f>E23+F23</f>
        <v>0</v>
      </c>
    </row>
    <row r="24" spans="2:8" ht="12.75">
      <c r="B24" s="234">
        <v>4</v>
      </c>
      <c r="C24" s="235" t="s">
        <v>297</v>
      </c>
      <c r="D24" s="117">
        <v>0</v>
      </c>
      <c r="E24" s="236">
        <v>0</v>
      </c>
      <c r="F24" s="236">
        <v>0</v>
      </c>
      <c r="G24" s="236">
        <v>0</v>
      </c>
      <c r="H24" s="237">
        <f>E24+F24</f>
        <v>0</v>
      </c>
    </row>
    <row r="25" spans="2:8" ht="12.75">
      <c r="B25" s="234">
        <v>5</v>
      </c>
      <c r="C25" s="235" t="s">
        <v>298</v>
      </c>
      <c r="D25" s="117">
        <v>0</v>
      </c>
      <c r="E25" s="236">
        <v>0</v>
      </c>
      <c r="F25" s="236">
        <v>0</v>
      </c>
      <c r="G25" s="236">
        <v>0</v>
      </c>
      <c r="H25" s="237">
        <f>E25+F25</f>
        <v>0</v>
      </c>
    </row>
    <row r="26" spans="2:8" ht="13.5" thickBot="1">
      <c r="B26" s="239">
        <v>6</v>
      </c>
      <c r="C26" s="240" t="s">
        <v>299</v>
      </c>
      <c r="D26" s="241">
        <v>0</v>
      </c>
      <c r="E26" s="236">
        <v>0</v>
      </c>
      <c r="F26" s="236">
        <v>0</v>
      </c>
      <c r="G26" s="236">
        <v>0</v>
      </c>
      <c r="H26" s="242">
        <f>E26+F26</f>
        <v>0</v>
      </c>
    </row>
    <row r="27" spans="2:11" ht="13.5" thickBot="1">
      <c r="B27" s="243"/>
      <c r="C27" s="244" t="s">
        <v>300</v>
      </c>
      <c r="D27" s="245"/>
      <c r="E27" s="246">
        <f>SUM(E21:E26)</f>
        <v>0</v>
      </c>
      <c r="F27" s="246">
        <f>SUM(F21:F26)</f>
        <v>0</v>
      </c>
      <c r="G27" s="246">
        <f>SUM(G21:G26)</f>
        <v>0</v>
      </c>
      <c r="H27" s="247">
        <f>SUM(H21:H26)</f>
        <v>0</v>
      </c>
      <c r="I27" s="249"/>
      <c r="J27" s="248"/>
      <c r="K27" s="248"/>
    </row>
    <row r="28" ht="12.75">
      <c r="H28" s="249"/>
    </row>
    <row r="30" spans="3:8" ht="15.75">
      <c r="C30" s="574" t="s">
        <v>303</v>
      </c>
      <c r="D30" s="574"/>
      <c r="E30" s="574"/>
      <c r="F30" s="574"/>
      <c r="G30" s="574"/>
      <c r="H30" s="574"/>
    </row>
    <row r="31" ht="13.5" thickBot="1"/>
    <row r="32" spans="2:8" ht="12.75">
      <c r="B32" s="575" t="s">
        <v>2</v>
      </c>
      <c r="C32" s="577" t="s">
        <v>153</v>
      </c>
      <c r="D32" s="579" t="s">
        <v>291</v>
      </c>
      <c r="E32" s="445" t="s">
        <v>292</v>
      </c>
      <c r="F32" s="579" t="s">
        <v>293</v>
      </c>
      <c r="G32" s="579" t="s">
        <v>294</v>
      </c>
      <c r="H32" s="446" t="s">
        <v>292</v>
      </c>
    </row>
    <row r="33" spans="2:8" ht="13.5" thickBot="1">
      <c r="B33" s="576"/>
      <c r="C33" s="578"/>
      <c r="D33" s="580"/>
      <c r="E33" s="447">
        <v>40544</v>
      </c>
      <c r="F33" s="580"/>
      <c r="G33" s="580"/>
      <c r="H33" s="448">
        <v>40908</v>
      </c>
    </row>
    <row r="34" spans="2:8" ht="12.75">
      <c r="B34" s="230">
        <v>1</v>
      </c>
      <c r="C34" s="250" t="s">
        <v>24</v>
      </c>
      <c r="D34" s="116">
        <v>0</v>
      </c>
      <c r="E34" s="232">
        <v>0</v>
      </c>
      <c r="F34" s="232">
        <v>0</v>
      </c>
      <c r="G34" s="232">
        <v>0</v>
      </c>
      <c r="H34" s="233">
        <f>E34+F34-G34</f>
        <v>0</v>
      </c>
    </row>
    <row r="35" spans="2:15" ht="12.75">
      <c r="B35" s="234">
        <v>2</v>
      </c>
      <c r="C35" s="235" t="s">
        <v>295</v>
      </c>
      <c r="D35" s="117">
        <v>0</v>
      </c>
      <c r="E35" s="236">
        <v>0</v>
      </c>
      <c r="F35" s="236">
        <v>0</v>
      </c>
      <c r="G35" s="236">
        <v>0</v>
      </c>
      <c r="H35" s="237">
        <f>E35+F35-G35</f>
        <v>0</v>
      </c>
      <c r="N35" s="99"/>
      <c r="O35" s="99"/>
    </row>
    <row r="36" spans="2:15" ht="12.75">
      <c r="B36" s="234">
        <v>3</v>
      </c>
      <c r="C36" s="235" t="s">
        <v>302</v>
      </c>
      <c r="D36" s="117">
        <v>0</v>
      </c>
      <c r="E36" s="236">
        <f>E10-E23</f>
        <v>0</v>
      </c>
      <c r="F36" s="251">
        <v>0</v>
      </c>
      <c r="G36" s="236">
        <v>0</v>
      </c>
      <c r="H36" s="424">
        <f>H10-H23</f>
        <v>573942</v>
      </c>
      <c r="N36" s="99"/>
      <c r="O36" s="99"/>
    </row>
    <row r="37" spans="2:15" ht="12.75">
      <c r="B37" s="234">
        <v>4</v>
      </c>
      <c r="C37" s="235" t="s">
        <v>297</v>
      </c>
      <c r="D37" s="117">
        <v>0</v>
      </c>
      <c r="E37" s="236">
        <v>0</v>
      </c>
      <c r="F37" s="236">
        <f>H37-E37</f>
        <v>0</v>
      </c>
      <c r="G37" s="236">
        <v>0</v>
      </c>
      <c r="H37" s="424">
        <f>H11-H24</f>
        <v>0</v>
      </c>
      <c r="J37" s="252"/>
      <c r="N37" s="99"/>
      <c r="O37" s="99"/>
    </row>
    <row r="38" spans="2:15" ht="12.75">
      <c r="B38" s="234">
        <v>5</v>
      </c>
      <c r="C38" s="235" t="s">
        <v>304</v>
      </c>
      <c r="D38" s="117">
        <v>0</v>
      </c>
      <c r="E38" s="236">
        <f>E12-E25</f>
        <v>0</v>
      </c>
      <c r="F38" s="236">
        <v>0</v>
      </c>
      <c r="G38" s="236">
        <f>F23</f>
        <v>0</v>
      </c>
      <c r="H38" s="424">
        <f>H12-H25</f>
        <v>0</v>
      </c>
      <c r="J38" s="248"/>
      <c r="N38" s="99"/>
      <c r="O38" s="99"/>
    </row>
    <row r="39" spans="2:15" ht="13.5" thickBot="1">
      <c r="B39" s="234">
        <v>6</v>
      </c>
      <c r="C39" s="235" t="s">
        <v>299</v>
      </c>
      <c r="D39" s="117">
        <v>0</v>
      </c>
      <c r="E39" s="236">
        <f>E13-E26</f>
        <v>0</v>
      </c>
      <c r="F39" s="236">
        <v>0</v>
      </c>
      <c r="G39" s="236">
        <v>0</v>
      </c>
      <c r="H39" s="237">
        <f>H13-H26</f>
        <v>0</v>
      </c>
      <c r="N39" s="99"/>
      <c r="O39" s="99"/>
    </row>
    <row r="40" spans="2:15" ht="13.5" thickBot="1">
      <c r="B40" s="243"/>
      <c r="C40" s="244" t="s">
        <v>300</v>
      </c>
      <c r="D40" s="245"/>
      <c r="E40" s="246">
        <f>SUM(E34:E39)</f>
        <v>0</v>
      </c>
      <c r="F40" s="246">
        <f>SUM(F34:F39)</f>
        <v>0</v>
      </c>
      <c r="G40" s="246">
        <f>SUM(G34:G39)</f>
        <v>0</v>
      </c>
      <c r="H40" s="247">
        <f>SUM(H34:H39)</f>
        <v>573942</v>
      </c>
      <c r="J40" s="249"/>
      <c r="K40" s="248"/>
      <c r="N40" s="84"/>
      <c r="O40" s="99"/>
    </row>
    <row r="41" spans="7:11" s="99" customFormat="1" ht="12.75">
      <c r="G41" s="134"/>
      <c r="H41" s="253"/>
      <c r="K41" s="134"/>
    </row>
    <row r="42" spans="5:15" ht="12.75">
      <c r="E42" s="248"/>
      <c r="H42" s="248"/>
      <c r="J42" s="249"/>
      <c r="N42" s="99"/>
      <c r="O42" s="99"/>
    </row>
    <row r="43" spans="5:15" ht="12.75">
      <c r="E43" s="248"/>
      <c r="H43" s="248"/>
      <c r="J43" s="248"/>
      <c r="N43" s="99"/>
      <c r="O43" s="99"/>
    </row>
    <row r="44" spans="6:15" ht="16.5">
      <c r="F44" s="572" t="s">
        <v>305</v>
      </c>
      <c r="G44" s="572"/>
      <c r="H44" s="572"/>
      <c r="N44" s="99"/>
      <c r="O44" s="99"/>
    </row>
    <row r="45" spans="6:8" ht="13.5">
      <c r="F45" s="573" t="s">
        <v>479</v>
      </c>
      <c r="G45" s="573"/>
      <c r="H45" s="573"/>
    </row>
  </sheetData>
  <sheetProtection password="C65F" sheet="1" formatCells="0" formatColumns="0" formatRows="0" insertColumns="0" insertRows="0" insertHyperlinks="0" deleteColumns="0" deleteRows="0" sort="0" autoFilter="0" pivotTables="0"/>
  <mergeCells count="20">
    <mergeCell ref="C4:H4"/>
    <mergeCell ref="B6:B7"/>
    <mergeCell ref="C6:C7"/>
    <mergeCell ref="D6:D7"/>
    <mergeCell ref="F6:F7"/>
    <mergeCell ref="G6:G7"/>
    <mergeCell ref="C17:H17"/>
    <mergeCell ref="B19:B20"/>
    <mergeCell ref="C19:C20"/>
    <mergeCell ref="D19:D20"/>
    <mergeCell ref="F19:F20"/>
    <mergeCell ref="G19:G20"/>
    <mergeCell ref="F44:H44"/>
    <mergeCell ref="F45:H45"/>
    <mergeCell ref="C30:H30"/>
    <mergeCell ref="B32:B33"/>
    <mergeCell ref="C32:C33"/>
    <mergeCell ref="D32:D33"/>
    <mergeCell ref="F32:F33"/>
    <mergeCell ref="G32:G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2012-03-25T19:06:57Z</cp:lastPrinted>
  <dcterms:created xsi:type="dcterms:W3CDTF">2002-02-16T18:16:52Z</dcterms:created>
  <dcterms:modified xsi:type="dcterms:W3CDTF">2012-07-23T07:12:46Z</dcterms:modified>
  <cp:category/>
  <cp:version/>
  <cp:contentType/>
  <cp:contentStatus/>
</cp:coreProperties>
</file>