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firstSheet="2" activeTab="7"/>
  </bookViews>
  <sheets>
    <sheet name="Faq.pare " sheetId="1" r:id="rId1"/>
    <sheet name="Aktivi " sheetId="2" r:id="rId2"/>
    <sheet name="Pasivi " sheetId="3" r:id="rId3"/>
    <sheet name="Pas te ardh dhe shpenz." sheetId="4" r:id="rId4"/>
    <sheet name="m.indirekte" sheetId="5" r:id="rId5"/>
    <sheet name="Pas # kapitaleve " sheetId="6" r:id="rId6"/>
    <sheet name="Dek analitike" sheetId="7" r:id="rId7"/>
    <sheet name="Aktivet Afatgjata" sheetId="8" r:id="rId8"/>
  </sheets>
  <definedNames/>
  <calcPr fullCalcOnLoad="1"/>
</workbook>
</file>

<file path=xl/sharedStrings.xml><?xml version="1.0" encoding="utf-8"?>
<sst xmlns="http://schemas.openxmlformats.org/spreadsheetml/2006/main" count="331" uniqueCount="303">
  <si>
    <t>TIRANA TV</t>
  </si>
  <si>
    <t>A K T I V E T</t>
  </si>
  <si>
    <t>Shenime</t>
  </si>
  <si>
    <t>I</t>
  </si>
  <si>
    <t>AKTIVET AFATSHKURTRA</t>
  </si>
  <si>
    <t>1 Aktive monetare</t>
  </si>
  <si>
    <t xml:space="preserve">        &gt;Banka</t>
  </si>
  <si>
    <t xml:space="preserve">        &gt;Arka</t>
  </si>
  <si>
    <t xml:space="preserve">        &gt;Hua dhe letra me vlere</t>
  </si>
  <si>
    <t>2 Derivative dhe aktive financiare te mbajtura per tregim</t>
  </si>
  <si>
    <t>3 Aktive te tjera financiare afatshkurtra</t>
  </si>
  <si>
    <t xml:space="preserve">     &gt;Klient per mallra produkte dhe sherbime</t>
  </si>
  <si>
    <t xml:space="preserve">     &gt;Debitore, kreditor te tjere</t>
  </si>
  <si>
    <t xml:space="preserve">     &gt;T.v.sh. </t>
  </si>
  <si>
    <t xml:space="preserve">     &gt;Tatim fitimi</t>
  </si>
  <si>
    <t xml:space="preserve">     &gt;Te drejta e detyrime ndaj ortakeve</t>
  </si>
  <si>
    <t xml:space="preserve">     &gt;Parapagime te dhena </t>
  </si>
  <si>
    <t xml:space="preserve">     &gt;Investime te tjera</t>
  </si>
  <si>
    <t>4 Inventari</t>
  </si>
  <si>
    <t xml:space="preserve">      &gt;Lendet e para</t>
  </si>
  <si>
    <t xml:space="preserve">     &gt;Materiale te tjera</t>
  </si>
  <si>
    <t xml:space="preserve">     &gt;Prodhim ne poçes</t>
  </si>
  <si>
    <t xml:space="preserve">     &gt;Produkte te gateshme</t>
  </si>
  <si>
    <t xml:space="preserve">     &gt;Mallra per rishitje</t>
  </si>
  <si>
    <t xml:space="preserve">     &gt;Inventari I imet dhe amballazhi</t>
  </si>
  <si>
    <t xml:space="preserve">     &gt;Parapagesat per furnizime </t>
  </si>
  <si>
    <t>5 Aktivet biologjike afateshkurtra</t>
  </si>
  <si>
    <t>6 Aktivet afateshkurtera te mbajtura per shitje</t>
  </si>
  <si>
    <t>7 Parapagimet dhe shpenzimet e shtyra</t>
  </si>
  <si>
    <t xml:space="preserve">      &gt;Shpenzime te periudhave te ardheshme</t>
  </si>
  <si>
    <t>II</t>
  </si>
  <si>
    <t>AKTIVET AFATGJATA</t>
  </si>
  <si>
    <t>1 Investimet financiare afatgjata</t>
  </si>
  <si>
    <t xml:space="preserve">       &gt;Aksione dhe investime te tjera ne pjesemarrje</t>
  </si>
  <si>
    <t xml:space="preserve">       &gt;</t>
  </si>
  <si>
    <t xml:space="preserve"> 2 Aktive afatgjata materiale</t>
  </si>
  <si>
    <t xml:space="preserve">      &gt;Toka</t>
  </si>
  <si>
    <t xml:space="preserve">      &gt;Ndertesa </t>
  </si>
  <si>
    <t xml:space="preserve">      &gt;Makineri dhe pajisje</t>
  </si>
  <si>
    <t xml:space="preserve">      &gt;Aktive te tjera afatgjata materiale ( me vl. kontab.)</t>
  </si>
  <si>
    <t>3  Aktivet afatjgate ne proces</t>
  </si>
  <si>
    <t>4  Aktivet biologjike afatgjata</t>
  </si>
  <si>
    <t>5  Aktivet afatgjata jomateriale (shpenz.kerk.ablik e zhill)</t>
  </si>
  <si>
    <t>6  Kapital aksionar I papaguar</t>
  </si>
  <si>
    <t xml:space="preserve">7  Aktive te tjera afatgjata </t>
  </si>
  <si>
    <t>TOTALI I AKTIVEVE ( I +II )</t>
  </si>
  <si>
    <t>Nr.</t>
  </si>
  <si>
    <t>PASIVET DHE KAPITALI</t>
  </si>
  <si>
    <t>PASIVET  AFATSHKURTRA</t>
  </si>
  <si>
    <t>1 Derivativet</t>
  </si>
  <si>
    <t>2 Huamarrjet</t>
  </si>
  <si>
    <t xml:space="preserve">      &gt;Llogari bankare te zbuluara</t>
  </si>
  <si>
    <t xml:space="preserve">      &gt;Huamarrjet nga Bankat</t>
  </si>
  <si>
    <t xml:space="preserve">      &gt;Huamarrjet nga te tretet</t>
  </si>
  <si>
    <t>3  Huat dhe parapagimet</t>
  </si>
  <si>
    <t xml:space="preserve">      &gt;Te pagueshme ndaj furnitoreve</t>
  </si>
  <si>
    <t xml:space="preserve">      &gt;Te pagueshme ndaj punonjesve</t>
  </si>
  <si>
    <t xml:space="preserve">      &gt;Detyrimet ndaj sigurimeve shoqerore</t>
  </si>
  <si>
    <t xml:space="preserve">      &gt;Detyrimet per tatim fitimi</t>
  </si>
  <si>
    <t xml:space="preserve">      &gt;Detyrimet per t.v.sh</t>
  </si>
  <si>
    <t xml:space="preserve">      &gt;Detyrimet per akcize</t>
  </si>
  <si>
    <t xml:space="preserve">      &gt;Detyrime te tjera tatimore (tat.page+tat.burim)</t>
  </si>
  <si>
    <t xml:space="preserve">      &gt;Parapagime te marra</t>
  </si>
  <si>
    <t xml:space="preserve">      &gt;Te drejta e detyrime ndaj ortakeve / aksionereve</t>
  </si>
  <si>
    <t xml:space="preserve">      &gt;Debitore e kreditore te tjere</t>
  </si>
  <si>
    <t>4  Grantet dhe te ardhurat e shtyra</t>
  </si>
  <si>
    <t>5  Provizionet afatshkurtra</t>
  </si>
  <si>
    <t>PASIVET AFATGJATA</t>
  </si>
  <si>
    <t>1  Huate afatgjata</t>
  </si>
  <si>
    <t xml:space="preserve">      &gt;Huat nga banka</t>
  </si>
  <si>
    <t xml:space="preserve">      &gt;Detyrime nga qeraja financiare</t>
  </si>
  <si>
    <t xml:space="preserve">      &gt;Huat nga te trete</t>
  </si>
  <si>
    <t>2  Huamarrje te tjera afatgjata</t>
  </si>
  <si>
    <t xml:space="preserve">      &gt;Te drejta e detyrime ndaj ortakeve/aksionerve</t>
  </si>
  <si>
    <t>3  Grantet dhe te ardhurat e shtyra</t>
  </si>
  <si>
    <t>4  Provizione afategjata</t>
  </si>
  <si>
    <t>TOTALI I PASIVEVE AFATGJATA( I + II )</t>
  </si>
  <si>
    <t>III</t>
  </si>
  <si>
    <t>KAPITALI</t>
  </si>
  <si>
    <t xml:space="preserve">1   Aksionet e pakices </t>
  </si>
  <si>
    <t xml:space="preserve">2   Kapitali qe I perket aksionareve te shoqerise meme </t>
  </si>
  <si>
    <t>3   Kapitali aksionar</t>
  </si>
  <si>
    <t>4   Aksionet e thesarit</t>
  </si>
  <si>
    <t>5   Prime te lidhura me kapitalin</t>
  </si>
  <si>
    <t>7   Rezerva ligjore</t>
  </si>
  <si>
    <t>8   Rezerva statuore</t>
  </si>
  <si>
    <t>9   Rezerva te tjera</t>
  </si>
  <si>
    <t xml:space="preserve">10 Fitmi / humbja e pashperndare </t>
  </si>
  <si>
    <t>11 Rezultati I ushtrimit</t>
  </si>
  <si>
    <t>TOTALI I PASIVEVE DHE KAPITALIT  ( I+II+III )</t>
  </si>
  <si>
    <t>Periudha raportuese</t>
  </si>
  <si>
    <t>Periudha paraardhese</t>
  </si>
  <si>
    <t>Fluksi monetar nga veprimtarite investuese</t>
  </si>
  <si>
    <t>Te ardhura nga shitja e pajisjeve</t>
  </si>
  <si>
    <t>Interesi I arketuar</t>
  </si>
  <si>
    <t>Pagesat e detyrimeve te qirase financiare</t>
  </si>
  <si>
    <t>Rritja/renia neto e mjeteve monetare</t>
  </si>
  <si>
    <t>Mjetet monetare ne fillim te periudhes kontabel</t>
  </si>
  <si>
    <t xml:space="preserve">PASQYRAT E NDRYSHIMEVE NE KAPITAL </t>
  </si>
  <si>
    <t>Kapitali aksionar</t>
  </si>
  <si>
    <t>Primi I aksionit</t>
  </si>
  <si>
    <t>Aksionet e thesarit</t>
  </si>
  <si>
    <t>Rezerva statusore dhe ligjore</t>
  </si>
  <si>
    <t>Fitimi I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</si>
  <si>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</si>
  <si>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</si>
  <si>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</si>
  <si>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</si>
  <si>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</si>
  <si>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</si>
  <si>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Dividendet e paguar</t>
  </si>
  <si>
    <t>Rritja e rezerves te kapitalit</t>
  </si>
  <si>
    <t>Emertimi I  aksioneve</t>
  </si>
  <si>
    <t>Pozicioni me 31 dhjetor 2008</t>
  </si>
  <si>
    <t>Dividentet e paguar</t>
  </si>
  <si>
    <t>Aksione te thesarti te riblera</t>
  </si>
  <si>
    <t>A - PASQYRA E TE ARDHURAVE DHE SHPENZIMEVE</t>
  </si>
  <si>
    <t>( Bazuar ne klasifikimin e Shpenzimeve sipas Natyres )</t>
  </si>
  <si>
    <t>Pershkrimi I Elementeve</t>
  </si>
  <si>
    <t>Referencat nr llog.</t>
  </si>
  <si>
    <t>Viti Ushtrimor</t>
  </si>
  <si>
    <t>Viti Paraardhes</t>
  </si>
  <si>
    <t>Shitjet neto</t>
  </si>
  <si>
    <t xml:space="preserve">Te ardhurat te tjera nga veprimtarite e shfrytezimit </t>
  </si>
  <si>
    <t>Totali I te ardhurave (1+2)</t>
  </si>
  <si>
    <t>Ndryshimet ne invent. e prod. te gat. dhe pordh. ne proçes</t>
  </si>
  <si>
    <t>Mallra lende e pare dhe sherbime</t>
  </si>
  <si>
    <t>Shpenzime personeli</t>
  </si>
  <si>
    <t>Amortizimet dhe zhvleresimet</t>
  </si>
  <si>
    <t>Shpenzime te tjera (taksa)</t>
  </si>
  <si>
    <t>Totali I shpenzimeve                           (shuma 4-7 )</t>
  </si>
  <si>
    <t>Fitimi apo humbja nga veprimtaria kryesore  (1+2+/3-8)</t>
  </si>
  <si>
    <t>Te ardhurat dhe shpenz. financiare nga njesite e kontrolluara</t>
  </si>
  <si>
    <t>Te ardhurat dhe shpenzimet financiare nga pjesemarrjet</t>
  </si>
  <si>
    <t>Te ardhurat dhe shpenzimet finaciare</t>
  </si>
  <si>
    <t>Te ardh. dhe shpenz finaciare nga invest te tjera financ. afatgjata</t>
  </si>
  <si>
    <t>Te ardhurat dhe shpenzimet nga interesat</t>
  </si>
  <si>
    <t>Fitimet/humbjet nga kursi I kembimit</t>
  </si>
  <si>
    <t>Te ardhurat dhe shpenzimet te tjera financiare(komisjone)</t>
  </si>
  <si>
    <t>Totali I te ardhurave dhe shpenzimeve financiare                             (12.1+/-12.2+/-12.3+/-12.4)</t>
  </si>
  <si>
    <t>Fitimi ( humbja )para tatimit       (9+/-13)</t>
  </si>
  <si>
    <t>Shpenzime te pa njohura</t>
  </si>
  <si>
    <t>Fitimi tatimor</t>
  </si>
  <si>
    <t>Shpenzimet e tatimit mbi fitimin</t>
  </si>
  <si>
    <t>Fitimi ( humbja) neto e vitit financiar (14-15)</t>
  </si>
  <si>
    <t>Elementet e pasqyrave te konsoliduara</t>
  </si>
  <si>
    <t>Emertimi dhe forma ligjore</t>
  </si>
  <si>
    <t>NIPT -i</t>
  </si>
  <si>
    <t>Adresa e Selise</t>
  </si>
  <si>
    <t>TIRANE</t>
  </si>
  <si>
    <t>Data e krijimit</t>
  </si>
  <si>
    <t>Nr.i Regjistrit Tregtar</t>
  </si>
  <si>
    <t>Veprimtaria Kryesore</t>
  </si>
  <si>
    <t>P A S Q Y R A T    F I N A N C I A R E</t>
  </si>
  <si>
    <t>( Ne zbatim te Standartit Kombetar te Kontabilitetit nr 2 dhe Ligjit</t>
  </si>
  <si>
    <t>Nr 9228, Date 29,04,2004 " Per Kontabilitetin dh Pasqyrat Financiare")</t>
  </si>
  <si>
    <t>Pasqyrat Financiare jane individuale</t>
  </si>
  <si>
    <t>Po</t>
  </si>
  <si>
    <t>Pasqyrat Financiare jane te konsoliduara</t>
  </si>
  <si>
    <t>Jo</t>
  </si>
  <si>
    <t xml:space="preserve">Pasqyrat Financiare jane te shprehuara ne </t>
  </si>
  <si>
    <t>Leke</t>
  </si>
  <si>
    <t>Periudha Kontabel e Pasqyrave Financiare</t>
  </si>
  <si>
    <t>Data e mbylljes se Pasqyrave Financare</t>
  </si>
  <si>
    <t>K 21602004 F</t>
  </si>
  <si>
    <t>ISH INSTITUTI I FIZIKES BERTHAMORE</t>
  </si>
  <si>
    <t xml:space="preserve">TRANSMETIME TELEVIZIVE DHE </t>
  </si>
  <si>
    <t xml:space="preserve">PRODHIM EMISIONESH </t>
  </si>
  <si>
    <t>Pozicioni me 31 dhjetor 2009</t>
  </si>
  <si>
    <t>DEKLARATA ANALITIKE PER</t>
  </si>
  <si>
    <t>Numri I Vendosjes se Dokumentit (NVD)                               Vetem per perdorim zyrtar</t>
  </si>
  <si>
    <t>TATIMIN MBI TE ARDHURAT</t>
  </si>
  <si>
    <t xml:space="preserve">NIPT:               </t>
  </si>
  <si>
    <t>Periudha tatimore</t>
  </si>
  <si>
    <t>EMERTIMI</t>
  </si>
  <si>
    <t>Sipas Bilancit</t>
  </si>
  <si>
    <t>Fiskale</t>
  </si>
  <si>
    <t>Totali I te ardhurave</t>
  </si>
  <si>
    <t>Totali I shpenzimeve</t>
  </si>
  <si>
    <t>Totali I shpenzimeve te pazbriteshme sipas ligjit (neni 21):</t>
  </si>
  <si>
    <t>a)kosto e blerje dhe e permisimit te tokes dhe te truallit</t>
  </si>
  <si>
    <t>6)</t>
  </si>
  <si>
    <t>b) kosto e blerjes dhe e permiresimit per active objekt amortizimi</t>
  </si>
  <si>
    <t>7)</t>
  </si>
  <si>
    <t>c) zmadhim I kap themeltar te shoqerise ose kontibutit te secilit person ne ortakri</t>
  </si>
  <si>
    <t>8)</t>
  </si>
  <si>
    <t>c) vlera e shperblimeve ne natyre</t>
  </si>
  <si>
    <t>9)</t>
  </si>
  <si>
    <t>d) kontribut vullnetar te pensioneve</t>
  </si>
  <si>
    <t>10)</t>
  </si>
  <si>
    <t>dh) dividentet e deklaruar dhe ndarja e fitimit</t>
  </si>
  <si>
    <t>11)</t>
  </si>
  <si>
    <t>e) interesate e paguara mbi interesin maksimal te  kredis te caktuara nga banka e Shqiperise</t>
  </si>
  <si>
    <t>12)</t>
  </si>
  <si>
    <t>e)gjobat,kamat vonesat,dhe kushtet e tjera penale</t>
  </si>
  <si>
    <t>f) krijimi ose rritja e rezervave e fondeve te tjera</t>
  </si>
  <si>
    <t>14)</t>
  </si>
  <si>
    <t>g) tatim mbi te ardhutat personale akciza tat fitimin dhe tat mbi vleren e shtuar te zbritesheme</t>
  </si>
  <si>
    <t>15)</t>
  </si>
  <si>
    <t>gj) shpenzimet e perfaqesimi pritje percjellje</t>
  </si>
  <si>
    <t>16)</t>
  </si>
  <si>
    <t>h)shpenzimet e konsumit personal</t>
  </si>
  <si>
    <t>17)</t>
  </si>
  <si>
    <t xml:space="preserve">i)shpenzime te cilat tejkalojne kufijte e percaktuar me ligj </t>
  </si>
  <si>
    <t>18)</t>
  </si>
  <si>
    <t>j) shpenzime per dhurata</t>
  </si>
  <si>
    <t>19)</t>
  </si>
  <si>
    <t>k)cdo lloj shpenzimi masa e te cilit nuk vertetohet me dokumenta</t>
  </si>
  <si>
    <t>l) interesi I paguar kur huaja dhe parapagimet tejkalojne kater here kap themeltar</t>
  </si>
  <si>
    <t>ll) nese baza e amortizimit eshte nje shume negative</t>
  </si>
  <si>
    <t>22)</t>
  </si>
  <si>
    <t>m) shpenzime per sherbimet teknike ,konsulence manaxhim te palikujduara brenda per tatimore</t>
  </si>
  <si>
    <t>23)</t>
  </si>
  <si>
    <t>n) Amortizim nga rivleresimi I aktiveve te qendrueshme</t>
  </si>
  <si>
    <t>24)</t>
  </si>
  <si>
    <t>Rezultati I Vitit Ushtrimor</t>
  </si>
  <si>
    <t xml:space="preserve">Humjba </t>
  </si>
  <si>
    <t>25)</t>
  </si>
  <si>
    <t>26)</t>
  </si>
  <si>
    <t>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</si>
  <si>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</si>
  <si>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</si>
  <si>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</si>
  <si>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</si>
  <si>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32)</t>
  </si>
  <si>
    <t>Shuma e humbjeve qe nuk barten per efekt fiskal</t>
  </si>
  <si>
    <t>Fitimi I tatueshem</t>
  </si>
  <si>
    <t>Tatim fitimi I llogaritur</t>
  </si>
  <si>
    <t>Zbritje nga fitimi (rezerva ligjore)</t>
  </si>
  <si>
    <t>Fitimi neto per tu shperndare nga periudha ushtirmore</t>
  </si>
  <si>
    <t>Fitimi neto per tu shperndare nga vitet e kaluara</t>
  </si>
  <si>
    <t>Shtese kapitale na fitimi</t>
  </si>
  <si>
    <t>Divident per tu shperndare</t>
  </si>
  <si>
    <t>Tatim mbi dividentin e llogaritur</t>
  </si>
  <si>
    <t>Llogaritja e Amortizimit</t>
  </si>
  <si>
    <t>Ne total llogaritja e amortizimit vjetor =(a+b+c+d)</t>
  </si>
  <si>
    <t>a. Ndertesa e makiner afat gjate</t>
  </si>
  <si>
    <t>b.aktive te patrupezuara</t>
  </si>
  <si>
    <t>c.Kompjutera dhe sisteml informacioni</t>
  </si>
  <si>
    <t>d.Te gjitha aktivet e tjera te aktivitetit</t>
  </si>
  <si>
    <t>Tatimi I mbajtur ne burim ne zbatim te nenit 33</t>
  </si>
  <si>
    <t>Emri Tregtar: Tirana TV</t>
  </si>
  <si>
    <t>Per Drejtimin e Shoqerise</t>
  </si>
  <si>
    <t>Grupet e aktivitetit</t>
  </si>
  <si>
    <t>Pakesime</t>
  </si>
  <si>
    <t>Ndertesa</t>
  </si>
  <si>
    <t>Makineri e paisje</t>
  </si>
  <si>
    <t>Mjete Transporti</t>
  </si>
  <si>
    <t>Pajise Zyre dhe informatike</t>
  </si>
  <si>
    <t>SHUMA</t>
  </si>
  <si>
    <t>V.O Per pakesimet ndryshimi I amortizimit dhe vleftes se mbetur te pasqyrohen me storno</t>
  </si>
  <si>
    <t>Subjekti  Tirana Tv,</t>
  </si>
  <si>
    <t>Pasqyrat Financare jane te rrumbullakosura ne leke</t>
  </si>
  <si>
    <t>6   Rezerva nga rivlersimi nderteses</t>
  </si>
  <si>
    <t>Pozicioni me 31 dhjetor 2010</t>
  </si>
  <si>
    <t>Rivlersim I kapitalit aksionar</t>
  </si>
  <si>
    <t xml:space="preserve">Shtesa </t>
  </si>
  <si>
    <t xml:space="preserve"> </t>
  </si>
  <si>
    <t>IV</t>
  </si>
  <si>
    <t>Pasqyra e flukesve monetare - metoda indirekte</t>
  </si>
  <si>
    <t>Fluksli monetar nga vepritarite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</si>
  <si>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</si>
  <si>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</si>
  <si>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</si>
  <si>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</si>
  <si>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</si>
  <si>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</si>
  <si>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 / renie ne tepricen e kerkesave te arketueshme nga aktiviteti si dhe kerkesave te arketueshme te tjera</t>
  </si>
  <si>
    <t>Rritje/renie ne tepricen e inventarit</t>
  </si>
  <si>
    <t>Rritje/renie ne tepricen e parpagimeve dhe shpenz.te shtyra</t>
  </si>
  <si>
    <t>Rritje /renie ne tepricen e detyrimeve per t'u paguar nga aktiviteti</t>
  </si>
  <si>
    <t>MM te perfituara nga aktivitetet</t>
  </si>
  <si>
    <t>Interesi I paguar</t>
  </si>
  <si>
    <t>Tatim mbi fitimin I paguar</t>
  </si>
  <si>
    <t>MM neto nga aktivitetet e shfrytezimit</t>
  </si>
  <si>
    <t>Blerja e shoqeriese se kontrolluar X minus parate e arketuara</t>
  </si>
  <si>
    <t>Blerja e aktiveve afategjata materiale</t>
  </si>
  <si>
    <t>Dividentet e arketuar</t>
  </si>
  <si>
    <t>MM neto e perdorur ne aktivitetet investuese</t>
  </si>
  <si>
    <t>Fluksi monetar nga veprimtarite financiare</t>
  </si>
  <si>
    <t xml:space="preserve">Te ardhura nga emetimi I kapitalit aksioner </t>
  </si>
  <si>
    <t>MM neto e perdorur ne aktivitetet financiare</t>
  </si>
  <si>
    <t>Mjetet monetare ne fund  te periudhes kontabel</t>
  </si>
  <si>
    <t>Pozicioni me 31 dhjetor 2011</t>
  </si>
  <si>
    <t>Viti 2012</t>
  </si>
  <si>
    <t>Pozicioni me 31 dhjetor 2012</t>
  </si>
  <si>
    <t>Viti  2013</t>
  </si>
  <si>
    <t>Viti 2013</t>
  </si>
  <si>
    <t>Te ardhura nga huamarrje afatgjata ortaku</t>
  </si>
  <si>
    <t>VITI    2013</t>
  </si>
  <si>
    <t>Nga   01,01,2013</t>
  </si>
  <si>
    <t>Deri   31,12,2013</t>
  </si>
  <si>
    <t>06  Shkurt  2014</t>
  </si>
  <si>
    <t>Pozicioni me 31 dhjetor 2013</t>
  </si>
  <si>
    <t>AKTIVET AFATGJATA MATERIALE 2013</t>
  </si>
  <si>
    <t>Gjendje 01,01,2013</t>
  </si>
  <si>
    <t>Gjendje 31,12,2013</t>
  </si>
  <si>
    <t>Amortizimi 01,01,2013</t>
  </si>
  <si>
    <t>Vl.Mbetur 01,01,2013</t>
  </si>
  <si>
    <t>Amortizimi vitit 2013</t>
  </si>
  <si>
    <t>Vl.mbetur 31,12,2013</t>
  </si>
  <si>
    <t>Amortizimi dt 31,12,2013</t>
  </si>
  <si>
    <t xml:space="preserve">TIRANA TV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</si>
</sst>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_-* #,##0.00_L_e_k_-;\-* #,##0.00_L_e_k_-;_-* &quot;-&quot;??_L_e_k_-;_-@_-"/>
  </numFmts>
  <fonts count="59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6"/>
      <name val="Arial Narrow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u val="single"/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2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72" fontId="3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172" fontId="5" fillId="0" borderId="11" xfId="42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172" fontId="0" fillId="0" borderId="0" xfId="42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172" fontId="0" fillId="0" borderId="11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172" fontId="9" fillId="0" borderId="10" xfId="42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right"/>
    </xf>
    <xf numFmtId="172" fontId="14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3" fontId="14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15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left"/>
    </xf>
    <xf numFmtId="0" fontId="16" fillId="0" borderId="20" xfId="0" applyFont="1" applyBorder="1" applyAlignment="1">
      <alignment/>
    </xf>
    <xf numFmtId="0" fontId="17" fillId="0" borderId="21" xfId="0" applyFont="1" applyBorder="1" applyAlignment="1">
      <alignment/>
    </xf>
    <xf numFmtId="14" fontId="13" fillId="0" borderId="22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3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0" fillId="0" borderId="20" xfId="0" applyFont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172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72" fontId="7" fillId="0" borderId="25" xfId="42" applyNumberFormat="1" applyFont="1" applyBorder="1" applyAlignment="1">
      <alignment/>
    </xf>
    <xf numFmtId="172" fontId="7" fillId="0" borderId="21" xfId="42" applyNumberFormat="1" applyFont="1" applyBorder="1" applyAlignment="1">
      <alignment/>
    </xf>
    <xf numFmtId="172" fontId="7" fillId="0" borderId="18" xfId="42" applyNumberFormat="1" applyFont="1" applyBorder="1" applyAlignment="1">
      <alignment/>
    </xf>
    <xf numFmtId="172" fontId="7" fillId="0" borderId="25" xfId="42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172" fontId="10" fillId="0" borderId="33" xfId="42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72" fontId="10" fillId="0" borderId="10" xfId="42" applyNumberFormat="1" applyFont="1" applyBorder="1" applyAlignment="1">
      <alignment/>
    </xf>
    <xf numFmtId="172" fontId="0" fillId="0" borderId="33" xfId="42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5"/>
  <sheetViews>
    <sheetView zoomScalePageLayoutView="0" workbookViewId="0" topLeftCell="A16">
      <selection activeCell="M7" sqref="M7"/>
    </sheetView>
  </sheetViews>
  <sheetFormatPr defaultColWidth="9.140625" defaultRowHeight="12.75"/>
  <cols>
    <col min="1" max="1" width="4.140625" style="0" customWidth="1"/>
    <col min="3" max="3" width="10.421875" style="0" customWidth="1"/>
    <col min="4" max="4" width="8.28125" style="0" customWidth="1"/>
    <col min="5" max="5" width="13.57421875" style="0" customWidth="1"/>
    <col min="8" max="8" width="6.421875" style="0" customWidth="1"/>
    <col min="9" max="9" width="6.7109375" style="0" customWidth="1"/>
    <col min="10" max="10" width="12.421875" style="0" customWidth="1"/>
  </cols>
  <sheetData>
    <row r="3" ht="13.5" thickBot="1"/>
    <row r="4" spans="2:10" ht="12.75">
      <c r="B4" s="43"/>
      <c r="C4" s="44"/>
      <c r="D4" s="44"/>
      <c r="E4" s="44"/>
      <c r="F4" s="44"/>
      <c r="G4" s="44"/>
      <c r="H4" s="44"/>
      <c r="I4" s="44"/>
      <c r="J4" s="45"/>
    </row>
    <row r="5" spans="2:10" ht="16.5" thickBot="1">
      <c r="B5" s="114" t="s">
        <v>146</v>
      </c>
      <c r="C5" s="115"/>
      <c r="D5" s="115"/>
      <c r="E5" s="48" t="s">
        <v>302</v>
      </c>
      <c r="F5" s="48"/>
      <c r="G5" s="49"/>
      <c r="H5" s="50"/>
      <c r="I5" s="50"/>
      <c r="J5" s="51"/>
    </row>
    <row r="6" spans="2:10" ht="15.75">
      <c r="B6" s="114" t="s">
        <v>147</v>
      </c>
      <c r="C6" s="115"/>
      <c r="D6" s="115"/>
      <c r="E6" s="50" t="s">
        <v>164</v>
      </c>
      <c r="F6" s="50"/>
      <c r="G6" s="50"/>
      <c r="H6" s="50"/>
      <c r="I6" s="50"/>
      <c r="J6" s="51"/>
    </row>
    <row r="7" spans="2:10" ht="16.5" thickBot="1">
      <c r="B7" s="114" t="s">
        <v>148</v>
      </c>
      <c r="C7" s="115"/>
      <c r="D7" s="115"/>
      <c r="E7" s="48" t="s">
        <v>165</v>
      </c>
      <c r="F7" s="48"/>
      <c r="G7" s="48"/>
      <c r="H7" s="48"/>
      <c r="I7" s="48"/>
      <c r="J7" s="52"/>
    </row>
    <row r="8" spans="2:10" ht="18.75" thickBot="1">
      <c r="B8" s="46"/>
      <c r="C8" s="47"/>
      <c r="D8" s="53"/>
      <c r="E8" s="50"/>
      <c r="F8" s="50"/>
      <c r="G8" s="50"/>
      <c r="H8" s="54"/>
      <c r="I8" s="72" t="s">
        <v>149</v>
      </c>
      <c r="J8" s="55"/>
    </row>
    <row r="9" spans="2:10" ht="15.75">
      <c r="B9" s="114" t="s">
        <v>150</v>
      </c>
      <c r="C9" s="115"/>
      <c r="D9" s="115"/>
      <c r="E9" s="56">
        <v>36704</v>
      </c>
      <c r="F9" s="50"/>
      <c r="G9" s="50"/>
      <c r="H9" s="50"/>
      <c r="I9" s="50"/>
      <c r="J9" s="51"/>
    </row>
    <row r="10" spans="2:10" ht="16.5" thickBot="1">
      <c r="B10" s="114" t="s">
        <v>151</v>
      </c>
      <c r="C10" s="115"/>
      <c r="D10" s="115"/>
      <c r="E10" s="57">
        <v>3709435</v>
      </c>
      <c r="F10" s="50"/>
      <c r="G10" s="50"/>
      <c r="H10" s="50"/>
      <c r="I10" s="50"/>
      <c r="J10" s="51"/>
    </row>
    <row r="11" spans="2:10" ht="15.75">
      <c r="B11" s="46"/>
      <c r="C11" s="47"/>
      <c r="D11" s="53"/>
      <c r="E11" s="50"/>
      <c r="F11" s="50"/>
      <c r="G11" s="50"/>
      <c r="H11" s="50"/>
      <c r="I11" s="50"/>
      <c r="J11" s="51"/>
    </row>
    <row r="12" spans="2:10" ht="22.5" customHeight="1" thickBot="1">
      <c r="B12" s="114" t="s">
        <v>152</v>
      </c>
      <c r="C12" s="115"/>
      <c r="D12" s="115"/>
      <c r="E12" s="118" t="s">
        <v>166</v>
      </c>
      <c r="F12" s="118"/>
      <c r="G12" s="118"/>
      <c r="H12" s="118"/>
      <c r="I12" s="73"/>
      <c r="J12" s="51"/>
    </row>
    <row r="13" spans="2:10" ht="16.5" thickBot="1">
      <c r="B13" s="59"/>
      <c r="C13" s="50"/>
      <c r="D13" s="34"/>
      <c r="E13" s="117" t="s">
        <v>167</v>
      </c>
      <c r="F13" s="117"/>
      <c r="G13" s="117"/>
      <c r="H13" s="117"/>
      <c r="I13" s="60"/>
      <c r="J13" s="51"/>
    </row>
    <row r="14" spans="2:10" ht="15.75" customHeight="1">
      <c r="B14" s="61"/>
      <c r="C14" s="34"/>
      <c r="D14" s="34"/>
      <c r="E14" s="116"/>
      <c r="F14" s="116"/>
      <c r="G14" s="116"/>
      <c r="H14" s="116"/>
      <c r="I14" s="116"/>
      <c r="J14" s="51"/>
    </row>
    <row r="15" spans="2:10" ht="12.75">
      <c r="B15" s="61"/>
      <c r="C15" s="34"/>
      <c r="D15" s="34"/>
      <c r="E15" s="62"/>
      <c r="F15" s="62"/>
      <c r="G15" s="62"/>
      <c r="H15" s="62"/>
      <c r="I15" s="62"/>
      <c r="J15" s="51"/>
    </row>
    <row r="16" spans="2:10" ht="12.75">
      <c r="B16" s="61"/>
      <c r="C16" s="34"/>
      <c r="D16" s="34"/>
      <c r="E16" s="62"/>
      <c r="F16" s="62"/>
      <c r="G16" s="62"/>
      <c r="H16" s="62"/>
      <c r="I16" s="62"/>
      <c r="J16" s="51"/>
    </row>
    <row r="17" spans="2:10" ht="12.75">
      <c r="B17" s="61"/>
      <c r="C17" s="34"/>
      <c r="D17" s="34"/>
      <c r="E17" s="62"/>
      <c r="F17" s="62"/>
      <c r="G17" s="62"/>
      <c r="H17" s="62"/>
      <c r="I17" s="62"/>
      <c r="J17" s="51"/>
    </row>
    <row r="18" spans="2:10" ht="12.75">
      <c r="B18" s="61"/>
      <c r="C18" s="34"/>
      <c r="D18" s="34"/>
      <c r="E18" s="62"/>
      <c r="F18" s="62"/>
      <c r="G18" s="62"/>
      <c r="H18" s="62"/>
      <c r="I18" s="62"/>
      <c r="J18" s="51"/>
    </row>
    <row r="19" spans="2:10" ht="12.75">
      <c r="B19" s="61"/>
      <c r="C19" s="34"/>
      <c r="D19" s="34"/>
      <c r="E19" s="34"/>
      <c r="F19" s="34"/>
      <c r="G19" s="34"/>
      <c r="H19" s="34"/>
      <c r="I19" s="34"/>
      <c r="J19" s="51"/>
    </row>
    <row r="20" spans="2:10" ht="20.25">
      <c r="B20" s="61"/>
      <c r="C20" s="113" t="s">
        <v>153</v>
      </c>
      <c r="D20" s="113"/>
      <c r="E20" s="113"/>
      <c r="F20" s="113"/>
      <c r="G20" s="113"/>
      <c r="H20" s="113"/>
      <c r="I20" s="34"/>
      <c r="J20" s="51"/>
    </row>
    <row r="21" spans="2:10" ht="14.25">
      <c r="B21" s="61"/>
      <c r="C21" s="63" t="s">
        <v>154</v>
      </c>
      <c r="D21" s="63"/>
      <c r="E21" s="63"/>
      <c r="F21" s="63"/>
      <c r="G21" s="63"/>
      <c r="H21" s="63"/>
      <c r="I21" s="34"/>
      <c r="J21" s="51"/>
    </row>
    <row r="22" spans="2:10" ht="14.25">
      <c r="B22" s="61"/>
      <c r="C22" s="63" t="s">
        <v>155</v>
      </c>
      <c r="D22" s="63"/>
      <c r="E22" s="63"/>
      <c r="F22" s="63"/>
      <c r="G22" s="63"/>
      <c r="H22" s="63"/>
      <c r="I22" s="34"/>
      <c r="J22" s="51"/>
    </row>
    <row r="23" spans="2:10" ht="14.25">
      <c r="B23" s="61"/>
      <c r="C23" s="63"/>
      <c r="D23" s="63"/>
      <c r="E23" s="63"/>
      <c r="F23" s="63"/>
      <c r="G23" s="63"/>
      <c r="H23" s="63"/>
      <c r="I23" s="34"/>
      <c r="J23" s="51"/>
    </row>
    <row r="24" spans="2:10" ht="14.25">
      <c r="B24" s="61"/>
      <c r="C24" s="63"/>
      <c r="D24" s="63"/>
      <c r="E24" s="63"/>
      <c r="F24" s="63"/>
      <c r="G24" s="63"/>
      <c r="H24" s="63"/>
      <c r="I24" s="34"/>
      <c r="J24" s="51"/>
    </row>
    <row r="25" spans="2:10" ht="12.75">
      <c r="B25" s="61"/>
      <c r="C25" s="34"/>
      <c r="D25" s="34"/>
      <c r="E25" s="34"/>
      <c r="F25" s="34"/>
      <c r="G25" s="34"/>
      <c r="H25" s="34"/>
      <c r="I25" s="34"/>
      <c r="J25" s="51"/>
    </row>
    <row r="26" spans="2:10" ht="15.75">
      <c r="B26" s="61"/>
      <c r="C26" s="34"/>
      <c r="D26" s="116" t="s">
        <v>289</v>
      </c>
      <c r="E26" s="116"/>
      <c r="F26" s="116"/>
      <c r="G26" s="116"/>
      <c r="H26" s="34"/>
      <c r="I26" s="34"/>
      <c r="J26" s="51"/>
    </row>
    <row r="27" spans="2:10" ht="12.75">
      <c r="B27" s="61"/>
      <c r="C27" s="34"/>
      <c r="D27" s="34"/>
      <c r="E27" s="34"/>
      <c r="F27" s="34"/>
      <c r="G27" s="34"/>
      <c r="H27" s="34"/>
      <c r="I27" s="34"/>
      <c r="J27" s="51"/>
    </row>
    <row r="28" spans="2:10" ht="15" thickBot="1">
      <c r="B28" s="64" t="s">
        <v>156</v>
      </c>
      <c r="C28" s="65"/>
      <c r="D28" s="65"/>
      <c r="E28" s="65"/>
      <c r="F28" s="34"/>
      <c r="G28" s="74" t="s">
        <v>157</v>
      </c>
      <c r="H28" s="34"/>
      <c r="I28" s="34"/>
      <c r="J28" s="51"/>
    </row>
    <row r="29" spans="2:10" ht="15" thickBot="1">
      <c r="B29" s="64" t="s">
        <v>158</v>
      </c>
      <c r="C29" s="65"/>
      <c r="D29" s="65"/>
      <c r="E29" s="65"/>
      <c r="F29" s="34"/>
      <c r="G29" s="75" t="s">
        <v>159</v>
      </c>
      <c r="H29" s="34"/>
      <c r="I29" s="34"/>
      <c r="J29" s="51"/>
    </row>
    <row r="30" spans="2:10" ht="15" thickBot="1">
      <c r="B30" s="64" t="s">
        <v>160</v>
      </c>
      <c r="C30" s="65"/>
      <c r="D30" s="65"/>
      <c r="E30" s="65"/>
      <c r="F30" s="69"/>
      <c r="G30" s="75" t="s">
        <v>161</v>
      </c>
      <c r="H30" s="34"/>
      <c r="I30" s="34"/>
      <c r="J30" s="51"/>
    </row>
    <row r="31" spans="2:10" ht="15" thickBot="1">
      <c r="B31" s="64" t="s">
        <v>252</v>
      </c>
      <c r="C31" s="65"/>
      <c r="D31" s="65"/>
      <c r="E31" s="65"/>
      <c r="F31" s="67"/>
      <c r="G31" s="75" t="s">
        <v>159</v>
      </c>
      <c r="H31" s="34"/>
      <c r="I31" s="34"/>
      <c r="J31" s="51"/>
    </row>
    <row r="32" spans="2:10" ht="12.75">
      <c r="B32" s="61"/>
      <c r="C32" s="34"/>
      <c r="D32" s="34"/>
      <c r="E32" s="34"/>
      <c r="F32" s="34"/>
      <c r="G32" s="34"/>
      <c r="H32" s="34"/>
      <c r="I32" s="34"/>
      <c r="J32" s="51"/>
    </row>
    <row r="33" spans="2:10" ht="14.25">
      <c r="B33" s="66" t="s">
        <v>162</v>
      </c>
      <c r="C33" s="34"/>
      <c r="D33" s="34"/>
      <c r="E33" s="34"/>
      <c r="F33" s="34"/>
      <c r="G33" s="65" t="s">
        <v>290</v>
      </c>
      <c r="H33" s="65"/>
      <c r="I33" s="34"/>
      <c r="J33" s="51"/>
    </row>
    <row r="34" spans="2:10" ht="14.25">
      <c r="B34" s="61"/>
      <c r="C34" s="34"/>
      <c r="D34" s="34"/>
      <c r="E34" s="34"/>
      <c r="F34" s="34"/>
      <c r="G34" s="65" t="s">
        <v>291</v>
      </c>
      <c r="H34" s="65"/>
      <c r="I34" s="34"/>
      <c r="J34" s="51"/>
    </row>
    <row r="35" spans="2:10" ht="12.75">
      <c r="B35" s="61"/>
      <c r="C35" s="34"/>
      <c r="D35" s="34"/>
      <c r="E35" s="34"/>
      <c r="F35" s="34"/>
      <c r="G35" s="34"/>
      <c r="H35" s="34"/>
      <c r="I35" s="34"/>
      <c r="J35" s="51"/>
    </row>
    <row r="36" spans="2:10" ht="14.25">
      <c r="B36" s="66"/>
      <c r="C36" s="34"/>
      <c r="D36" s="34"/>
      <c r="E36" s="34"/>
      <c r="F36" s="34"/>
      <c r="G36" s="67"/>
      <c r="H36" s="34"/>
      <c r="I36" s="34"/>
      <c r="J36" s="51"/>
    </row>
    <row r="37" spans="2:10" ht="12.75">
      <c r="B37" s="61"/>
      <c r="C37" s="34"/>
      <c r="D37" s="34"/>
      <c r="E37" s="34"/>
      <c r="F37" s="34"/>
      <c r="G37" s="34"/>
      <c r="H37" s="34"/>
      <c r="I37" s="34"/>
      <c r="J37" s="51"/>
    </row>
    <row r="38" spans="2:10" ht="12.75">
      <c r="B38" s="61"/>
      <c r="C38" s="34"/>
      <c r="D38" s="34"/>
      <c r="E38" s="34"/>
      <c r="F38" s="34"/>
      <c r="G38" s="34"/>
      <c r="H38" s="34"/>
      <c r="I38" s="34"/>
      <c r="J38" s="51"/>
    </row>
    <row r="39" spans="2:10" ht="12.75">
      <c r="B39" s="61"/>
      <c r="C39" s="34"/>
      <c r="D39" s="34"/>
      <c r="E39" s="34"/>
      <c r="F39" s="34"/>
      <c r="G39" s="34"/>
      <c r="H39" s="34"/>
      <c r="I39" s="34"/>
      <c r="J39" s="51"/>
    </row>
    <row r="40" spans="2:10" ht="15">
      <c r="B40" s="68" t="s">
        <v>163</v>
      </c>
      <c r="C40" s="69"/>
      <c r="D40" s="69"/>
      <c r="E40" s="69"/>
      <c r="F40" s="69" t="s">
        <v>292</v>
      </c>
      <c r="G40" s="69"/>
      <c r="H40" s="34"/>
      <c r="I40" s="34"/>
      <c r="J40" s="51"/>
    </row>
    <row r="41" spans="2:10" ht="12.75">
      <c r="B41" s="61"/>
      <c r="C41" s="34"/>
      <c r="D41" s="34"/>
      <c r="E41" s="34"/>
      <c r="F41" s="34"/>
      <c r="G41" s="34"/>
      <c r="H41" s="34"/>
      <c r="I41" s="34"/>
      <c r="J41" s="51"/>
    </row>
    <row r="42" spans="2:10" ht="12.75">
      <c r="B42" s="61"/>
      <c r="C42" s="34"/>
      <c r="D42" s="34"/>
      <c r="E42" s="34"/>
      <c r="F42" s="34"/>
      <c r="G42" s="34"/>
      <c r="H42" s="34"/>
      <c r="I42" s="34"/>
      <c r="J42" s="51"/>
    </row>
    <row r="43" spans="2:10" ht="12.75">
      <c r="B43" s="61"/>
      <c r="C43" s="34"/>
      <c r="D43" s="34"/>
      <c r="E43" s="34"/>
      <c r="F43" s="34"/>
      <c r="G43" s="34"/>
      <c r="H43" s="34"/>
      <c r="I43" s="34"/>
      <c r="J43" s="51"/>
    </row>
    <row r="44" spans="2:10" ht="12.75">
      <c r="B44" s="61"/>
      <c r="C44" s="34"/>
      <c r="D44" s="34"/>
      <c r="E44" s="34"/>
      <c r="F44" s="34"/>
      <c r="G44" s="34"/>
      <c r="H44" s="34"/>
      <c r="I44" s="34"/>
      <c r="J44" s="51"/>
    </row>
    <row r="45" spans="2:10" ht="13.5" thickBot="1">
      <c r="B45" s="70"/>
      <c r="C45" s="71"/>
      <c r="D45" s="71"/>
      <c r="E45" s="71"/>
      <c r="F45" s="71"/>
      <c r="G45" s="71"/>
      <c r="H45" s="71"/>
      <c r="I45" s="71"/>
      <c r="J45" s="58"/>
    </row>
  </sheetData>
  <sheetProtection/>
  <mergeCells count="11">
    <mergeCell ref="E14:I14"/>
    <mergeCell ref="C20:H20"/>
    <mergeCell ref="B5:D5"/>
    <mergeCell ref="B6:D6"/>
    <mergeCell ref="B7:D7"/>
    <mergeCell ref="B9:D9"/>
    <mergeCell ref="D26:G26"/>
    <mergeCell ref="E13:H13"/>
    <mergeCell ref="E12:H12"/>
    <mergeCell ref="B10:D10"/>
    <mergeCell ref="B12:D12"/>
  </mergeCells>
  <printOptions/>
  <pageMargins left="0.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2">
      <selection activeCell="H31" sqref="H31"/>
    </sheetView>
  </sheetViews>
  <sheetFormatPr defaultColWidth="9.140625" defaultRowHeight="12.75"/>
  <cols>
    <col min="1" max="1" width="4.28125" style="0" customWidth="1"/>
    <col min="2" max="2" width="50.00390625" style="0" customWidth="1"/>
    <col min="4" max="4" width="12.00390625" style="0" customWidth="1"/>
    <col min="5" max="5" width="13.140625" style="0" customWidth="1"/>
  </cols>
  <sheetData>
    <row r="1" spans="1:5" ht="16.5">
      <c r="A1" s="1"/>
      <c r="B1" s="2" t="s">
        <v>0</v>
      </c>
      <c r="C1" s="3"/>
      <c r="D1" s="3"/>
      <c r="E1" s="3"/>
    </row>
    <row r="2" spans="1:5" ht="16.5">
      <c r="A2" s="4"/>
      <c r="B2" s="5" t="s">
        <v>1</v>
      </c>
      <c r="C2" s="6" t="s">
        <v>2</v>
      </c>
      <c r="D2" s="7" t="s">
        <v>287</v>
      </c>
      <c r="E2" s="7" t="s">
        <v>284</v>
      </c>
    </row>
    <row r="3" spans="1:5" ht="16.5">
      <c r="A3" s="8" t="s">
        <v>3</v>
      </c>
      <c r="B3" s="5" t="s">
        <v>4</v>
      </c>
      <c r="C3" s="6"/>
      <c r="D3" s="9">
        <f>D4+D8+D9+D17+D25+D26+D27</f>
        <v>6963529</v>
      </c>
      <c r="E3" s="9">
        <f>E4+E8+E9+E17+E25+E26+E27</f>
        <v>7760544</v>
      </c>
    </row>
    <row r="4" spans="1:5" ht="16.5">
      <c r="A4" s="4"/>
      <c r="B4" s="11" t="s">
        <v>5</v>
      </c>
      <c r="C4" s="6"/>
      <c r="D4" s="10">
        <f>D5+D6</f>
        <v>160504</v>
      </c>
      <c r="E4" s="10">
        <f>E5+E6</f>
        <v>176470</v>
      </c>
    </row>
    <row r="5" spans="1:5" ht="16.5">
      <c r="A5" s="12"/>
      <c r="B5" s="13" t="s">
        <v>6</v>
      </c>
      <c r="C5" s="6"/>
      <c r="D5" s="14">
        <v>78135</v>
      </c>
      <c r="E5" s="14">
        <v>50134</v>
      </c>
    </row>
    <row r="6" spans="1:5" ht="16.5">
      <c r="A6" s="12"/>
      <c r="B6" s="13" t="s">
        <v>7</v>
      </c>
      <c r="C6" s="6"/>
      <c r="D6" s="14">
        <v>82369</v>
      </c>
      <c r="E6" s="14">
        <v>126336</v>
      </c>
    </row>
    <row r="7" spans="1:5" ht="16.5">
      <c r="A7" s="12"/>
      <c r="B7" s="13" t="s">
        <v>8</v>
      </c>
      <c r="C7" s="6"/>
      <c r="D7" s="14">
        <v>0</v>
      </c>
      <c r="E7" s="14">
        <v>0</v>
      </c>
    </row>
    <row r="8" spans="1:5" ht="16.5">
      <c r="A8" s="12"/>
      <c r="B8" s="11" t="s">
        <v>9</v>
      </c>
      <c r="C8" s="6"/>
      <c r="D8" s="14">
        <v>0</v>
      </c>
      <c r="E8" s="14">
        <v>0</v>
      </c>
    </row>
    <row r="9" spans="1:5" ht="16.5">
      <c r="A9" s="4"/>
      <c r="B9" s="11" t="s">
        <v>10</v>
      </c>
      <c r="C9" s="6"/>
      <c r="D9" s="10">
        <f>D10+D11+D12+D13++D14+D15+D16</f>
        <v>6445725</v>
      </c>
      <c r="E9" s="10">
        <f>E10+E11+E12+E13++E14+E15+E16</f>
        <v>7564074</v>
      </c>
    </row>
    <row r="10" spans="1:5" ht="16.5">
      <c r="A10" s="4"/>
      <c r="B10" s="15" t="s">
        <v>11</v>
      </c>
      <c r="C10" s="6"/>
      <c r="D10" s="14">
        <v>5800000</v>
      </c>
      <c r="E10" s="14">
        <v>7020000</v>
      </c>
    </row>
    <row r="11" spans="1:5" ht="16.5">
      <c r="A11" s="4"/>
      <c r="B11" s="15" t="s">
        <v>12</v>
      </c>
      <c r="C11" s="6"/>
      <c r="D11" s="14">
        <v>0</v>
      </c>
      <c r="E11" s="14">
        <v>0</v>
      </c>
    </row>
    <row r="12" spans="1:5" ht="16.5">
      <c r="A12" s="4"/>
      <c r="B12" s="15" t="s">
        <v>13</v>
      </c>
      <c r="C12" s="6"/>
      <c r="D12" s="14">
        <v>0</v>
      </c>
      <c r="E12" s="14">
        <v>0</v>
      </c>
    </row>
    <row r="13" spans="1:5" ht="16.5">
      <c r="A13" s="4"/>
      <c r="B13" s="15" t="s">
        <v>14</v>
      </c>
      <c r="C13" s="6"/>
      <c r="D13" s="14">
        <v>645725</v>
      </c>
      <c r="E13" s="14">
        <v>544074</v>
      </c>
    </row>
    <row r="14" spans="1:5" ht="16.5">
      <c r="A14" s="4"/>
      <c r="B14" s="15" t="s">
        <v>15</v>
      </c>
      <c r="C14" s="6"/>
      <c r="D14" s="14">
        <v>0</v>
      </c>
      <c r="E14" s="14">
        <v>0</v>
      </c>
    </row>
    <row r="15" spans="1:5" ht="16.5">
      <c r="A15" s="4"/>
      <c r="B15" s="15" t="s">
        <v>16</v>
      </c>
      <c r="C15" s="6"/>
      <c r="D15" s="14">
        <v>0</v>
      </c>
      <c r="E15" s="14">
        <v>0</v>
      </c>
    </row>
    <row r="16" spans="1:5" ht="16.5">
      <c r="A16" s="4"/>
      <c r="B16" s="15" t="s">
        <v>17</v>
      </c>
      <c r="C16" s="6"/>
      <c r="D16" s="14">
        <v>0</v>
      </c>
      <c r="E16" s="14">
        <v>0</v>
      </c>
    </row>
    <row r="17" spans="1:5" ht="16.5">
      <c r="A17" s="4"/>
      <c r="B17" s="11" t="s">
        <v>18</v>
      </c>
      <c r="C17" s="6"/>
      <c r="D17" s="10">
        <f>D18+D19+D20+D21+D22+D23+D24</f>
        <v>0</v>
      </c>
      <c r="E17" s="10">
        <f>E18+E19+E20+E21+E22+E23+E24</f>
        <v>20000</v>
      </c>
    </row>
    <row r="18" spans="1:5" ht="16.5">
      <c r="A18" s="4"/>
      <c r="B18" s="15" t="s">
        <v>19</v>
      </c>
      <c r="C18" s="6"/>
      <c r="D18" s="14">
        <v>0</v>
      </c>
      <c r="E18" s="14">
        <v>0</v>
      </c>
    </row>
    <row r="19" spans="1:5" ht="16.5">
      <c r="A19" s="4"/>
      <c r="B19" s="15" t="s">
        <v>20</v>
      </c>
      <c r="C19" s="6"/>
      <c r="D19" s="14">
        <v>0</v>
      </c>
      <c r="E19" s="14">
        <v>20000</v>
      </c>
    </row>
    <row r="20" spans="1:5" ht="16.5">
      <c r="A20" s="4"/>
      <c r="B20" s="15" t="s">
        <v>21</v>
      </c>
      <c r="C20" s="6"/>
      <c r="D20" s="14">
        <v>0</v>
      </c>
      <c r="E20" s="14">
        <v>0</v>
      </c>
    </row>
    <row r="21" spans="1:5" ht="16.5">
      <c r="A21" s="4"/>
      <c r="B21" s="15" t="s">
        <v>22</v>
      </c>
      <c r="C21" s="6"/>
      <c r="D21" s="14">
        <v>0</v>
      </c>
      <c r="E21" s="14">
        <v>0</v>
      </c>
    </row>
    <row r="22" spans="1:5" ht="16.5">
      <c r="A22" s="4"/>
      <c r="B22" s="15" t="s">
        <v>23</v>
      </c>
      <c r="C22" s="6"/>
      <c r="D22" s="14">
        <v>0</v>
      </c>
      <c r="E22" s="14">
        <v>0</v>
      </c>
    </row>
    <row r="23" spans="1:5" ht="16.5">
      <c r="A23" s="4"/>
      <c r="B23" s="15" t="s">
        <v>24</v>
      </c>
      <c r="C23" s="6"/>
      <c r="D23" s="14">
        <v>0</v>
      </c>
      <c r="E23" s="14">
        <v>0</v>
      </c>
    </row>
    <row r="24" spans="1:5" ht="16.5">
      <c r="A24" s="4"/>
      <c r="B24" s="15" t="s">
        <v>25</v>
      </c>
      <c r="C24" s="6"/>
      <c r="D24" s="14">
        <v>0</v>
      </c>
      <c r="E24" s="14">
        <v>0</v>
      </c>
    </row>
    <row r="25" spans="1:5" ht="16.5">
      <c r="A25" s="4"/>
      <c r="B25" s="11" t="s">
        <v>26</v>
      </c>
      <c r="C25" s="6"/>
      <c r="D25" s="14">
        <v>0</v>
      </c>
      <c r="E25" s="14">
        <v>0</v>
      </c>
    </row>
    <row r="26" spans="1:5" ht="16.5">
      <c r="A26" s="4"/>
      <c r="B26" s="11" t="s">
        <v>27</v>
      </c>
      <c r="C26" s="6"/>
      <c r="D26" s="14">
        <v>0</v>
      </c>
      <c r="E26" s="14">
        <v>0</v>
      </c>
    </row>
    <row r="27" spans="1:5" ht="16.5">
      <c r="A27" s="4"/>
      <c r="B27" s="11" t="s">
        <v>28</v>
      </c>
      <c r="C27" s="6"/>
      <c r="D27" s="10">
        <f>D28</f>
        <v>357300</v>
      </c>
      <c r="E27" s="10">
        <f>E28</f>
        <v>0</v>
      </c>
    </row>
    <row r="28" spans="1:5" ht="16.5">
      <c r="A28" s="4"/>
      <c r="B28" s="15" t="s">
        <v>29</v>
      </c>
      <c r="C28" s="6"/>
      <c r="D28" s="14">
        <v>357300</v>
      </c>
      <c r="E28" s="14">
        <v>0</v>
      </c>
    </row>
    <row r="29" spans="1:5" ht="16.5">
      <c r="A29" s="8" t="s">
        <v>30</v>
      </c>
      <c r="B29" s="5" t="s">
        <v>31</v>
      </c>
      <c r="C29" s="6"/>
      <c r="D29" s="10">
        <f>D34+D39+D40+D41+D42+D43</f>
        <v>54743057</v>
      </c>
      <c r="E29" s="10">
        <f>E34+E39+E40+E41+E42+E43</f>
        <v>54800099</v>
      </c>
    </row>
    <row r="30" spans="1:5" ht="16.5">
      <c r="A30" s="4"/>
      <c r="B30" s="11" t="s">
        <v>32</v>
      </c>
      <c r="C30" s="6"/>
      <c r="D30" s="14">
        <v>0</v>
      </c>
      <c r="E30" s="14">
        <v>0</v>
      </c>
    </row>
    <row r="31" spans="1:5" ht="16.5">
      <c r="A31" s="4"/>
      <c r="B31" s="15" t="s">
        <v>33</v>
      </c>
      <c r="C31" s="6"/>
      <c r="D31" s="14">
        <v>0</v>
      </c>
      <c r="E31" s="14">
        <v>0</v>
      </c>
    </row>
    <row r="32" spans="1:5" ht="16.5">
      <c r="A32" s="4"/>
      <c r="B32" s="15" t="s">
        <v>34</v>
      </c>
      <c r="C32" s="6"/>
      <c r="D32" s="14">
        <v>0</v>
      </c>
      <c r="E32" s="14">
        <v>0</v>
      </c>
    </row>
    <row r="33" spans="1:5" ht="16.5">
      <c r="A33" s="4"/>
      <c r="B33" s="15" t="s">
        <v>34</v>
      </c>
      <c r="C33" s="6"/>
      <c r="D33" s="14">
        <v>0</v>
      </c>
      <c r="E33" s="14">
        <v>0</v>
      </c>
    </row>
    <row r="34" spans="1:5" ht="16.5">
      <c r="A34" s="4"/>
      <c r="B34" s="11" t="s">
        <v>35</v>
      </c>
      <c r="C34" s="6"/>
      <c r="D34" s="10">
        <f>D35+D36+D37+D38</f>
        <v>54743057</v>
      </c>
      <c r="E34" s="10">
        <f>E35+E36+E37+E38</f>
        <v>54800099</v>
      </c>
    </row>
    <row r="35" spans="1:5" ht="16.5">
      <c r="A35" s="4"/>
      <c r="B35" s="15" t="s">
        <v>36</v>
      </c>
      <c r="C35" s="6"/>
      <c r="D35" s="14">
        <v>0</v>
      </c>
      <c r="E35" s="14">
        <v>0</v>
      </c>
    </row>
    <row r="36" spans="1:5" ht="16.5">
      <c r="A36" s="4"/>
      <c r="B36" s="15" t="s">
        <v>37</v>
      </c>
      <c r="C36" s="6"/>
      <c r="D36" s="14">
        <v>45536400</v>
      </c>
      <c r="E36" s="14">
        <v>45536400</v>
      </c>
    </row>
    <row r="37" spans="1:5" ht="16.5">
      <c r="A37" s="4"/>
      <c r="B37" s="15" t="s">
        <v>38</v>
      </c>
      <c r="C37" s="6"/>
      <c r="D37" s="14">
        <v>650043</v>
      </c>
      <c r="E37" s="14">
        <v>650043</v>
      </c>
    </row>
    <row r="38" spans="1:5" ht="16.5">
      <c r="A38" s="4"/>
      <c r="B38" s="15" t="s">
        <v>39</v>
      </c>
      <c r="C38" s="6"/>
      <c r="D38" s="14">
        <v>8556614</v>
      </c>
      <c r="E38" s="14">
        <v>8613656</v>
      </c>
    </row>
    <row r="39" spans="1:5" ht="16.5">
      <c r="A39" s="4"/>
      <c r="B39" s="11" t="s">
        <v>40</v>
      </c>
      <c r="C39" s="6"/>
      <c r="D39" s="14"/>
      <c r="E39" s="14"/>
    </row>
    <row r="40" spans="1:5" ht="16.5">
      <c r="A40" s="4"/>
      <c r="B40" s="11" t="s">
        <v>41</v>
      </c>
      <c r="C40" s="6"/>
      <c r="D40" s="14"/>
      <c r="E40" s="14"/>
    </row>
    <row r="41" spans="1:5" ht="16.5">
      <c r="A41" s="4"/>
      <c r="B41" s="11" t="s">
        <v>42</v>
      </c>
      <c r="C41" s="6"/>
      <c r="D41" s="14"/>
      <c r="E41" s="14"/>
    </row>
    <row r="42" spans="1:5" ht="16.5">
      <c r="A42" s="4"/>
      <c r="B42" s="11" t="s">
        <v>43</v>
      </c>
      <c r="C42" s="6"/>
      <c r="D42" s="14">
        <v>0</v>
      </c>
      <c r="E42" s="14">
        <v>0</v>
      </c>
    </row>
    <row r="43" spans="1:5" ht="16.5">
      <c r="A43" s="4"/>
      <c r="B43" s="11" t="s">
        <v>44</v>
      </c>
      <c r="C43" s="6"/>
      <c r="D43" s="14">
        <v>0</v>
      </c>
      <c r="E43" s="14">
        <v>0</v>
      </c>
    </row>
    <row r="44" spans="1:5" ht="17.25" thickBot="1">
      <c r="A44" s="4"/>
      <c r="B44" s="16" t="s">
        <v>45</v>
      </c>
      <c r="C44" s="17"/>
      <c r="D44" s="18">
        <f>D29+D3</f>
        <v>61706586</v>
      </c>
      <c r="E44" s="18">
        <f>E29+E3</f>
        <v>62560643</v>
      </c>
    </row>
  </sheetData>
  <sheetProtection/>
  <printOptions/>
  <pageMargins left="0.75" right="0.75" top="0.45" bottom="0.65" header="0.2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.421875" style="0" customWidth="1"/>
    <col min="2" max="2" width="44.28125" style="0" customWidth="1"/>
    <col min="4" max="4" width="11.140625" style="0" customWidth="1"/>
    <col min="5" max="5" width="15.140625" style="0" customWidth="1"/>
  </cols>
  <sheetData>
    <row r="1" spans="1:5" ht="16.5">
      <c r="A1" s="4" t="s">
        <v>46</v>
      </c>
      <c r="B1" s="5" t="s">
        <v>47</v>
      </c>
      <c r="C1" s="15" t="s">
        <v>2</v>
      </c>
      <c r="D1" s="7" t="s">
        <v>286</v>
      </c>
      <c r="E1" s="7" t="s">
        <v>284</v>
      </c>
    </row>
    <row r="2" spans="1:5" ht="16.5">
      <c r="A2" s="8" t="s">
        <v>3</v>
      </c>
      <c r="B2" s="5" t="s">
        <v>48</v>
      </c>
      <c r="C2" s="15"/>
      <c r="D2" s="10">
        <f>D3+D4+D8+D20+D21</f>
        <v>747635</v>
      </c>
      <c r="E2" s="10">
        <f>E3+E4+E8+E20+E21</f>
        <v>895704</v>
      </c>
    </row>
    <row r="3" spans="1:5" ht="16.5">
      <c r="A3" s="4"/>
      <c r="B3" s="11" t="s">
        <v>49</v>
      </c>
      <c r="C3" s="15"/>
      <c r="D3" s="14">
        <v>0</v>
      </c>
      <c r="E3" s="14">
        <v>0</v>
      </c>
    </row>
    <row r="4" spans="1:5" ht="16.5">
      <c r="A4" s="4"/>
      <c r="B4" s="11" t="s">
        <v>50</v>
      </c>
      <c r="C4" s="15"/>
      <c r="D4" s="10">
        <f>D5+D6+D7</f>
        <v>0</v>
      </c>
      <c r="E4" s="10">
        <f>E5+E6+E7</f>
        <v>0</v>
      </c>
    </row>
    <row r="5" spans="1:5" ht="16.5">
      <c r="A5" s="4"/>
      <c r="B5" s="15" t="s">
        <v>51</v>
      </c>
      <c r="C5" s="15"/>
      <c r="D5" s="14">
        <v>0</v>
      </c>
      <c r="E5" s="14">
        <v>0</v>
      </c>
    </row>
    <row r="6" spans="1:5" ht="16.5">
      <c r="A6" s="4"/>
      <c r="B6" s="15" t="s">
        <v>52</v>
      </c>
      <c r="C6" s="15"/>
      <c r="D6" s="14">
        <v>0</v>
      </c>
      <c r="E6" s="14">
        <v>0</v>
      </c>
    </row>
    <row r="7" spans="1:5" ht="16.5">
      <c r="A7" s="4"/>
      <c r="B7" s="15" t="s">
        <v>53</v>
      </c>
      <c r="C7" s="15"/>
      <c r="D7" s="14">
        <v>0</v>
      </c>
      <c r="E7" s="14">
        <v>0</v>
      </c>
    </row>
    <row r="8" spans="1:5" ht="16.5">
      <c r="A8" s="4"/>
      <c r="B8" s="11" t="s">
        <v>54</v>
      </c>
      <c r="C8" s="15"/>
      <c r="D8" s="10">
        <f>D9+D10+D11+D12+D13+D14+D15+D16+D17+D18</f>
        <v>747635</v>
      </c>
      <c r="E8" s="10">
        <f>E9+E10+E11+E12+E13+E14+E15+E16+E17+E18</f>
        <v>895704</v>
      </c>
    </row>
    <row r="9" spans="1:5" ht="16.5">
      <c r="A9" s="4"/>
      <c r="B9" s="15" t="s">
        <v>55</v>
      </c>
      <c r="C9" s="15"/>
      <c r="D9" s="14">
        <v>483473</v>
      </c>
      <c r="E9" s="14">
        <v>21200</v>
      </c>
    </row>
    <row r="10" spans="1:5" ht="16.5">
      <c r="A10" s="4"/>
      <c r="B10" s="15" t="s">
        <v>56</v>
      </c>
      <c r="C10" s="15"/>
      <c r="D10" s="14">
        <v>239610</v>
      </c>
      <c r="E10" s="14">
        <v>840286</v>
      </c>
    </row>
    <row r="11" spans="1:5" ht="16.5">
      <c r="A11" s="4"/>
      <c r="B11" s="15" t="s">
        <v>57</v>
      </c>
      <c r="C11" s="15"/>
      <c r="D11" s="14">
        <v>24552</v>
      </c>
      <c r="E11" s="14">
        <v>27398</v>
      </c>
    </row>
    <row r="12" spans="1:5" ht="16.5">
      <c r="A12" s="4"/>
      <c r="B12" s="15" t="s">
        <v>58</v>
      </c>
      <c r="C12" s="15"/>
      <c r="D12" s="14">
        <v>0</v>
      </c>
      <c r="E12" s="14">
        <v>0</v>
      </c>
    </row>
    <row r="13" spans="1:5" ht="16.5">
      <c r="A13" s="4"/>
      <c r="B13" s="15" t="s">
        <v>59</v>
      </c>
      <c r="C13" s="15"/>
      <c r="D13" s="14">
        <v>0</v>
      </c>
      <c r="E13" s="14">
        <v>0</v>
      </c>
    </row>
    <row r="14" spans="1:5" ht="16.5">
      <c r="A14" s="4"/>
      <c r="B14" s="15" t="s">
        <v>60</v>
      </c>
      <c r="C14" s="15"/>
      <c r="D14" s="14">
        <v>0</v>
      </c>
      <c r="E14" s="14">
        <v>0</v>
      </c>
    </row>
    <row r="15" spans="1:5" ht="16.5">
      <c r="A15" s="4"/>
      <c r="B15" s="15" t="s">
        <v>61</v>
      </c>
      <c r="C15" s="15"/>
      <c r="D15" s="14">
        <v>0</v>
      </c>
      <c r="E15" s="14">
        <v>6820</v>
      </c>
    </row>
    <row r="16" spans="1:5" ht="16.5">
      <c r="A16" s="4"/>
      <c r="B16" s="15" t="s">
        <v>62</v>
      </c>
      <c r="C16" s="15"/>
      <c r="D16" s="14">
        <v>0</v>
      </c>
      <c r="E16" s="14">
        <v>0</v>
      </c>
    </row>
    <row r="17" spans="1:5" ht="16.5">
      <c r="A17" s="4"/>
      <c r="B17" s="15" t="s">
        <v>63</v>
      </c>
      <c r="C17" s="15"/>
      <c r="D17" s="14"/>
      <c r="E17" s="14">
        <v>0</v>
      </c>
    </row>
    <row r="18" spans="1:5" ht="16.5">
      <c r="A18" s="4"/>
      <c r="B18" s="15" t="s">
        <v>64</v>
      </c>
      <c r="C18" s="15"/>
      <c r="D18" s="14">
        <v>0</v>
      </c>
      <c r="E18" s="14">
        <v>0</v>
      </c>
    </row>
    <row r="19" spans="1:5" ht="16.5">
      <c r="A19" s="4"/>
      <c r="B19" s="15"/>
      <c r="C19" s="15"/>
      <c r="D19" s="14"/>
      <c r="E19" s="14"/>
    </row>
    <row r="20" spans="1:5" ht="16.5">
      <c r="A20" s="4"/>
      <c r="B20" s="11" t="s">
        <v>65</v>
      </c>
      <c r="C20" s="15"/>
      <c r="D20" s="14">
        <v>0</v>
      </c>
      <c r="E20" s="14">
        <v>0</v>
      </c>
    </row>
    <row r="21" spans="1:5" ht="16.5">
      <c r="A21" s="4"/>
      <c r="B21" s="11" t="s">
        <v>66</v>
      </c>
      <c r="C21" s="15"/>
      <c r="D21" s="14">
        <v>0</v>
      </c>
      <c r="E21" s="14">
        <v>0</v>
      </c>
    </row>
    <row r="22" spans="1:5" ht="16.5">
      <c r="A22" s="8" t="s">
        <v>30</v>
      </c>
      <c r="B22" s="5" t="s">
        <v>67</v>
      </c>
      <c r="C22" s="15"/>
      <c r="D22" s="10">
        <f>D23+D27+D29+D30</f>
        <v>12216171</v>
      </c>
      <c r="E22" s="10">
        <f>E23+E27+E29+E30</f>
        <v>13016171</v>
      </c>
    </row>
    <row r="23" spans="1:5" ht="16.5">
      <c r="A23" s="4"/>
      <c r="B23" s="11" t="s">
        <v>68</v>
      </c>
      <c r="C23" s="15"/>
      <c r="D23" s="10">
        <f>D24+D25+D26</f>
        <v>0</v>
      </c>
      <c r="E23" s="10">
        <f>E24+E25+E26</f>
        <v>0</v>
      </c>
    </row>
    <row r="24" spans="1:5" ht="16.5">
      <c r="A24" s="4"/>
      <c r="B24" s="15" t="s">
        <v>69</v>
      </c>
      <c r="C24" s="15"/>
      <c r="D24" s="14">
        <v>0</v>
      </c>
      <c r="E24" s="14">
        <v>0</v>
      </c>
    </row>
    <row r="25" spans="1:5" ht="16.5">
      <c r="A25" s="4"/>
      <c r="B25" s="15" t="s">
        <v>70</v>
      </c>
      <c r="C25" s="15"/>
      <c r="D25" s="14">
        <v>0</v>
      </c>
      <c r="E25" s="14">
        <v>0</v>
      </c>
    </row>
    <row r="26" spans="1:5" ht="16.5">
      <c r="A26" s="4"/>
      <c r="B26" s="15" t="s">
        <v>71</v>
      </c>
      <c r="C26" s="15"/>
      <c r="D26" s="14"/>
      <c r="E26" s="14"/>
    </row>
    <row r="27" spans="1:5" ht="16.5">
      <c r="A27" s="4"/>
      <c r="B27" s="11" t="s">
        <v>72</v>
      </c>
      <c r="C27" s="15"/>
      <c r="D27" s="10">
        <f>D28</f>
        <v>12216171</v>
      </c>
      <c r="E27" s="10">
        <f>E28</f>
        <v>13016171</v>
      </c>
    </row>
    <row r="28" spans="1:5" ht="16.5">
      <c r="A28" s="4"/>
      <c r="B28" s="15" t="s">
        <v>73</v>
      </c>
      <c r="C28" s="15"/>
      <c r="D28" s="14">
        <v>12216171</v>
      </c>
      <c r="E28" s="14">
        <v>13016171</v>
      </c>
    </row>
    <row r="29" spans="1:5" ht="16.5">
      <c r="A29" s="4"/>
      <c r="B29" s="11" t="s">
        <v>74</v>
      </c>
      <c r="C29" s="15"/>
      <c r="D29" s="14">
        <v>0</v>
      </c>
      <c r="E29" s="14">
        <v>0</v>
      </c>
    </row>
    <row r="30" spans="1:5" ht="16.5">
      <c r="A30" s="4"/>
      <c r="B30" s="11" t="s">
        <v>75</v>
      </c>
      <c r="C30" s="15"/>
      <c r="D30" s="14">
        <v>0</v>
      </c>
      <c r="E30" s="14">
        <v>0</v>
      </c>
    </row>
    <row r="31" spans="1:5" ht="16.5">
      <c r="A31" s="4"/>
      <c r="B31" s="11" t="s">
        <v>76</v>
      </c>
      <c r="C31" s="15"/>
      <c r="D31" s="10">
        <f>D22+D2</f>
        <v>12963806</v>
      </c>
      <c r="E31" s="10">
        <f>E22+E2</f>
        <v>13911875</v>
      </c>
    </row>
    <row r="32" spans="1:5" ht="16.5">
      <c r="A32" s="4"/>
      <c r="B32" s="15"/>
      <c r="C32" s="15"/>
      <c r="D32" s="14"/>
      <c r="E32" s="14"/>
    </row>
    <row r="33" spans="1:5" ht="16.5">
      <c r="A33" s="8" t="s">
        <v>77</v>
      </c>
      <c r="B33" s="5" t="s">
        <v>78</v>
      </c>
      <c r="C33" s="15"/>
      <c r="D33" s="10">
        <f>D34+D35+D36+D37+D38+D39+D40+D41+D42+D43+D44</f>
        <v>48742780</v>
      </c>
      <c r="E33" s="10">
        <f>E34+E35+E36+E37+E38+E39+E40+E41+E42+E43+E44</f>
        <v>48648770</v>
      </c>
    </row>
    <row r="34" spans="1:5" ht="18.75" customHeight="1">
      <c r="A34" s="4"/>
      <c r="B34" s="20" t="s">
        <v>79</v>
      </c>
      <c r="C34" s="15"/>
      <c r="D34" s="14">
        <v>0</v>
      </c>
      <c r="E34" s="14">
        <v>0</v>
      </c>
    </row>
    <row r="35" spans="1:5" ht="18.75" customHeight="1">
      <c r="A35" s="4"/>
      <c r="B35" s="20" t="s">
        <v>80</v>
      </c>
      <c r="C35" s="15"/>
      <c r="D35" s="14">
        <v>0</v>
      </c>
      <c r="E35" s="14">
        <v>0</v>
      </c>
    </row>
    <row r="36" spans="1:5" ht="16.5">
      <c r="A36" s="4"/>
      <c r="B36" s="15" t="s">
        <v>81</v>
      </c>
      <c r="C36" s="15"/>
      <c r="D36" s="14">
        <v>44496000</v>
      </c>
      <c r="E36" s="14">
        <v>44496000</v>
      </c>
    </row>
    <row r="37" spans="1:5" ht="16.5">
      <c r="A37" s="4"/>
      <c r="B37" s="15" t="s">
        <v>82</v>
      </c>
      <c r="C37" s="15"/>
      <c r="D37" s="14"/>
      <c r="E37" s="14">
        <v>0</v>
      </c>
    </row>
    <row r="38" spans="1:5" ht="16.5">
      <c r="A38" s="4"/>
      <c r="B38" s="15" t="s">
        <v>83</v>
      </c>
      <c r="C38" s="15"/>
      <c r="D38" s="14"/>
      <c r="E38" s="14">
        <v>0</v>
      </c>
    </row>
    <row r="39" spans="1:5" ht="16.5">
      <c r="A39" s="4"/>
      <c r="B39" s="15" t="s">
        <v>253</v>
      </c>
      <c r="C39" s="15"/>
      <c r="D39" s="14"/>
      <c r="E39" s="14">
        <v>0</v>
      </c>
    </row>
    <row r="40" spans="1:5" ht="16.5">
      <c r="A40" s="4"/>
      <c r="B40" s="15" t="s">
        <v>84</v>
      </c>
      <c r="C40" s="15"/>
      <c r="D40" s="14">
        <v>4152770</v>
      </c>
      <c r="E40" s="14">
        <v>1719014</v>
      </c>
    </row>
    <row r="41" spans="1:5" ht="16.5">
      <c r="A41" s="4"/>
      <c r="B41" s="15" t="s">
        <v>85</v>
      </c>
      <c r="C41" s="15"/>
      <c r="D41" s="14"/>
      <c r="E41" s="14">
        <v>0</v>
      </c>
    </row>
    <row r="42" spans="1:5" ht="16.5">
      <c r="A42" s="4"/>
      <c r="B42" s="15" t="s">
        <v>86</v>
      </c>
      <c r="C42" s="15"/>
      <c r="D42" s="14"/>
      <c r="E42" s="14">
        <v>0</v>
      </c>
    </row>
    <row r="43" spans="1:5" ht="16.5">
      <c r="A43" s="4"/>
      <c r="B43" s="15" t="s">
        <v>87</v>
      </c>
      <c r="C43" s="15"/>
      <c r="D43" s="14"/>
      <c r="E43" s="14">
        <v>0</v>
      </c>
    </row>
    <row r="44" spans="1:5" ht="16.5">
      <c r="A44" s="4"/>
      <c r="B44" s="15" t="s">
        <v>88</v>
      </c>
      <c r="C44" s="15"/>
      <c r="D44" s="14">
        <v>94010</v>
      </c>
      <c r="E44" s="14">
        <v>2433756</v>
      </c>
    </row>
    <row r="45" spans="1:5" ht="17.25" thickBot="1">
      <c r="A45" s="4"/>
      <c r="B45" s="16" t="s">
        <v>89</v>
      </c>
      <c r="C45" s="21"/>
      <c r="D45" s="19">
        <f>D33+D22+D2</f>
        <v>61706586</v>
      </c>
      <c r="E45" s="19">
        <f>E33+E22+E2</f>
        <v>62560645</v>
      </c>
    </row>
  </sheetData>
  <sheetProtection/>
  <printOptions/>
  <pageMargins left="0.75" right="0.75" top="0.32" bottom="0.29" header="0.5" footer="0.2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8">
      <selection activeCell="D25" sqref="D25"/>
    </sheetView>
  </sheetViews>
  <sheetFormatPr defaultColWidth="9.140625" defaultRowHeight="12.75"/>
  <cols>
    <col min="1" max="1" width="5.421875" style="0" customWidth="1"/>
    <col min="2" max="2" width="31.140625" style="0" customWidth="1"/>
    <col min="3" max="3" width="13.421875" style="0" customWidth="1"/>
    <col min="4" max="4" width="14.8515625" style="0" customWidth="1"/>
    <col min="5" max="5" width="15.00390625" style="0" customWidth="1"/>
  </cols>
  <sheetData>
    <row r="1" spans="1:2" ht="12.75">
      <c r="A1" s="33"/>
      <c r="B1" t="s">
        <v>0</v>
      </c>
    </row>
    <row r="2" spans="1:6" ht="15.75">
      <c r="A2" s="119" t="s">
        <v>116</v>
      </c>
      <c r="B2" s="119"/>
      <c r="C2" s="119"/>
      <c r="D2" s="119"/>
      <c r="E2" s="119"/>
      <c r="F2" s="119"/>
    </row>
    <row r="3" spans="1:6" ht="15">
      <c r="A3" s="120" t="s">
        <v>117</v>
      </c>
      <c r="B3" s="120"/>
      <c r="C3" s="120"/>
      <c r="D3" s="120"/>
      <c r="E3" s="120"/>
      <c r="F3" s="120"/>
    </row>
    <row r="4" spans="1:6" ht="12.75">
      <c r="A4" s="33"/>
      <c r="B4" s="34"/>
      <c r="C4" s="34"/>
      <c r="D4" s="34"/>
      <c r="E4" s="34"/>
      <c r="F4" s="34"/>
    </row>
    <row r="5" spans="1:5" ht="23.25" customHeight="1">
      <c r="A5" s="35" t="s">
        <v>46</v>
      </c>
      <c r="B5" s="27" t="s">
        <v>118</v>
      </c>
      <c r="C5" s="23" t="s">
        <v>119</v>
      </c>
      <c r="D5" s="23" t="s">
        <v>120</v>
      </c>
      <c r="E5" s="23" t="s">
        <v>121</v>
      </c>
    </row>
    <row r="6" spans="1:5" ht="18.75" customHeight="1">
      <c r="A6" s="36">
        <v>1</v>
      </c>
      <c r="B6" s="26" t="s">
        <v>122</v>
      </c>
      <c r="C6" s="37"/>
      <c r="D6" s="25">
        <v>3330000</v>
      </c>
      <c r="E6" s="25">
        <v>9086192</v>
      </c>
    </row>
    <row r="7" spans="1:5" ht="23.25" customHeight="1">
      <c r="A7" s="36">
        <f>A6+1</f>
        <v>2</v>
      </c>
      <c r="B7" s="30" t="s">
        <v>123</v>
      </c>
      <c r="C7" s="37"/>
      <c r="D7" s="25">
        <v>0</v>
      </c>
      <c r="E7" s="25">
        <v>0</v>
      </c>
    </row>
    <row r="8" spans="1:5" ht="23.25" customHeight="1">
      <c r="A8" s="36"/>
      <c r="B8" s="38" t="s">
        <v>124</v>
      </c>
      <c r="C8" s="37"/>
      <c r="D8" s="32">
        <f>D6+D7</f>
        <v>3330000</v>
      </c>
      <c r="E8" s="32">
        <f>E6+E7</f>
        <v>9086192</v>
      </c>
    </row>
    <row r="9" spans="1:5" ht="23.25" customHeight="1">
      <c r="A9" s="36">
        <f>A7+1</f>
        <v>3</v>
      </c>
      <c r="B9" s="30" t="s">
        <v>125</v>
      </c>
      <c r="C9" s="37"/>
      <c r="D9" s="25">
        <v>0</v>
      </c>
      <c r="E9" s="25">
        <v>0</v>
      </c>
    </row>
    <row r="10" spans="1:5" ht="23.25" customHeight="1">
      <c r="A10" s="36">
        <f aca="true" t="shared" si="0" ref="A10:A18">A9+1</f>
        <v>4</v>
      </c>
      <c r="B10" s="30" t="s">
        <v>126</v>
      </c>
      <c r="C10" s="37"/>
      <c r="D10" s="25">
        <v>-1612949</v>
      </c>
      <c r="E10" s="25">
        <v>-1639327</v>
      </c>
    </row>
    <row r="11" spans="1:5" ht="23.25" customHeight="1">
      <c r="A11" s="36">
        <f t="shared" si="0"/>
        <v>5</v>
      </c>
      <c r="B11" s="30" t="s">
        <v>127</v>
      </c>
      <c r="C11" s="39"/>
      <c r="D11" s="25">
        <v>-1200197</v>
      </c>
      <c r="E11" s="25">
        <v>-2222438</v>
      </c>
    </row>
    <row r="12" spans="1:5" ht="23.25" customHeight="1">
      <c r="A12" s="36">
        <f t="shared" si="0"/>
        <v>6</v>
      </c>
      <c r="B12" s="30" t="s">
        <v>128</v>
      </c>
      <c r="C12" s="37"/>
      <c r="D12" s="25">
        <v>-77044</v>
      </c>
      <c r="E12" s="25">
        <v>-507564</v>
      </c>
    </row>
    <row r="13" spans="1:5" ht="23.25" customHeight="1">
      <c r="A13" s="36">
        <f t="shared" si="0"/>
        <v>7</v>
      </c>
      <c r="B13" s="30" t="s">
        <v>129</v>
      </c>
      <c r="C13" s="37"/>
      <c r="D13" s="25">
        <v>-271103</v>
      </c>
      <c r="E13" s="25">
        <v>-1818712</v>
      </c>
    </row>
    <row r="14" spans="1:5" ht="23.25" customHeight="1">
      <c r="A14" s="36">
        <f t="shared" si="0"/>
        <v>8</v>
      </c>
      <c r="B14" s="23" t="s">
        <v>130</v>
      </c>
      <c r="C14" s="37"/>
      <c r="D14" s="32">
        <f>D10+D11+D12+D13+D9</f>
        <v>-3161293</v>
      </c>
      <c r="E14" s="32">
        <f>E10+E11+E12+E13+E9</f>
        <v>-6188041</v>
      </c>
    </row>
    <row r="15" spans="1:5" ht="23.25" customHeight="1">
      <c r="A15" s="36">
        <f t="shared" si="0"/>
        <v>9</v>
      </c>
      <c r="B15" s="23" t="s">
        <v>131</v>
      </c>
      <c r="C15" s="37"/>
      <c r="D15" s="32">
        <f>D8+D14</f>
        <v>168707</v>
      </c>
      <c r="E15" s="32">
        <f>E8+E14</f>
        <v>2898151</v>
      </c>
    </row>
    <row r="16" spans="1:5" ht="23.25" customHeight="1">
      <c r="A16" s="36">
        <f t="shared" si="0"/>
        <v>10</v>
      </c>
      <c r="B16" s="30" t="s">
        <v>132</v>
      </c>
      <c r="C16" s="37"/>
      <c r="D16" s="25">
        <v>0</v>
      </c>
      <c r="E16" s="25">
        <v>0</v>
      </c>
    </row>
    <row r="17" spans="1:5" ht="23.25" customHeight="1">
      <c r="A17" s="36">
        <f t="shared" si="0"/>
        <v>11</v>
      </c>
      <c r="B17" s="30" t="s">
        <v>133</v>
      </c>
      <c r="C17" s="37"/>
      <c r="D17" s="25">
        <v>0</v>
      </c>
      <c r="E17" s="25">
        <v>0</v>
      </c>
    </row>
    <row r="18" spans="1:5" ht="23.25" customHeight="1">
      <c r="A18" s="36">
        <f t="shared" si="0"/>
        <v>12</v>
      </c>
      <c r="B18" s="30" t="s">
        <v>134</v>
      </c>
      <c r="C18" s="37"/>
      <c r="D18" s="32">
        <f>D19+D20+D21+D22</f>
        <v>-18596</v>
      </c>
      <c r="E18" s="32">
        <f>E19+E20+E21+E22</f>
        <v>-18676</v>
      </c>
    </row>
    <row r="19" spans="1:5" ht="23.25" customHeight="1">
      <c r="A19" s="40">
        <v>12.1</v>
      </c>
      <c r="B19" s="30" t="s">
        <v>135</v>
      </c>
      <c r="C19" s="41"/>
      <c r="D19" s="25">
        <v>0</v>
      </c>
      <c r="E19" s="25">
        <v>0</v>
      </c>
    </row>
    <row r="20" spans="1:5" ht="23.25" customHeight="1">
      <c r="A20" s="40">
        <v>12.2</v>
      </c>
      <c r="B20" s="30" t="s">
        <v>136</v>
      </c>
      <c r="C20" s="37"/>
      <c r="D20" s="25">
        <v>0</v>
      </c>
      <c r="E20" s="25">
        <v>0</v>
      </c>
    </row>
    <row r="21" spans="1:5" ht="23.25" customHeight="1">
      <c r="A21" s="40">
        <v>12.3</v>
      </c>
      <c r="B21" s="30" t="s">
        <v>137</v>
      </c>
      <c r="C21" s="37"/>
      <c r="D21" s="25"/>
      <c r="E21" s="25"/>
    </row>
    <row r="22" spans="1:5" ht="23.25" customHeight="1">
      <c r="A22" s="40">
        <v>12.4</v>
      </c>
      <c r="B22" s="30" t="s">
        <v>138</v>
      </c>
      <c r="C22" s="37"/>
      <c r="D22" s="25">
        <v>-18596</v>
      </c>
      <c r="E22" s="25">
        <v>-18676</v>
      </c>
    </row>
    <row r="23" spans="1:5" ht="23.25" customHeight="1">
      <c r="A23" s="36">
        <f>A22+1</f>
        <v>13.4</v>
      </c>
      <c r="B23" s="23" t="s">
        <v>139</v>
      </c>
      <c r="C23" s="37"/>
      <c r="D23" s="32">
        <f>D21+D22+D20</f>
        <v>-18596</v>
      </c>
      <c r="E23" s="32">
        <f>E21+E22+E20</f>
        <v>-18676</v>
      </c>
    </row>
    <row r="24" spans="1:5" ht="23.25" customHeight="1">
      <c r="A24" s="36">
        <v>14</v>
      </c>
      <c r="B24" s="42" t="s">
        <v>140</v>
      </c>
      <c r="C24" s="37"/>
      <c r="D24" s="32">
        <f>D15+D23</f>
        <v>150111</v>
      </c>
      <c r="E24" s="32">
        <f>E15+E23</f>
        <v>2879475</v>
      </c>
    </row>
    <row r="25" spans="1:5" ht="23.25" customHeight="1">
      <c r="A25" s="36">
        <v>15</v>
      </c>
      <c r="B25" s="42" t="s">
        <v>141</v>
      </c>
      <c r="C25" s="37"/>
      <c r="D25" s="25">
        <v>-410903</v>
      </c>
      <c r="E25" s="25">
        <v>-1577711</v>
      </c>
    </row>
    <row r="26" spans="1:5" ht="23.25" customHeight="1">
      <c r="A26" s="36">
        <v>16</v>
      </c>
      <c r="B26" s="42" t="s">
        <v>142</v>
      </c>
      <c r="C26" s="37"/>
      <c r="D26" s="32">
        <f>D24-D25</f>
        <v>561014</v>
      </c>
      <c r="E26" s="32">
        <f>E24-E25</f>
        <v>4457186</v>
      </c>
    </row>
    <row r="27" spans="1:5" ht="23.25" customHeight="1">
      <c r="A27" s="36">
        <v>17</v>
      </c>
      <c r="B27" s="30" t="s">
        <v>143</v>
      </c>
      <c r="C27" s="37"/>
      <c r="D27" s="25">
        <f>D26*10%</f>
        <v>56101.4</v>
      </c>
      <c r="E27" s="25">
        <f>E26*10%</f>
        <v>445718.60000000003</v>
      </c>
    </row>
    <row r="28" spans="1:5" ht="23.25" customHeight="1">
      <c r="A28" s="36">
        <v>18</v>
      </c>
      <c r="B28" s="23" t="s">
        <v>144</v>
      </c>
      <c r="C28" s="37"/>
      <c r="D28" s="32">
        <f>D24-D27</f>
        <v>94009.6</v>
      </c>
      <c r="E28" s="32">
        <f>E24-E27</f>
        <v>2433756.4</v>
      </c>
    </row>
    <row r="29" spans="1:5" ht="23.25" customHeight="1">
      <c r="A29" s="36">
        <v>19</v>
      </c>
      <c r="B29" s="30" t="s">
        <v>145</v>
      </c>
      <c r="C29" s="37"/>
      <c r="D29" s="25"/>
      <c r="E29" s="25"/>
    </row>
    <row r="30" spans="1:4" ht="12.75">
      <c r="A30" s="33"/>
      <c r="D30" s="25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F8" sqref="F8"/>
    </sheetView>
  </sheetViews>
  <sheetFormatPr defaultColWidth="9.140625" defaultRowHeight="12.75"/>
  <cols>
    <col min="5" max="5" width="25.28125" style="0" customWidth="1"/>
    <col min="6" max="6" width="13.57421875" style="0" customWidth="1"/>
    <col min="7" max="7" width="15.140625" style="0" customWidth="1"/>
    <col min="8" max="8" width="12.8515625" style="0" customWidth="1"/>
  </cols>
  <sheetData>
    <row r="1" spans="1:7" ht="15">
      <c r="A1" s="120" t="s">
        <v>259</v>
      </c>
      <c r="B1" s="120"/>
      <c r="C1" s="120"/>
      <c r="D1" s="120"/>
      <c r="E1" s="120"/>
      <c r="F1" s="107"/>
      <c r="G1" s="107"/>
    </row>
    <row r="3" spans="1:7" ht="25.5">
      <c r="A3" s="121" t="s">
        <v>259</v>
      </c>
      <c r="B3" s="121"/>
      <c r="C3" s="121"/>
      <c r="D3" s="121"/>
      <c r="E3" s="121"/>
      <c r="F3" s="23" t="s">
        <v>90</v>
      </c>
      <c r="G3" s="23" t="s">
        <v>91</v>
      </c>
    </row>
    <row r="4" spans="1:7" ht="15.75" thickBot="1">
      <c r="A4" s="122" t="s">
        <v>260</v>
      </c>
      <c r="B4" s="122"/>
      <c r="C4" s="122"/>
      <c r="D4" s="122"/>
      <c r="E4" s="122"/>
      <c r="F4" s="108"/>
      <c r="G4" s="108"/>
    </row>
    <row r="5" spans="1:7" ht="14.25">
      <c r="A5" s="123" t="s">
        <v>261</v>
      </c>
      <c r="B5" s="123"/>
      <c r="C5" s="123"/>
      <c r="D5" s="123"/>
      <c r="E5" s="123"/>
      <c r="F5" s="109">
        <v>150111</v>
      </c>
      <c r="G5" s="109">
        <v>2879475</v>
      </c>
    </row>
    <row r="6" spans="1:7" ht="14.25">
      <c r="A6" s="126" t="s">
        <v>262</v>
      </c>
      <c r="B6" s="126"/>
      <c r="C6" s="126"/>
      <c r="D6" s="126"/>
      <c r="E6" s="126"/>
      <c r="F6" s="111"/>
      <c r="G6" s="111"/>
    </row>
    <row r="7" spans="1:7" ht="14.25">
      <c r="A7" s="127" t="s">
        <v>263</v>
      </c>
      <c r="B7" s="128"/>
      <c r="C7" s="128"/>
      <c r="D7" s="128"/>
      <c r="E7" s="129"/>
      <c r="F7" s="111">
        <v>57044</v>
      </c>
      <c r="G7" s="111">
        <v>487564</v>
      </c>
    </row>
    <row r="8" spans="1:7" ht="14.25">
      <c r="A8" s="124" t="s">
        <v>264</v>
      </c>
      <c r="B8" s="124"/>
      <c r="C8" s="124"/>
      <c r="D8" s="124"/>
      <c r="E8" s="124"/>
      <c r="F8" s="111">
        <v>0</v>
      </c>
      <c r="G8" s="111">
        <v>0</v>
      </c>
    </row>
    <row r="9" spans="1:7" ht="14.25">
      <c r="A9" s="124" t="s">
        <v>265</v>
      </c>
      <c r="B9" s="124"/>
      <c r="C9" s="124"/>
      <c r="D9" s="124"/>
      <c r="E9" s="124"/>
      <c r="F9" s="111">
        <v>0</v>
      </c>
      <c r="G9" s="111">
        <v>0</v>
      </c>
    </row>
    <row r="10" spans="1:7" ht="14.25">
      <c r="A10" s="124" t="s">
        <v>266</v>
      </c>
      <c r="B10" s="124"/>
      <c r="C10" s="124"/>
      <c r="D10" s="124"/>
      <c r="E10" s="124"/>
      <c r="F10" s="111"/>
      <c r="G10" s="111"/>
    </row>
    <row r="11" spans="1:7" ht="14.25">
      <c r="A11" s="125" t="s">
        <v>267</v>
      </c>
      <c r="B11" s="125"/>
      <c r="C11" s="125"/>
      <c r="D11" s="125"/>
      <c r="E11" s="125"/>
      <c r="F11" s="111">
        <f>'Aktivi '!E9-'Aktivi '!D9</f>
        <v>1118349</v>
      </c>
      <c r="G11" s="111">
        <v>4890901</v>
      </c>
    </row>
    <row r="12" spans="1:7" ht="14.25">
      <c r="A12" s="126" t="s">
        <v>268</v>
      </c>
      <c r="B12" s="126"/>
      <c r="C12" s="126"/>
      <c r="D12" s="126"/>
      <c r="E12" s="126"/>
      <c r="F12" s="111">
        <f>'Aktivi '!E17-'Aktivi '!D17</f>
        <v>20000</v>
      </c>
      <c r="G12" s="111">
        <v>20000</v>
      </c>
    </row>
    <row r="13" spans="1:7" ht="14.25">
      <c r="A13" s="110" t="s">
        <v>269</v>
      </c>
      <c r="B13" s="110"/>
      <c r="C13" s="110"/>
      <c r="D13" s="110"/>
      <c r="E13" s="110"/>
      <c r="F13" s="111">
        <f>'Aktivi '!E27-'Aktivi '!D27</f>
        <v>-357300</v>
      </c>
      <c r="G13" s="111">
        <v>0</v>
      </c>
    </row>
    <row r="14" spans="1:7" ht="14.25">
      <c r="A14" s="126" t="s">
        <v>270</v>
      </c>
      <c r="B14" s="126"/>
      <c r="C14" s="126"/>
      <c r="D14" s="126"/>
      <c r="E14" s="126"/>
      <c r="F14" s="111">
        <f>'Pasivi '!D2-'Pasivi '!E2</f>
        <v>-148069</v>
      </c>
      <c r="G14" s="111">
        <v>-1012067</v>
      </c>
    </row>
    <row r="15" spans="1:7" ht="14.25">
      <c r="A15" s="126" t="s">
        <v>271</v>
      </c>
      <c r="B15" s="126"/>
      <c r="C15" s="126"/>
      <c r="D15" s="126"/>
      <c r="E15" s="126"/>
      <c r="F15" s="111">
        <v>0</v>
      </c>
      <c r="G15" s="111">
        <v>0</v>
      </c>
    </row>
    <row r="16" spans="1:7" ht="14.25">
      <c r="A16" s="126" t="s">
        <v>272</v>
      </c>
      <c r="B16" s="126"/>
      <c r="C16" s="126"/>
      <c r="D16" s="126"/>
      <c r="E16" s="126"/>
      <c r="F16" s="111">
        <v>0</v>
      </c>
      <c r="G16" s="111">
        <v>0</v>
      </c>
    </row>
    <row r="17" spans="1:7" ht="14.25">
      <c r="A17" s="126" t="s">
        <v>273</v>
      </c>
      <c r="B17" s="126"/>
      <c r="C17" s="126"/>
      <c r="D17" s="126"/>
      <c r="E17" s="126"/>
      <c r="F17" s="111">
        <v>-56101</v>
      </c>
      <c r="G17" s="111">
        <v>-445719</v>
      </c>
    </row>
    <row r="18" spans="1:7" ht="14.25">
      <c r="A18" s="131" t="s">
        <v>274</v>
      </c>
      <c r="B18" s="131"/>
      <c r="C18" s="131"/>
      <c r="D18" s="131"/>
      <c r="E18" s="131"/>
      <c r="F18" s="111"/>
      <c r="G18" s="111"/>
    </row>
    <row r="19" spans="1:7" ht="12.75">
      <c r="A19" s="130"/>
      <c r="B19" s="130"/>
      <c r="C19" s="130"/>
      <c r="D19" s="130"/>
      <c r="E19" s="130"/>
      <c r="F19" s="25"/>
      <c r="G19" s="25"/>
    </row>
    <row r="20" spans="1:7" ht="15.75" thickBot="1">
      <c r="A20" s="122" t="s">
        <v>92</v>
      </c>
      <c r="B20" s="122"/>
      <c r="C20" s="122"/>
      <c r="D20" s="122"/>
      <c r="E20" s="122"/>
      <c r="F20" s="24"/>
      <c r="G20" s="24"/>
    </row>
    <row r="21" spans="1:7" ht="14.25">
      <c r="A21" s="123" t="s">
        <v>275</v>
      </c>
      <c r="B21" s="123"/>
      <c r="C21" s="123"/>
      <c r="D21" s="123"/>
      <c r="E21" s="123"/>
      <c r="F21" s="112">
        <v>0</v>
      </c>
      <c r="G21" s="112">
        <v>0</v>
      </c>
    </row>
    <row r="22" spans="1:7" ht="14.25">
      <c r="A22" s="126" t="s">
        <v>276</v>
      </c>
      <c r="B22" s="126"/>
      <c r="C22" s="126"/>
      <c r="D22" s="126"/>
      <c r="E22" s="126"/>
      <c r="F22" s="25">
        <v>0</v>
      </c>
      <c r="G22" s="25">
        <v>0</v>
      </c>
    </row>
    <row r="23" spans="1:7" ht="14.25">
      <c r="A23" s="126" t="s">
        <v>93</v>
      </c>
      <c r="B23" s="126"/>
      <c r="C23" s="126"/>
      <c r="D23" s="126"/>
      <c r="E23" s="126"/>
      <c r="F23" s="25">
        <v>0</v>
      </c>
      <c r="G23" s="25">
        <v>0</v>
      </c>
    </row>
    <row r="24" spans="1:7" ht="14.25">
      <c r="A24" s="126" t="s">
        <v>94</v>
      </c>
      <c r="B24" s="126"/>
      <c r="C24" s="126"/>
      <c r="D24" s="126"/>
      <c r="E24" s="126"/>
      <c r="F24" s="25">
        <v>0</v>
      </c>
      <c r="G24" s="25">
        <v>0</v>
      </c>
    </row>
    <row r="25" spans="1:7" ht="14.25">
      <c r="A25" s="126" t="s">
        <v>277</v>
      </c>
      <c r="B25" s="126"/>
      <c r="C25" s="126"/>
      <c r="D25" s="126"/>
      <c r="E25" s="126"/>
      <c r="F25" s="25">
        <v>0</v>
      </c>
      <c r="G25" s="25">
        <v>0</v>
      </c>
    </row>
    <row r="26" spans="1:7" ht="14.25">
      <c r="A26" s="131" t="s">
        <v>278</v>
      </c>
      <c r="B26" s="131"/>
      <c r="C26" s="131"/>
      <c r="D26" s="131"/>
      <c r="E26" s="131"/>
      <c r="F26" s="25"/>
      <c r="G26" s="25"/>
    </row>
    <row r="27" spans="1:7" ht="14.25">
      <c r="A27" s="126"/>
      <c r="B27" s="126"/>
      <c r="C27" s="126"/>
      <c r="D27" s="126"/>
      <c r="E27" s="126"/>
      <c r="F27" s="25"/>
      <c r="G27" s="25"/>
    </row>
    <row r="28" spans="1:7" ht="15.75" thickBot="1">
      <c r="A28" s="122" t="s">
        <v>279</v>
      </c>
      <c r="B28" s="122"/>
      <c r="C28" s="122"/>
      <c r="D28" s="122"/>
      <c r="E28" s="122"/>
      <c r="F28" s="24"/>
      <c r="G28" s="24"/>
    </row>
    <row r="29" spans="1:7" ht="14.25">
      <c r="A29" s="123" t="s">
        <v>280</v>
      </c>
      <c r="B29" s="123"/>
      <c r="C29" s="123"/>
      <c r="D29" s="123"/>
      <c r="E29" s="123"/>
      <c r="F29" s="112"/>
      <c r="G29" s="112"/>
    </row>
    <row r="30" spans="1:7" ht="14.25">
      <c r="A30" s="126" t="s">
        <v>288</v>
      </c>
      <c r="B30" s="126"/>
      <c r="C30" s="126"/>
      <c r="D30" s="126"/>
      <c r="E30" s="126"/>
      <c r="F30" s="25">
        <f>'Pasivi '!D27-'Pasivi '!E27</f>
        <v>-800000</v>
      </c>
      <c r="G30" s="25">
        <v>-6713374</v>
      </c>
    </row>
    <row r="31" spans="1:7" ht="14.25">
      <c r="A31" s="126" t="s">
        <v>95</v>
      </c>
      <c r="B31" s="126"/>
      <c r="C31" s="126"/>
      <c r="D31" s="126"/>
      <c r="E31" s="126"/>
      <c r="F31" s="25"/>
      <c r="G31" s="25"/>
    </row>
    <row r="32" spans="1:7" ht="14.25">
      <c r="A32" s="126" t="s">
        <v>114</v>
      </c>
      <c r="B32" s="126"/>
      <c r="C32" s="126"/>
      <c r="D32" s="126"/>
      <c r="E32" s="126"/>
      <c r="F32" s="25">
        <v>0</v>
      </c>
      <c r="G32" s="25">
        <v>0</v>
      </c>
    </row>
    <row r="33" spans="1:7" ht="14.25">
      <c r="A33" s="126" t="s">
        <v>281</v>
      </c>
      <c r="B33" s="126"/>
      <c r="C33" s="126"/>
      <c r="D33" s="126"/>
      <c r="E33" s="126"/>
      <c r="F33" s="25"/>
      <c r="G33" s="25"/>
    </row>
    <row r="34" spans="1:8" ht="14.25">
      <c r="A34" s="126"/>
      <c r="B34" s="126"/>
      <c r="C34" s="126"/>
      <c r="D34" s="126"/>
      <c r="E34" s="126"/>
      <c r="F34" s="25">
        <f>SUM(F5:F33)</f>
        <v>-15966</v>
      </c>
      <c r="G34" s="25">
        <f>SUM(G5:G33)</f>
        <v>106780</v>
      </c>
      <c r="H34" s="76">
        <f>F35-F34</f>
        <v>0</v>
      </c>
    </row>
    <row r="35" spans="1:7" ht="15">
      <c r="A35" s="121" t="s">
        <v>96</v>
      </c>
      <c r="B35" s="121"/>
      <c r="C35" s="121"/>
      <c r="D35" s="121"/>
      <c r="E35" s="121"/>
      <c r="F35" s="25">
        <f>F37-F36</f>
        <v>-15966</v>
      </c>
      <c r="G35" s="25">
        <f>G37-G36</f>
        <v>106780</v>
      </c>
    </row>
    <row r="36" spans="1:7" ht="15">
      <c r="A36" s="121" t="s">
        <v>97</v>
      </c>
      <c r="B36" s="121"/>
      <c r="C36" s="121"/>
      <c r="D36" s="121"/>
      <c r="E36" s="121"/>
      <c r="F36" s="25">
        <v>176470</v>
      </c>
      <c r="G36" s="25">
        <v>69690</v>
      </c>
    </row>
    <row r="37" spans="1:7" ht="15">
      <c r="A37" s="121" t="s">
        <v>282</v>
      </c>
      <c r="B37" s="121"/>
      <c r="C37" s="121"/>
      <c r="D37" s="121"/>
      <c r="E37" s="121"/>
      <c r="F37" s="25">
        <v>160504</v>
      </c>
      <c r="G37" s="25">
        <v>176470</v>
      </c>
    </row>
    <row r="38" spans="1:7" ht="14.25">
      <c r="A38" s="126"/>
      <c r="B38" s="126"/>
      <c r="C38" s="126"/>
      <c r="D38" s="126"/>
      <c r="E38" s="126"/>
      <c r="F38" s="25"/>
      <c r="G38" s="25"/>
    </row>
  </sheetData>
  <sheetProtection/>
  <mergeCells count="36">
    <mergeCell ref="A35:E35"/>
    <mergeCell ref="A36:E36"/>
    <mergeCell ref="A37:E37"/>
    <mergeCell ref="A38:E38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2:E12"/>
    <mergeCell ref="A14:E14"/>
    <mergeCell ref="A6:E6"/>
    <mergeCell ref="A7:E7"/>
    <mergeCell ref="A8:E8"/>
    <mergeCell ref="A9:E9"/>
    <mergeCell ref="A1:E1"/>
    <mergeCell ref="A3:E3"/>
    <mergeCell ref="A4:E4"/>
    <mergeCell ref="A5:E5"/>
    <mergeCell ref="A10:E10"/>
    <mergeCell ref="A11:E1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B10">
      <selection activeCell="F32" sqref="F32"/>
    </sheetView>
  </sheetViews>
  <sheetFormatPr defaultColWidth="9.140625" defaultRowHeight="12.75"/>
  <cols>
    <col min="1" max="1" width="3.8515625" style="0" customWidth="1"/>
    <col min="2" max="2" width="31.7109375" style="0" customWidth="1"/>
    <col min="3" max="3" width="11.421875" style="0" customWidth="1"/>
    <col min="4" max="4" width="11.8515625" style="0" customWidth="1"/>
    <col min="5" max="5" width="13.421875" style="0" customWidth="1"/>
    <col min="6" max="6" width="17.7109375" style="0" customWidth="1"/>
    <col min="7" max="7" width="16.8515625" style="0" customWidth="1"/>
    <col min="8" max="8" width="11.28125" style="0" customWidth="1"/>
    <col min="10" max="10" width="11.28125" style="0" bestFit="1" customWidth="1"/>
  </cols>
  <sheetData>
    <row r="1" ht="12.75">
      <c r="B1" t="s">
        <v>0</v>
      </c>
    </row>
    <row r="2" spans="1:8" ht="15">
      <c r="A2" s="26"/>
      <c r="B2" s="132" t="s">
        <v>98</v>
      </c>
      <c r="C2" s="132"/>
      <c r="D2" s="132"/>
      <c r="E2" s="132"/>
      <c r="F2" s="132"/>
      <c r="G2" s="132"/>
      <c r="H2" s="132"/>
    </row>
    <row r="3" spans="1:8" ht="34.5" customHeight="1">
      <c r="A3" s="26"/>
      <c r="B3" s="26"/>
      <c r="C3" s="23" t="s">
        <v>99</v>
      </c>
      <c r="D3" s="23" t="s">
        <v>100</v>
      </c>
      <c r="E3" s="23" t="s">
        <v>101</v>
      </c>
      <c r="F3" s="23" t="s">
        <v>102</v>
      </c>
      <c r="G3" s="23" t="s">
        <v>103</v>
      </c>
      <c r="H3" s="23" t="s">
        <v>104</v>
      </c>
    </row>
    <row r="4" spans="1:8" ht="12.75">
      <c r="A4" s="28">
        <v>1</v>
      </c>
      <c r="B4" s="29" t="s">
        <v>113</v>
      </c>
      <c r="C4" s="25">
        <v>3957000</v>
      </c>
      <c r="D4" s="25">
        <v>0</v>
      </c>
      <c r="E4" s="25">
        <v>0</v>
      </c>
      <c r="F4" s="25">
        <v>416796</v>
      </c>
      <c r="G4" s="25">
        <v>0</v>
      </c>
      <c r="H4" s="25">
        <f>C4+D4+E4+F4+G4</f>
        <v>4373796</v>
      </c>
    </row>
    <row r="5" spans="1:8" ht="26.25" customHeight="1">
      <c r="A5" s="28" t="s">
        <v>105</v>
      </c>
      <c r="B5" s="30" t="s">
        <v>106</v>
      </c>
      <c r="C5" s="25"/>
      <c r="D5" s="25"/>
      <c r="E5" s="25"/>
      <c r="F5" s="25"/>
      <c r="G5" s="25"/>
      <c r="H5" s="25">
        <f aca="true" t="shared" si="0" ref="H5:H10">C5+D5+E5+F5+G5</f>
        <v>0</v>
      </c>
    </row>
    <row r="6" spans="1:8" ht="12.75">
      <c r="A6" s="28" t="s">
        <v>107</v>
      </c>
      <c r="B6" s="29" t="s">
        <v>108</v>
      </c>
      <c r="C6" s="25"/>
      <c r="D6" s="25"/>
      <c r="E6" s="25"/>
      <c r="F6" s="25"/>
      <c r="G6" s="25"/>
      <c r="H6" s="25">
        <f t="shared" si="0"/>
        <v>0</v>
      </c>
    </row>
    <row r="7" spans="1:8" ht="31.5" customHeight="1">
      <c r="A7" s="28">
        <v>1</v>
      </c>
      <c r="B7" s="30" t="s">
        <v>109</v>
      </c>
      <c r="C7" s="25"/>
      <c r="D7" s="25"/>
      <c r="E7" s="25"/>
      <c r="F7" s="25"/>
      <c r="G7" s="25">
        <v>698540</v>
      </c>
      <c r="H7" s="25">
        <f t="shared" si="0"/>
        <v>698540</v>
      </c>
    </row>
    <row r="8" spans="1:8" ht="12.75">
      <c r="A8" s="28">
        <v>2</v>
      </c>
      <c r="B8" s="26" t="s">
        <v>110</v>
      </c>
      <c r="C8" s="25">
        <v>0</v>
      </c>
      <c r="D8" s="25"/>
      <c r="E8" s="25"/>
      <c r="F8" s="25"/>
      <c r="G8" s="25"/>
      <c r="H8" s="25">
        <f t="shared" si="0"/>
        <v>0</v>
      </c>
    </row>
    <row r="9" spans="1:8" ht="20.25" customHeight="1">
      <c r="A9" s="28">
        <v>3</v>
      </c>
      <c r="B9" s="30" t="s">
        <v>111</v>
      </c>
      <c r="C9" s="25"/>
      <c r="D9" s="25"/>
      <c r="E9" s="25"/>
      <c r="F9" s="25"/>
      <c r="G9" s="25"/>
      <c r="H9" s="25">
        <f t="shared" si="0"/>
        <v>0</v>
      </c>
    </row>
    <row r="10" spans="1:8" ht="12.75">
      <c r="A10" s="28">
        <v>4</v>
      </c>
      <c r="B10" s="26" t="s">
        <v>112</v>
      </c>
      <c r="C10" s="25">
        <v>0</v>
      </c>
      <c r="D10" s="25">
        <f>SUM(D4:D9)</f>
        <v>0</v>
      </c>
      <c r="E10" s="25"/>
      <c r="F10" s="25"/>
      <c r="G10" s="25"/>
      <c r="H10" s="25">
        <f t="shared" si="0"/>
        <v>0</v>
      </c>
    </row>
    <row r="11" spans="1:8" ht="12.75">
      <c r="A11" s="31" t="s">
        <v>30</v>
      </c>
      <c r="B11" s="29" t="s">
        <v>168</v>
      </c>
      <c r="C11" s="32">
        <f>C4+C6</f>
        <v>3957000</v>
      </c>
      <c r="D11" s="32">
        <v>0</v>
      </c>
      <c r="E11" s="32"/>
      <c r="F11" s="32">
        <f>SUM(F4:F10)</f>
        <v>416796</v>
      </c>
      <c r="G11" s="32">
        <f>SUM(G4:G10)</f>
        <v>698540</v>
      </c>
      <c r="H11" s="32">
        <f>SUM(H4:H10)</f>
        <v>5072336</v>
      </c>
    </row>
    <row r="12" spans="1:10" ht="12.75">
      <c r="A12" s="28">
        <v>1</v>
      </c>
      <c r="B12" s="26" t="s">
        <v>109</v>
      </c>
      <c r="C12" s="25"/>
      <c r="D12" s="25"/>
      <c r="E12" s="25"/>
      <c r="F12" s="25"/>
      <c r="G12" s="25">
        <v>470316</v>
      </c>
      <c r="H12" s="25">
        <f>G12</f>
        <v>470316</v>
      </c>
      <c r="J12" s="76"/>
    </row>
    <row r="13" spans="1:8" ht="12.75">
      <c r="A13" s="28">
        <v>2</v>
      </c>
      <c r="B13" s="26" t="s">
        <v>114</v>
      </c>
      <c r="C13" s="25"/>
      <c r="D13" s="25"/>
      <c r="E13" s="25"/>
      <c r="F13" s="25"/>
      <c r="G13" s="25"/>
      <c r="H13" s="25"/>
    </row>
    <row r="14" spans="1:8" ht="12.75">
      <c r="A14" s="28">
        <v>3</v>
      </c>
      <c r="B14" s="26" t="s">
        <v>255</v>
      </c>
      <c r="C14" s="25">
        <v>40539000</v>
      </c>
      <c r="D14" s="25"/>
      <c r="E14" s="25"/>
      <c r="F14" s="25"/>
      <c r="G14" s="25"/>
      <c r="H14" s="25">
        <f>C14</f>
        <v>40539000</v>
      </c>
    </row>
    <row r="15" spans="1:8" ht="12.75">
      <c r="A15" s="28">
        <v>4</v>
      </c>
      <c r="B15" s="26" t="s">
        <v>115</v>
      </c>
      <c r="C15" s="25"/>
      <c r="D15" s="25"/>
      <c r="E15" s="25"/>
      <c r="F15" s="25"/>
      <c r="G15" s="25"/>
      <c r="H15" s="25"/>
    </row>
    <row r="16" spans="1:8" ht="12.75">
      <c r="A16" s="31" t="s">
        <v>77</v>
      </c>
      <c r="B16" s="29" t="s">
        <v>254</v>
      </c>
      <c r="C16" s="32">
        <f>C11+C14</f>
        <v>44496000</v>
      </c>
      <c r="D16" s="25"/>
      <c r="E16" s="25"/>
      <c r="F16" s="32">
        <v>1115336</v>
      </c>
      <c r="G16" s="32">
        <f>G12</f>
        <v>470316</v>
      </c>
      <c r="H16" s="32">
        <f>H11+H12+H13+H14</f>
        <v>46081652</v>
      </c>
    </row>
    <row r="17" spans="1:8" ht="12.75">
      <c r="A17" s="28">
        <v>1</v>
      </c>
      <c r="B17" s="26" t="s">
        <v>109</v>
      </c>
      <c r="C17" s="25"/>
      <c r="D17" s="25"/>
      <c r="E17" s="25"/>
      <c r="F17" s="25"/>
      <c r="G17" s="25">
        <v>132756</v>
      </c>
      <c r="H17" s="25">
        <f>G17</f>
        <v>132756</v>
      </c>
    </row>
    <row r="18" spans="1:8" ht="12.75">
      <c r="A18" s="28">
        <v>2</v>
      </c>
      <c r="B18" s="26" t="s">
        <v>114</v>
      </c>
      <c r="C18" s="25"/>
      <c r="D18" s="25"/>
      <c r="E18" s="25"/>
      <c r="F18" s="25"/>
      <c r="G18" s="25"/>
      <c r="H18" s="25"/>
    </row>
    <row r="19" spans="1:8" ht="12.75">
      <c r="A19" s="28">
        <v>3</v>
      </c>
      <c r="B19" s="26" t="s">
        <v>255</v>
      </c>
      <c r="C19" s="25">
        <v>0</v>
      </c>
      <c r="D19" s="25"/>
      <c r="E19" s="25"/>
      <c r="F19" s="25"/>
      <c r="G19" s="25"/>
      <c r="H19" s="25">
        <f>C19</f>
        <v>0</v>
      </c>
    </row>
    <row r="20" spans="1:8" ht="12.75">
      <c r="A20" s="28">
        <v>4</v>
      </c>
      <c r="B20" s="26" t="s">
        <v>115</v>
      </c>
      <c r="C20" s="25"/>
      <c r="D20" s="25"/>
      <c r="E20" s="25"/>
      <c r="F20" s="25"/>
      <c r="G20" s="25"/>
      <c r="H20" s="25"/>
    </row>
    <row r="21" spans="1:8" ht="12.75">
      <c r="A21" s="31" t="s">
        <v>258</v>
      </c>
      <c r="B21" s="29" t="s">
        <v>283</v>
      </c>
      <c r="C21" s="32">
        <f>C16+C19</f>
        <v>44496000</v>
      </c>
      <c r="D21" s="25"/>
      <c r="E21" s="25"/>
      <c r="F21" s="32">
        <f>F16+G16+G17</f>
        <v>1718408</v>
      </c>
      <c r="G21" s="32">
        <f>G17</f>
        <v>132756</v>
      </c>
      <c r="H21" s="32">
        <f>H16+H17+H18+H19+606</f>
        <v>46215014</v>
      </c>
    </row>
    <row r="22" spans="1:8" ht="12.75">
      <c r="A22" s="28">
        <v>1</v>
      </c>
      <c r="B22" s="26" t="s">
        <v>109</v>
      </c>
      <c r="C22" s="25"/>
      <c r="D22" s="25"/>
      <c r="E22" s="25"/>
      <c r="F22" s="25"/>
      <c r="G22" s="25">
        <v>2433756</v>
      </c>
      <c r="H22" s="25">
        <f>G22</f>
        <v>2433756</v>
      </c>
    </row>
    <row r="23" spans="1:8" ht="12.75">
      <c r="A23" s="28">
        <v>2</v>
      </c>
      <c r="B23" s="26" t="s">
        <v>114</v>
      </c>
      <c r="C23" s="25"/>
      <c r="D23" s="25"/>
      <c r="E23" s="25"/>
      <c r="F23" s="25"/>
      <c r="G23" s="25"/>
      <c r="H23" s="25"/>
    </row>
    <row r="24" spans="1:8" ht="12.75">
      <c r="A24" s="28">
        <v>3</v>
      </c>
      <c r="B24" s="26" t="s">
        <v>255</v>
      </c>
      <c r="C24" s="25">
        <v>0</v>
      </c>
      <c r="D24" s="25"/>
      <c r="E24" s="25" t="s">
        <v>257</v>
      </c>
      <c r="F24" s="25"/>
      <c r="G24" s="25"/>
      <c r="H24" s="25">
        <f>C24</f>
        <v>0</v>
      </c>
    </row>
    <row r="25" spans="1:8" ht="12.75">
      <c r="A25" s="28">
        <v>4</v>
      </c>
      <c r="B25" s="26" t="s">
        <v>115</v>
      </c>
      <c r="C25" s="25"/>
      <c r="D25" s="25"/>
      <c r="E25" s="25"/>
      <c r="F25" s="25"/>
      <c r="G25" s="25"/>
      <c r="H25" s="25"/>
    </row>
    <row r="26" spans="1:8" ht="12.75">
      <c r="A26" s="31" t="s">
        <v>258</v>
      </c>
      <c r="B26" s="29" t="s">
        <v>285</v>
      </c>
      <c r="C26" s="32">
        <f>C21+C24</f>
        <v>44496000</v>
      </c>
      <c r="D26" s="25"/>
      <c r="E26" s="25"/>
      <c r="F26" s="32">
        <v>1719014</v>
      </c>
      <c r="G26" s="32">
        <f>G22</f>
        <v>2433756</v>
      </c>
      <c r="H26" s="32">
        <f>C26+F26+G26</f>
        <v>48648770</v>
      </c>
    </row>
    <row r="27" spans="2:8" ht="12.75">
      <c r="B27" s="26" t="s">
        <v>109</v>
      </c>
      <c r="C27" s="25"/>
      <c r="D27" s="25"/>
      <c r="E27" s="25"/>
      <c r="F27" s="25">
        <v>4152770</v>
      </c>
      <c r="G27" s="25">
        <v>94010</v>
      </c>
      <c r="H27" s="25">
        <f>G27</f>
        <v>94010</v>
      </c>
    </row>
    <row r="28" spans="2:8" ht="12.75">
      <c r="B28" s="26" t="s">
        <v>114</v>
      </c>
      <c r="C28" s="25"/>
      <c r="D28" s="25"/>
      <c r="E28" s="25"/>
      <c r="F28" s="25"/>
      <c r="G28" s="25"/>
      <c r="H28" s="25"/>
    </row>
    <row r="29" spans="2:8" ht="12.75">
      <c r="B29" s="26" t="s">
        <v>255</v>
      </c>
      <c r="C29" s="25">
        <v>0</v>
      </c>
      <c r="D29" s="25"/>
      <c r="E29" s="25"/>
      <c r="F29" s="25"/>
      <c r="G29" s="25"/>
      <c r="H29" s="25">
        <f>C29</f>
        <v>0</v>
      </c>
    </row>
    <row r="30" spans="2:8" ht="12.75">
      <c r="B30" s="26" t="s">
        <v>115</v>
      </c>
      <c r="C30" s="25"/>
      <c r="D30" s="25"/>
      <c r="E30" s="25"/>
      <c r="F30" s="25"/>
      <c r="G30" s="25"/>
      <c r="H30" s="25"/>
    </row>
    <row r="31" spans="2:8" ht="12.75">
      <c r="B31" s="29" t="s">
        <v>293</v>
      </c>
      <c r="C31" s="32">
        <f>C26+C29</f>
        <v>44496000</v>
      </c>
      <c r="D31" s="25"/>
      <c r="E31" s="25"/>
      <c r="F31" s="32">
        <f>F27</f>
        <v>4152770</v>
      </c>
      <c r="G31" s="32">
        <f>G27</f>
        <v>94010</v>
      </c>
      <c r="H31" s="32">
        <f>C31+F31+G31</f>
        <v>48742780</v>
      </c>
    </row>
  </sheetData>
  <sheetProtection/>
  <mergeCells count="1">
    <mergeCell ref="B2:H2"/>
  </mergeCells>
  <printOptions/>
  <pageMargins left="0.2" right="0.75" top="0.53" bottom="0.36" header="0.5" footer="0.3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6">
      <selection activeCell="K51" sqref="K51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8.57421875" style="0" customWidth="1"/>
    <col min="4" max="4" width="16.421875" style="0" customWidth="1"/>
    <col min="5" max="5" width="8.421875" style="0" customWidth="1"/>
    <col min="6" max="6" width="0.13671875" style="0" customWidth="1"/>
    <col min="7" max="8" width="13.421875" style="0" customWidth="1"/>
  </cols>
  <sheetData>
    <row r="1" spans="1:9" ht="12.75" customHeight="1">
      <c r="A1" s="144" t="s">
        <v>169</v>
      </c>
      <c r="B1" s="144"/>
      <c r="C1" s="144"/>
      <c r="F1" s="34"/>
      <c r="G1" s="145" t="s">
        <v>170</v>
      </c>
      <c r="H1" s="146"/>
      <c r="I1" s="147"/>
    </row>
    <row r="2" spans="1:9" ht="12.75">
      <c r="A2" s="144" t="s">
        <v>171</v>
      </c>
      <c r="B2" s="144"/>
      <c r="C2" s="144"/>
      <c r="F2" s="34"/>
      <c r="G2" s="148"/>
      <c r="H2" s="149"/>
      <c r="I2" s="150"/>
    </row>
    <row r="3" spans="6:9" ht="13.5" thickBot="1">
      <c r="F3" s="34"/>
      <c r="G3" s="151"/>
      <c r="H3" s="152"/>
      <c r="I3" s="153"/>
    </row>
    <row r="4" spans="6:9" ht="13.5" thickBot="1">
      <c r="F4" s="34"/>
      <c r="G4" s="77"/>
      <c r="H4" s="77"/>
      <c r="I4" s="77"/>
    </row>
    <row r="5" spans="1:9" ht="13.5" thickBot="1">
      <c r="A5" s="97" t="s">
        <v>172</v>
      </c>
      <c r="B5" s="133" t="s">
        <v>164</v>
      </c>
      <c r="C5" s="133"/>
      <c r="D5" s="133"/>
      <c r="E5" s="26"/>
      <c r="F5" s="34"/>
      <c r="G5" s="154" t="s">
        <v>173</v>
      </c>
      <c r="H5" s="155"/>
      <c r="I5" s="45"/>
    </row>
    <row r="6" spans="1:9" ht="13.5" thickBot="1">
      <c r="A6" s="133" t="s">
        <v>241</v>
      </c>
      <c r="B6" s="133"/>
      <c r="C6" s="133"/>
      <c r="D6" s="133"/>
      <c r="E6" s="26"/>
      <c r="F6" s="34"/>
      <c r="G6" s="156">
        <v>2013</v>
      </c>
      <c r="H6" s="157"/>
      <c r="I6" s="58"/>
    </row>
    <row r="7" spans="1:8" ht="13.5" thickBot="1">
      <c r="A7" s="26"/>
      <c r="B7" s="26"/>
      <c r="C7" s="26"/>
      <c r="D7" s="26"/>
      <c r="E7" s="26"/>
      <c r="F7" s="34"/>
      <c r="G7" s="34"/>
      <c r="H7" s="34"/>
    </row>
    <row r="8" spans="1:8" ht="15.75" thickBot="1">
      <c r="A8" s="26"/>
      <c r="B8" s="142" t="s">
        <v>174</v>
      </c>
      <c r="C8" s="142"/>
      <c r="D8" s="26"/>
      <c r="E8" s="26"/>
      <c r="G8" s="78" t="s">
        <v>175</v>
      </c>
      <c r="H8" s="78" t="s">
        <v>176</v>
      </c>
    </row>
    <row r="9" spans="1:8" ht="13.5" thickBot="1">
      <c r="A9" s="143" t="s">
        <v>177</v>
      </c>
      <c r="B9" s="143"/>
      <c r="C9" s="99"/>
      <c r="D9" s="99"/>
      <c r="E9" s="26"/>
      <c r="G9" s="79">
        <v>3330000</v>
      </c>
      <c r="H9" s="79">
        <v>3330000</v>
      </c>
    </row>
    <row r="10" spans="1:8" ht="13.5" thickBot="1">
      <c r="A10" s="143" t="s">
        <v>178</v>
      </c>
      <c r="B10" s="143"/>
      <c r="C10" s="99"/>
      <c r="D10" s="99"/>
      <c r="E10" s="26"/>
      <c r="G10" s="80">
        <v>3179889</v>
      </c>
      <c r="H10" s="79">
        <v>3179889</v>
      </c>
    </row>
    <row r="11" spans="1:8" ht="13.5" thickBot="1">
      <c r="A11" s="100" t="s">
        <v>179</v>
      </c>
      <c r="B11" s="100"/>
      <c r="C11" s="99"/>
      <c r="D11" s="99"/>
      <c r="E11" s="26"/>
      <c r="G11" s="81"/>
      <c r="H11" s="82">
        <f>H19+H26</f>
        <v>410903</v>
      </c>
    </row>
    <row r="12" spans="1:8" ht="13.5" thickBot="1">
      <c r="A12" s="140" t="s">
        <v>180</v>
      </c>
      <c r="B12" s="140"/>
      <c r="C12" s="140"/>
      <c r="D12" s="140"/>
      <c r="E12" s="140"/>
      <c r="G12" s="81"/>
      <c r="H12" s="83" t="s">
        <v>181</v>
      </c>
    </row>
    <row r="13" spans="1:8" ht="13.5" thickBot="1">
      <c r="A13" s="140" t="s">
        <v>182</v>
      </c>
      <c r="B13" s="140"/>
      <c r="C13" s="140"/>
      <c r="D13" s="140"/>
      <c r="E13" s="140"/>
      <c r="G13" s="81"/>
      <c r="H13" s="83" t="s">
        <v>183</v>
      </c>
    </row>
    <row r="14" spans="1:8" ht="22.5" customHeight="1" thickBot="1">
      <c r="A14" s="139" t="s">
        <v>184</v>
      </c>
      <c r="B14" s="139"/>
      <c r="C14" s="139"/>
      <c r="D14" s="139"/>
      <c r="E14" s="139"/>
      <c r="G14" s="81"/>
      <c r="H14" s="83" t="s">
        <v>185</v>
      </c>
    </row>
    <row r="15" spans="1:8" ht="13.5" thickBot="1">
      <c r="A15" s="140" t="s">
        <v>186</v>
      </c>
      <c r="B15" s="140"/>
      <c r="C15" s="140"/>
      <c r="D15" s="140"/>
      <c r="E15" s="140"/>
      <c r="G15" s="81"/>
      <c r="H15" s="83" t="s">
        <v>187</v>
      </c>
    </row>
    <row r="16" spans="1:8" ht="13.5" thickBot="1">
      <c r="A16" s="140" t="s">
        <v>188</v>
      </c>
      <c r="B16" s="140"/>
      <c r="C16" s="140"/>
      <c r="D16" s="140"/>
      <c r="E16" s="140"/>
      <c r="G16" s="81"/>
      <c r="H16" s="83" t="s">
        <v>189</v>
      </c>
    </row>
    <row r="17" spans="1:8" ht="13.5" thickBot="1">
      <c r="A17" s="140" t="s">
        <v>190</v>
      </c>
      <c r="B17" s="140"/>
      <c r="C17" s="140"/>
      <c r="D17" s="140"/>
      <c r="E17" s="140"/>
      <c r="G17" s="81"/>
      <c r="H17" s="83" t="s">
        <v>191</v>
      </c>
    </row>
    <row r="18" spans="1:8" ht="24" customHeight="1" thickBot="1">
      <c r="A18" s="139" t="s">
        <v>192</v>
      </c>
      <c r="B18" s="139"/>
      <c r="C18" s="139"/>
      <c r="D18" s="139"/>
      <c r="E18" s="139"/>
      <c r="G18" s="81"/>
      <c r="H18" s="83" t="s">
        <v>193</v>
      </c>
    </row>
    <row r="19" spans="1:8" ht="13.5" thickBot="1">
      <c r="A19" s="140" t="s">
        <v>194</v>
      </c>
      <c r="B19" s="140"/>
      <c r="C19" s="140"/>
      <c r="D19" s="140"/>
      <c r="E19" s="140"/>
      <c r="G19" s="81"/>
      <c r="H19" s="104">
        <v>0</v>
      </c>
    </row>
    <row r="20" spans="1:8" ht="13.5" thickBot="1">
      <c r="A20" s="140" t="s">
        <v>195</v>
      </c>
      <c r="B20" s="140"/>
      <c r="C20" s="140"/>
      <c r="D20" s="140"/>
      <c r="E20" s="140"/>
      <c r="G20" s="81"/>
      <c r="H20" s="83" t="s">
        <v>196</v>
      </c>
    </row>
    <row r="21" spans="1:8" ht="23.25" customHeight="1" thickBot="1">
      <c r="A21" s="139" t="s">
        <v>197</v>
      </c>
      <c r="B21" s="139"/>
      <c r="C21" s="139"/>
      <c r="D21" s="139"/>
      <c r="E21" s="139"/>
      <c r="G21" s="81"/>
      <c r="H21" s="83" t="s">
        <v>198</v>
      </c>
    </row>
    <row r="22" spans="1:8" ht="13.5" thickBot="1">
      <c r="A22" s="140" t="s">
        <v>199</v>
      </c>
      <c r="B22" s="140"/>
      <c r="C22" s="140"/>
      <c r="D22" s="140"/>
      <c r="E22" s="140"/>
      <c r="G22" s="81"/>
      <c r="H22" s="83" t="s">
        <v>200</v>
      </c>
    </row>
    <row r="23" spans="1:8" ht="13.5" thickBot="1">
      <c r="A23" s="140" t="s">
        <v>201</v>
      </c>
      <c r="B23" s="140"/>
      <c r="C23" s="140"/>
      <c r="D23" s="140"/>
      <c r="E23" s="140"/>
      <c r="G23" s="81"/>
      <c r="H23" s="83" t="s">
        <v>202</v>
      </c>
    </row>
    <row r="24" spans="1:8" ht="13.5" thickBot="1">
      <c r="A24" s="141" t="s">
        <v>203</v>
      </c>
      <c r="B24" s="141"/>
      <c r="C24" s="141"/>
      <c r="D24" s="141"/>
      <c r="E24" s="141"/>
      <c r="G24" s="81"/>
      <c r="H24" s="83" t="s">
        <v>204</v>
      </c>
    </row>
    <row r="25" spans="1:8" ht="13.5" thickBot="1">
      <c r="A25" s="140" t="s">
        <v>205</v>
      </c>
      <c r="B25" s="140"/>
      <c r="C25" s="140"/>
      <c r="D25" s="140"/>
      <c r="E25" s="140"/>
      <c r="G25" s="81"/>
      <c r="H25" s="83" t="s">
        <v>206</v>
      </c>
    </row>
    <row r="26" spans="1:8" ht="13.5" thickBot="1">
      <c r="A26" s="140" t="s">
        <v>207</v>
      </c>
      <c r="B26" s="140"/>
      <c r="C26" s="140"/>
      <c r="D26" s="140"/>
      <c r="E26" s="140"/>
      <c r="G26" s="81"/>
      <c r="H26" s="82">
        <v>410903</v>
      </c>
    </row>
    <row r="27" spans="1:8" ht="23.25" customHeight="1" thickBot="1">
      <c r="A27" s="139" t="s">
        <v>208</v>
      </c>
      <c r="B27" s="139"/>
      <c r="C27" s="139"/>
      <c r="D27" s="139"/>
      <c r="E27" s="139"/>
      <c r="G27" s="81"/>
      <c r="H27" s="82">
        <v>0</v>
      </c>
    </row>
    <row r="28" spans="1:8" ht="13.5" thickBot="1">
      <c r="A28" s="140" t="s">
        <v>209</v>
      </c>
      <c r="B28" s="140"/>
      <c r="C28" s="140"/>
      <c r="D28" s="140"/>
      <c r="E28" s="140"/>
      <c r="G28" s="81"/>
      <c r="H28" s="83" t="s">
        <v>210</v>
      </c>
    </row>
    <row r="29" spans="1:8" ht="21.75" customHeight="1" thickBot="1">
      <c r="A29" s="139" t="s">
        <v>211</v>
      </c>
      <c r="B29" s="139"/>
      <c r="C29" s="139"/>
      <c r="D29" s="139"/>
      <c r="E29" s="139"/>
      <c r="G29" s="81"/>
      <c r="H29" s="83" t="s">
        <v>212</v>
      </c>
    </row>
    <row r="30" spans="1:8" ht="13.5" thickBot="1">
      <c r="A30" s="140" t="s">
        <v>213</v>
      </c>
      <c r="B30" s="140"/>
      <c r="C30" s="140"/>
      <c r="D30" s="140"/>
      <c r="E30" s="140"/>
      <c r="G30" s="81"/>
      <c r="H30" s="83" t="s">
        <v>214</v>
      </c>
    </row>
    <row r="31" spans="1:5" ht="13.5" thickBot="1">
      <c r="A31" s="134" t="s">
        <v>215</v>
      </c>
      <c r="B31" s="134"/>
      <c r="C31" s="134"/>
      <c r="D31" s="26"/>
      <c r="E31" s="26"/>
    </row>
    <row r="32" spans="1:8" ht="13.5" thickBot="1">
      <c r="A32" s="37" t="s">
        <v>216</v>
      </c>
      <c r="B32" s="26"/>
      <c r="C32" s="26"/>
      <c r="D32" s="26"/>
      <c r="E32" s="26"/>
      <c r="G32" s="84" t="s">
        <v>217</v>
      </c>
      <c r="H32" s="84" t="s">
        <v>218</v>
      </c>
    </row>
    <row r="33" spans="1:8" ht="13.5" thickBot="1">
      <c r="A33" s="26" t="s">
        <v>219</v>
      </c>
      <c r="B33" s="26"/>
      <c r="C33" s="26"/>
      <c r="D33" s="26"/>
      <c r="E33" s="26"/>
      <c r="G33" s="85">
        <f>G9-G10</f>
        <v>150111</v>
      </c>
      <c r="H33" s="79">
        <f>H9-H10+H11</f>
        <v>561014</v>
      </c>
    </row>
    <row r="34" spans="1:8" ht="13.5" thickBot="1">
      <c r="A34" s="137" t="s">
        <v>220</v>
      </c>
      <c r="B34" s="137"/>
      <c r="C34" s="137"/>
      <c r="D34" s="137"/>
      <c r="E34" s="26"/>
      <c r="G34" s="86"/>
      <c r="H34" s="83">
        <v>0</v>
      </c>
    </row>
    <row r="35" spans="1:8" ht="13.5" thickBot="1">
      <c r="A35" s="137" t="s">
        <v>221</v>
      </c>
      <c r="B35" s="137"/>
      <c r="C35" s="137"/>
      <c r="D35" s="137"/>
      <c r="E35" s="26"/>
      <c r="G35" s="86"/>
      <c r="H35" s="83">
        <v>0</v>
      </c>
    </row>
    <row r="36" spans="1:8" ht="13.5" thickBot="1">
      <c r="A36" s="137" t="s">
        <v>222</v>
      </c>
      <c r="B36" s="137"/>
      <c r="C36" s="137"/>
      <c r="D36" s="137"/>
      <c r="E36" s="26"/>
      <c r="G36" s="86"/>
      <c r="H36" s="83">
        <v>0</v>
      </c>
    </row>
    <row r="37" spans="1:8" ht="13.5" thickBot="1">
      <c r="A37" s="138" t="s">
        <v>223</v>
      </c>
      <c r="B37" s="138"/>
      <c r="C37" s="138"/>
      <c r="D37" s="138"/>
      <c r="E37" s="26"/>
      <c r="G37" s="87" t="s">
        <v>224</v>
      </c>
      <c r="H37" s="83">
        <v>0</v>
      </c>
    </row>
    <row r="38" spans="1:8" ht="13.5" thickBot="1">
      <c r="A38" s="138" t="s">
        <v>225</v>
      </c>
      <c r="B38" s="138"/>
      <c r="C38" s="138"/>
      <c r="D38" s="138"/>
      <c r="E38" s="26"/>
      <c r="G38" s="88"/>
      <c r="H38" s="103">
        <v>0</v>
      </c>
    </row>
    <row r="39" spans="1:8" ht="13.5" thickBot="1">
      <c r="A39" s="133" t="s">
        <v>226</v>
      </c>
      <c r="B39" s="133"/>
      <c r="C39" s="133"/>
      <c r="D39" s="98"/>
      <c r="E39" s="26"/>
      <c r="G39" s="81"/>
      <c r="H39" s="104">
        <f>H33</f>
        <v>561014</v>
      </c>
    </row>
    <row r="40" spans="1:8" ht="13.5" thickBot="1">
      <c r="A40" s="133" t="s">
        <v>227</v>
      </c>
      <c r="B40" s="133"/>
      <c r="C40" s="98"/>
      <c r="D40" s="98"/>
      <c r="E40" s="26"/>
      <c r="G40" s="89"/>
      <c r="H40" s="105">
        <f>H39*10%</f>
        <v>56101.4</v>
      </c>
    </row>
    <row r="41" spans="1:8" ht="13.5" thickBot="1">
      <c r="A41" s="133" t="s">
        <v>228</v>
      </c>
      <c r="B41" s="133"/>
      <c r="C41" s="133"/>
      <c r="D41" s="98"/>
      <c r="E41" s="26"/>
      <c r="G41" s="79"/>
      <c r="H41" s="104">
        <v>0</v>
      </c>
    </row>
    <row r="42" spans="1:8" ht="13.5" thickBot="1">
      <c r="A42" s="133" t="s">
        <v>229</v>
      </c>
      <c r="B42" s="133"/>
      <c r="C42" s="133"/>
      <c r="D42" s="133"/>
      <c r="E42" s="26"/>
      <c r="G42" s="90"/>
      <c r="H42" s="104">
        <v>0</v>
      </c>
    </row>
    <row r="43" spans="1:8" ht="13.5" thickBot="1">
      <c r="A43" s="133" t="s">
        <v>230</v>
      </c>
      <c r="B43" s="133"/>
      <c r="C43" s="133"/>
      <c r="D43" s="133"/>
      <c r="E43" s="26"/>
      <c r="G43" s="91"/>
      <c r="H43" s="105">
        <v>0</v>
      </c>
    </row>
    <row r="44" spans="1:8" ht="13.5" thickBot="1">
      <c r="A44" s="133" t="s">
        <v>231</v>
      </c>
      <c r="B44" s="133"/>
      <c r="C44" s="133"/>
      <c r="D44" s="98"/>
      <c r="E44" s="26"/>
      <c r="G44" s="91"/>
      <c r="H44" s="104">
        <v>0</v>
      </c>
    </row>
    <row r="45" spans="1:8" ht="13.5" thickBot="1">
      <c r="A45" s="133" t="s">
        <v>232</v>
      </c>
      <c r="B45" s="133"/>
      <c r="C45" s="133"/>
      <c r="D45" s="98"/>
      <c r="E45" s="26"/>
      <c r="G45" s="91"/>
      <c r="H45" s="104">
        <v>0</v>
      </c>
    </row>
    <row r="46" spans="1:8" ht="13.5" thickBot="1">
      <c r="A46" s="135" t="s">
        <v>233</v>
      </c>
      <c r="B46" s="135"/>
      <c r="C46" s="135"/>
      <c r="D46" s="135"/>
      <c r="E46" s="26"/>
      <c r="G46" s="92"/>
      <c r="H46" s="106">
        <v>0</v>
      </c>
    </row>
    <row r="47" spans="1:8" ht="13.5" thickBot="1">
      <c r="A47" s="136" t="s">
        <v>234</v>
      </c>
      <c r="B47" s="136"/>
      <c r="C47" s="136"/>
      <c r="D47" s="26"/>
      <c r="E47" s="26"/>
      <c r="H47" s="22"/>
    </row>
    <row r="48" spans="1:8" ht="13.5" thickBot="1">
      <c r="A48" s="134" t="s">
        <v>235</v>
      </c>
      <c r="B48" s="134"/>
      <c r="C48" s="134"/>
      <c r="D48" s="134"/>
      <c r="E48" s="26"/>
      <c r="G48" s="79">
        <f>G49+G50+G51+G52</f>
        <v>57044</v>
      </c>
      <c r="H48" s="79">
        <f>H49+H50+H51+H52</f>
        <v>57044</v>
      </c>
    </row>
    <row r="49" spans="1:8" ht="13.5" thickBot="1">
      <c r="A49" s="101" t="s">
        <v>236</v>
      </c>
      <c r="B49" s="101"/>
      <c r="C49" s="101"/>
      <c r="D49" s="101"/>
      <c r="E49" s="26"/>
      <c r="G49" s="79">
        <v>0</v>
      </c>
      <c r="H49" s="79">
        <v>0</v>
      </c>
    </row>
    <row r="50" spans="1:8" ht="13.5" thickBot="1">
      <c r="A50" s="101" t="s">
        <v>237</v>
      </c>
      <c r="B50" s="101"/>
      <c r="C50" s="101"/>
      <c r="D50" s="101"/>
      <c r="E50" s="26"/>
      <c r="G50" s="84">
        <v>0</v>
      </c>
      <c r="H50" s="84">
        <v>0</v>
      </c>
    </row>
    <row r="51" spans="1:8" ht="13.5" thickBot="1">
      <c r="A51" s="102" t="s">
        <v>238</v>
      </c>
      <c r="B51" s="102"/>
      <c r="C51" s="101"/>
      <c r="D51" s="101"/>
      <c r="E51" s="26"/>
      <c r="F51">
        <v>220</v>
      </c>
      <c r="G51" s="79">
        <v>41806</v>
      </c>
      <c r="H51" s="79">
        <v>41806</v>
      </c>
    </row>
    <row r="52" spans="1:8" ht="13.5" thickBot="1">
      <c r="A52" s="101" t="s">
        <v>239</v>
      </c>
      <c r="B52" s="101"/>
      <c r="C52" s="101"/>
      <c r="D52" s="101"/>
      <c r="E52" s="26"/>
      <c r="G52" s="93">
        <v>15238</v>
      </c>
      <c r="H52" s="93">
        <v>15238</v>
      </c>
    </row>
    <row r="53" spans="1:8" ht="13.5" thickBot="1">
      <c r="A53" s="133" t="s">
        <v>240</v>
      </c>
      <c r="B53" s="133"/>
      <c r="C53" s="133"/>
      <c r="D53" s="133"/>
      <c r="E53" s="26"/>
      <c r="G53" s="94"/>
      <c r="H53" s="104"/>
    </row>
  </sheetData>
  <sheetProtection/>
  <mergeCells count="46">
    <mergeCell ref="A1:C1"/>
    <mergeCell ref="G1:I3"/>
    <mergeCell ref="A2:C2"/>
    <mergeCell ref="B5:D5"/>
    <mergeCell ref="G5:H5"/>
    <mergeCell ref="A6:D6"/>
    <mergeCell ref="G6:H6"/>
    <mergeCell ref="B8:C8"/>
    <mergeCell ref="A9:B9"/>
    <mergeCell ref="A10:B10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C31"/>
    <mergeCell ref="A34:D34"/>
    <mergeCell ref="A35:D35"/>
    <mergeCell ref="A36:D36"/>
    <mergeCell ref="A37:D37"/>
    <mergeCell ref="A38:D38"/>
    <mergeCell ref="A39:C39"/>
    <mergeCell ref="A40:B40"/>
    <mergeCell ref="A41:C41"/>
    <mergeCell ref="A42:D42"/>
    <mergeCell ref="A43:D43"/>
    <mergeCell ref="A48:D48"/>
    <mergeCell ref="A53:D53"/>
    <mergeCell ref="A44:C44"/>
    <mergeCell ref="A45:C45"/>
    <mergeCell ref="A46:D46"/>
    <mergeCell ref="A47:C47"/>
  </mergeCells>
  <printOptions/>
  <pageMargins left="0.75" right="0.75" top="0.25" bottom="0.42" header="0.25" footer="0.3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2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3.57421875" style="0" customWidth="1"/>
    <col min="2" max="2" width="12.28125" style="0" customWidth="1"/>
    <col min="3" max="3" width="11.421875" style="0" customWidth="1"/>
    <col min="4" max="4" width="8.140625" style="0" customWidth="1"/>
    <col min="5" max="5" width="12.00390625" style="0" customWidth="1"/>
    <col min="6" max="6" width="11.00390625" style="0" customWidth="1"/>
    <col min="7" max="7" width="11.28125" style="0" customWidth="1"/>
    <col min="8" max="8" width="10.140625" style="0" customWidth="1"/>
    <col min="9" max="9" width="11.57421875" style="0" customWidth="1"/>
    <col min="10" max="10" width="11.28125" style="0" customWidth="1"/>
  </cols>
  <sheetData>
    <row r="4" ht="12.75" customHeight="1">
      <c r="A4" s="95" t="s">
        <v>251</v>
      </c>
    </row>
    <row r="5" spans="3:6" ht="12.75" customHeight="1">
      <c r="C5" s="158" t="s">
        <v>294</v>
      </c>
      <c r="D5" s="158"/>
      <c r="E5" s="158"/>
      <c r="F5" s="158"/>
    </row>
    <row r="6" ht="12.75" customHeight="1"/>
    <row r="7" ht="12.75" customHeight="1"/>
    <row r="8" spans="1:10" ht="51" customHeight="1">
      <c r="A8" s="26" t="s">
        <v>243</v>
      </c>
      <c r="B8" s="96" t="s">
        <v>295</v>
      </c>
      <c r="C8" s="26" t="s">
        <v>256</v>
      </c>
      <c r="D8" s="96" t="s">
        <v>244</v>
      </c>
      <c r="E8" s="96" t="s">
        <v>296</v>
      </c>
      <c r="F8" s="96" t="s">
        <v>297</v>
      </c>
      <c r="G8" s="96" t="s">
        <v>298</v>
      </c>
      <c r="H8" s="96" t="s">
        <v>299</v>
      </c>
      <c r="I8" s="96" t="s">
        <v>300</v>
      </c>
      <c r="J8" s="96" t="s">
        <v>301</v>
      </c>
    </row>
    <row r="9" spans="1:10" ht="12.75" customHeight="1">
      <c r="A9" s="26" t="s">
        <v>245</v>
      </c>
      <c r="B9" s="25">
        <v>45536400</v>
      </c>
      <c r="C9" s="25">
        <v>0</v>
      </c>
      <c r="D9" s="25">
        <v>0</v>
      </c>
      <c r="E9" s="25">
        <f>B9+C9</f>
        <v>45536400</v>
      </c>
      <c r="F9" s="25">
        <v>0</v>
      </c>
      <c r="G9" s="25">
        <f>E9-F9</f>
        <v>45536400</v>
      </c>
      <c r="H9" s="25">
        <v>0</v>
      </c>
      <c r="I9" s="25">
        <f>E9-J9</f>
        <v>45536400</v>
      </c>
      <c r="J9" s="25">
        <f>F9+H9</f>
        <v>0</v>
      </c>
    </row>
    <row r="10" spans="1:10" ht="12.75" customHeight="1">
      <c r="A10" s="26" t="s">
        <v>246</v>
      </c>
      <c r="B10" s="25">
        <v>937200</v>
      </c>
      <c r="C10" s="25">
        <v>0</v>
      </c>
      <c r="D10" s="25">
        <v>0</v>
      </c>
      <c r="E10" s="25">
        <f aca="true" t="shared" si="0" ref="E10:E16">B10+C10</f>
        <v>937200</v>
      </c>
      <c r="F10" s="25">
        <v>287157</v>
      </c>
      <c r="G10" s="25">
        <f aca="true" t="shared" si="1" ref="G10:G16">E10-F10</f>
        <v>650043</v>
      </c>
      <c r="H10" s="25">
        <v>0</v>
      </c>
      <c r="I10" s="25">
        <f aca="true" t="shared" si="2" ref="I10:I16">E10-J10</f>
        <v>650043</v>
      </c>
      <c r="J10" s="25">
        <f aca="true" t="shared" si="3" ref="J10:J16">F10+H10</f>
        <v>287157</v>
      </c>
    </row>
    <row r="11" spans="1:10" ht="12.75" customHeight="1">
      <c r="A11" s="26" t="s">
        <v>247</v>
      </c>
      <c r="B11" s="25">
        <v>1963440</v>
      </c>
      <c r="C11" s="25">
        <v>0</v>
      </c>
      <c r="D11" s="25">
        <v>0</v>
      </c>
      <c r="E11" s="25">
        <f t="shared" si="0"/>
        <v>1963440</v>
      </c>
      <c r="F11" s="25">
        <v>439656</v>
      </c>
      <c r="G11" s="25">
        <f t="shared" si="1"/>
        <v>1523784</v>
      </c>
      <c r="H11" s="25">
        <v>15238</v>
      </c>
      <c r="I11" s="25">
        <f t="shared" si="2"/>
        <v>1508546</v>
      </c>
      <c r="J11" s="25">
        <f t="shared" si="3"/>
        <v>454894</v>
      </c>
    </row>
    <row r="12" spans="1:10" ht="12.75" customHeight="1">
      <c r="A12" s="26" t="s">
        <v>248</v>
      </c>
      <c r="B12" s="25">
        <v>27359151</v>
      </c>
      <c r="C12" s="25">
        <v>0</v>
      </c>
      <c r="D12" s="25">
        <v>0</v>
      </c>
      <c r="E12" s="25">
        <f t="shared" si="0"/>
        <v>27359151</v>
      </c>
      <c r="F12" s="25">
        <v>20269277</v>
      </c>
      <c r="G12" s="25">
        <f t="shared" si="1"/>
        <v>7089874</v>
      </c>
      <c r="H12" s="25">
        <v>41806</v>
      </c>
      <c r="I12" s="25">
        <f t="shared" si="2"/>
        <v>7048068</v>
      </c>
      <c r="J12" s="25">
        <f t="shared" si="3"/>
        <v>20311083</v>
      </c>
    </row>
    <row r="13" spans="1:10" ht="12.75" customHeight="1">
      <c r="A13" s="26"/>
      <c r="B13" s="25">
        <v>0</v>
      </c>
      <c r="C13" s="25">
        <v>0</v>
      </c>
      <c r="D13" s="25">
        <v>0</v>
      </c>
      <c r="E13" s="25">
        <f t="shared" si="0"/>
        <v>0</v>
      </c>
      <c r="F13" s="25">
        <v>0</v>
      </c>
      <c r="G13" s="25">
        <f t="shared" si="1"/>
        <v>0</v>
      </c>
      <c r="H13" s="25">
        <v>0</v>
      </c>
      <c r="I13" s="25">
        <f t="shared" si="2"/>
        <v>0</v>
      </c>
      <c r="J13" s="25">
        <f t="shared" si="3"/>
        <v>0</v>
      </c>
    </row>
    <row r="14" spans="1:10" ht="12.75" customHeight="1">
      <c r="A14" s="26"/>
      <c r="B14" s="25">
        <v>0</v>
      </c>
      <c r="C14" s="25">
        <v>0</v>
      </c>
      <c r="D14" s="25">
        <v>0</v>
      </c>
      <c r="E14" s="25">
        <f t="shared" si="0"/>
        <v>0</v>
      </c>
      <c r="F14" s="25">
        <v>0</v>
      </c>
      <c r="G14" s="25">
        <f t="shared" si="1"/>
        <v>0</v>
      </c>
      <c r="H14" s="25">
        <v>0</v>
      </c>
      <c r="I14" s="25">
        <f t="shared" si="2"/>
        <v>0</v>
      </c>
      <c r="J14" s="25">
        <f t="shared" si="3"/>
        <v>0</v>
      </c>
    </row>
    <row r="15" spans="1:10" ht="12.75" customHeight="1">
      <c r="A15" s="26"/>
      <c r="B15" s="25">
        <v>0</v>
      </c>
      <c r="C15" s="25">
        <v>0</v>
      </c>
      <c r="D15" s="25">
        <v>0</v>
      </c>
      <c r="E15" s="25">
        <f t="shared" si="0"/>
        <v>0</v>
      </c>
      <c r="F15" s="25">
        <v>0</v>
      </c>
      <c r="G15" s="25">
        <f t="shared" si="1"/>
        <v>0</v>
      </c>
      <c r="H15" s="25">
        <v>0</v>
      </c>
      <c r="I15" s="25">
        <f t="shared" si="2"/>
        <v>0</v>
      </c>
      <c r="J15" s="25">
        <f t="shared" si="3"/>
        <v>0</v>
      </c>
    </row>
    <row r="16" spans="1:10" ht="12.75" customHeight="1">
      <c r="A16" s="26" t="s">
        <v>249</v>
      </c>
      <c r="B16" s="25">
        <f>SUM(B9:B15)</f>
        <v>75796191</v>
      </c>
      <c r="C16" s="25">
        <f>SUM(C9:C15)</f>
        <v>0</v>
      </c>
      <c r="D16" s="25">
        <v>0</v>
      </c>
      <c r="E16" s="25">
        <f t="shared" si="0"/>
        <v>75796191</v>
      </c>
      <c r="F16" s="25">
        <f>SUM(F9:F15)</f>
        <v>20996090</v>
      </c>
      <c r="G16" s="25">
        <f t="shared" si="1"/>
        <v>54800101</v>
      </c>
      <c r="H16" s="25">
        <f>SUM(H9:H15)</f>
        <v>57044</v>
      </c>
      <c r="I16" s="25">
        <f t="shared" si="2"/>
        <v>54743057</v>
      </c>
      <c r="J16" s="25">
        <f t="shared" si="3"/>
        <v>21053134</v>
      </c>
    </row>
    <row r="17" spans="1:10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ht="12.75" customHeight="1"/>
    <row r="21" spans="7:9" ht="12.75" customHeight="1">
      <c r="G21" s="159" t="s">
        <v>242</v>
      </c>
      <c r="H21" s="159"/>
      <c r="I21" s="159"/>
    </row>
    <row r="22" ht="12.75" customHeight="1"/>
    <row r="23" ht="12.75" customHeight="1">
      <c r="A23" t="s">
        <v>250</v>
      </c>
    </row>
  </sheetData>
  <sheetProtection/>
  <mergeCells count="2">
    <mergeCell ref="C5:F5"/>
    <mergeCell ref="G21:I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AAA</cp:lastModifiedBy>
  <cp:lastPrinted>2014-02-04T15:50:42Z</cp:lastPrinted>
  <dcterms:created xsi:type="dcterms:W3CDTF">2009-05-04T10:33:08Z</dcterms:created>
  <dcterms:modified xsi:type="dcterms:W3CDTF">2014-06-05T11:53:54Z</dcterms:modified>
  <cp:category/>
  <cp:version/>
  <cp:contentType/>
  <cp:contentStatus/>
</cp:coreProperties>
</file>