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75" windowHeight="12525" activeTab="2"/>
  </bookViews>
  <sheets>
    <sheet name="AKTIVET" sheetId="1" r:id="rId1"/>
    <sheet name="DETYRIMI DHE KAPITALI" sheetId="2" r:id="rId2"/>
    <sheet name="PASH" sheetId="3" r:id="rId3"/>
    <sheet name="CASH FLOW" sheetId="4" r:id="rId4"/>
    <sheet name="PASQYRA E LEVIZJES SE KAPITALIT" sheetId="5" r:id="rId5"/>
  </sheets>
  <definedNames/>
  <calcPr fullCalcOnLoad="1"/>
</workbook>
</file>

<file path=xl/sharedStrings.xml><?xml version="1.0" encoding="utf-8"?>
<sst xmlns="http://schemas.openxmlformats.org/spreadsheetml/2006/main" count="238" uniqueCount="196">
  <si>
    <t>Shenimi nr.</t>
  </si>
  <si>
    <t>Ushtrimi i mbyllur 31.12.2013</t>
  </si>
  <si>
    <t>Ushtrimi i mbyllur 31.12.2012</t>
  </si>
  <si>
    <t>Ndryshimet =/-</t>
  </si>
  <si>
    <t>A</t>
  </si>
  <si>
    <t>AKTIVET</t>
  </si>
  <si>
    <t>I</t>
  </si>
  <si>
    <t>Aktive Afatshkurtera</t>
  </si>
  <si>
    <t>Aktive monetare</t>
  </si>
  <si>
    <t>Derivativë dhe aktive të mbajtura për tregtim</t>
  </si>
  <si>
    <t>Aktive të tjera financiare afatshkurtra</t>
  </si>
  <si>
    <t>3,1</t>
  </si>
  <si>
    <t>Llog / Kerkesa te arketueshme</t>
  </si>
  <si>
    <t>3,2</t>
  </si>
  <si>
    <t>Llog / Kerkesa te tjera te  arketueshme</t>
  </si>
  <si>
    <t>3,3</t>
  </si>
  <si>
    <t>Istrumenta te tjera borxhi</t>
  </si>
  <si>
    <t>3,4</t>
  </si>
  <si>
    <t>Investime te tjera finaciare</t>
  </si>
  <si>
    <t>Inventari</t>
  </si>
  <si>
    <t>4,1</t>
  </si>
  <si>
    <t>Lende e pare</t>
  </si>
  <si>
    <t>4,2</t>
  </si>
  <si>
    <t>Prodhim ne proces</t>
  </si>
  <si>
    <t>4,3</t>
  </si>
  <si>
    <t>Produkte te gatshme</t>
  </si>
  <si>
    <t>4,4</t>
  </si>
  <si>
    <t>Mallra per rishitje</t>
  </si>
  <si>
    <t>4,5</t>
  </si>
  <si>
    <t>Parapagime per furnizime</t>
  </si>
  <si>
    <t>Aktive biologjike afatshkurtra</t>
  </si>
  <si>
    <t>Aktivet afatshkurtra të mbajtura për shitje</t>
  </si>
  <si>
    <t>Parapagimet dhe shpenzimet e shtyra</t>
  </si>
  <si>
    <t>Totali i Aktiveve Afatshkurtera(I)</t>
  </si>
  <si>
    <t>II</t>
  </si>
  <si>
    <t>Aktive Afatgjata</t>
  </si>
  <si>
    <t>Investimet financiare afatgjata</t>
  </si>
  <si>
    <t>1,1</t>
  </si>
  <si>
    <t>Aksione e pjesemarrje te tjera nga njesi te kontrolluara</t>
  </si>
  <si>
    <t>1,2</t>
  </si>
  <si>
    <t>Aksione  dhe investime te tjerae pjesemarrje.</t>
  </si>
  <si>
    <t>1,3</t>
  </si>
  <si>
    <t>Aksine dhe letra te tjera me vlere</t>
  </si>
  <si>
    <t>1,4</t>
  </si>
  <si>
    <t>Llogaria/kKerkesa te tjera afatgjata</t>
  </si>
  <si>
    <t>Aktive afatgjata materiale</t>
  </si>
  <si>
    <t>2,1</t>
  </si>
  <si>
    <t>Toka</t>
  </si>
  <si>
    <t>2,2</t>
  </si>
  <si>
    <t>Ndertesa</t>
  </si>
  <si>
    <t>2,3</t>
  </si>
  <si>
    <t>Makineri e pisje</t>
  </si>
  <si>
    <t>2,4</t>
  </si>
  <si>
    <t xml:space="preserve">Aktive te tjera afatgjata materiale </t>
  </si>
  <si>
    <t>Aktive biologjike afatgjata</t>
  </si>
  <si>
    <t>Aktivet afatgjata jomateriale</t>
  </si>
  <si>
    <t>Emri i mire</t>
  </si>
  <si>
    <t>Shpenzimet e zhvillimit</t>
  </si>
  <si>
    <t>Aktive te tjera afatgjata jo materiale</t>
  </si>
  <si>
    <t>Kapital aksionar i papaguar</t>
  </si>
  <si>
    <t>Aktive të tjera afatgjata(ne proces)</t>
  </si>
  <si>
    <t>Totali i Aktiveve Afatgjata(II)</t>
  </si>
  <si>
    <t>TOTALI I AKTIVEVE (I + II)</t>
  </si>
  <si>
    <t>Aktive jasht bilanci</t>
  </si>
  <si>
    <t>B</t>
  </si>
  <si>
    <t>DETYRIMET DHE KAPITALI</t>
  </si>
  <si>
    <t>Detyrime Afatshkurtera</t>
  </si>
  <si>
    <t>Derivativet</t>
  </si>
  <si>
    <t>Huamarrjet</t>
  </si>
  <si>
    <t>Huatë dhe obligacionet afatshkurtra</t>
  </si>
  <si>
    <t>Kthimet/ripagest e huave afatgjata</t>
  </si>
  <si>
    <t>Bone te konvertueshme</t>
  </si>
  <si>
    <t>Huate dhe parapagimet</t>
  </si>
  <si>
    <t>Te pagueshme ndaj furnitorve</t>
  </si>
  <si>
    <t>Te pagueshme ndaj punonjesve</t>
  </si>
  <si>
    <t>Detyrime Tatimore</t>
  </si>
  <si>
    <t>Hua te tjera</t>
  </si>
  <si>
    <t>2,5</t>
  </si>
  <si>
    <t>Parapagime te arketuara</t>
  </si>
  <si>
    <t>Grantet dhe te ardhurat e shtyra</t>
  </si>
  <si>
    <t>Provizjonet afatshkurtra</t>
  </si>
  <si>
    <t>Totali i Detyrimeve Afatshkurtera (I)</t>
  </si>
  <si>
    <t>Detyrime Afatgjata</t>
  </si>
  <si>
    <t>Huatë afatgjata</t>
  </si>
  <si>
    <t>Hua,bone dhe detyrime nga qiraja financiare</t>
  </si>
  <si>
    <t>Bono te konvertueshme</t>
  </si>
  <si>
    <t>Huamarrje të tjera afatgjata</t>
  </si>
  <si>
    <t>Provizionet afatgjata</t>
  </si>
  <si>
    <t>Grantet dhe të ardhurat e shtyra</t>
  </si>
  <si>
    <t>Totali i Detyrimeve Afatgjata (II)</t>
  </si>
  <si>
    <t>Totali i Detyrimeve (I+II)</t>
  </si>
  <si>
    <t>III</t>
  </si>
  <si>
    <t>Kapitali</t>
  </si>
  <si>
    <t>Aksione te pakices</t>
  </si>
  <si>
    <t>Kapitali qe i pereket aksioneve te sheoqerise meme</t>
  </si>
  <si>
    <t>Kapitali i rregjistruar (aksionar)</t>
  </si>
  <si>
    <t>Primi i aksionit</t>
  </si>
  <si>
    <t>Njësitë ose aksionet e thesarit (negative)</t>
  </si>
  <si>
    <t>Rezervat</t>
  </si>
  <si>
    <t>6,1</t>
  </si>
  <si>
    <t>Rezerva statutore</t>
  </si>
  <si>
    <t>6,2</t>
  </si>
  <si>
    <t>Rezerva ligjore</t>
  </si>
  <si>
    <t>6,3</t>
  </si>
  <si>
    <t>Rezerva të tjera</t>
  </si>
  <si>
    <t>Fitimet(humbja) te pashpërndara</t>
  </si>
  <si>
    <t>Fitimi (humbja) e vitit financiar</t>
  </si>
  <si>
    <t>Totali i Kapitalit (III)</t>
  </si>
  <si>
    <t>TOTALI I DETYRIMEVE E KAPITALIT (I,II,III)</t>
  </si>
  <si>
    <t>Pasive jasht bilanci</t>
  </si>
  <si>
    <t>Shitjet neto</t>
  </si>
  <si>
    <t>Të ardhura të tjera nga veprimtaritë e shfrytëzimit(Puna e kryer nga njesia ekonomike raportuese për qëllimet e veta dhe e kapitalizuar</t>
  </si>
  <si>
    <t>702-708x</t>
  </si>
  <si>
    <t>Totali i te ardhurave(1+2)</t>
  </si>
  <si>
    <t>Ndryshimet në inventarin e produkteve të gatshme dhe prodhimit në proçes</t>
  </si>
  <si>
    <t>Materialet e konsumuara,mallrat dhe sherbimet</t>
  </si>
  <si>
    <t>601-608x</t>
  </si>
  <si>
    <t>Kosto e punës</t>
  </si>
  <si>
    <t>641-648</t>
  </si>
  <si>
    <t>5,1</t>
  </si>
  <si>
    <t>Pagat e personelit</t>
  </si>
  <si>
    <t>5,2</t>
  </si>
  <si>
    <t>Shpenzimet per sigurimet shoqërore dhe shëndetsore</t>
  </si>
  <si>
    <t xml:space="preserve">Amortizimet dhe zhvlerësimet </t>
  </si>
  <si>
    <t xml:space="preserve">Shpenzime të tjera </t>
  </si>
  <si>
    <t>61-63</t>
  </si>
  <si>
    <t>Totali i shpenzimeve (shuma 4 - 7)</t>
  </si>
  <si>
    <t>Fitimi apo humbja nga veprimtaria kryesore (1+2+/-3-8)</t>
  </si>
  <si>
    <t xml:space="preserve"> Të ardhurat dhe shpenzimet financiare nga njësitë e kontrolluara</t>
  </si>
  <si>
    <t xml:space="preserve"> Të ardhurat dhe shpenzimet financiare nga pjesëmarrjet</t>
  </si>
  <si>
    <t>Të ardhurat dhe shpenzimet financiare</t>
  </si>
  <si>
    <t>12,1</t>
  </si>
  <si>
    <t xml:space="preserve"> Të ardhurat dhe shpenzimet financiare nga investime të tjera financiare afatgjata</t>
  </si>
  <si>
    <t>763,764,765,664,665,</t>
  </si>
  <si>
    <t>12,2</t>
  </si>
  <si>
    <t xml:space="preserve">Të ardhurat dhe shpenzimet nga interesat </t>
  </si>
  <si>
    <t>767, 667</t>
  </si>
  <si>
    <t>12,3</t>
  </si>
  <si>
    <t xml:space="preserve"> Fitimet (humbjet) nga kursi i këmbimi</t>
  </si>
  <si>
    <t xml:space="preserve"> 769, 669</t>
  </si>
  <si>
    <t>12,4</t>
  </si>
  <si>
    <t xml:space="preserve"> Të ardhura dhe shpenzime të tjera financiare </t>
  </si>
  <si>
    <t>768, 668</t>
  </si>
  <si>
    <t>Te ardhura dhe shpenzime te pacaktuara</t>
  </si>
  <si>
    <t/>
  </si>
  <si>
    <t>Totali te ardhura dhe shpenzime financiare</t>
  </si>
  <si>
    <t xml:space="preserve">Rezultat i jashtzakonshem </t>
  </si>
  <si>
    <t>Fitimi (humbja) para tatimit (9+/-13)</t>
  </si>
  <si>
    <t>Shpenzimet e tatimit mbi fitimin</t>
  </si>
  <si>
    <t>Fitmi (humbja) neto e vitit financiar (14-15)</t>
  </si>
  <si>
    <t>Elementët e pasqyrave të konsoliduara</t>
  </si>
  <si>
    <t>Fluksi monetar nga veprimtaritë e shfrytëzimit</t>
  </si>
  <si>
    <t>Fitimi para tatimit</t>
  </si>
  <si>
    <t>Rregullime për:</t>
  </si>
  <si>
    <t>Amortizimin</t>
  </si>
  <si>
    <t>Humbje nga këmbimet valutore</t>
  </si>
  <si>
    <t>Të ardhura nga investimet</t>
  </si>
  <si>
    <t>Shpenzime për interesa</t>
  </si>
  <si>
    <t>Rritje/rënie në tepricën e kërkesave të arkëtueshme nga aktiviteti, si dhe kërkesave të arkëtueshme të tjera</t>
  </si>
  <si>
    <t>2,6</t>
  </si>
  <si>
    <t>Rritje/rënie në tepricën inventarit</t>
  </si>
  <si>
    <t>2,7</t>
  </si>
  <si>
    <t>Rritje/rënie në tepricën e detyrimeve, për t’u paguar nga aktiviteti</t>
  </si>
  <si>
    <t>2,8</t>
  </si>
  <si>
    <t>Mjete monetare të përfituara nga aktivitetet</t>
  </si>
  <si>
    <t>2,9</t>
  </si>
  <si>
    <t>Interesi i paguar</t>
  </si>
  <si>
    <t>2,10</t>
  </si>
  <si>
    <t>Tatim mbi fitimin i paguar</t>
  </si>
  <si>
    <t>Mjete monetare neto nga aktivitetet e shfrytëzimit</t>
  </si>
  <si>
    <t>Fluksi monetar nga veprimtaritë investuese</t>
  </si>
  <si>
    <t>Blerja e shoqërisë së kontrolluar X minus paratë e arkëtuara</t>
  </si>
  <si>
    <t>Blerja e aktiveve afatgjata materiale</t>
  </si>
  <si>
    <t>Të ardhura nga shitja e pajisjeve</t>
  </si>
  <si>
    <t>Interesi i arkëtuar</t>
  </si>
  <si>
    <t>Dividendët e arkëtuar</t>
  </si>
  <si>
    <t>Mjete monetare neto e përdorur në aktivitetet investuese</t>
  </si>
  <si>
    <t>Fluksi monetar nga veprimtaritë financiare</t>
  </si>
  <si>
    <t>Hyrje nga emetimi i kapitalit aksioner</t>
  </si>
  <si>
    <t>Hyrje nga huamarrje afatgjata</t>
  </si>
  <si>
    <t>Pagesat e detyrimeve të qirasë financiare( Te tjera)</t>
  </si>
  <si>
    <t xml:space="preserve">Dividendët e paguar( Te tjera ) </t>
  </si>
  <si>
    <t>Rritja/rënia neto e mjeteve monetare</t>
  </si>
  <si>
    <t>Mjetet monetare në fillim të periudhës kontabël</t>
  </si>
  <si>
    <t>Mjetet monetare në fund të periudhës kontabël</t>
  </si>
  <si>
    <t xml:space="preserve">Rezerva ligjore statusore </t>
  </si>
  <si>
    <t>Fitimi pashpërndarë</t>
  </si>
  <si>
    <t>Totali</t>
  </si>
  <si>
    <t>Pozicioni më 1 Janar  2011</t>
  </si>
  <si>
    <t>Efekti ndryshimeve ne politikat kontabël</t>
  </si>
  <si>
    <t>Pozicioni I rregulluar</t>
  </si>
  <si>
    <t>Fitimi neto për periudhën kontabël</t>
  </si>
  <si>
    <t>Dividentët e paguar( Akt Kontrolli )</t>
  </si>
  <si>
    <t>Rritje e rezervës së kapitalit</t>
  </si>
  <si>
    <t>Emetimi i kuotave(aksioneve)</t>
  </si>
  <si>
    <t>Pozicioni më 31 Dhjetor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</si>
</sst>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4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8"/>
      <color indexed="56"/>
      <name val="Calibri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37" fontId="2" fillId="33" borderId="10" xfId="0" applyNumberFormat="1" applyFont="1" applyFill="1" applyBorder="1" applyAlignment="1">
      <alignment horizontal="center"/>
    </xf>
    <xf numFmtId="37" fontId="2" fillId="33" borderId="10" xfId="0" applyNumberFormat="1" applyFont="1" applyFill="1" applyBorder="1" applyAlignment="1">
      <alignment horizontal="center" vertical="center" wrapText="1"/>
    </xf>
    <xf numFmtId="37" fontId="2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64" fontId="2" fillId="34" borderId="10" xfId="42" applyNumberFormat="1" applyFont="1" applyFill="1" applyBorder="1" applyAlignment="1">
      <alignment/>
    </xf>
    <xf numFmtId="164" fontId="4" fillId="34" borderId="10" xfId="42" applyNumberFormat="1" applyFont="1" applyFill="1" applyBorder="1" applyAlignment="1">
      <alignment horizontal="center"/>
    </xf>
    <xf numFmtId="164" fontId="5" fillId="35" borderId="10" xfId="42" applyNumberFormat="1" applyFont="1" applyFill="1" applyBorder="1" applyAlignment="1">
      <alignment horizontal="center"/>
    </xf>
    <xf numFmtId="164" fontId="5" fillId="35" borderId="10" xfId="42" applyNumberFormat="1" applyFont="1" applyFill="1" applyBorder="1" applyAlignment="1">
      <alignment/>
    </xf>
    <xf numFmtId="164" fontId="2" fillId="0" borderId="10" xfId="42" applyNumberFormat="1" applyFont="1" applyFill="1" applyBorder="1" applyAlignment="1">
      <alignment/>
    </xf>
    <xf numFmtId="164" fontId="4" fillId="36" borderId="10" xfId="42" applyNumberFormat="1" applyFont="1" applyFill="1" applyBorder="1" applyAlignment="1">
      <alignment horizontal="center"/>
    </xf>
    <xf numFmtId="164" fontId="5" fillId="0" borderId="10" xfId="42" applyNumberFormat="1" applyFont="1" applyFill="1" applyBorder="1" applyAlignment="1">
      <alignment horizontal="center"/>
    </xf>
    <xf numFmtId="164" fontId="5" fillId="0" borderId="10" xfId="42" applyNumberFormat="1" applyFont="1" applyFill="1" applyBorder="1" applyAlignment="1">
      <alignment/>
    </xf>
    <xf numFmtId="164" fontId="2" fillId="37" borderId="10" xfId="42" applyNumberFormat="1" applyFont="1" applyFill="1" applyBorder="1" applyAlignment="1">
      <alignment/>
    </xf>
    <xf numFmtId="164" fontId="2" fillId="37" borderId="10" xfId="42" applyNumberFormat="1" applyFont="1" applyFill="1" applyBorder="1" applyAlignment="1">
      <alignment/>
    </xf>
    <xf numFmtId="164" fontId="3" fillId="0" borderId="0" xfId="0" applyNumberFormat="1" applyFont="1" applyAlignment="1">
      <alignment/>
    </xf>
    <xf numFmtId="0" fontId="6" fillId="0" borderId="10" xfId="0" applyFont="1" applyFill="1" applyBorder="1" applyAlignment="1">
      <alignment horizontal="left"/>
    </xf>
    <xf numFmtId="164" fontId="2" fillId="0" borderId="10" xfId="42" applyNumberFormat="1" applyFont="1" applyFill="1" applyBorder="1" applyAlignment="1">
      <alignment/>
    </xf>
    <xf numFmtId="164" fontId="2" fillId="16" borderId="10" xfId="42" applyNumberFormat="1" applyFont="1" applyFill="1" applyBorder="1" applyAlignment="1">
      <alignment/>
    </xf>
    <xf numFmtId="164" fontId="2" fillId="16" borderId="10" xfId="42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5" fillId="0" borderId="10" xfId="42" applyNumberFormat="1" applyFont="1" applyFill="1" applyBorder="1" applyAlignment="1">
      <alignment/>
    </xf>
    <xf numFmtId="0" fontId="0" fillId="0" borderId="0" xfId="0" applyFill="1" applyAlignment="1">
      <alignment/>
    </xf>
    <xf numFmtId="164" fontId="2" fillId="37" borderId="10" xfId="42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64" fontId="2" fillId="0" borderId="10" xfId="42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164" fontId="5" fillId="37" borderId="10" xfId="42" applyNumberFormat="1" applyFont="1" applyFill="1" applyBorder="1" applyAlignment="1">
      <alignment/>
    </xf>
    <xf numFmtId="164" fontId="5" fillId="37" borderId="10" xfId="42" applyNumberFormat="1" applyFont="1" applyFill="1" applyBorder="1" applyAlignment="1">
      <alignment horizontal="center"/>
    </xf>
    <xf numFmtId="164" fontId="8" fillId="37" borderId="10" xfId="59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64" fontId="2" fillId="0" borderId="0" xfId="42" applyNumberFormat="1" applyFont="1" applyFill="1" applyBorder="1" applyAlignment="1">
      <alignment/>
    </xf>
    <xf numFmtId="164" fontId="4" fillId="0" borderId="0" xfId="42" applyNumberFormat="1" applyFont="1" applyFill="1" applyBorder="1" applyAlignment="1">
      <alignment/>
    </xf>
    <xf numFmtId="164" fontId="5" fillId="0" borderId="0" xfId="42" applyNumberFormat="1" applyFont="1" applyFill="1" applyBorder="1" applyAlignment="1">
      <alignment horizontal="center"/>
    </xf>
    <xf numFmtId="164" fontId="5" fillId="0" borderId="0" xfId="42" applyNumberFormat="1" applyFont="1" applyFill="1" applyBorder="1" applyAlignment="1">
      <alignment/>
    </xf>
    <xf numFmtId="164" fontId="4" fillId="0" borderId="0" xfId="42" applyNumberFormat="1" applyFont="1" applyFill="1" applyBorder="1" applyAlignment="1">
      <alignment horizontal="center"/>
    </xf>
    <xf numFmtId="164" fontId="2" fillId="0" borderId="0" xfId="42" applyNumberFormat="1" applyFont="1" applyFill="1" applyBorder="1" applyAlignment="1">
      <alignment/>
    </xf>
    <xf numFmtId="164" fontId="2" fillId="0" borderId="0" xfId="42" applyNumberFormat="1" applyFont="1" applyFill="1" applyBorder="1" applyAlignment="1">
      <alignment horizontal="center"/>
    </xf>
    <xf numFmtId="164" fontId="5" fillId="0" borderId="0" xfId="42" applyNumberFormat="1" applyFont="1" applyFill="1" applyBorder="1" applyAlignment="1">
      <alignment/>
    </xf>
    <xf numFmtId="164" fontId="2" fillId="35" borderId="0" xfId="42" applyNumberFormat="1" applyFont="1" applyFill="1" applyBorder="1" applyAlignment="1">
      <alignment/>
    </xf>
    <xf numFmtId="164" fontId="2" fillId="35" borderId="0" xfId="42" applyNumberFormat="1" applyFont="1" applyFill="1" applyBorder="1" applyAlignment="1">
      <alignment/>
    </xf>
    <xf numFmtId="164" fontId="5" fillId="35" borderId="0" xfId="42" applyNumberFormat="1" applyFont="1" applyFill="1" applyBorder="1" applyAlignment="1">
      <alignment horizontal="center"/>
    </xf>
    <xf numFmtId="164" fontId="5" fillId="35" borderId="0" xfId="42" applyNumberFormat="1" applyFont="1" applyFill="1" applyBorder="1" applyAlignment="1">
      <alignment/>
    </xf>
    <xf numFmtId="0" fontId="7" fillId="0" borderId="0" xfId="0" applyFont="1" applyAlignment="1">
      <alignment/>
    </xf>
    <xf numFmtId="164" fontId="3" fillId="0" borderId="0" xfId="42" applyNumberFormat="1" applyFont="1" applyFill="1" applyBorder="1" applyAlignment="1">
      <alignment/>
    </xf>
    <xf numFmtId="164" fontId="8" fillId="0" borderId="0" xfId="59" applyNumberFormat="1" applyFont="1" applyFill="1" applyBorder="1" applyAlignment="1">
      <alignment/>
    </xf>
    <xf numFmtId="37" fontId="2" fillId="35" borderId="11" xfId="0" applyNumberFormat="1" applyFont="1" applyFill="1" applyBorder="1" applyAlignment="1">
      <alignment/>
    </xf>
    <xf numFmtId="37" fontId="3" fillId="35" borderId="11" xfId="0" applyNumberFormat="1" applyFont="1" applyFill="1" applyBorder="1" applyAlignment="1">
      <alignment/>
    </xf>
    <xf numFmtId="37" fontId="3" fillId="35" borderId="11" xfId="0" applyNumberFormat="1" applyFont="1" applyFill="1" applyBorder="1" applyAlignment="1">
      <alignment horizontal="center"/>
    </xf>
    <xf numFmtId="43" fontId="8" fillId="35" borderId="12" xfId="42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" fillId="34" borderId="10" xfId="42" applyNumberFormat="1" applyFont="1" applyFill="1" applyBorder="1" applyAlignment="1">
      <alignment/>
    </xf>
    <xf numFmtId="164" fontId="4" fillId="0" borderId="10" xfId="42" applyNumberFormat="1" applyFont="1" applyFill="1" applyBorder="1" applyAlignment="1">
      <alignment horizontal="center"/>
    </xf>
    <xf numFmtId="164" fontId="2" fillId="16" borderId="10" xfId="42" applyNumberFormat="1" applyFont="1" applyFill="1" applyBorder="1" applyAlignment="1">
      <alignment horizontal="center"/>
    </xf>
    <xf numFmtId="164" fontId="2" fillId="35" borderId="10" xfId="42" applyNumberFormat="1" applyFont="1" applyFill="1" applyBorder="1" applyAlignment="1">
      <alignment/>
    </xf>
    <xf numFmtId="164" fontId="3" fillId="0" borderId="10" xfId="42" applyNumberFormat="1" applyFont="1" applyFill="1" applyBorder="1" applyAlignment="1">
      <alignment/>
    </xf>
    <xf numFmtId="164" fontId="8" fillId="0" borderId="10" xfId="59" applyNumberFormat="1" applyFont="1" applyFill="1" applyBorder="1" applyAlignment="1">
      <alignment/>
    </xf>
    <xf numFmtId="37" fontId="2" fillId="35" borderId="10" xfId="0" applyNumberFormat="1" applyFont="1" applyFill="1" applyBorder="1" applyAlignment="1">
      <alignment/>
    </xf>
    <xf numFmtId="37" fontId="3" fillId="35" borderId="10" xfId="0" applyNumberFormat="1" applyFont="1" applyFill="1" applyBorder="1" applyAlignment="1">
      <alignment/>
    </xf>
    <xf numFmtId="37" fontId="3" fillId="35" borderId="10" xfId="0" applyNumberFormat="1" applyFont="1" applyFill="1" applyBorder="1" applyAlignment="1">
      <alignment horizontal="center"/>
    </xf>
    <xf numFmtId="43" fontId="8" fillId="35" borderId="10" xfId="42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164" fontId="5" fillId="35" borderId="10" xfId="42" applyNumberFormat="1" applyFont="1" applyFill="1" applyBorder="1" applyAlignment="1">
      <alignment horizontal="center" vertical="center" wrapText="1"/>
    </xf>
    <xf numFmtId="164" fontId="2" fillId="35" borderId="10" xfId="42" applyNumberFormat="1" applyFont="1" applyFill="1" applyBorder="1" applyAlignment="1">
      <alignment horizontal="left" vertical="center" wrapText="1"/>
    </xf>
    <xf numFmtId="164" fontId="2" fillId="0" borderId="10" xfId="42" applyNumberFormat="1" applyFont="1" applyFill="1" applyBorder="1" applyAlignment="1">
      <alignment horizontal="left"/>
    </xf>
    <xf numFmtId="164" fontId="2" fillId="37" borderId="10" xfId="42" applyNumberFormat="1" applyFont="1" applyFill="1" applyBorder="1" applyAlignment="1">
      <alignment horizontal="left"/>
    </xf>
    <xf numFmtId="0" fontId="3" fillId="35" borderId="0" xfId="0" applyFont="1" applyFill="1" applyAlignment="1">
      <alignment/>
    </xf>
    <xf numFmtId="164" fontId="2" fillId="38" borderId="10" xfId="42" applyNumberFormat="1" applyFont="1" applyFill="1" applyBorder="1" applyAlignment="1">
      <alignment horizontal="center"/>
    </xf>
    <xf numFmtId="164" fontId="2" fillId="38" borderId="10" xfId="42" applyNumberFormat="1" applyFont="1" applyFill="1" applyBorder="1" applyAlignment="1">
      <alignment horizontal="left"/>
    </xf>
    <xf numFmtId="164" fontId="2" fillId="38" borderId="10" xfId="42" applyNumberFormat="1" applyFont="1" applyFill="1" applyBorder="1" applyAlignment="1">
      <alignment/>
    </xf>
    <xf numFmtId="164" fontId="5" fillId="0" borderId="10" xfId="42" applyNumberFormat="1" applyFont="1" applyFill="1" applyBorder="1" applyAlignment="1">
      <alignment horizontal="left"/>
    </xf>
    <xf numFmtId="164" fontId="5" fillId="0" borderId="10" xfId="42" applyNumberFormat="1" applyFont="1" applyFill="1" applyBorder="1" applyAlignment="1">
      <alignment horizontal="left" vertical="center" wrapText="1"/>
    </xf>
    <xf numFmtId="49" fontId="5" fillId="0" borderId="10" xfId="42" applyNumberFormat="1" applyFont="1" applyFill="1" applyBorder="1" applyAlignment="1">
      <alignment horizontal="center" vertical="center" wrapText="1"/>
    </xf>
    <xf numFmtId="164" fontId="5" fillId="0" borderId="10" xfId="42" applyNumberFormat="1" applyFont="1" applyFill="1" applyBorder="1" applyAlignment="1">
      <alignment horizontal="center" vertical="center" wrapText="1"/>
    </xf>
    <xf numFmtId="164" fontId="10" fillId="35" borderId="10" xfId="50" applyNumberFormat="1" applyFont="1" applyFill="1" applyBorder="1" applyAlignment="1">
      <alignment horizontal="center"/>
    </xf>
    <xf numFmtId="164" fontId="9" fillId="35" borderId="10" xfId="50" applyNumberFormat="1" applyFont="1" applyFill="1" applyBorder="1" applyAlignment="1">
      <alignment horizontal="left"/>
    </xf>
    <xf numFmtId="164" fontId="9" fillId="35" borderId="10" xfId="50" applyNumberFormat="1" applyFont="1" applyFill="1" applyBorder="1" applyAlignment="1">
      <alignment horizontal="center"/>
    </xf>
    <xf numFmtId="164" fontId="9" fillId="35" borderId="10" xfId="50" applyNumberFormat="1" applyFont="1" applyFill="1" applyBorder="1" applyAlignment="1">
      <alignment/>
    </xf>
    <xf numFmtId="164" fontId="5" fillId="0" borderId="0" xfId="42" applyNumberFormat="1" applyFont="1" applyFill="1" applyBorder="1" applyAlignment="1">
      <alignment horizontal="left"/>
    </xf>
    <xf numFmtId="164" fontId="5" fillId="0" borderId="0" xfId="42" applyNumberFormat="1" applyFont="1" applyFill="1" applyBorder="1" applyAlignment="1">
      <alignment horizontal="left" indent="1"/>
    </xf>
    <xf numFmtId="164" fontId="5" fillId="0" borderId="13" xfId="42" applyNumberFormat="1" applyFont="1" applyFill="1" applyBorder="1" applyAlignment="1">
      <alignment horizontal="center"/>
    </xf>
    <xf numFmtId="164" fontId="2" fillId="0" borderId="13" xfId="42" applyNumberFormat="1" applyFont="1" applyFill="1" applyBorder="1" applyAlignment="1">
      <alignment/>
    </xf>
    <xf numFmtId="164" fontId="5" fillId="0" borderId="13" xfId="42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6" fillId="35" borderId="10" xfId="59" applyFont="1" applyFill="1" applyBorder="1" applyAlignment="1">
      <alignment vertical="center" wrapText="1"/>
    </xf>
    <xf numFmtId="37" fontId="5" fillId="33" borderId="10" xfId="0" applyNumberFormat="1" applyFont="1" applyFill="1" applyBorder="1" applyAlignment="1">
      <alignment horizontal="center" vertical="center" wrapText="1"/>
    </xf>
    <xf numFmtId="37" fontId="5" fillId="33" borderId="0" xfId="0" applyNumberFormat="1" applyFont="1" applyFill="1" applyBorder="1" applyAlignment="1">
      <alignment horizontal="center" vertical="center" wrapText="1"/>
    </xf>
    <xf numFmtId="164" fontId="5" fillId="0" borderId="10" xfId="42" applyNumberFormat="1" applyFont="1" applyFill="1" applyBorder="1" applyAlignment="1">
      <alignment horizontal="left" indent="1"/>
    </xf>
    <xf numFmtId="164" fontId="11" fillId="37" borderId="10" xfId="42" applyNumberFormat="1" applyFont="1" applyFill="1" applyBorder="1" applyAlignment="1">
      <alignment/>
    </xf>
    <xf numFmtId="164" fontId="11" fillId="37" borderId="10" xfId="42" applyNumberFormat="1" applyFont="1" applyFill="1" applyBorder="1" applyAlignment="1">
      <alignment/>
    </xf>
    <xf numFmtId="164" fontId="11" fillId="35" borderId="10" xfId="42" applyNumberFormat="1" applyFont="1" applyFill="1" applyBorder="1" applyAlignment="1">
      <alignment/>
    </xf>
    <xf numFmtId="164" fontId="11" fillId="35" borderId="10" xfId="42" applyNumberFormat="1" applyFont="1" applyFill="1" applyBorder="1" applyAlignment="1">
      <alignment/>
    </xf>
    <xf numFmtId="164" fontId="11" fillId="38" borderId="10" xfId="42" applyNumberFormat="1" applyFont="1" applyFill="1" applyBorder="1" applyAlignment="1">
      <alignment/>
    </xf>
    <xf numFmtId="49" fontId="11" fillId="38" borderId="10" xfId="42" applyNumberFormat="1" applyFont="1" applyFill="1" applyBorder="1" applyAlignment="1">
      <alignment horizontal="left"/>
    </xf>
    <xf numFmtId="0" fontId="11" fillId="37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64" fontId="2" fillId="35" borderId="10" xfId="4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zoomScalePageLayoutView="0" workbookViewId="0" topLeftCell="A1">
      <selection activeCell="R11" sqref="R11"/>
    </sheetView>
  </sheetViews>
  <sheetFormatPr defaultColWidth="8.88671875" defaultRowHeight="15"/>
  <cols>
    <col min="1" max="1" width="2.4453125" style="0" customWidth="1"/>
    <col min="2" max="2" width="28.4453125" style="0" customWidth="1"/>
    <col min="3" max="3" width="8.6640625" style="65" customWidth="1"/>
    <col min="4" max="5" width="14.4453125" style="0" customWidth="1"/>
    <col min="6" max="14" width="0" style="0" hidden="1" customWidth="1"/>
  </cols>
  <sheetData>
    <row r="1" spans="1:6" s="4" customFormat="1" ht="25.5" customHeight="1">
      <c r="A1" s="1"/>
      <c r="B1" s="2"/>
      <c r="C1" s="2" t="s">
        <v>0</v>
      </c>
      <c r="D1" s="2" t="s">
        <v>1</v>
      </c>
      <c r="E1" s="2" t="s">
        <v>2</v>
      </c>
      <c r="F1" s="3" t="s">
        <v>3</v>
      </c>
    </row>
    <row r="2" spans="1:5" ht="15.75">
      <c r="A2" s="5" t="s">
        <v>4</v>
      </c>
      <c r="B2" s="6" t="s">
        <v>5</v>
      </c>
      <c r="C2" s="7"/>
      <c r="D2" s="8"/>
      <c r="E2" s="8"/>
    </row>
    <row r="3" spans="1:5" ht="15.75">
      <c r="A3" s="9" t="s">
        <v>6</v>
      </c>
      <c r="B3" s="10" t="s">
        <v>7</v>
      </c>
      <c r="C3" s="11"/>
      <c r="D3" s="12"/>
      <c r="E3" s="12"/>
    </row>
    <row r="4" spans="1:14" s="4" customFormat="1" ht="12.75">
      <c r="A4" s="13">
        <v>1</v>
      </c>
      <c r="B4" s="14" t="s">
        <v>8</v>
      </c>
      <c r="C4" s="14"/>
      <c r="D4" s="13">
        <v>1288739</v>
      </c>
      <c r="E4" s="13">
        <v>1451885</v>
      </c>
      <c r="F4" s="15">
        <f aca="true" t="shared" si="0" ref="F4:N11">D4-E4</f>
        <v>-163146</v>
      </c>
      <c r="G4" s="15">
        <f t="shared" si="0"/>
        <v>1615031</v>
      </c>
      <c r="H4" s="15">
        <f t="shared" si="0"/>
        <v>-1778177</v>
      </c>
      <c r="I4" s="15">
        <f t="shared" si="0"/>
        <v>3393208</v>
      </c>
      <c r="J4" s="15">
        <f t="shared" si="0"/>
        <v>-5171385</v>
      </c>
      <c r="K4" s="15">
        <f t="shared" si="0"/>
        <v>8564593</v>
      </c>
      <c r="L4" s="15">
        <f t="shared" si="0"/>
        <v>-13735978</v>
      </c>
      <c r="M4" s="15">
        <f t="shared" si="0"/>
        <v>22300571</v>
      </c>
      <c r="N4" s="15">
        <f t="shared" si="0"/>
        <v>-36036549</v>
      </c>
    </row>
    <row r="5" spans="1:14" s="4" customFormat="1" ht="12.75">
      <c r="A5" s="9">
        <v>2</v>
      </c>
      <c r="B5" s="16" t="s">
        <v>9</v>
      </c>
      <c r="C5" s="17"/>
      <c r="D5" s="9">
        <v>0</v>
      </c>
      <c r="E5" s="9">
        <v>0</v>
      </c>
      <c r="F5" s="15">
        <f t="shared" si="0"/>
        <v>0</v>
      </c>
      <c r="G5" s="15">
        <f t="shared" si="0"/>
        <v>0</v>
      </c>
      <c r="H5" s="15">
        <f t="shared" si="0"/>
        <v>0</v>
      </c>
      <c r="I5" s="15">
        <f t="shared" si="0"/>
        <v>0</v>
      </c>
      <c r="J5" s="15">
        <f t="shared" si="0"/>
        <v>0</v>
      </c>
      <c r="K5" s="15">
        <f t="shared" si="0"/>
        <v>0</v>
      </c>
      <c r="L5" s="15">
        <f t="shared" si="0"/>
        <v>0</v>
      </c>
      <c r="M5" s="15">
        <f t="shared" si="0"/>
        <v>0</v>
      </c>
      <c r="N5" s="15">
        <f t="shared" si="0"/>
        <v>0</v>
      </c>
    </row>
    <row r="6" spans="1:14" s="20" customFormat="1" ht="12.75">
      <c r="A6" s="18">
        <v>3</v>
      </c>
      <c r="B6" s="19" t="s">
        <v>10</v>
      </c>
      <c r="C6" s="19"/>
      <c r="D6" s="18">
        <f>D7+D8+D9+D10</f>
        <v>4714896</v>
      </c>
      <c r="E6" s="18">
        <f>E7+E8+E9+E10</f>
        <v>4817487</v>
      </c>
      <c r="F6" s="15">
        <f t="shared" si="0"/>
        <v>-102591</v>
      </c>
      <c r="G6" s="15">
        <f t="shared" si="0"/>
        <v>4920078</v>
      </c>
      <c r="H6" s="15">
        <f t="shared" si="0"/>
        <v>-5022669</v>
      </c>
      <c r="I6" s="15">
        <f t="shared" si="0"/>
        <v>9942747</v>
      </c>
      <c r="J6" s="15">
        <f t="shared" si="0"/>
        <v>-14965416</v>
      </c>
      <c r="K6" s="15">
        <f t="shared" si="0"/>
        <v>24908163</v>
      </c>
      <c r="L6" s="15">
        <f t="shared" si="0"/>
        <v>-39873579</v>
      </c>
      <c r="M6" s="15">
        <f t="shared" si="0"/>
        <v>64781742</v>
      </c>
      <c r="N6" s="15">
        <f t="shared" si="0"/>
        <v>-104655321</v>
      </c>
    </row>
    <row r="7" spans="1:14" s="22" customFormat="1" ht="15">
      <c r="A7" s="12" t="s">
        <v>11</v>
      </c>
      <c r="B7" s="21" t="s">
        <v>12</v>
      </c>
      <c r="C7" s="21"/>
      <c r="D7" s="12">
        <v>4600056</v>
      </c>
      <c r="E7" s="12">
        <v>4680055</v>
      </c>
      <c r="F7" s="15">
        <f t="shared" si="0"/>
        <v>-79999</v>
      </c>
      <c r="G7" s="15">
        <f t="shared" si="0"/>
        <v>4760054</v>
      </c>
      <c r="H7" s="15">
        <f t="shared" si="0"/>
        <v>-4840053</v>
      </c>
      <c r="I7" s="15">
        <f t="shared" si="0"/>
        <v>9600107</v>
      </c>
      <c r="J7" s="15">
        <f t="shared" si="0"/>
        <v>-14440160</v>
      </c>
      <c r="K7" s="15">
        <f t="shared" si="0"/>
        <v>24040267</v>
      </c>
      <c r="L7" s="15">
        <f t="shared" si="0"/>
        <v>-38480427</v>
      </c>
      <c r="M7" s="15">
        <f t="shared" si="0"/>
        <v>62520694</v>
      </c>
      <c r="N7" s="15">
        <f t="shared" si="0"/>
        <v>-101001121</v>
      </c>
    </row>
    <row r="8" spans="1:14" s="22" customFormat="1" ht="15">
      <c r="A8" s="12" t="s">
        <v>13</v>
      </c>
      <c r="B8" s="21" t="s">
        <v>14</v>
      </c>
      <c r="C8" s="21"/>
      <c r="D8" s="12">
        <v>114840</v>
      </c>
      <c r="E8" s="12">
        <v>137432</v>
      </c>
      <c r="F8" s="15">
        <f t="shared" si="0"/>
        <v>-22592</v>
      </c>
      <c r="G8" s="15">
        <f t="shared" si="0"/>
        <v>160024</v>
      </c>
      <c r="H8" s="15">
        <f t="shared" si="0"/>
        <v>-182616</v>
      </c>
      <c r="I8" s="15">
        <f t="shared" si="0"/>
        <v>342640</v>
      </c>
      <c r="J8" s="15">
        <f t="shared" si="0"/>
        <v>-525256</v>
      </c>
      <c r="K8" s="15">
        <f t="shared" si="0"/>
        <v>867896</v>
      </c>
      <c r="L8" s="15">
        <f t="shared" si="0"/>
        <v>-1393152</v>
      </c>
      <c r="M8" s="15">
        <f t="shared" si="0"/>
        <v>2261048</v>
      </c>
      <c r="N8" s="15">
        <f t="shared" si="0"/>
        <v>-3654200</v>
      </c>
    </row>
    <row r="9" spans="1:14" s="22" customFormat="1" ht="15">
      <c r="A9" s="12" t="s">
        <v>15</v>
      </c>
      <c r="B9" s="21" t="s">
        <v>16</v>
      </c>
      <c r="C9" s="21">
        <v>0</v>
      </c>
      <c r="D9" s="12"/>
      <c r="E9" s="12"/>
      <c r="F9" s="15">
        <f t="shared" si="0"/>
        <v>0</v>
      </c>
      <c r="G9" s="15">
        <f t="shared" si="0"/>
        <v>0</v>
      </c>
      <c r="H9" s="15">
        <f t="shared" si="0"/>
        <v>0</v>
      </c>
      <c r="I9" s="15">
        <f t="shared" si="0"/>
        <v>0</v>
      </c>
      <c r="J9" s="15">
        <f t="shared" si="0"/>
        <v>0</v>
      </c>
      <c r="K9" s="15">
        <f t="shared" si="0"/>
        <v>0</v>
      </c>
      <c r="L9" s="15">
        <f t="shared" si="0"/>
        <v>0</v>
      </c>
      <c r="M9" s="15">
        <f t="shared" si="0"/>
        <v>0</v>
      </c>
      <c r="N9" s="15">
        <f t="shared" si="0"/>
        <v>0</v>
      </c>
    </row>
    <row r="10" spans="1:14" s="22" customFormat="1" ht="15">
      <c r="A10" s="12" t="s">
        <v>17</v>
      </c>
      <c r="B10" s="21" t="s">
        <v>18</v>
      </c>
      <c r="C10" s="21"/>
      <c r="D10" s="12">
        <v>0</v>
      </c>
      <c r="E10" s="12">
        <v>0</v>
      </c>
      <c r="F10" s="15">
        <f t="shared" si="0"/>
        <v>0</v>
      </c>
      <c r="G10" s="15">
        <f t="shared" si="0"/>
        <v>0</v>
      </c>
      <c r="H10" s="15">
        <f t="shared" si="0"/>
        <v>0</v>
      </c>
      <c r="I10" s="15">
        <f t="shared" si="0"/>
        <v>0</v>
      </c>
      <c r="J10" s="15">
        <f t="shared" si="0"/>
        <v>0</v>
      </c>
      <c r="K10" s="15">
        <f t="shared" si="0"/>
        <v>0</v>
      </c>
      <c r="L10" s="15">
        <f t="shared" si="0"/>
        <v>0</v>
      </c>
      <c r="M10" s="15">
        <f t="shared" si="0"/>
        <v>0</v>
      </c>
      <c r="N10" s="15">
        <f t="shared" si="0"/>
        <v>0</v>
      </c>
    </row>
    <row r="11" spans="1:14" s="20" customFormat="1" ht="12.75">
      <c r="A11" s="13">
        <v>4</v>
      </c>
      <c r="B11" s="14" t="s">
        <v>19</v>
      </c>
      <c r="C11" s="23"/>
      <c r="D11" s="13">
        <f>SUM(D12:D16)</f>
        <v>0</v>
      </c>
      <c r="E11" s="13">
        <f>SUM(E12:E16)</f>
        <v>0</v>
      </c>
      <c r="F11" s="15">
        <f t="shared" si="0"/>
        <v>0</v>
      </c>
      <c r="G11" s="15">
        <f t="shared" si="0"/>
        <v>0</v>
      </c>
      <c r="H11" s="15">
        <f t="shared" si="0"/>
        <v>0</v>
      </c>
      <c r="I11" s="15">
        <f t="shared" si="0"/>
        <v>0</v>
      </c>
      <c r="J11" s="15">
        <f t="shared" si="0"/>
        <v>0</v>
      </c>
      <c r="K11" s="15">
        <f t="shared" si="0"/>
        <v>0</v>
      </c>
      <c r="L11" s="15">
        <f t="shared" si="0"/>
        <v>0</v>
      </c>
      <c r="M11" s="15">
        <f t="shared" si="0"/>
        <v>0</v>
      </c>
      <c r="N11" s="15">
        <f t="shared" si="0"/>
        <v>0</v>
      </c>
    </row>
    <row r="12" spans="1:5" s="24" customFormat="1" ht="12.75">
      <c r="A12" s="12" t="s">
        <v>20</v>
      </c>
      <c r="B12" s="21" t="s">
        <v>21</v>
      </c>
      <c r="C12" s="11"/>
      <c r="D12" s="12"/>
      <c r="E12" s="12"/>
    </row>
    <row r="13" spans="1:5" s="24" customFormat="1" ht="12.75">
      <c r="A13" s="12" t="s">
        <v>22</v>
      </c>
      <c r="B13" s="21" t="s">
        <v>23</v>
      </c>
      <c r="C13" s="11"/>
      <c r="D13" s="12"/>
      <c r="E13" s="12"/>
    </row>
    <row r="14" spans="1:5" s="24" customFormat="1" ht="12.75">
      <c r="A14" s="12" t="s">
        <v>24</v>
      </c>
      <c r="B14" s="21" t="s">
        <v>25</v>
      </c>
      <c r="C14" s="11"/>
      <c r="D14" s="12"/>
      <c r="E14" s="12"/>
    </row>
    <row r="15" spans="1:5" s="24" customFormat="1" ht="12.75">
      <c r="A15" s="12" t="s">
        <v>26</v>
      </c>
      <c r="B15" s="21" t="s">
        <v>27</v>
      </c>
      <c r="C15" s="11"/>
      <c r="D15" s="12"/>
      <c r="E15" s="12"/>
    </row>
    <row r="16" spans="1:5" s="24" customFormat="1" ht="12.75">
      <c r="A16" s="12" t="s">
        <v>28</v>
      </c>
      <c r="B16" s="21" t="s">
        <v>29</v>
      </c>
      <c r="C16" s="11"/>
      <c r="D16" s="12"/>
      <c r="E16" s="12"/>
    </row>
    <row r="17" spans="1:5" s="20" customFormat="1" ht="12.75">
      <c r="A17" s="9">
        <v>5</v>
      </c>
      <c r="B17" s="17" t="s">
        <v>30</v>
      </c>
      <c r="C17" s="25"/>
      <c r="D17" s="9">
        <v>0</v>
      </c>
      <c r="E17" s="9">
        <v>0</v>
      </c>
    </row>
    <row r="18" spans="1:5" s="20" customFormat="1" ht="12.75">
      <c r="A18" s="9">
        <v>6</v>
      </c>
      <c r="B18" s="17" t="s">
        <v>31</v>
      </c>
      <c r="C18" s="25"/>
      <c r="D18" s="9">
        <v>0</v>
      </c>
      <c r="E18" s="9">
        <v>0</v>
      </c>
    </row>
    <row r="19" spans="1:5" s="20" customFormat="1" ht="12.75">
      <c r="A19" s="9">
        <v>7</v>
      </c>
      <c r="B19" s="17" t="s">
        <v>32</v>
      </c>
      <c r="C19" s="25"/>
      <c r="D19" s="9">
        <v>0</v>
      </c>
      <c r="E19" s="9">
        <v>0</v>
      </c>
    </row>
    <row r="20" spans="1:5" s="26" customFormat="1" ht="15">
      <c r="A20" s="13"/>
      <c r="B20" s="14" t="s">
        <v>33</v>
      </c>
      <c r="C20" s="23"/>
      <c r="D20" s="13">
        <f>D4+D5+D6+D11+D17+D18+D19</f>
        <v>6003635</v>
      </c>
      <c r="E20" s="13">
        <f>E4+E5+E6+E11+E17+E18+E19</f>
        <v>6269372</v>
      </c>
    </row>
    <row r="21" spans="1:5" ht="15.75">
      <c r="A21" s="9" t="s">
        <v>34</v>
      </c>
      <c r="B21" s="10" t="s">
        <v>35</v>
      </c>
      <c r="C21" s="11"/>
      <c r="D21" s="12"/>
      <c r="E21" s="12"/>
    </row>
    <row r="22" spans="1:5" s="20" customFormat="1" ht="12.75">
      <c r="A22" s="9">
        <v>1</v>
      </c>
      <c r="B22" s="17" t="s">
        <v>36</v>
      </c>
      <c r="C22" s="25"/>
      <c r="D22" s="9">
        <f>D23+D24+D25+D26</f>
        <v>0</v>
      </c>
      <c r="E22" s="9">
        <f>E23+E24+E25+E26</f>
        <v>0</v>
      </c>
    </row>
    <row r="23" spans="1:5" s="22" customFormat="1" ht="15">
      <c r="A23" s="12" t="s">
        <v>37</v>
      </c>
      <c r="B23" s="21" t="s">
        <v>38</v>
      </c>
      <c r="C23" s="11"/>
      <c r="D23" s="12">
        <v>0</v>
      </c>
      <c r="E23" s="12">
        <v>0</v>
      </c>
    </row>
    <row r="24" spans="1:5" s="22" customFormat="1" ht="15">
      <c r="A24" s="12" t="s">
        <v>39</v>
      </c>
      <c r="B24" s="21" t="s">
        <v>40</v>
      </c>
      <c r="C24" s="11"/>
      <c r="D24" s="12">
        <v>0</v>
      </c>
      <c r="E24" s="12">
        <v>0</v>
      </c>
    </row>
    <row r="25" spans="1:5" s="22" customFormat="1" ht="15">
      <c r="A25" s="12" t="s">
        <v>41</v>
      </c>
      <c r="B25" s="21" t="s">
        <v>42</v>
      </c>
      <c r="C25" s="11"/>
      <c r="D25" s="12">
        <v>0</v>
      </c>
      <c r="E25" s="12">
        <v>0</v>
      </c>
    </row>
    <row r="26" spans="1:5" s="22" customFormat="1" ht="15">
      <c r="A26" s="12" t="s">
        <v>43</v>
      </c>
      <c r="B26" s="21" t="s">
        <v>44</v>
      </c>
      <c r="C26" s="11"/>
      <c r="D26" s="12">
        <v>0</v>
      </c>
      <c r="E26" s="12">
        <v>0</v>
      </c>
    </row>
    <row r="27" spans="1:5" s="20" customFormat="1" ht="12.75">
      <c r="A27" s="13">
        <v>2</v>
      </c>
      <c r="B27" s="14" t="s">
        <v>45</v>
      </c>
      <c r="C27" s="23"/>
      <c r="D27" s="13">
        <f>D28+D29+D30+D31</f>
        <v>4452620</v>
      </c>
      <c r="E27" s="13">
        <f>E28+E29+E30+E31</f>
        <v>4495791</v>
      </c>
    </row>
    <row r="28" spans="1:5" s="22" customFormat="1" ht="15">
      <c r="A28" s="12" t="s">
        <v>46</v>
      </c>
      <c r="B28" s="21" t="s">
        <v>47</v>
      </c>
      <c r="C28" s="11"/>
      <c r="D28" s="12">
        <v>0</v>
      </c>
      <c r="E28" s="12">
        <v>0</v>
      </c>
    </row>
    <row r="29" spans="1:5" s="22" customFormat="1" ht="15">
      <c r="A29" s="12" t="s">
        <v>48</v>
      </c>
      <c r="B29" s="21" t="s">
        <v>49</v>
      </c>
      <c r="C29" s="11"/>
      <c r="D29" s="12"/>
      <c r="E29" s="12"/>
    </row>
    <row r="30" spans="1:5" s="22" customFormat="1" ht="15">
      <c r="A30" s="12" t="s">
        <v>50</v>
      </c>
      <c r="B30" s="21" t="s">
        <v>51</v>
      </c>
      <c r="C30" s="11"/>
      <c r="D30" s="12">
        <v>4323107</v>
      </c>
      <c r="E30" s="12">
        <v>4323107</v>
      </c>
    </row>
    <row r="31" spans="1:5" s="22" customFormat="1" ht="15">
      <c r="A31" s="12" t="s">
        <v>52</v>
      </c>
      <c r="B31" s="21" t="s">
        <v>53</v>
      </c>
      <c r="C31" s="11"/>
      <c r="D31" s="12">
        <v>129513</v>
      </c>
      <c r="E31" s="12">
        <v>172684</v>
      </c>
    </row>
    <row r="32" spans="1:5" s="20" customFormat="1" ht="12.75">
      <c r="A32" s="9">
        <v>3</v>
      </c>
      <c r="B32" s="17" t="s">
        <v>54</v>
      </c>
      <c r="C32" s="25"/>
      <c r="D32" s="9"/>
      <c r="E32" s="9"/>
    </row>
    <row r="33" spans="1:5" s="20" customFormat="1" ht="12.75">
      <c r="A33" s="9">
        <v>4</v>
      </c>
      <c r="B33" s="17" t="s">
        <v>55</v>
      </c>
      <c r="C33" s="25"/>
      <c r="D33" s="9"/>
      <c r="E33" s="9"/>
    </row>
    <row r="34" spans="1:5" s="24" customFormat="1" ht="12.75">
      <c r="A34" s="12" t="s">
        <v>20</v>
      </c>
      <c r="B34" s="21" t="s">
        <v>56</v>
      </c>
      <c r="C34" s="11"/>
      <c r="D34" s="12"/>
      <c r="E34" s="12"/>
    </row>
    <row r="35" spans="1:5" s="24" customFormat="1" ht="12.75">
      <c r="A35" s="12" t="s">
        <v>22</v>
      </c>
      <c r="B35" s="21" t="s">
        <v>57</v>
      </c>
      <c r="C35" s="11"/>
      <c r="D35" s="12"/>
      <c r="E35" s="12"/>
    </row>
    <row r="36" spans="1:5" s="24" customFormat="1" ht="12.75">
      <c r="A36" s="12" t="s">
        <v>24</v>
      </c>
      <c r="B36" s="21" t="s">
        <v>58</v>
      </c>
      <c r="C36" s="11"/>
      <c r="D36" s="12"/>
      <c r="E36" s="12"/>
    </row>
    <row r="37" spans="1:5" s="20" customFormat="1" ht="12.75">
      <c r="A37" s="9">
        <v>5</v>
      </c>
      <c r="B37" s="17" t="s">
        <v>59</v>
      </c>
      <c r="C37" s="25"/>
      <c r="D37" s="9"/>
      <c r="E37" s="9"/>
    </row>
    <row r="38" spans="1:5" s="20" customFormat="1" ht="12.75">
      <c r="A38" s="9">
        <v>6</v>
      </c>
      <c r="B38" s="17" t="s">
        <v>60</v>
      </c>
      <c r="C38" s="25"/>
      <c r="D38" s="9"/>
      <c r="E38" s="9"/>
    </row>
    <row r="39" spans="1:5" ht="15">
      <c r="A39" s="13"/>
      <c r="B39" s="14" t="s">
        <v>61</v>
      </c>
      <c r="C39" s="23"/>
      <c r="D39" s="13">
        <f>D22+D27+D32+D33+D37+D38</f>
        <v>4452620</v>
      </c>
      <c r="E39" s="13">
        <f>E22+E27+E32+E33+E37+E38</f>
        <v>4495791</v>
      </c>
    </row>
    <row r="40" spans="1:5" ht="15.75">
      <c r="A40" s="27"/>
      <c r="B40" s="14" t="s">
        <v>62</v>
      </c>
      <c r="C40" s="28"/>
      <c r="D40" s="29">
        <f>+D39+D20</f>
        <v>10456255</v>
      </c>
      <c r="E40" s="29">
        <f>+E39+E20</f>
        <v>10765163</v>
      </c>
    </row>
    <row r="41" spans="1:5" ht="15">
      <c r="A41" s="30"/>
      <c r="B41" s="31" t="s">
        <v>63</v>
      </c>
      <c r="C41" s="30"/>
      <c r="D41" s="30"/>
      <c r="E41" s="30"/>
    </row>
    <row r="42" spans="1:5" s="22" customFormat="1" ht="15.75">
      <c r="A42" s="32"/>
      <c r="B42" s="33"/>
      <c r="C42" s="34"/>
      <c r="D42" s="35"/>
      <c r="E42" s="35"/>
    </row>
    <row r="43" spans="1:5" s="22" customFormat="1" ht="15.75">
      <c r="A43" s="32"/>
      <c r="B43" s="36"/>
      <c r="C43" s="34"/>
      <c r="D43" s="35"/>
      <c r="E43" s="35"/>
    </row>
    <row r="44" spans="1:5" s="22" customFormat="1" ht="15">
      <c r="A44" s="32"/>
      <c r="B44" s="37"/>
      <c r="C44" s="34"/>
      <c r="D44" s="35"/>
      <c r="E44" s="35"/>
    </row>
    <row r="45" spans="1:5" s="20" customFormat="1" ht="12.75">
      <c r="A45" s="32"/>
      <c r="B45" s="37"/>
      <c r="C45" s="38"/>
      <c r="D45" s="32"/>
      <c r="E45" s="32"/>
    </row>
    <row r="46" spans="1:5" s="22" customFormat="1" ht="15">
      <c r="A46" s="35"/>
      <c r="B46" s="39"/>
      <c r="C46" s="34"/>
      <c r="D46" s="35"/>
      <c r="E46" s="35"/>
    </row>
    <row r="47" spans="1:5" s="22" customFormat="1" ht="15">
      <c r="A47" s="35"/>
      <c r="B47" s="39"/>
      <c r="C47" s="34"/>
      <c r="D47" s="35"/>
      <c r="E47" s="35"/>
    </row>
    <row r="48" spans="1:5" s="22" customFormat="1" ht="15">
      <c r="A48" s="35"/>
      <c r="B48" s="39"/>
      <c r="C48" s="34"/>
      <c r="D48" s="35"/>
      <c r="E48" s="35"/>
    </row>
    <row r="49" spans="1:5" s="20" customFormat="1" ht="12.75">
      <c r="A49" s="32"/>
      <c r="B49" s="37"/>
      <c r="C49" s="38"/>
      <c r="D49" s="32"/>
      <c r="E49" s="32"/>
    </row>
    <row r="50" spans="1:5" s="24" customFormat="1" ht="12.75">
      <c r="A50" s="35"/>
      <c r="B50" s="39"/>
      <c r="C50" s="34"/>
      <c r="D50" s="35"/>
      <c r="E50" s="35"/>
    </row>
    <row r="51" spans="1:5" s="24" customFormat="1" ht="12.75">
      <c r="A51" s="35"/>
      <c r="B51" s="39"/>
      <c r="C51" s="34"/>
      <c r="D51" s="35"/>
      <c r="E51" s="35"/>
    </row>
    <row r="52" spans="1:5" s="24" customFormat="1" ht="12.75">
      <c r="A52" s="35"/>
      <c r="B52" s="39"/>
      <c r="C52" s="34"/>
      <c r="D52" s="35"/>
      <c r="E52" s="35"/>
    </row>
    <row r="53" spans="1:5" s="24" customFormat="1" ht="12.75">
      <c r="A53" s="35"/>
      <c r="B53" s="39"/>
      <c r="C53" s="34"/>
      <c r="D53" s="35"/>
      <c r="E53" s="35"/>
    </row>
    <row r="54" spans="1:5" s="22" customFormat="1" ht="15">
      <c r="A54" s="35"/>
      <c r="B54" s="39"/>
      <c r="C54" s="34"/>
      <c r="D54" s="35"/>
      <c r="E54" s="35"/>
    </row>
    <row r="55" spans="1:5" s="20" customFormat="1" ht="12.75">
      <c r="A55" s="32"/>
      <c r="B55" s="37"/>
      <c r="C55" s="38"/>
      <c r="D55" s="32"/>
      <c r="E55" s="32"/>
    </row>
    <row r="56" spans="1:5" s="20" customFormat="1" ht="12.75">
      <c r="A56" s="32"/>
      <c r="B56" s="37"/>
      <c r="C56" s="38"/>
      <c r="D56" s="32"/>
      <c r="E56" s="32"/>
    </row>
    <row r="57" spans="1:5" s="22" customFormat="1" ht="15">
      <c r="A57" s="35"/>
      <c r="B57" s="39"/>
      <c r="C57" s="34"/>
      <c r="D57" s="35"/>
      <c r="E57" s="35"/>
    </row>
    <row r="58" spans="1:5" s="22" customFormat="1" ht="15">
      <c r="A58" s="32"/>
      <c r="B58" s="37"/>
      <c r="C58" s="34"/>
      <c r="D58" s="35"/>
      <c r="E58" s="35"/>
    </row>
    <row r="59" spans="1:5" s="22" customFormat="1" ht="15">
      <c r="A59" s="32"/>
      <c r="B59" s="37"/>
      <c r="C59" s="34"/>
      <c r="D59" s="35"/>
      <c r="E59" s="35"/>
    </row>
    <row r="60" spans="1:5" s="20" customFormat="1" ht="12.75">
      <c r="A60" s="32"/>
      <c r="B60" s="37"/>
      <c r="C60" s="38"/>
      <c r="D60" s="32"/>
      <c r="E60" s="32"/>
    </row>
    <row r="61" spans="1:5" s="24" customFormat="1" ht="12.75">
      <c r="A61" s="35"/>
      <c r="B61" s="39"/>
      <c r="C61" s="34"/>
      <c r="D61" s="35"/>
      <c r="E61" s="35"/>
    </row>
    <row r="62" spans="1:5" s="24" customFormat="1" ht="12.75">
      <c r="A62" s="35"/>
      <c r="B62" s="39"/>
      <c r="C62" s="34"/>
      <c r="D62" s="35"/>
      <c r="E62" s="35"/>
    </row>
    <row r="63" spans="1:5" s="20" customFormat="1" ht="12.75">
      <c r="A63" s="32"/>
      <c r="B63" s="37"/>
      <c r="C63" s="38"/>
      <c r="D63" s="32"/>
      <c r="E63" s="32"/>
    </row>
    <row r="64" spans="1:5" s="4" customFormat="1" ht="12.75">
      <c r="A64" s="32"/>
      <c r="B64" s="37"/>
      <c r="C64" s="38"/>
      <c r="D64" s="32"/>
      <c r="E64" s="32"/>
    </row>
    <row r="65" spans="1:5" s="4" customFormat="1" ht="12.75">
      <c r="A65" s="32"/>
      <c r="B65" s="37"/>
      <c r="C65" s="38"/>
      <c r="D65" s="40"/>
      <c r="E65" s="40"/>
    </row>
    <row r="66" spans="1:5" ht="15">
      <c r="A66" s="40"/>
      <c r="B66" s="41"/>
      <c r="C66" s="42"/>
      <c r="D66" s="43"/>
      <c r="E66" s="43"/>
    </row>
    <row r="67" spans="1:5" ht="15">
      <c r="A67" s="43"/>
      <c r="B67" s="41"/>
      <c r="C67" s="42"/>
      <c r="D67" s="43"/>
      <c r="E67" s="43"/>
    </row>
    <row r="68" spans="1:5" ht="15.75">
      <c r="A68" s="32"/>
      <c r="B68" s="36"/>
      <c r="C68" s="34"/>
      <c r="D68" s="35"/>
      <c r="E68" s="35"/>
    </row>
    <row r="69" spans="1:5" ht="15">
      <c r="A69" s="32"/>
      <c r="B69" s="37"/>
      <c r="C69" s="34"/>
      <c r="D69" s="35"/>
      <c r="E69" s="35"/>
    </row>
    <row r="70" spans="1:5" ht="15">
      <c r="A70" s="32"/>
      <c r="B70" s="37"/>
      <c r="C70" s="34"/>
      <c r="D70" s="35"/>
      <c r="E70" s="35"/>
    </row>
    <row r="71" spans="1:5" s="4" customFormat="1" ht="12.75">
      <c r="A71" s="32"/>
      <c r="B71" s="37"/>
      <c r="C71" s="38"/>
      <c r="D71" s="32"/>
      <c r="E71" s="32"/>
    </row>
    <row r="72" spans="1:5" s="4" customFormat="1" ht="12.75">
      <c r="A72" s="32"/>
      <c r="B72" s="37"/>
      <c r="C72" s="38"/>
      <c r="D72" s="32"/>
      <c r="E72" s="32"/>
    </row>
    <row r="73" spans="1:5" s="4" customFormat="1" ht="12.75">
      <c r="A73" s="32"/>
      <c r="B73" s="37"/>
      <c r="C73" s="38"/>
      <c r="D73" s="32"/>
      <c r="E73" s="32"/>
    </row>
    <row r="74" spans="1:5" s="44" customFormat="1" ht="12.75">
      <c r="A74" s="35"/>
      <c r="B74" s="39"/>
      <c r="C74" s="34"/>
      <c r="D74" s="35"/>
      <c r="E74" s="35"/>
    </row>
    <row r="75" spans="1:5" ht="15">
      <c r="A75" s="35"/>
      <c r="B75" s="39"/>
      <c r="C75" s="34"/>
      <c r="D75" s="35"/>
      <c r="E75" s="35"/>
    </row>
    <row r="76" spans="1:5" ht="15">
      <c r="A76" s="35"/>
      <c r="B76" s="39"/>
      <c r="C76" s="34"/>
      <c r="D76" s="35"/>
      <c r="E76" s="35"/>
    </row>
    <row r="77" spans="1:5" ht="15">
      <c r="A77" s="35"/>
      <c r="B77" s="39"/>
      <c r="C77" s="34"/>
      <c r="D77" s="35"/>
      <c r="E77" s="35"/>
    </row>
    <row r="78" spans="1:5" s="4" customFormat="1" ht="12.75">
      <c r="A78" s="32"/>
      <c r="B78" s="37"/>
      <c r="C78" s="38"/>
      <c r="D78" s="32"/>
      <c r="E78" s="32"/>
    </row>
    <row r="79" spans="1:5" s="4" customFormat="1" ht="12.75">
      <c r="A79" s="32"/>
      <c r="B79" s="37"/>
      <c r="C79" s="38"/>
      <c r="D79" s="32"/>
      <c r="E79" s="32"/>
    </row>
    <row r="80" spans="1:5" ht="15">
      <c r="A80" s="40"/>
      <c r="B80" s="41"/>
      <c r="C80" s="42"/>
      <c r="D80" s="43"/>
      <c r="E80" s="43"/>
    </row>
    <row r="81" spans="1:5" ht="15.75">
      <c r="A81" s="45"/>
      <c r="B81" s="45"/>
      <c r="C81" s="45"/>
      <c r="D81" s="46"/>
      <c r="E81" s="46"/>
    </row>
    <row r="82" spans="1:5" ht="16.5" thickBot="1">
      <c r="A82" s="47"/>
      <c r="B82" s="48"/>
      <c r="C82" s="49"/>
      <c r="D82" s="50"/>
      <c r="E82" s="50"/>
    </row>
    <row r="83" spans="1:5" ht="15.75" thickTop="1">
      <c r="A83" s="51"/>
      <c r="B83" s="4"/>
      <c r="C83" s="52"/>
      <c r="D83" s="51"/>
      <c r="E83" s="51"/>
    </row>
    <row r="84" spans="1:5" ht="15">
      <c r="A84" s="51"/>
      <c r="B84" s="53"/>
      <c r="C84" s="52"/>
      <c r="D84" s="51"/>
      <c r="E84" s="51"/>
    </row>
    <row r="85" spans="1:5" ht="15">
      <c r="A85" s="51"/>
      <c r="B85" s="53"/>
      <c r="C85" s="52"/>
      <c r="D85" s="51"/>
      <c r="E85" s="51"/>
    </row>
    <row r="86" spans="1:5" ht="15">
      <c r="A86" s="51"/>
      <c r="B86" s="53"/>
      <c r="C86" s="52"/>
      <c r="D86" s="51"/>
      <c r="E86" s="51"/>
    </row>
    <row r="87" spans="1:5" ht="15">
      <c r="A87" s="51"/>
      <c r="B87" s="53"/>
      <c r="C87" s="52"/>
      <c r="D87" s="51"/>
      <c r="E87" s="51"/>
    </row>
    <row r="88" spans="1:5" ht="15">
      <c r="A88" s="51"/>
      <c r="B88" s="53"/>
      <c r="C88" s="52"/>
      <c r="D88" s="51"/>
      <c r="E88" s="51"/>
    </row>
    <row r="89" spans="1:5" ht="15">
      <c r="A89" s="51"/>
      <c r="B89" s="53"/>
      <c r="C89" s="52"/>
      <c r="D89" s="51"/>
      <c r="E89" s="51"/>
    </row>
    <row r="90" spans="1:5" ht="15">
      <c r="A90" s="51"/>
      <c r="B90" s="53"/>
      <c r="C90" s="52"/>
      <c r="D90" s="51"/>
      <c r="E90" s="51"/>
    </row>
    <row r="91" spans="1:5" ht="15">
      <c r="A91" s="51"/>
      <c r="B91" s="53"/>
      <c r="C91" s="52"/>
      <c r="D91" s="51"/>
      <c r="E91" s="51"/>
    </row>
    <row r="92" spans="1:5" ht="15">
      <c r="A92" s="51"/>
      <c r="B92" s="53"/>
      <c r="C92" s="52"/>
      <c r="D92" s="51"/>
      <c r="E92" s="51"/>
    </row>
    <row r="93" spans="1:5" ht="15">
      <c r="A93" s="51"/>
      <c r="B93" s="53"/>
      <c r="C93" s="52"/>
      <c r="D93" s="51"/>
      <c r="E93" s="51"/>
    </row>
    <row r="94" spans="1:5" ht="15">
      <c r="A94" s="51"/>
      <c r="B94" s="53"/>
      <c r="C94" s="52"/>
      <c r="D94" s="51"/>
      <c r="E94" s="51"/>
    </row>
    <row r="95" spans="1:5" ht="15">
      <c r="A95" s="51"/>
      <c r="B95" s="53"/>
      <c r="C95" s="52"/>
      <c r="D95" s="51"/>
      <c r="E95" s="51"/>
    </row>
    <row r="96" spans="1:5" ht="15">
      <c r="A96" s="51"/>
      <c r="B96" s="53"/>
      <c r="C96" s="52"/>
      <c r="D96" s="51"/>
      <c r="E96" s="51"/>
    </row>
    <row r="97" spans="1:5" ht="15">
      <c r="A97" s="51"/>
      <c r="B97" s="53"/>
      <c r="C97" s="52"/>
      <c r="D97" s="51"/>
      <c r="E97" s="51"/>
    </row>
    <row r="98" spans="1:5" ht="15">
      <c r="A98" s="51"/>
      <c r="B98" s="53"/>
      <c r="C98" s="52"/>
      <c r="D98" s="51"/>
      <c r="E98" s="51"/>
    </row>
    <row r="99" spans="1:5" ht="15">
      <c r="A99" s="51"/>
      <c r="B99" s="53"/>
      <c r="C99" s="52"/>
      <c r="D99" s="51"/>
      <c r="E99" s="51"/>
    </row>
    <row r="100" spans="1:5" ht="15">
      <c r="A100" s="51"/>
      <c r="B100" s="53"/>
      <c r="C100" s="52"/>
      <c r="D100" s="51"/>
      <c r="E100" s="51"/>
    </row>
    <row r="101" spans="1:5" ht="15">
      <c r="A101" s="51"/>
      <c r="B101" s="53"/>
      <c r="C101" s="52"/>
      <c r="D101" s="51"/>
      <c r="E101" s="51"/>
    </row>
    <row r="102" spans="1:5" ht="15">
      <c r="A102" s="51"/>
      <c r="B102" s="53"/>
      <c r="C102" s="52"/>
      <c r="D102" s="51"/>
      <c r="E102" s="51"/>
    </row>
    <row r="103" spans="1:5" ht="15">
      <c r="A103" s="51"/>
      <c r="B103" s="53"/>
      <c r="C103" s="52"/>
      <c r="D103" s="51"/>
      <c r="E103" s="51"/>
    </row>
    <row r="104" spans="1:5" ht="15">
      <c r="A104" s="51"/>
      <c r="B104" s="53"/>
      <c r="C104" s="52"/>
      <c r="D104" s="51"/>
      <c r="E104" s="51"/>
    </row>
    <row r="105" spans="1:5" ht="15">
      <c r="A105" s="51"/>
      <c r="B105" s="53"/>
      <c r="C105" s="52"/>
      <c r="D105" s="51"/>
      <c r="E105" s="51"/>
    </row>
    <row r="106" spans="1:5" ht="15">
      <c r="A106" s="51"/>
      <c r="B106" s="53"/>
      <c r="C106" s="52"/>
      <c r="D106" s="51"/>
      <c r="E106" s="51"/>
    </row>
    <row r="107" spans="1:5" ht="15">
      <c r="A107" s="51"/>
      <c r="B107" s="53"/>
      <c r="C107" s="52"/>
      <c r="D107" s="51"/>
      <c r="E107" s="51"/>
    </row>
    <row r="108" spans="1:5" ht="15">
      <c r="A108" s="51"/>
      <c r="B108" s="53"/>
      <c r="C108" s="52"/>
      <c r="D108" s="51"/>
      <c r="E108" s="51"/>
    </row>
    <row r="109" spans="1:5" ht="15">
      <c r="A109" s="51"/>
      <c r="B109" s="53"/>
      <c r="C109" s="52"/>
      <c r="D109" s="51"/>
      <c r="E109" s="51"/>
    </row>
    <row r="110" spans="1:5" ht="15">
      <c r="A110" s="51"/>
      <c r="B110" s="53"/>
      <c r="C110" s="52"/>
      <c r="D110" s="51"/>
      <c r="E110" s="51"/>
    </row>
    <row r="111" spans="1:5" ht="15">
      <c r="A111" s="51"/>
      <c r="B111" s="53"/>
      <c r="C111" s="52"/>
      <c r="D111" s="51"/>
      <c r="E111" s="51"/>
    </row>
    <row r="112" spans="1:5" ht="15">
      <c r="A112" s="51"/>
      <c r="B112" s="53"/>
      <c r="C112" s="52"/>
      <c r="D112" s="51"/>
      <c r="E112" s="51"/>
    </row>
    <row r="113" spans="1:5" ht="15">
      <c r="A113" s="51"/>
      <c r="B113" s="53"/>
      <c r="C113" s="52"/>
      <c r="D113" s="51"/>
      <c r="E113" s="51"/>
    </row>
    <row r="114" spans="1:5" ht="15">
      <c r="A114" s="51"/>
      <c r="B114" s="53"/>
      <c r="C114" s="52"/>
      <c r="D114" s="51"/>
      <c r="E114" s="51"/>
    </row>
    <row r="115" spans="1:5" ht="15">
      <c r="A115" s="51"/>
      <c r="B115" s="53"/>
      <c r="C115" s="52"/>
      <c r="D115" s="51"/>
      <c r="E115" s="51"/>
    </row>
    <row r="116" spans="1:5" ht="15">
      <c r="A116" s="51"/>
      <c r="B116" s="53"/>
      <c r="C116" s="52"/>
      <c r="D116" s="51"/>
      <c r="E116" s="51"/>
    </row>
    <row r="117" spans="1:5" ht="15">
      <c r="A117" s="51"/>
      <c r="B117" s="53"/>
      <c r="C117" s="52"/>
      <c r="D117" s="51"/>
      <c r="E117" s="51"/>
    </row>
    <row r="118" spans="1:5" ht="15">
      <c r="A118" s="51"/>
      <c r="B118" s="53"/>
      <c r="C118" s="52"/>
      <c r="D118" s="51"/>
      <c r="E118" s="51"/>
    </row>
    <row r="119" spans="1:5" ht="15">
      <c r="A119" s="51"/>
      <c r="B119" s="53"/>
      <c r="C119" s="52"/>
      <c r="D119" s="51"/>
      <c r="E119" s="51"/>
    </row>
    <row r="120" spans="1:5" ht="15">
      <c r="A120" s="51"/>
      <c r="B120" s="53"/>
      <c r="C120" s="52"/>
      <c r="D120" s="51"/>
      <c r="E120" s="51"/>
    </row>
    <row r="121" spans="1:5" ht="15">
      <c r="A121" s="51"/>
      <c r="B121" s="53"/>
      <c r="C121" s="52"/>
      <c r="D121" s="51"/>
      <c r="E121" s="51"/>
    </row>
    <row r="122" spans="1:5" ht="15">
      <c r="A122" s="51"/>
      <c r="B122" s="53"/>
      <c r="C122" s="52"/>
      <c r="D122" s="51"/>
      <c r="E122" s="51"/>
    </row>
    <row r="123" spans="1:5" ht="15">
      <c r="A123" s="51"/>
      <c r="B123" s="53"/>
      <c r="C123" s="52"/>
      <c r="D123" s="51"/>
      <c r="E123" s="51"/>
    </row>
    <row r="124" spans="1:5" ht="15">
      <c r="A124" s="51"/>
      <c r="B124" s="53"/>
      <c r="C124" s="52"/>
      <c r="D124" s="51"/>
      <c r="E124" s="51"/>
    </row>
    <row r="125" spans="1:5" ht="15">
      <c r="A125" s="51"/>
      <c r="B125" s="53"/>
      <c r="C125" s="52"/>
      <c r="D125" s="51"/>
      <c r="E125" s="51"/>
    </row>
    <row r="126" spans="1:5" ht="15">
      <c r="A126" s="51"/>
      <c r="B126" s="53"/>
      <c r="C126" s="52"/>
      <c r="D126" s="51"/>
      <c r="E126" s="51"/>
    </row>
    <row r="127" spans="1:5" ht="15">
      <c r="A127" s="51"/>
      <c r="B127" s="53"/>
      <c r="C127" s="52"/>
      <c r="D127" s="51"/>
      <c r="E127" s="51"/>
    </row>
    <row r="128" spans="1:5" ht="15">
      <c r="A128" s="51"/>
      <c r="B128" s="53"/>
      <c r="C128" s="52"/>
      <c r="D128" s="51"/>
      <c r="E128" s="51"/>
    </row>
    <row r="129" spans="1:5" ht="15">
      <c r="A129" s="51"/>
      <c r="B129" s="53"/>
      <c r="C129" s="52"/>
      <c r="D129" s="51"/>
      <c r="E129" s="51"/>
    </row>
    <row r="130" spans="1:5" ht="15">
      <c r="A130" s="51"/>
      <c r="B130" s="53"/>
      <c r="C130" s="52"/>
      <c r="D130" s="51"/>
      <c r="E130" s="51"/>
    </row>
    <row r="131" spans="1:5" ht="15">
      <c r="A131" s="51"/>
      <c r="B131" s="53"/>
      <c r="C131" s="52"/>
      <c r="D131" s="51"/>
      <c r="E131" s="51"/>
    </row>
    <row r="132" spans="1:5" ht="15">
      <c r="A132" s="51"/>
      <c r="B132" s="53"/>
      <c r="C132" s="52"/>
      <c r="D132" s="51"/>
      <c r="E132" s="51"/>
    </row>
    <row r="133" spans="1:5" ht="15">
      <c r="A133" s="51"/>
      <c r="B133" s="53"/>
      <c r="C133" s="52"/>
      <c r="D133" s="51"/>
      <c r="E133" s="51"/>
    </row>
    <row r="134" spans="1:5" ht="15">
      <c r="A134" s="51"/>
      <c r="B134" s="53"/>
      <c r="C134" s="52"/>
      <c r="D134" s="51"/>
      <c r="E134" s="51"/>
    </row>
    <row r="135" spans="1:5" ht="15">
      <c r="A135" s="51"/>
      <c r="B135" s="53"/>
      <c r="C135" s="52"/>
      <c r="D135" s="51"/>
      <c r="E135" s="51"/>
    </row>
    <row r="136" spans="1:5" ht="15">
      <c r="A136" s="51"/>
      <c r="B136" s="53"/>
      <c r="C136" s="52"/>
      <c r="D136" s="51"/>
      <c r="E136" s="51"/>
    </row>
    <row r="137" spans="1:5" ht="15">
      <c r="A137" s="51"/>
      <c r="B137" s="53"/>
      <c r="C137" s="52"/>
      <c r="D137" s="51"/>
      <c r="E137" s="51"/>
    </row>
    <row r="138" spans="1:5" ht="15">
      <c r="A138" s="51"/>
      <c r="B138" s="53"/>
      <c r="C138" s="52"/>
      <c r="D138" s="51"/>
      <c r="E138" s="51"/>
    </row>
    <row r="139" spans="1:5" ht="15">
      <c r="A139" s="51"/>
      <c r="B139" s="53"/>
      <c r="C139" s="52"/>
      <c r="D139" s="51"/>
      <c r="E139" s="51"/>
    </row>
    <row r="140" spans="1:5" ht="15">
      <c r="A140" s="51"/>
      <c r="B140" s="53"/>
      <c r="C140" s="52"/>
      <c r="D140" s="51"/>
      <c r="E140" s="51"/>
    </row>
    <row r="141" spans="1:5" ht="15">
      <c r="A141" s="51"/>
      <c r="B141" s="53"/>
      <c r="C141" s="52"/>
      <c r="D141" s="51"/>
      <c r="E141" s="51"/>
    </row>
    <row r="142" spans="1:5" ht="15">
      <c r="A142" s="51"/>
      <c r="B142" s="53"/>
      <c r="C142" s="52"/>
      <c r="D142" s="51"/>
      <c r="E142" s="51"/>
    </row>
    <row r="143" spans="1:5" ht="15">
      <c r="A143" s="54"/>
      <c r="B143" s="55"/>
      <c r="C143" s="56"/>
      <c r="D143" s="54"/>
      <c r="E143" s="54"/>
    </row>
    <row r="144" spans="1:5" ht="15">
      <c r="A144" s="51"/>
      <c r="B144" s="53"/>
      <c r="C144" s="52"/>
      <c r="D144" s="51"/>
      <c r="E144" s="51"/>
    </row>
    <row r="145" spans="1:5" ht="15">
      <c r="A145" s="51"/>
      <c r="B145" s="53"/>
      <c r="C145" s="52"/>
      <c r="D145" s="51"/>
      <c r="E145" s="51"/>
    </row>
    <row r="146" spans="1:5" ht="15">
      <c r="A146" s="51"/>
      <c r="B146" s="53"/>
      <c r="C146" s="52"/>
      <c r="D146" s="51"/>
      <c r="E146" s="51"/>
    </row>
    <row r="147" spans="1:5" ht="13.5" customHeight="1">
      <c r="A147" s="51"/>
      <c r="B147" s="53"/>
      <c r="C147" s="52"/>
      <c r="D147" s="51"/>
      <c r="E147" s="51"/>
    </row>
    <row r="148" spans="1:5" ht="15">
      <c r="A148" s="51"/>
      <c r="B148" s="53"/>
      <c r="C148" s="52"/>
      <c r="D148" s="51"/>
      <c r="E148" s="51"/>
    </row>
    <row r="149" spans="1:5" ht="14.25" customHeight="1">
      <c r="A149" s="51"/>
      <c r="B149" s="53"/>
      <c r="C149" s="52"/>
      <c r="D149" s="51"/>
      <c r="E149" s="51"/>
    </row>
    <row r="150" spans="1:5" ht="9" customHeight="1">
      <c r="A150" s="51"/>
      <c r="B150" s="53"/>
      <c r="C150" s="52"/>
      <c r="D150" s="51"/>
      <c r="E150" s="51"/>
    </row>
    <row r="151" spans="1:5" ht="13.5" customHeight="1">
      <c r="A151" s="51"/>
      <c r="B151" s="53"/>
      <c r="C151" s="52"/>
      <c r="D151" s="51"/>
      <c r="E151" s="51"/>
    </row>
    <row r="152" spans="1:5" ht="15">
      <c r="A152" s="51"/>
      <c r="B152" s="53"/>
      <c r="C152" s="52"/>
      <c r="D152" s="51"/>
      <c r="E152" s="51"/>
    </row>
    <row r="153" spans="1:5" ht="15">
      <c r="A153" s="51"/>
      <c r="B153" s="53"/>
      <c r="C153" s="52"/>
      <c r="D153" s="51"/>
      <c r="E153" s="51"/>
    </row>
    <row r="154" spans="1:5" ht="15">
      <c r="A154" s="51"/>
      <c r="B154" s="53"/>
      <c r="C154" s="52"/>
      <c r="D154" s="51"/>
      <c r="E154" s="51"/>
    </row>
    <row r="155" spans="1:5" ht="15">
      <c r="A155" s="51"/>
      <c r="B155" s="53"/>
      <c r="C155" s="52"/>
      <c r="D155" s="51"/>
      <c r="E155" s="51"/>
    </row>
    <row r="156" spans="1:5" ht="15">
      <c r="A156" s="51"/>
      <c r="B156" s="53"/>
      <c r="C156" s="52"/>
      <c r="D156" s="51"/>
      <c r="E156" s="51"/>
    </row>
    <row r="157" spans="1:5" ht="15">
      <c r="A157" s="51"/>
      <c r="B157" s="53"/>
      <c r="C157" s="52"/>
      <c r="D157" s="51"/>
      <c r="E157" s="51"/>
    </row>
    <row r="158" spans="1:5" ht="15">
      <c r="A158" s="51"/>
      <c r="B158" s="53"/>
      <c r="C158" s="52"/>
      <c r="D158" s="51"/>
      <c r="E158" s="51"/>
    </row>
    <row r="159" spans="1:5" ht="7.5" customHeight="1">
      <c r="A159" s="51"/>
      <c r="B159" s="53"/>
      <c r="C159" s="52"/>
      <c r="D159" s="51"/>
      <c r="E159" s="51"/>
    </row>
    <row r="160" spans="1:5" ht="15">
      <c r="A160" s="51"/>
      <c r="B160" s="53"/>
      <c r="C160" s="52"/>
      <c r="D160" s="51"/>
      <c r="E160" s="51"/>
    </row>
    <row r="161" spans="1:5" ht="15">
      <c r="A161" s="51"/>
      <c r="B161" s="53"/>
      <c r="C161" s="52"/>
      <c r="D161" s="51"/>
      <c r="E161" s="51"/>
    </row>
    <row r="162" spans="1:5" ht="15">
      <c r="A162" s="57"/>
      <c r="B162" s="58"/>
      <c r="C162" s="59"/>
      <c r="D162" s="57"/>
      <c r="E162" s="57"/>
    </row>
    <row r="163" spans="1:5" ht="15">
      <c r="A163" s="57"/>
      <c r="B163" s="58"/>
      <c r="C163" s="59"/>
      <c r="D163" s="57"/>
      <c r="E163" s="57"/>
    </row>
    <row r="164" spans="1:5" ht="15">
      <c r="A164" s="57"/>
      <c r="B164" s="58"/>
      <c r="C164" s="59"/>
      <c r="D164" s="57"/>
      <c r="E164" s="57"/>
    </row>
    <row r="165" spans="1:5" ht="15">
      <c r="A165" s="57"/>
      <c r="B165" s="58"/>
      <c r="C165" s="59"/>
      <c r="D165" s="57"/>
      <c r="E165" s="57"/>
    </row>
    <row r="166" spans="1:5" ht="15">
      <c r="A166" s="57"/>
      <c r="B166" s="58"/>
      <c r="C166" s="59"/>
      <c r="D166" s="57"/>
      <c r="E166" s="57"/>
    </row>
    <row r="167" spans="1:5" ht="15">
      <c r="A167" s="57"/>
      <c r="B167" s="58"/>
      <c r="C167" s="59"/>
      <c r="D167" s="57"/>
      <c r="E167" s="57"/>
    </row>
    <row r="168" spans="1:5" ht="15">
      <c r="A168" s="60"/>
      <c r="B168" s="61"/>
      <c r="C168" s="62"/>
      <c r="D168" s="60"/>
      <c r="E168" s="60"/>
    </row>
    <row r="169" spans="1:5" ht="15">
      <c r="A169" s="63"/>
      <c r="B169" s="63"/>
      <c r="C169" s="64"/>
      <c r="D169" s="63"/>
      <c r="E169" s="63"/>
    </row>
    <row r="170" spans="1:5" ht="15">
      <c r="A170" s="63"/>
      <c r="B170" s="63"/>
      <c r="C170" s="64"/>
      <c r="D170" s="63"/>
      <c r="E170" s="63"/>
    </row>
    <row r="171" spans="1:5" ht="15">
      <c r="A171" s="63"/>
      <c r="B171" s="63"/>
      <c r="C171" s="64"/>
      <c r="D171" s="63"/>
      <c r="E171" s="63"/>
    </row>
    <row r="172" spans="1:5" ht="15">
      <c r="A172" s="63"/>
      <c r="B172" s="63"/>
      <c r="C172" s="64"/>
      <c r="D172" s="63"/>
      <c r="E172" s="63"/>
    </row>
    <row r="173" spans="1:5" ht="15">
      <c r="A173" s="63"/>
      <c r="B173" s="63"/>
      <c r="C173" s="64"/>
      <c r="D173" s="63"/>
      <c r="E173" s="63"/>
    </row>
    <row r="174" spans="1:5" ht="15">
      <c r="A174" s="63"/>
      <c r="B174" s="63"/>
      <c r="C174" s="64"/>
      <c r="D174" s="63"/>
      <c r="E174" s="63"/>
    </row>
    <row r="175" spans="1:5" ht="15">
      <c r="A175" s="63"/>
      <c r="B175" s="63"/>
      <c r="C175" s="64"/>
      <c r="D175" s="63"/>
      <c r="E175" s="63"/>
    </row>
    <row r="176" spans="2:5" ht="15">
      <c r="B176" s="63"/>
      <c r="C176" s="64"/>
      <c r="D176" s="63"/>
      <c r="E176" s="63"/>
    </row>
    <row r="177" spans="2:5" ht="15">
      <c r="B177" s="63"/>
      <c r="C177" s="64"/>
      <c r="D177" s="63"/>
      <c r="E177" s="63"/>
    </row>
    <row r="178" spans="2:5" ht="15">
      <c r="B178" s="63"/>
      <c r="C178" s="64"/>
      <c r="D178" s="63"/>
      <c r="E178" s="63"/>
    </row>
    <row r="179" spans="2:5" ht="15">
      <c r="B179" s="63"/>
      <c r="C179" s="64"/>
      <c r="D179" s="63"/>
      <c r="E179" s="6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9"/>
  <sheetViews>
    <sheetView zoomScalePageLayoutView="0" workbookViewId="0" topLeftCell="A13">
      <selection activeCell="F1" sqref="F1:F16384"/>
    </sheetView>
  </sheetViews>
  <sheetFormatPr defaultColWidth="8.88671875" defaultRowHeight="15"/>
  <cols>
    <col min="1" max="1" width="2.4453125" style="0" customWidth="1"/>
    <col min="2" max="2" width="28.21484375" style="0" customWidth="1"/>
    <col min="3" max="3" width="7.3359375" style="65" customWidth="1"/>
    <col min="4" max="5" width="14.99609375" style="0" customWidth="1"/>
    <col min="6" max="6" width="0" style="0" hidden="1" customWidth="1"/>
  </cols>
  <sheetData>
    <row r="1" spans="1:6" s="4" customFormat="1" ht="25.5" customHeight="1">
      <c r="A1" s="1"/>
      <c r="B1" s="2"/>
      <c r="C1" s="2" t="s">
        <v>0</v>
      </c>
      <c r="D1" s="2" t="s">
        <v>1</v>
      </c>
      <c r="E1" s="2" t="s">
        <v>2</v>
      </c>
      <c r="F1" s="3" t="s">
        <v>3</v>
      </c>
    </row>
    <row r="2" spans="1:5" ht="15.75">
      <c r="A2" s="9" t="s">
        <v>64</v>
      </c>
      <c r="B2" s="66" t="s">
        <v>65</v>
      </c>
      <c r="C2" s="11"/>
      <c r="D2" s="12"/>
      <c r="E2" s="12"/>
    </row>
    <row r="3" spans="1:5" ht="15.75">
      <c r="A3" s="9" t="s">
        <v>6</v>
      </c>
      <c r="B3" s="67" t="s">
        <v>66</v>
      </c>
      <c r="C3" s="11"/>
      <c r="D3" s="12"/>
      <c r="E3" s="12"/>
    </row>
    <row r="4" spans="1:5" s="22" customFormat="1" ht="15">
      <c r="A4" s="9">
        <v>1</v>
      </c>
      <c r="B4" s="17" t="s">
        <v>67</v>
      </c>
      <c r="C4" s="11"/>
      <c r="D4" s="12">
        <v>0</v>
      </c>
      <c r="E4" s="12">
        <v>0</v>
      </c>
    </row>
    <row r="5" spans="1:5" s="20" customFormat="1" ht="12.75">
      <c r="A5" s="18">
        <v>2</v>
      </c>
      <c r="B5" s="19" t="s">
        <v>68</v>
      </c>
      <c r="C5" s="68"/>
      <c r="D5" s="18">
        <f>D6+D7+D8</f>
        <v>371260</v>
      </c>
      <c r="E5" s="18">
        <f>E6+E7+E8</f>
        <v>1215913</v>
      </c>
    </row>
    <row r="6" spans="1:5" ht="15">
      <c r="A6" s="12" t="s">
        <v>46</v>
      </c>
      <c r="B6" s="21" t="s">
        <v>69</v>
      </c>
      <c r="C6" s="11"/>
      <c r="D6" s="12">
        <v>371260</v>
      </c>
      <c r="E6" s="12">
        <v>1215913</v>
      </c>
    </row>
    <row r="7" spans="1:5" ht="15">
      <c r="A7" s="12" t="s">
        <v>48</v>
      </c>
      <c r="B7" s="21" t="s">
        <v>70</v>
      </c>
      <c r="C7" s="11"/>
      <c r="D7" s="12">
        <v>0</v>
      </c>
      <c r="E7" s="12">
        <v>0</v>
      </c>
    </row>
    <row r="8" spans="1:5" ht="15">
      <c r="A8" s="12" t="s">
        <v>50</v>
      </c>
      <c r="B8" s="21" t="s">
        <v>71</v>
      </c>
      <c r="C8" s="11"/>
      <c r="D8" s="12">
        <v>0</v>
      </c>
      <c r="E8" s="12">
        <v>0</v>
      </c>
    </row>
    <row r="9" spans="1:5" s="4" customFormat="1" ht="12.75">
      <c r="A9" s="13">
        <v>3</v>
      </c>
      <c r="B9" s="14" t="s">
        <v>72</v>
      </c>
      <c r="C9" s="23"/>
      <c r="D9" s="13">
        <f>D10+D11+D12+D13+D14</f>
        <v>355601</v>
      </c>
      <c r="E9" s="13">
        <f>E10+E11+E12+E13+E14</f>
        <v>374712</v>
      </c>
    </row>
    <row r="10" spans="1:5" s="44" customFormat="1" ht="12.75">
      <c r="A10" s="12" t="s">
        <v>11</v>
      </c>
      <c r="B10" s="21" t="s">
        <v>73</v>
      </c>
      <c r="C10" s="11"/>
      <c r="D10" s="12">
        <v>246727</v>
      </c>
      <c r="E10" s="12">
        <v>274563</v>
      </c>
    </row>
    <row r="11" spans="1:5" s="44" customFormat="1" ht="12.75">
      <c r="A11" s="12" t="s">
        <v>13</v>
      </c>
      <c r="B11" s="21" t="s">
        <v>74</v>
      </c>
      <c r="C11" s="11"/>
      <c r="D11" s="12">
        <v>86134</v>
      </c>
      <c r="E11" s="12">
        <v>38854</v>
      </c>
    </row>
    <row r="12" spans="1:5" s="44" customFormat="1" ht="12.75">
      <c r="A12" s="12" t="s">
        <v>15</v>
      </c>
      <c r="B12" s="21" t="s">
        <v>75</v>
      </c>
      <c r="C12" s="11"/>
      <c r="D12" s="12">
        <v>22740</v>
      </c>
      <c r="E12" s="12">
        <v>61295</v>
      </c>
    </row>
    <row r="13" spans="1:5" s="44" customFormat="1" ht="12.75">
      <c r="A13" s="12" t="s">
        <v>17</v>
      </c>
      <c r="B13" s="21" t="s">
        <v>76</v>
      </c>
      <c r="C13" s="11"/>
      <c r="D13" s="12"/>
      <c r="E13" s="12"/>
    </row>
    <row r="14" spans="1:5" ht="15">
      <c r="A14" s="12" t="s">
        <v>77</v>
      </c>
      <c r="B14" s="21" t="s">
        <v>78</v>
      </c>
      <c r="C14" s="11"/>
      <c r="D14" s="12">
        <v>0</v>
      </c>
      <c r="E14" s="12">
        <v>0</v>
      </c>
    </row>
    <row r="15" spans="1:5" s="20" customFormat="1" ht="12.75">
      <c r="A15" s="9">
        <v>4</v>
      </c>
      <c r="B15" s="17" t="s">
        <v>79</v>
      </c>
      <c r="C15" s="25"/>
      <c r="D15" s="9">
        <v>0</v>
      </c>
      <c r="E15" s="9">
        <v>0</v>
      </c>
    </row>
    <row r="16" spans="1:5" s="20" customFormat="1" ht="12.75">
      <c r="A16" s="9">
        <v>5</v>
      </c>
      <c r="B16" s="17" t="s">
        <v>80</v>
      </c>
      <c r="C16" s="25"/>
      <c r="D16" s="9">
        <v>0</v>
      </c>
      <c r="E16" s="9">
        <v>0</v>
      </c>
    </row>
    <row r="17" spans="1:5" ht="15">
      <c r="A17" s="12"/>
      <c r="B17" s="21"/>
      <c r="C17" s="11"/>
      <c r="D17" s="12"/>
      <c r="E17" s="12"/>
    </row>
    <row r="18" spans="1:5" s="22" customFormat="1" ht="15">
      <c r="A18" s="13"/>
      <c r="B18" s="14" t="s">
        <v>81</v>
      </c>
      <c r="C18" s="23"/>
      <c r="D18" s="13">
        <f>D4+D5+D9+D15+D16</f>
        <v>726861</v>
      </c>
      <c r="E18" s="13">
        <f>E4+E5+E9+E15+E16</f>
        <v>1590625</v>
      </c>
    </row>
    <row r="19" spans="1:5" s="22" customFormat="1" ht="15">
      <c r="A19" s="9" t="s">
        <v>34</v>
      </c>
      <c r="B19" s="17" t="s">
        <v>82</v>
      </c>
      <c r="C19" s="11"/>
      <c r="D19" s="12"/>
      <c r="E19" s="12"/>
    </row>
    <row r="20" spans="1:5" s="20" customFormat="1" ht="12.75">
      <c r="A20" s="9">
        <v>1</v>
      </c>
      <c r="B20" s="17" t="s">
        <v>83</v>
      </c>
      <c r="C20" s="25"/>
      <c r="D20" s="9">
        <f>D21+D22</f>
        <v>0</v>
      </c>
      <c r="E20" s="9">
        <f>E21+E22</f>
        <v>0</v>
      </c>
    </row>
    <row r="21" spans="1:5" s="24" customFormat="1" ht="12.75">
      <c r="A21" s="12" t="s">
        <v>37</v>
      </c>
      <c r="B21" s="21" t="s">
        <v>84</v>
      </c>
      <c r="C21" s="11"/>
      <c r="D21" s="12">
        <v>0</v>
      </c>
      <c r="E21" s="12">
        <v>0</v>
      </c>
    </row>
    <row r="22" spans="1:5" s="24" customFormat="1" ht="12.75">
      <c r="A22" s="12" t="s">
        <v>39</v>
      </c>
      <c r="B22" s="21" t="s">
        <v>85</v>
      </c>
      <c r="C22" s="11"/>
      <c r="D22" s="12">
        <v>0</v>
      </c>
      <c r="E22" s="12">
        <v>0</v>
      </c>
    </row>
    <row r="23" spans="1:5" s="20" customFormat="1" ht="12.75">
      <c r="A23" s="9">
        <v>2</v>
      </c>
      <c r="B23" s="17" t="s">
        <v>86</v>
      </c>
      <c r="C23" s="25"/>
      <c r="D23" s="9">
        <v>0</v>
      </c>
      <c r="E23" s="9">
        <v>0</v>
      </c>
    </row>
    <row r="24" spans="1:5" s="20" customFormat="1" ht="12.75">
      <c r="A24" s="9">
        <v>3</v>
      </c>
      <c r="B24" s="17" t="s">
        <v>87</v>
      </c>
      <c r="C24" s="25"/>
      <c r="D24" s="9">
        <v>0</v>
      </c>
      <c r="E24" s="9">
        <v>0</v>
      </c>
    </row>
    <row r="25" spans="1:5" s="20" customFormat="1" ht="12.75">
      <c r="A25" s="9">
        <v>4</v>
      </c>
      <c r="B25" s="17" t="s">
        <v>88</v>
      </c>
      <c r="C25" s="25"/>
      <c r="D25" s="9">
        <v>0</v>
      </c>
      <c r="E25" s="9">
        <v>0</v>
      </c>
    </row>
    <row r="26" spans="1:5" s="22" customFormat="1" ht="15">
      <c r="A26" s="9"/>
      <c r="B26" s="17" t="s">
        <v>89</v>
      </c>
      <c r="C26" s="11"/>
      <c r="D26" s="12">
        <f>D20+D23+D24+D25</f>
        <v>0</v>
      </c>
      <c r="E26" s="12">
        <f>E20+E23+E24+E25</f>
        <v>0</v>
      </c>
    </row>
    <row r="27" spans="1:5" s="4" customFormat="1" ht="12.75">
      <c r="A27" s="69"/>
      <c r="B27" s="14" t="s">
        <v>90</v>
      </c>
      <c r="C27" s="23"/>
      <c r="D27" s="13">
        <f>D26+D18</f>
        <v>726861</v>
      </c>
      <c r="E27" s="13">
        <f>E26+E18</f>
        <v>1590625</v>
      </c>
    </row>
    <row r="28" spans="1:5" ht="15.75">
      <c r="A28" s="9" t="s">
        <v>91</v>
      </c>
      <c r="B28" s="67" t="s">
        <v>92</v>
      </c>
      <c r="C28" s="11"/>
      <c r="D28" s="12"/>
      <c r="E28" s="12"/>
    </row>
    <row r="29" spans="1:5" ht="15">
      <c r="A29" s="9">
        <v>1</v>
      </c>
      <c r="B29" s="17" t="s">
        <v>93</v>
      </c>
      <c r="C29" s="11"/>
      <c r="D29" s="12">
        <v>0</v>
      </c>
      <c r="E29" s="12">
        <v>0</v>
      </c>
    </row>
    <row r="30" spans="1:5" ht="15">
      <c r="A30" s="9">
        <v>2</v>
      </c>
      <c r="B30" s="17" t="s">
        <v>94</v>
      </c>
      <c r="C30" s="11"/>
      <c r="D30" s="12">
        <v>0</v>
      </c>
      <c r="E30" s="12">
        <v>0</v>
      </c>
    </row>
    <row r="31" spans="1:5" s="4" customFormat="1" ht="12.75">
      <c r="A31" s="9">
        <v>3</v>
      </c>
      <c r="B31" s="17" t="s">
        <v>95</v>
      </c>
      <c r="C31" s="25"/>
      <c r="D31" s="9">
        <v>100000</v>
      </c>
      <c r="E31" s="9">
        <v>10000</v>
      </c>
    </row>
    <row r="32" spans="1:5" s="4" customFormat="1" ht="12.75">
      <c r="A32" s="9">
        <v>4</v>
      </c>
      <c r="B32" s="17" t="s">
        <v>96</v>
      </c>
      <c r="C32" s="25"/>
      <c r="D32" s="9"/>
      <c r="E32" s="9"/>
    </row>
    <row r="33" spans="1:5" s="4" customFormat="1" ht="12.75">
      <c r="A33" s="9">
        <v>5</v>
      </c>
      <c r="B33" s="17" t="s">
        <v>97</v>
      </c>
      <c r="C33" s="25"/>
      <c r="D33" s="9"/>
      <c r="E33" s="9"/>
    </row>
    <row r="34" spans="1:5" s="44" customFormat="1" ht="12.75">
      <c r="A34" s="12">
        <v>6</v>
      </c>
      <c r="B34" s="21" t="s">
        <v>98</v>
      </c>
      <c r="C34" s="11"/>
      <c r="D34" s="12"/>
      <c r="E34" s="12"/>
    </row>
    <row r="35" spans="1:5" ht="15">
      <c r="A35" s="12" t="s">
        <v>99</v>
      </c>
      <c r="B35" s="21" t="s">
        <v>100</v>
      </c>
      <c r="C35" s="11"/>
      <c r="D35" s="12"/>
      <c r="E35" s="12"/>
    </row>
    <row r="36" spans="1:5" ht="15">
      <c r="A36" s="12" t="s">
        <v>101</v>
      </c>
      <c r="B36" s="21" t="s">
        <v>102</v>
      </c>
      <c r="C36" s="11"/>
      <c r="D36" s="12"/>
      <c r="E36" s="12"/>
    </row>
    <row r="37" spans="1:5" ht="15">
      <c r="A37" s="12" t="s">
        <v>103</v>
      </c>
      <c r="B37" s="21" t="s">
        <v>104</v>
      </c>
      <c r="C37" s="11"/>
      <c r="D37" s="12"/>
      <c r="E37" s="12"/>
    </row>
    <row r="38" spans="1:5" s="4" customFormat="1" ht="12.75">
      <c r="A38" s="9">
        <v>7</v>
      </c>
      <c r="B38" s="17" t="s">
        <v>105</v>
      </c>
      <c r="C38" s="25"/>
      <c r="D38" s="9">
        <v>9074713</v>
      </c>
      <c r="E38" s="9">
        <v>9441613</v>
      </c>
    </row>
    <row r="39" spans="1:5" s="4" customFormat="1" ht="12.75">
      <c r="A39" s="9">
        <v>8</v>
      </c>
      <c r="B39" s="17" t="s">
        <v>106</v>
      </c>
      <c r="C39" s="25"/>
      <c r="D39" s="9">
        <v>554681</v>
      </c>
      <c r="E39" s="9">
        <v>-367075</v>
      </c>
    </row>
    <row r="40" spans="1:5" ht="15">
      <c r="A40" s="13"/>
      <c r="B40" s="14" t="s">
        <v>107</v>
      </c>
      <c r="C40" s="23"/>
      <c r="D40" s="13">
        <f>D29+D30+D31+D32+D33+D34+D38+D39</f>
        <v>9729394</v>
      </c>
      <c r="E40" s="13">
        <f>E29+E30+E31+E32+E33+E34+E38+E39</f>
        <v>9084538</v>
      </c>
    </row>
    <row r="41" spans="1:5" ht="15.75">
      <c r="A41" s="70"/>
      <c r="B41" s="70"/>
      <c r="C41" s="70"/>
      <c r="D41" s="71"/>
      <c r="E41" s="71"/>
    </row>
    <row r="42" spans="1:5" ht="15.75">
      <c r="A42" s="72"/>
      <c r="B42" s="73" t="s">
        <v>108</v>
      </c>
      <c r="C42" s="74"/>
      <c r="D42" s="75">
        <f>D40+D26+D18</f>
        <v>10456255</v>
      </c>
      <c r="E42" s="75">
        <f>E40+E26+E18</f>
        <v>10675163</v>
      </c>
    </row>
    <row r="43" spans="1:5" ht="15">
      <c r="A43" s="51"/>
      <c r="B43" s="4" t="s">
        <v>109</v>
      </c>
      <c r="C43" s="52"/>
      <c r="D43" s="51"/>
      <c r="E43" s="51"/>
    </row>
    <row r="44" spans="1:5" ht="15">
      <c r="A44" s="51"/>
      <c r="B44" s="53"/>
      <c r="C44" s="52"/>
      <c r="D44" s="51"/>
      <c r="E44" s="51"/>
    </row>
    <row r="45" spans="1:5" ht="15">
      <c r="A45" s="51"/>
      <c r="B45" s="53"/>
      <c r="C45" s="52"/>
      <c r="D45" s="51"/>
      <c r="E45" s="51"/>
    </row>
    <row r="46" spans="1:5" ht="15">
      <c r="A46" s="51"/>
      <c r="B46" s="53"/>
      <c r="C46" s="52"/>
      <c r="D46" s="51"/>
      <c r="E46" s="51"/>
    </row>
    <row r="47" spans="1:5" ht="15">
      <c r="A47" s="51"/>
      <c r="B47" s="53"/>
      <c r="C47" s="52"/>
      <c r="D47" s="51"/>
      <c r="E47" s="51"/>
    </row>
    <row r="48" spans="1:5" ht="15">
      <c r="A48" s="51"/>
      <c r="B48" s="53"/>
      <c r="C48" s="52"/>
      <c r="D48" s="51"/>
      <c r="E48" s="51"/>
    </row>
    <row r="49" spans="1:5" ht="15">
      <c r="A49" s="51"/>
      <c r="B49" s="53"/>
      <c r="C49" s="52"/>
      <c r="D49" s="51"/>
      <c r="E49" s="51"/>
    </row>
    <row r="50" spans="1:5" ht="15">
      <c r="A50" s="51"/>
      <c r="B50" s="53"/>
      <c r="C50" s="52"/>
      <c r="D50" s="51"/>
      <c r="E50" s="51"/>
    </row>
    <row r="51" spans="1:5" ht="15">
      <c r="A51" s="51"/>
      <c r="B51" s="53"/>
      <c r="C51" s="52"/>
      <c r="D51" s="51"/>
      <c r="E51" s="51"/>
    </row>
    <row r="52" spans="1:5" ht="15">
      <c r="A52" s="51"/>
      <c r="B52" s="53"/>
      <c r="C52" s="52"/>
      <c r="D52" s="51"/>
      <c r="E52" s="51"/>
    </row>
    <row r="53" spans="1:5" ht="15">
      <c r="A53" s="51"/>
      <c r="B53" s="53"/>
      <c r="C53" s="52"/>
      <c r="D53" s="51"/>
      <c r="E53" s="51"/>
    </row>
    <row r="54" spans="1:5" ht="15">
      <c r="A54" s="51"/>
      <c r="B54" s="53"/>
      <c r="C54" s="52"/>
      <c r="D54" s="51"/>
      <c r="E54" s="51"/>
    </row>
    <row r="55" spans="1:5" ht="15">
      <c r="A55" s="51"/>
      <c r="B55" s="53"/>
      <c r="C55" s="52"/>
      <c r="D55" s="51"/>
      <c r="E55" s="51"/>
    </row>
    <row r="56" spans="1:5" ht="15">
      <c r="A56" s="51"/>
      <c r="B56" s="53"/>
      <c r="C56" s="52"/>
      <c r="D56" s="51"/>
      <c r="E56" s="51"/>
    </row>
    <row r="57" spans="1:5" ht="15">
      <c r="A57" s="51"/>
      <c r="B57" s="53"/>
      <c r="C57" s="52"/>
      <c r="D57" s="51"/>
      <c r="E57" s="51"/>
    </row>
    <row r="58" spans="1:5" ht="15">
      <c r="A58" s="51"/>
      <c r="B58" s="53"/>
      <c r="C58" s="52"/>
      <c r="D58" s="51"/>
      <c r="E58" s="51"/>
    </row>
    <row r="59" spans="1:5" ht="15">
      <c r="A59" s="51"/>
      <c r="B59" s="53"/>
      <c r="C59" s="52"/>
      <c r="D59" s="51"/>
      <c r="E59" s="51"/>
    </row>
    <row r="60" spans="1:5" ht="15">
      <c r="A60" s="51"/>
      <c r="B60" s="53"/>
      <c r="C60" s="52"/>
      <c r="D60" s="51"/>
      <c r="E60" s="51"/>
    </row>
    <row r="61" spans="1:5" ht="15">
      <c r="A61" s="51"/>
      <c r="B61" s="53"/>
      <c r="C61" s="52"/>
      <c r="D61" s="51"/>
      <c r="E61" s="51"/>
    </row>
    <row r="62" spans="1:5" ht="15">
      <c r="A62" s="51"/>
      <c r="B62" s="53"/>
      <c r="C62" s="52"/>
      <c r="D62" s="51"/>
      <c r="E62" s="51"/>
    </row>
    <row r="63" spans="1:5" ht="15">
      <c r="A63" s="51"/>
      <c r="B63" s="53"/>
      <c r="C63" s="52"/>
      <c r="D63" s="51"/>
      <c r="E63" s="51"/>
    </row>
    <row r="64" spans="1:5" ht="15">
      <c r="A64" s="51"/>
      <c r="B64" s="53"/>
      <c r="C64" s="52"/>
      <c r="D64" s="51"/>
      <c r="E64" s="51"/>
    </row>
    <row r="65" spans="1:5" ht="15">
      <c r="A65" s="51"/>
      <c r="B65" s="53"/>
      <c r="C65" s="52"/>
      <c r="D65" s="51"/>
      <c r="E65" s="51"/>
    </row>
    <row r="66" spans="1:5" ht="15">
      <c r="A66" s="51"/>
      <c r="B66" s="53"/>
      <c r="C66" s="52"/>
      <c r="D66" s="51"/>
      <c r="E66" s="51"/>
    </row>
    <row r="67" spans="1:5" ht="15">
      <c r="A67" s="51"/>
      <c r="B67" s="53"/>
      <c r="C67" s="52"/>
      <c r="D67" s="51"/>
      <c r="E67" s="51"/>
    </row>
    <row r="68" spans="1:5" ht="15">
      <c r="A68" s="51"/>
      <c r="B68" s="53"/>
      <c r="C68" s="52"/>
      <c r="D68" s="51"/>
      <c r="E68" s="51"/>
    </row>
    <row r="69" spans="1:5" ht="15">
      <c r="A69" s="51"/>
      <c r="B69" s="53"/>
      <c r="C69" s="52"/>
      <c r="D69" s="51"/>
      <c r="E69" s="51"/>
    </row>
    <row r="70" spans="1:5" ht="15">
      <c r="A70" s="51"/>
      <c r="B70" s="53"/>
      <c r="C70" s="52"/>
      <c r="D70" s="51"/>
      <c r="E70" s="51"/>
    </row>
    <row r="71" spans="1:5" ht="15">
      <c r="A71" s="51"/>
      <c r="B71" s="53"/>
      <c r="C71" s="52"/>
      <c r="D71" s="51"/>
      <c r="E71" s="51"/>
    </row>
    <row r="72" spans="1:5" ht="15">
      <c r="A72" s="51"/>
      <c r="B72" s="53"/>
      <c r="C72" s="52"/>
      <c r="D72" s="51"/>
      <c r="E72" s="51"/>
    </row>
    <row r="73" spans="1:5" ht="15">
      <c r="A73" s="51"/>
      <c r="B73" s="53"/>
      <c r="C73" s="52"/>
      <c r="D73" s="51"/>
      <c r="E73" s="51"/>
    </row>
    <row r="74" spans="1:5" ht="15">
      <c r="A74" s="51"/>
      <c r="B74" s="53"/>
      <c r="C74" s="52"/>
      <c r="D74" s="51"/>
      <c r="E74" s="51"/>
    </row>
    <row r="75" spans="1:5" ht="15">
      <c r="A75" s="51"/>
      <c r="B75" s="53"/>
      <c r="C75" s="52"/>
      <c r="D75" s="51"/>
      <c r="E75" s="51"/>
    </row>
    <row r="76" spans="1:5" ht="15">
      <c r="A76" s="51"/>
      <c r="B76" s="53"/>
      <c r="C76" s="52"/>
      <c r="D76" s="51"/>
      <c r="E76" s="51"/>
    </row>
    <row r="77" spans="1:5" ht="15">
      <c r="A77" s="51"/>
      <c r="B77" s="53"/>
      <c r="C77" s="52"/>
      <c r="D77" s="51"/>
      <c r="E77" s="51"/>
    </row>
    <row r="78" spans="1:5" ht="15">
      <c r="A78" s="51"/>
      <c r="B78" s="53"/>
      <c r="C78" s="52"/>
      <c r="D78" s="51"/>
      <c r="E78" s="51"/>
    </row>
    <row r="79" spans="1:5" ht="15">
      <c r="A79" s="51"/>
      <c r="B79" s="53"/>
      <c r="C79" s="52"/>
      <c r="D79" s="51"/>
      <c r="E79" s="51"/>
    </row>
    <row r="80" spans="1:5" ht="15">
      <c r="A80" s="51"/>
      <c r="B80" s="53"/>
      <c r="C80" s="52"/>
      <c r="D80" s="51"/>
      <c r="E80" s="51"/>
    </row>
    <row r="81" spans="1:5" ht="15">
      <c r="A81" s="51"/>
      <c r="B81" s="53"/>
      <c r="C81" s="52"/>
      <c r="D81" s="51"/>
      <c r="E81" s="51"/>
    </row>
    <row r="82" spans="1:5" ht="15">
      <c r="A82" s="51"/>
      <c r="B82" s="53"/>
      <c r="C82" s="52"/>
      <c r="D82" s="51"/>
      <c r="E82" s="51"/>
    </row>
    <row r="83" spans="1:5" ht="15">
      <c r="A83" s="51"/>
      <c r="B83" s="53"/>
      <c r="C83" s="52"/>
      <c r="D83" s="51"/>
      <c r="E83" s="51"/>
    </row>
    <row r="84" spans="1:5" ht="15">
      <c r="A84" s="51"/>
      <c r="B84" s="53"/>
      <c r="C84" s="52"/>
      <c r="D84" s="51"/>
      <c r="E84" s="51"/>
    </row>
    <row r="85" spans="1:5" ht="15">
      <c r="A85" s="51"/>
      <c r="B85" s="53"/>
      <c r="C85" s="52"/>
      <c r="D85" s="51"/>
      <c r="E85" s="51"/>
    </row>
    <row r="86" spans="1:5" ht="15">
      <c r="A86" s="51"/>
      <c r="B86" s="53"/>
      <c r="C86" s="52"/>
      <c r="D86" s="51"/>
      <c r="E86" s="51"/>
    </row>
    <row r="87" spans="1:5" ht="15">
      <c r="A87" s="51"/>
      <c r="B87" s="53"/>
      <c r="C87" s="52"/>
      <c r="D87" s="51"/>
      <c r="E87" s="51"/>
    </row>
    <row r="88" spans="1:5" ht="15">
      <c r="A88" s="51"/>
      <c r="B88" s="53"/>
      <c r="C88" s="52"/>
      <c r="D88" s="51"/>
      <c r="E88" s="51"/>
    </row>
    <row r="89" spans="1:5" ht="15">
      <c r="A89" s="51"/>
      <c r="B89" s="53"/>
      <c r="C89" s="52"/>
      <c r="D89" s="51"/>
      <c r="E89" s="51"/>
    </row>
    <row r="90" spans="1:5" ht="15">
      <c r="A90" s="51"/>
      <c r="B90" s="53"/>
      <c r="C90" s="52"/>
      <c r="D90" s="51"/>
      <c r="E90" s="51"/>
    </row>
    <row r="91" spans="1:5" ht="15">
      <c r="A91" s="51"/>
      <c r="B91" s="53"/>
      <c r="C91" s="52"/>
      <c r="D91" s="51"/>
      <c r="E91" s="51"/>
    </row>
    <row r="92" spans="1:5" ht="15">
      <c r="A92" s="51"/>
      <c r="B92" s="53"/>
      <c r="C92" s="52"/>
      <c r="D92" s="51"/>
      <c r="E92" s="51"/>
    </row>
    <row r="93" spans="1:5" ht="15">
      <c r="A93" s="51"/>
      <c r="B93" s="53"/>
      <c r="C93" s="52"/>
      <c r="D93" s="51"/>
      <c r="E93" s="51"/>
    </row>
    <row r="94" spans="1:5" ht="15">
      <c r="A94" s="51"/>
      <c r="B94" s="53"/>
      <c r="C94" s="52"/>
      <c r="D94" s="51"/>
      <c r="E94" s="51"/>
    </row>
    <row r="95" spans="1:5" ht="15">
      <c r="A95" s="51"/>
      <c r="B95" s="53"/>
      <c r="C95" s="52"/>
      <c r="D95" s="51"/>
      <c r="E95" s="51"/>
    </row>
    <row r="96" spans="1:5" ht="15">
      <c r="A96" s="51"/>
      <c r="B96" s="53"/>
      <c r="C96" s="52"/>
      <c r="D96" s="51"/>
      <c r="E96" s="51"/>
    </row>
    <row r="97" spans="1:5" ht="15">
      <c r="A97" s="51"/>
      <c r="B97" s="53"/>
      <c r="C97" s="52"/>
      <c r="D97" s="51"/>
      <c r="E97" s="51"/>
    </row>
    <row r="98" spans="1:5" ht="15">
      <c r="A98" s="51"/>
      <c r="B98" s="53"/>
      <c r="C98" s="52"/>
      <c r="D98" s="51"/>
      <c r="E98" s="51"/>
    </row>
    <row r="99" spans="1:5" ht="15">
      <c r="A99" s="51"/>
      <c r="B99" s="53"/>
      <c r="C99" s="52"/>
      <c r="D99" s="51"/>
      <c r="E99" s="51"/>
    </row>
    <row r="100" spans="1:5" ht="15">
      <c r="A100" s="51"/>
      <c r="B100" s="53"/>
      <c r="C100" s="52"/>
      <c r="D100" s="51"/>
      <c r="E100" s="51"/>
    </row>
    <row r="101" spans="1:5" ht="15">
      <c r="A101" s="51"/>
      <c r="B101" s="53"/>
      <c r="C101" s="52"/>
      <c r="D101" s="51"/>
      <c r="E101" s="51"/>
    </row>
    <row r="102" spans="1:5" ht="15">
      <c r="A102" s="51"/>
      <c r="B102" s="53"/>
      <c r="C102" s="52"/>
      <c r="D102" s="51"/>
      <c r="E102" s="51"/>
    </row>
    <row r="103" spans="1:5" ht="15">
      <c r="A103" s="54"/>
      <c r="B103" s="55"/>
      <c r="C103" s="56"/>
      <c r="D103" s="54"/>
      <c r="E103" s="54"/>
    </row>
    <row r="104" spans="1:5" ht="15">
      <c r="A104" s="51"/>
      <c r="B104" s="53"/>
      <c r="C104" s="52"/>
      <c r="D104" s="51"/>
      <c r="E104" s="51"/>
    </row>
    <row r="105" spans="1:5" ht="15">
      <c r="A105" s="51"/>
      <c r="B105" s="53"/>
      <c r="C105" s="52"/>
      <c r="D105" s="51"/>
      <c r="E105" s="51"/>
    </row>
    <row r="106" spans="1:5" ht="15">
      <c r="A106" s="51"/>
      <c r="B106" s="53"/>
      <c r="C106" s="52"/>
      <c r="D106" s="51"/>
      <c r="E106" s="51"/>
    </row>
    <row r="107" spans="1:5" ht="13.5" customHeight="1">
      <c r="A107" s="51"/>
      <c r="B107" s="53"/>
      <c r="C107" s="52"/>
      <c r="D107" s="51"/>
      <c r="E107" s="51"/>
    </row>
    <row r="108" spans="1:5" ht="15">
      <c r="A108" s="51"/>
      <c r="B108" s="53"/>
      <c r="C108" s="52"/>
      <c r="D108" s="51"/>
      <c r="E108" s="51"/>
    </row>
    <row r="109" spans="1:5" ht="14.25" customHeight="1">
      <c r="A109" s="51"/>
      <c r="B109" s="53"/>
      <c r="C109" s="52"/>
      <c r="D109" s="51"/>
      <c r="E109" s="51"/>
    </row>
    <row r="110" spans="1:5" ht="9" customHeight="1">
      <c r="A110" s="51"/>
      <c r="B110" s="53"/>
      <c r="C110" s="52"/>
      <c r="D110" s="51"/>
      <c r="E110" s="51"/>
    </row>
    <row r="111" spans="1:5" ht="13.5" customHeight="1">
      <c r="A111" s="51"/>
      <c r="B111" s="53"/>
      <c r="C111" s="52"/>
      <c r="D111" s="51"/>
      <c r="E111" s="51"/>
    </row>
    <row r="112" spans="1:5" ht="15">
      <c r="A112" s="51"/>
      <c r="B112" s="53"/>
      <c r="C112" s="52"/>
      <c r="D112" s="51"/>
      <c r="E112" s="51"/>
    </row>
    <row r="113" spans="1:5" ht="15">
      <c r="A113" s="51"/>
      <c r="B113" s="53"/>
      <c r="C113" s="52"/>
      <c r="D113" s="51"/>
      <c r="E113" s="51"/>
    </row>
    <row r="114" spans="1:5" ht="15">
      <c r="A114" s="51"/>
      <c r="B114" s="53"/>
      <c r="C114" s="52"/>
      <c r="D114" s="51"/>
      <c r="E114" s="51"/>
    </row>
    <row r="115" spans="1:5" ht="15">
      <c r="A115" s="51"/>
      <c r="B115" s="53"/>
      <c r="C115" s="52"/>
      <c r="D115" s="51"/>
      <c r="E115" s="51"/>
    </row>
    <row r="116" spans="1:5" ht="15">
      <c r="A116" s="51"/>
      <c r="B116" s="53"/>
      <c r="C116" s="52"/>
      <c r="D116" s="51"/>
      <c r="E116" s="51"/>
    </row>
    <row r="117" spans="1:5" ht="15">
      <c r="A117" s="51"/>
      <c r="B117" s="53"/>
      <c r="C117" s="52"/>
      <c r="D117" s="51"/>
      <c r="E117" s="51"/>
    </row>
    <row r="118" spans="1:5" ht="15">
      <c r="A118" s="51"/>
      <c r="B118" s="53"/>
      <c r="C118" s="52"/>
      <c r="D118" s="51"/>
      <c r="E118" s="51"/>
    </row>
    <row r="119" spans="1:5" ht="7.5" customHeight="1">
      <c r="A119" s="51"/>
      <c r="B119" s="53"/>
      <c r="C119" s="52"/>
      <c r="D119" s="51"/>
      <c r="E119" s="51"/>
    </row>
    <row r="120" spans="1:5" ht="15">
      <c r="A120" s="51"/>
      <c r="B120" s="53"/>
      <c r="C120" s="52"/>
      <c r="D120" s="51"/>
      <c r="E120" s="51"/>
    </row>
    <row r="121" spans="1:5" ht="15">
      <c r="A121" s="51"/>
      <c r="B121" s="53"/>
      <c r="C121" s="52"/>
      <c r="D121" s="51"/>
      <c r="E121" s="51"/>
    </row>
    <row r="122" spans="1:5" ht="15">
      <c r="A122" s="57"/>
      <c r="B122" s="58"/>
      <c r="C122" s="59"/>
      <c r="D122" s="57"/>
      <c r="E122" s="57"/>
    </row>
    <row r="123" spans="1:5" ht="15">
      <c r="A123" s="57"/>
      <c r="B123" s="58"/>
      <c r="C123" s="59"/>
      <c r="D123" s="57"/>
      <c r="E123" s="57"/>
    </row>
    <row r="124" spans="1:5" ht="15">
      <c r="A124" s="57"/>
      <c r="B124" s="58"/>
      <c r="C124" s="59"/>
      <c r="D124" s="57"/>
      <c r="E124" s="57"/>
    </row>
    <row r="125" spans="1:5" ht="15">
      <c r="A125" s="57"/>
      <c r="B125" s="58"/>
      <c r="C125" s="59"/>
      <c r="D125" s="57"/>
      <c r="E125" s="57"/>
    </row>
    <row r="126" spans="1:5" ht="15">
      <c r="A126" s="57"/>
      <c r="B126" s="58"/>
      <c r="C126" s="59"/>
      <c r="D126" s="57"/>
      <c r="E126" s="57"/>
    </row>
    <row r="127" spans="1:5" ht="15">
      <c r="A127" s="57"/>
      <c r="B127" s="58"/>
      <c r="C127" s="59"/>
      <c r="D127" s="57"/>
      <c r="E127" s="57"/>
    </row>
    <row r="128" spans="1:5" ht="15">
      <c r="A128" s="60"/>
      <c r="B128" s="61"/>
      <c r="C128" s="62"/>
      <c r="D128" s="60"/>
      <c r="E128" s="60"/>
    </row>
    <row r="129" spans="1:5" ht="15">
      <c r="A129" s="63"/>
      <c r="B129" s="63"/>
      <c r="C129" s="64"/>
      <c r="D129" s="63"/>
      <c r="E129" s="63"/>
    </row>
    <row r="130" spans="1:5" ht="15">
      <c r="A130" s="63"/>
      <c r="B130" s="63"/>
      <c r="C130" s="64"/>
      <c r="D130" s="63"/>
      <c r="E130" s="63"/>
    </row>
    <row r="131" spans="1:5" ht="15">
      <c r="A131" s="63"/>
      <c r="B131" s="63"/>
      <c r="C131" s="64"/>
      <c r="D131" s="63"/>
      <c r="E131" s="63"/>
    </row>
    <row r="132" spans="1:5" ht="15">
      <c r="A132" s="63"/>
      <c r="B132" s="63"/>
      <c r="C132" s="64"/>
      <c r="D132" s="63"/>
      <c r="E132" s="63"/>
    </row>
    <row r="133" spans="1:5" ht="15">
      <c r="A133" s="63"/>
      <c r="B133" s="63"/>
      <c r="C133" s="64"/>
      <c r="D133" s="63"/>
      <c r="E133" s="63"/>
    </row>
    <row r="134" spans="1:5" ht="15">
      <c r="A134" s="63"/>
      <c r="B134" s="63"/>
      <c r="C134" s="64"/>
      <c r="D134" s="63"/>
      <c r="E134" s="63"/>
    </row>
    <row r="135" spans="1:5" ht="15">
      <c r="A135" s="63"/>
      <c r="B135" s="63"/>
      <c r="C135" s="64"/>
      <c r="D135" s="63"/>
      <c r="E135" s="63"/>
    </row>
    <row r="136" spans="2:5" ht="15">
      <c r="B136" s="63"/>
      <c r="C136" s="64"/>
      <c r="D136" s="63"/>
      <c r="E136" s="63"/>
    </row>
    <row r="137" spans="2:5" ht="15">
      <c r="B137" s="63"/>
      <c r="C137" s="64"/>
      <c r="D137" s="63"/>
      <c r="E137" s="63"/>
    </row>
    <row r="138" spans="2:5" ht="15">
      <c r="B138" s="63"/>
      <c r="C138" s="64"/>
      <c r="D138" s="63"/>
      <c r="E138" s="63"/>
    </row>
    <row r="139" spans="2:5" ht="15">
      <c r="B139" s="63"/>
      <c r="C139" s="64"/>
      <c r="D139" s="63"/>
      <c r="E139" s="6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J19" sqref="J19"/>
    </sheetView>
  </sheetViews>
  <sheetFormatPr defaultColWidth="8.88671875" defaultRowHeight="15"/>
  <cols>
    <col min="1" max="1" width="3.3359375" style="100" customWidth="1"/>
    <col min="2" max="2" width="26.10546875" style="0" customWidth="1"/>
    <col min="3" max="3" width="8.88671875" style="0" customWidth="1"/>
    <col min="4" max="5" width="12.4453125" style="0" customWidth="1"/>
    <col min="6" max="6" width="0" style="0" hidden="1" customWidth="1"/>
  </cols>
  <sheetData>
    <row r="1" spans="1:6" s="4" customFormat="1" ht="27.75" customHeight="1">
      <c r="A1" s="76"/>
      <c r="B1" s="2"/>
      <c r="C1" s="2" t="s">
        <v>0</v>
      </c>
      <c r="D1" s="2" t="s">
        <v>1</v>
      </c>
      <c r="E1" s="2" t="s">
        <v>2</v>
      </c>
      <c r="F1" s="3" t="s">
        <v>3</v>
      </c>
    </row>
    <row r="2" spans="1:5" ht="15">
      <c r="A2" s="77"/>
      <c r="B2" s="78"/>
      <c r="C2" s="77"/>
      <c r="D2" s="77"/>
      <c r="E2" s="77"/>
    </row>
    <row r="3" spans="1:5" s="4" customFormat="1" ht="12.75">
      <c r="A3" s="25">
        <v>1</v>
      </c>
      <c r="B3" s="79" t="s">
        <v>110</v>
      </c>
      <c r="C3" s="25">
        <v>701705</v>
      </c>
      <c r="D3" s="9">
        <v>2249482</v>
      </c>
      <c r="E3" s="9">
        <v>2491134</v>
      </c>
    </row>
    <row r="4" spans="1:5" s="4" customFormat="1" ht="12.75">
      <c r="A4" s="25">
        <v>2</v>
      </c>
      <c r="B4" s="79" t="s">
        <v>111</v>
      </c>
      <c r="C4" s="25" t="s">
        <v>112</v>
      </c>
      <c r="D4" s="9">
        <v>0</v>
      </c>
      <c r="E4" s="9">
        <v>0</v>
      </c>
    </row>
    <row r="5" spans="1:5" s="81" customFormat="1" ht="12.75">
      <c r="A5" s="23"/>
      <c r="B5" s="80" t="s">
        <v>113</v>
      </c>
      <c r="C5" s="23"/>
      <c r="D5" s="13">
        <f>D4+D3</f>
        <v>2249482</v>
      </c>
      <c r="E5" s="13">
        <f>E4+E3</f>
        <v>2491134</v>
      </c>
    </row>
    <row r="6" spans="1:5" s="4" customFormat="1" ht="12.75">
      <c r="A6" s="25">
        <v>3</v>
      </c>
      <c r="B6" s="79" t="s">
        <v>114</v>
      </c>
      <c r="C6" s="25">
        <v>71</v>
      </c>
      <c r="D6" s="9"/>
      <c r="E6" s="9"/>
    </row>
    <row r="7" spans="1:5" s="4" customFormat="1" ht="12.75">
      <c r="A7" s="25">
        <v>4</v>
      </c>
      <c r="B7" s="79" t="s">
        <v>115</v>
      </c>
      <c r="C7" s="25" t="s">
        <v>116</v>
      </c>
      <c r="D7" s="9">
        <v>0</v>
      </c>
      <c r="E7" s="9">
        <v>-39068</v>
      </c>
    </row>
    <row r="8" spans="1:5" s="4" customFormat="1" ht="12.75">
      <c r="A8" s="82">
        <v>5</v>
      </c>
      <c r="B8" s="83" t="s">
        <v>117</v>
      </c>
      <c r="C8" s="82" t="s">
        <v>118</v>
      </c>
      <c r="D8" s="84">
        <f>+D9+D10</f>
        <v>-962248</v>
      </c>
      <c r="E8" s="84">
        <f>+E9+E10</f>
        <v>-1223668</v>
      </c>
    </row>
    <row r="9" spans="1:5" ht="15">
      <c r="A9" s="11" t="s">
        <v>119</v>
      </c>
      <c r="B9" s="85" t="s">
        <v>120</v>
      </c>
      <c r="C9" s="11"/>
      <c r="D9" s="12">
        <v>-825000</v>
      </c>
      <c r="E9" s="12">
        <v>-1065455</v>
      </c>
    </row>
    <row r="10" spans="1:5" s="4" customFormat="1" ht="12.75">
      <c r="A10" s="25" t="s">
        <v>121</v>
      </c>
      <c r="B10" s="79" t="s">
        <v>122</v>
      </c>
      <c r="C10" s="25"/>
      <c r="D10" s="9">
        <v>-137248</v>
      </c>
      <c r="E10" s="9">
        <v>-158213</v>
      </c>
    </row>
    <row r="11" spans="1:5" s="4" customFormat="1" ht="12.75">
      <c r="A11" s="25">
        <v>6</v>
      </c>
      <c r="B11" s="79" t="s">
        <v>123</v>
      </c>
      <c r="C11" s="25">
        <v>68</v>
      </c>
      <c r="D11" s="9">
        <v>-43171</v>
      </c>
      <c r="E11" s="9">
        <v>-57561</v>
      </c>
    </row>
    <row r="12" spans="1:5" s="4" customFormat="1" ht="12.75">
      <c r="A12" s="25">
        <v>7</v>
      </c>
      <c r="B12" s="79" t="s">
        <v>124</v>
      </c>
      <c r="C12" s="25" t="s">
        <v>125</v>
      </c>
      <c r="D12" s="9">
        <f>-542560-175</f>
        <v>-542735</v>
      </c>
      <c r="E12" s="9">
        <f>-137049-25000-60000-150-179854-848660-23833-25120-38782-400-687</f>
        <v>-1339535</v>
      </c>
    </row>
    <row r="13" spans="1:5" ht="15">
      <c r="A13" s="28">
        <v>8</v>
      </c>
      <c r="B13" s="80" t="s">
        <v>126</v>
      </c>
      <c r="C13" s="23"/>
      <c r="D13" s="13">
        <f>+D7+D8+D11+D12</f>
        <v>-1548154</v>
      </c>
      <c r="E13" s="13">
        <f>+E7+E8+E11+E12</f>
        <v>-2659832</v>
      </c>
    </row>
    <row r="14" spans="1:5" ht="15">
      <c r="A14" s="11"/>
      <c r="B14" s="85"/>
      <c r="C14" s="11"/>
      <c r="D14" s="12"/>
      <c r="E14" s="12"/>
    </row>
    <row r="15" spans="1:5" ht="15.75">
      <c r="A15" s="28">
        <v>9</v>
      </c>
      <c r="B15" s="80" t="s">
        <v>127</v>
      </c>
      <c r="C15" s="23"/>
      <c r="D15" s="29">
        <f>+D5+D13</f>
        <v>701328</v>
      </c>
      <c r="E15" s="29">
        <f>+E5+E13</f>
        <v>-168698</v>
      </c>
    </row>
    <row r="16" spans="1:5" ht="15">
      <c r="A16" s="11"/>
      <c r="B16" s="85"/>
      <c r="C16" s="11"/>
      <c r="D16" s="12"/>
      <c r="E16" s="12"/>
    </row>
    <row r="17" spans="1:5" s="4" customFormat="1" ht="12.75">
      <c r="A17" s="25">
        <v>10</v>
      </c>
      <c r="B17" s="79" t="s">
        <v>128</v>
      </c>
      <c r="C17" s="25">
        <v>761661</v>
      </c>
      <c r="D17" s="9">
        <v>0</v>
      </c>
      <c r="E17" s="9">
        <v>0</v>
      </c>
    </row>
    <row r="18" spans="1:5" s="4" customFormat="1" ht="12.75">
      <c r="A18" s="25">
        <v>11</v>
      </c>
      <c r="B18" s="79" t="s">
        <v>129</v>
      </c>
      <c r="C18" s="25">
        <v>762662</v>
      </c>
      <c r="D18" s="9">
        <v>0</v>
      </c>
      <c r="E18" s="9">
        <v>0</v>
      </c>
    </row>
    <row r="19" spans="1:5" s="4" customFormat="1" ht="12.75">
      <c r="A19" s="23">
        <v>12</v>
      </c>
      <c r="B19" s="80" t="s">
        <v>130</v>
      </c>
      <c r="C19" s="23"/>
      <c r="D19" s="13">
        <f>D20+D21+D22+D23</f>
        <v>-82630</v>
      </c>
      <c r="E19" s="13">
        <f>E20+E21+E22+E23</f>
        <v>-198377</v>
      </c>
    </row>
    <row r="20" spans="1:5" s="44" customFormat="1" ht="19.5" customHeight="1">
      <c r="A20" s="11" t="s">
        <v>131</v>
      </c>
      <c r="B20" s="86" t="s">
        <v>132</v>
      </c>
      <c r="C20" s="87" t="s">
        <v>133</v>
      </c>
      <c r="D20" s="88"/>
      <c r="E20" s="88"/>
    </row>
    <row r="21" spans="1:5" s="44" customFormat="1" ht="13.5" customHeight="1">
      <c r="A21" s="11" t="s">
        <v>134</v>
      </c>
      <c r="B21" s="85" t="s">
        <v>135</v>
      </c>
      <c r="C21" s="11" t="s">
        <v>136</v>
      </c>
      <c r="D21" s="12">
        <v>-86227</v>
      </c>
      <c r="E21" s="12">
        <f>-163329+1390</f>
        <v>-161939</v>
      </c>
    </row>
    <row r="22" spans="1:5" s="44" customFormat="1" ht="12.75">
      <c r="A22" s="11" t="s">
        <v>137</v>
      </c>
      <c r="B22" s="85" t="s">
        <v>138</v>
      </c>
      <c r="C22" s="11" t="s">
        <v>139</v>
      </c>
      <c r="D22" s="12">
        <v>0</v>
      </c>
      <c r="E22" s="12">
        <f>-884+604</f>
        <v>-280</v>
      </c>
    </row>
    <row r="23" spans="1:5" s="44" customFormat="1" ht="12.75">
      <c r="A23" s="11" t="s">
        <v>140</v>
      </c>
      <c r="B23" s="85" t="s">
        <v>141</v>
      </c>
      <c r="C23" s="11" t="s">
        <v>142</v>
      </c>
      <c r="D23" s="12">
        <v>3597</v>
      </c>
      <c r="E23" s="12">
        <v>-36158</v>
      </c>
    </row>
    <row r="24" spans="1:5" s="22" customFormat="1" ht="15">
      <c r="A24" s="25">
        <v>13</v>
      </c>
      <c r="B24" s="79" t="s">
        <v>143</v>
      </c>
      <c r="C24" s="11" t="s">
        <v>144</v>
      </c>
      <c r="D24" s="12"/>
      <c r="E24" s="12"/>
    </row>
    <row r="25" spans="1:5" ht="15">
      <c r="A25" s="23"/>
      <c r="B25" s="80" t="s">
        <v>145</v>
      </c>
      <c r="C25" s="28"/>
      <c r="D25" s="27">
        <f>D24+D19+D18+D17</f>
        <v>-82630</v>
      </c>
      <c r="E25" s="27">
        <f>E24+E19+E18+E17</f>
        <v>-198377</v>
      </c>
    </row>
    <row r="26" spans="1:5" ht="15">
      <c r="A26" s="11"/>
      <c r="B26" s="85" t="s">
        <v>146</v>
      </c>
      <c r="C26" s="11"/>
      <c r="D26" s="12"/>
      <c r="E26" s="12"/>
    </row>
    <row r="27" spans="1:5" ht="15.75">
      <c r="A27" s="23">
        <v>14</v>
      </c>
      <c r="B27" s="80" t="s">
        <v>147</v>
      </c>
      <c r="C27" s="28"/>
      <c r="D27" s="29">
        <f>+D15+D19</f>
        <v>618698</v>
      </c>
      <c r="E27" s="29">
        <f>+E15+E19</f>
        <v>-367075</v>
      </c>
    </row>
    <row r="28" spans="1:5" ht="15">
      <c r="A28" s="11"/>
      <c r="B28" s="85"/>
      <c r="C28" s="11"/>
      <c r="D28" s="12"/>
      <c r="E28" s="12"/>
    </row>
    <row r="29" spans="1:5" s="22" customFormat="1" ht="15.75">
      <c r="A29" s="25">
        <v>15</v>
      </c>
      <c r="B29" s="79" t="s">
        <v>148</v>
      </c>
      <c r="C29" s="11">
        <v>69</v>
      </c>
      <c r="D29" s="71">
        <v>64017</v>
      </c>
      <c r="E29" s="71"/>
    </row>
    <row r="30" spans="1:5" ht="15">
      <c r="A30" s="11"/>
      <c r="B30" s="85"/>
      <c r="C30" s="11"/>
      <c r="D30" s="12"/>
      <c r="E30" s="12"/>
    </row>
    <row r="31" spans="1:5" ht="15.75">
      <c r="A31" s="23">
        <v>16</v>
      </c>
      <c r="B31" s="80" t="s">
        <v>149</v>
      </c>
      <c r="C31" s="28"/>
      <c r="D31" s="29">
        <f>D27-D29</f>
        <v>554681</v>
      </c>
      <c r="E31" s="29">
        <f>E27-E29</f>
        <v>-367075</v>
      </c>
    </row>
    <row r="32" spans="1:5" ht="15">
      <c r="A32" s="11"/>
      <c r="B32" s="85"/>
      <c r="C32" s="11"/>
      <c r="D32" s="12"/>
      <c r="E32" s="12"/>
    </row>
    <row r="33" spans="1:5" ht="15.75">
      <c r="A33" s="89">
        <v>17</v>
      </c>
      <c r="B33" s="90" t="s">
        <v>150</v>
      </c>
      <c r="C33" s="91"/>
      <c r="D33" s="92">
        <v>0</v>
      </c>
      <c r="E33" s="92">
        <v>0</v>
      </c>
    </row>
    <row r="34" spans="1:5" ht="15">
      <c r="A34" s="34"/>
      <c r="B34" s="93"/>
      <c r="C34" s="34"/>
      <c r="D34" s="35"/>
      <c r="E34" s="35"/>
    </row>
    <row r="35" spans="1:5" ht="15" hidden="1">
      <c r="A35" s="34"/>
      <c r="B35" s="93"/>
      <c r="C35" s="34"/>
      <c r="D35" s="35">
        <f>+D13+D25</f>
        <v>-1630784</v>
      </c>
      <c r="E35" s="35">
        <f>+E13+E25</f>
        <v>-2858209</v>
      </c>
    </row>
    <row r="36" spans="1:5" ht="15">
      <c r="A36" s="34"/>
      <c r="B36" s="37"/>
      <c r="C36" s="34"/>
      <c r="D36" s="35"/>
      <c r="E36" s="35"/>
    </row>
    <row r="37" spans="1:5" ht="15">
      <c r="A37" s="34"/>
      <c r="B37" s="94"/>
      <c r="C37" s="34"/>
      <c r="D37" s="35"/>
      <c r="E37" s="35"/>
    </row>
    <row r="38" spans="1:5" ht="15">
      <c r="A38" s="34"/>
      <c r="B38" s="94"/>
      <c r="C38" s="34"/>
      <c r="D38" s="35"/>
      <c r="E38" s="35"/>
    </row>
    <row r="39" spans="1:5" ht="15">
      <c r="A39" s="34"/>
      <c r="B39" s="94"/>
      <c r="C39" s="34"/>
      <c r="D39" s="35"/>
      <c r="E39" s="35"/>
    </row>
    <row r="40" spans="1:5" ht="15">
      <c r="A40" s="95"/>
      <c r="B40" s="96"/>
      <c r="C40" s="95"/>
      <c r="D40" s="97"/>
      <c r="E40" s="97"/>
    </row>
    <row r="41" spans="1:5" ht="15">
      <c r="A41" s="98"/>
      <c r="B41" s="22"/>
      <c r="C41" s="99"/>
      <c r="D41" s="22"/>
      <c r="E41" s="22"/>
    </row>
    <row r="42" spans="1:5" ht="15">
      <c r="A42" s="98"/>
      <c r="B42" s="22"/>
      <c r="C42" s="22"/>
      <c r="D42" s="22"/>
      <c r="E42" s="22"/>
    </row>
    <row r="43" spans="1:5" ht="15">
      <c r="A43" s="98"/>
      <c r="B43" s="22"/>
      <c r="C43" s="22"/>
      <c r="D43" s="22"/>
      <c r="E43" s="22"/>
    </row>
    <row r="44" spans="1:5" ht="15">
      <c r="A44" s="98"/>
      <c r="B44" s="22"/>
      <c r="C44" s="22"/>
      <c r="D44" s="22"/>
      <c r="E44" s="22"/>
    </row>
    <row r="45" spans="1:5" ht="15">
      <c r="A45" s="98"/>
      <c r="B45" s="22"/>
      <c r="C45" s="22"/>
      <c r="D45" s="22"/>
      <c r="E45" s="22"/>
    </row>
    <row r="46" spans="1:5" ht="15">
      <c r="A46" s="98"/>
      <c r="B46" s="22"/>
      <c r="C46" s="22"/>
      <c r="D46" s="22"/>
      <c r="E46" s="22"/>
    </row>
    <row r="47" spans="1:5" ht="15">
      <c r="A47" s="98"/>
      <c r="B47" s="22"/>
      <c r="C47" s="22"/>
      <c r="D47" s="22"/>
      <c r="E47" s="22"/>
    </row>
    <row r="48" spans="1:5" ht="15">
      <c r="A48" s="98"/>
      <c r="B48" s="22"/>
      <c r="C48" s="22"/>
      <c r="D48" s="22"/>
      <c r="E48" s="22"/>
    </row>
    <row r="49" spans="1:5" ht="15">
      <c r="A49" s="98"/>
      <c r="B49" s="22"/>
      <c r="C49" s="22"/>
      <c r="D49" s="22"/>
      <c r="E49" s="22"/>
    </row>
    <row r="50" spans="1:5" ht="15">
      <c r="A50" s="98"/>
      <c r="B50" s="22"/>
      <c r="C50" s="22"/>
      <c r="D50" s="22"/>
      <c r="E50" s="22"/>
    </row>
    <row r="51" spans="1:5" ht="15">
      <c r="A51" s="98"/>
      <c r="B51" s="22"/>
      <c r="C51" s="22"/>
      <c r="D51" s="22"/>
      <c r="E51" s="22"/>
    </row>
    <row r="52" spans="1:5" ht="15">
      <c r="A52" s="98"/>
      <c r="B52" s="22"/>
      <c r="C52" s="22"/>
      <c r="D52" s="22"/>
      <c r="E52" s="22"/>
    </row>
    <row r="53" spans="1:5" ht="15">
      <c r="A53" s="98"/>
      <c r="B53" s="22"/>
      <c r="C53" s="22"/>
      <c r="D53" s="22"/>
      <c r="E53" s="22"/>
    </row>
    <row r="54" spans="1:5" ht="15">
      <c r="A54" s="98"/>
      <c r="B54" s="22"/>
      <c r="C54" s="22"/>
      <c r="D54" s="22"/>
      <c r="E54" s="22"/>
    </row>
    <row r="55" spans="1:5" ht="15">
      <c r="A55" s="98"/>
      <c r="B55" s="22"/>
      <c r="C55" s="22"/>
      <c r="D55" s="22"/>
      <c r="E55" s="22"/>
    </row>
    <row r="56" spans="1:5" ht="15">
      <c r="A56" s="98"/>
      <c r="B56" s="22"/>
      <c r="C56" s="22"/>
      <c r="D56" s="22"/>
      <c r="E56" s="22"/>
    </row>
    <row r="57" spans="1:5" ht="15">
      <c r="A57" s="98"/>
      <c r="B57" s="22"/>
      <c r="C57" s="22"/>
      <c r="D57" s="22"/>
      <c r="E57" s="22"/>
    </row>
    <row r="58" spans="1:5" ht="15">
      <c r="A58" s="98"/>
      <c r="B58" s="22"/>
      <c r="C58" s="22"/>
      <c r="D58" s="22"/>
      <c r="E58" s="22"/>
    </row>
    <row r="59" spans="1:5" ht="15">
      <c r="A59" s="98"/>
      <c r="B59" s="22"/>
      <c r="C59" s="22"/>
      <c r="D59" s="22"/>
      <c r="E59" s="22"/>
    </row>
    <row r="60" spans="1:5" ht="15">
      <c r="A60" s="98"/>
      <c r="B60" s="22"/>
      <c r="C60" s="22"/>
      <c r="D60" s="22"/>
      <c r="E60" s="22"/>
    </row>
    <row r="61" spans="1:5" ht="15">
      <c r="A61" s="98"/>
      <c r="B61" s="22"/>
      <c r="C61" s="22"/>
      <c r="D61" s="22"/>
      <c r="E61" s="22"/>
    </row>
    <row r="62" spans="1:5" ht="15">
      <c r="A62" s="98"/>
      <c r="B62" s="22"/>
      <c r="C62" s="22"/>
      <c r="D62" s="22"/>
      <c r="E62" s="22"/>
    </row>
    <row r="63" spans="1:5" ht="15">
      <c r="A63" s="98"/>
      <c r="B63" s="22"/>
      <c r="C63" s="22"/>
      <c r="D63" s="22"/>
      <c r="E63" s="22"/>
    </row>
    <row r="64" spans="1:5" ht="15">
      <c r="A64" s="98"/>
      <c r="B64" s="22"/>
      <c r="C64" s="22"/>
      <c r="D64" s="22"/>
      <c r="E64" s="22"/>
    </row>
    <row r="65" spans="1:5" ht="15">
      <c r="A65" s="98"/>
      <c r="B65" s="22"/>
      <c r="C65" s="22"/>
      <c r="D65" s="22"/>
      <c r="E65" s="22"/>
    </row>
    <row r="66" spans="1:5" ht="15">
      <c r="A66" s="98"/>
      <c r="B66" s="22"/>
      <c r="C66" s="22"/>
      <c r="D66" s="22"/>
      <c r="E66" s="22"/>
    </row>
    <row r="67" spans="1:5" ht="15">
      <c r="A67" s="98"/>
      <c r="B67" s="22"/>
      <c r="C67" s="22"/>
      <c r="D67" s="22"/>
      <c r="E67" s="22"/>
    </row>
    <row r="68" spans="1:5" ht="15">
      <c r="A68" s="98"/>
      <c r="B68" s="22"/>
      <c r="C68" s="22"/>
      <c r="D68" s="22"/>
      <c r="E68" s="22"/>
    </row>
    <row r="69" spans="1:5" ht="15">
      <c r="A69" s="98"/>
      <c r="B69" s="22"/>
      <c r="C69" s="22"/>
      <c r="D69" s="22"/>
      <c r="E69" s="2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F7" sqref="F1:F16384"/>
    </sheetView>
  </sheetViews>
  <sheetFormatPr defaultColWidth="8.88671875" defaultRowHeight="15"/>
  <cols>
    <col min="1" max="1" width="2.77734375" style="0" customWidth="1"/>
    <col min="2" max="2" width="35.99609375" style="0" customWidth="1"/>
    <col min="3" max="3" width="7.6640625" style="0" customWidth="1"/>
    <col min="4" max="5" width="11.3359375" style="0" customWidth="1"/>
    <col min="6" max="6" width="0" style="0" hidden="1" customWidth="1"/>
  </cols>
  <sheetData>
    <row r="1" spans="1:6" s="65" customFormat="1" ht="34.5" customHeight="1">
      <c r="A1" s="101"/>
      <c r="B1" s="102"/>
      <c r="C1" s="102" t="s">
        <v>0</v>
      </c>
      <c r="D1" s="102" t="s">
        <v>1</v>
      </c>
      <c r="E1" s="102" t="s">
        <v>2</v>
      </c>
      <c r="F1" s="103" t="s">
        <v>3</v>
      </c>
    </row>
    <row r="2" spans="1:5" s="22" customFormat="1" ht="15">
      <c r="A2" s="12"/>
      <c r="B2" s="12"/>
      <c r="C2" s="12"/>
      <c r="D2" s="12"/>
      <c r="E2" s="12"/>
    </row>
    <row r="3" spans="1:5" s="22" customFormat="1" ht="15">
      <c r="A3" s="12" t="s">
        <v>6</v>
      </c>
      <c r="B3" s="17" t="s">
        <v>151</v>
      </c>
      <c r="C3" s="12"/>
      <c r="D3" s="12"/>
      <c r="E3" s="12"/>
    </row>
    <row r="4" spans="1:5" s="20" customFormat="1" ht="11.25" customHeight="1">
      <c r="A4" s="13">
        <v>1</v>
      </c>
      <c r="B4" s="14" t="s">
        <v>152</v>
      </c>
      <c r="C4" s="13"/>
      <c r="D4" s="13">
        <v>618873</v>
      </c>
      <c r="E4" s="13">
        <v>-367075</v>
      </c>
    </row>
    <row r="5" spans="1:5" s="20" customFormat="1" ht="12.75">
      <c r="A5" s="18">
        <v>2</v>
      </c>
      <c r="B5" s="19" t="s">
        <v>153</v>
      </c>
      <c r="C5" s="18"/>
      <c r="D5" s="18"/>
      <c r="E5" s="18"/>
    </row>
    <row r="6" spans="1:5" s="22" customFormat="1" ht="15">
      <c r="A6" s="12" t="s">
        <v>46</v>
      </c>
      <c r="B6" s="104" t="s">
        <v>154</v>
      </c>
      <c r="C6" s="12"/>
      <c r="D6" s="12">
        <v>43171</v>
      </c>
      <c r="E6" s="12">
        <v>57561</v>
      </c>
    </row>
    <row r="7" spans="1:5" ht="15">
      <c r="A7" s="12" t="s">
        <v>48</v>
      </c>
      <c r="B7" s="104" t="s">
        <v>155</v>
      </c>
      <c r="C7" s="12"/>
      <c r="D7" s="12">
        <v>-3597</v>
      </c>
      <c r="E7" s="12">
        <v>280</v>
      </c>
    </row>
    <row r="8" spans="1:5" ht="15">
      <c r="A8" s="12" t="s">
        <v>50</v>
      </c>
      <c r="B8" s="104" t="s">
        <v>156</v>
      </c>
      <c r="C8" s="12"/>
      <c r="D8" s="12">
        <v>-641</v>
      </c>
      <c r="E8" s="12"/>
    </row>
    <row r="9" spans="1:5" ht="15">
      <c r="A9" s="12" t="s">
        <v>52</v>
      </c>
      <c r="B9" s="104" t="s">
        <v>157</v>
      </c>
      <c r="C9" s="12"/>
      <c r="D9" s="12">
        <v>-1390</v>
      </c>
      <c r="E9" s="12">
        <v>-1390</v>
      </c>
    </row>
    <row r="10" spans="1:5" ht="15">
      <c r="A10" s="12" t="s">
        <v>77</v>
      </c>
      <c r="B10" s="21" t="s">
        <v>158</v>
      </c>
      <c r="C10" s="12" t="s">
        <v>144</v>
      </c>
      <c r="D10" s="12">
        <v>80000</v>
      </c>
      <c r="E10" s="12">
        <v>-1742130</v>
      </c>
    </row>
    <row r="11" spans="1:5" ht="15">
      <c r="A11" s="12" t="s">
        <v>159</v>
      </c>
      <c r="B11" s="21" t="s">
        <v>160</v>
      </c>
      <c r="C11" s="12"/>
      <c r="D11" s="12"/>
      <c r="E11" s="12"/>
    </row>
    <row r="12" spans="1:5" ht="15">
      <c r="A12" s="12" t="s">
        <v>161</v>
      </c>
      <c r="B12" s="21" t="s">
        <v>162</v>
      </c>
      <c r="C12" s="12"/>
      <c r="D12" s="12">
        <v>-864913</v>
      </c>
      <c r="E12" s="12">
        <f>-177155-217708</f>
        <v>-394863</v>
      </c>
    </row>
    <row r="13" spans="1:5" ht="15">
      <c r="A13" s="12" t="s">
        <v>163</v>
      </c>
      <c r="B13" s="21" t="s">
        <v>164</v>
      </c>
      <c r="C13" s="12"/>
      <c r="D13" s="12"/>
      <c r="E13" s="12"/>
    </row>
    <row r="14" spans="1:5" ht="15">
      <c r="A14" s="12" t="s">
        <v>165</v>
      </c>
      <c r="B14" s="21" t="s">
        <v>166</v>
      </c>
      <c r="C14" s="12"/>
      <c r="D14" s="12">
        <v>86868</v>
      </c>
      <c r="E14" s="12">
        <v>-163329</v>
      </c>
    </row>
    <row r="15" spans="1:5" ht="15">
      <c r="A15" s="12" t="s">
        <v>167</v>
      </c>
      <c r="B15" s="21" t="s">
        <v>168</v>
      </c>
      <c r="C15" s="12">
        <f>1210266-1209338</f>
        <v>928</v>
      </c>
      <c r="D15" s="12">
        <v>-122158</v>
      </c>
      <c r="E15" s="12">
        <v>-137432</v>
      </c>
    </row>
    <row r="16" spans="1:5" ht="15">
      <c r="A16" s="13"/>
      <c r="B16" s="14" t="s">
        <v>169</v>
      </c>
      <c r="C16" s="13"/>
      <c r="D16" s="13">
        <f>+D15+D14+D12+D10+D9+D7+D6+D4</f>
        <v>-163146</v>
      </c>
      <c r="E16" s="13">
        <f>+E15+E14+E12+E10+E9+E7+E6+E4</f>
        <v>-2748378</v>
      </c>
    </row>
    <row r="17" spans="1:5" ht="15">
      <c r="A17" s="12"/>
      <c r="B17" s="21"/>
      <c r="C17" s="12"/>
      <c r="D17" s="12"/>
      <c r="E17" s="12"/>
    </row>
    <row r="18" spans="1:5" ht="15">
      <c r="A18" s="27" t="s">
        <v>34</v>
      </c>
      <c r="B18" s="14" t="s">
        <v>170</v>
      </c>
      <c r="C18" s="27"/>
      <c r="D18" s="27"/>
      <c r="E18" s="27"/>
    </row>
    <row r="19" spans="1:5" ht="15">
      <c r="A19" s="12">
        <v>1</v>
      </c>
      <c r="B19" s="21" t="s">
        <v>171</v>
      </c>
      <c r="C19" s="12"/>
      <c r="D19" s="12">
        <v>0</v>
      </c>
      <c r="E19" s="12">
        <v>0</v>
      </c>
    </row>
    <row r="20" spans="1:5" ht="15">
      <c r="A20" s="12">
        <v>2</v>
      </c>
      <c r="B20" s="21" t="s">
        <v>172</v>
      </c>
      <c r="C20" s="12"/>
      <c r="D20" s="12">
        <v>0</v>
      </c>
      <c r="E20" s="12">
        <v>-137042</v>
      </c>
    </row>
    <row r="21" spans="1:5" ht="15">
      <c r="A21" s="12">
        <v>3</v>
      </c>
      <c r="B21" s="21" t="s">
        <v>173</v>
      </c>
      <c r="C21" s="12"/>
      <c r="D21" s="12">
        <v>0</v>
      </c>
      <c r="E21" s="12">
        <v>0</v>
      </c>
    </row>
    <row r="22" spans="1:5" ht="15">
      <c r="A22" s="12">
        <v>4</v>
      </c>
      <c r="B22" s="21" t="s">
        <v>174</v>
      </c>
      <c r="C22" s="12"/>
      <c r="D22" s="12">
        <v>0</v>
      </c>
      <c r="E22" s="12">
        <v>1390</v>
      </c>
    </row>
    <row r="23" spans="1:5" ht="15">
      <c r="A23" s="12">
        <v>5</v>
      </c>
      <c r="B23" s="21" t="s">
        <v>175</v>
      </c>
      <c r="C23" s="12"/>
      <c r="D23" s="12">
        <v>0</v>
      </c>
      <c r="E23" s="12">
        <v>0</v>
      </c>
    </row>
    <row r="24" spans="1:5" ht="15">
      <c r="A24" s="13"/>
      <c r="B24" s="14" t="s">
        <v>176</v>
      </c>
      <c r="C24" s="13"/>
      <c r="D24" s="13">
        <f>D19+D20+D21+D22+D23</f>
        <v>0</v>
      </c>
      <c r="E24" s="13">
        <f>E19+E20+E21+E22+E23</f>
        <v>-135652</v>
      </c>
    </row>
    <row r="25" spans="1:5" ht="15">
      <c r="A25" s="12"/>
      <c r="B25" s="21"/>
      <c r="C25" s="12"/>
      <c r="D25" s="12"/>
      <c r="E25" s="12"/>
    </row>
    <row r="26" spans="1:5" s="4" customFormat="1" ht="12.75">
      <c r="A26" s="18" t="s">
        <v>91</v>
      </c>
      <c r="B26" s="19" t="s">
        <v>177</v>
      </c>
      <c r="C26" s="18"/>
      <c r="D26" s="18">
        <f>D27+D28+D29+D30</f>
        <v>0</v>
      </c>
      <c r="E26" s="18">
        <f>E27+E28+E29+E30</f>
        <v>0</v>
      </c>
    </row>
    <row r="27" spans="1:5" ht="15">
      <c r="A27" s="12">
        <v>1</v>
      </c>
      <c r="B27" s="21" t="s">
        <v>178</v>
      </c>
      <c r="C27" s="12"/>
      <c r="D27" s="12">
        <v>0</v>
      </c>
      <c r="E27" s="12">
        <v>0</v>
      </c>
    </row>
    <row r="28" spans="1:5" ht="15">
      <c r="A28" s="12">
        <v>2</v>
      </c>
      <c r="B28" s="21" t="s">
        <v>179</v>
      </c>
      <c r="C28" s="12"/>
      <c r="D28" s="12">
        <v>0</v>
      </c>
      <c r="E28" s="12">
        <v>0</v>
      </c>
    </row>
    <row r="29" spans="1:5" ht="15">
      <c r="A29" s="12">
        <v>3</v>
      </c>
      <c r="B29" s="21" t="s">
        <v>180</v>
      </c>
      <c r="C29" s="12"/>
      <c r="D29" s="12">
        <v>0</v>
      </c>
      <c r="E29" s="12">
        <v>0</v>
      </c>
    </row>
    <row r="30" spans="1:5" ht="15">
      <c r="A30" s="12">
        <v>4</v>
      </c>
      <c r="B30" s="21" t="s">
        <v>181</v>
      </c>
      <c r="C30" s="12"/>
      <c r="D30" s="12">
        <v>0</v>
      </c>
      <c r="E30" s="12">
        <v>0</v>
      </c>
    </row>
    <row r="31" spans="1:5" ht="15">
      <c r="A31" s="12"/>
      <c r="B31" s="21"/>
      <c r="C31" s="12"/>
      <c r="D31" s="12"/>
      <c r="E31" s="12"/>
    </row>
    <row r="32" spans="1:5" ht="15">
      <c r="A32" s="105"/>
      <c r="B32" s="106" t="s">
        <v>182</v>
      </c>
      <c r="C32" s="105"/>
      <c r="D32" s="105">
        <f>+D24+D16</f>
        <v>-163146</v>
      </c>
      <c r="E32" s="105">
        <f>+E24+E16</f>
        <v>-2884030</v>
      </c>
    </row>
    <row r="33" spans="1:5" ht="15">
      <c r="A33" s="107"/>
      <c r="B33" s="108"/>
      <c r="C33" s="107"/>
      <c r="D33" s="107"/>
      <c r="E33" s="107"/>
    </row>
    <row r="34" spans="1:5" ht="15">
      <c r="A34" s="109"/>
      <c r="B34" s="110" t="s">
        <v>183</v>
      </c>
      <c r="C34" s="109"/>
      <c r="D34" s="109">
        <f>+E35</f>
        <v>1451885</v>
      </c>
      <c r="E34" s="109">
        <f>+F35</f>
        <v>0</v>
      </c>
    </row>
    <row r="35" spans="1:5" ht="15">
      <c r="A35" s="111"/>
      <c r="B35" s="112" t="s">
        <v>184</v>
      </c>
      <c r="C35" s="111"/>
      <c r="D35" s="105">
        <v>1288739</v>
      </c>
      <c r="E35" s="105">
        <v>1451885</v>
      </c>
    </row>
    <row r="36" spans="1:5" ht="15">
      <c r="A36" s="51"/>
      <c r="B36" s="53"/>
      <c r="C36" s="51"/>
      <c r="D36" s="51"/>
      <c r="E36" s="51"/>
    </row>
    <row r="37" spans="1:5" ht="15" hidden="1">
      <c r="A37" s="51"/>
      <c r="B37" s="51"/>
      <c r="C37" s="51"/>
      <c r="D37" s="51">
        <f>2884030+D32</f>
        <v>2720884</v>
      </c>
      <c r="E37" s="51">
        <f>2884030+E32</f>
        <v>0</v>
      </c>
    </row>
    <row r="38" spans="1:5" ht="15">
      <c r="A38" s="51"/>
      <c r="B38" s="54"/>
      <c r="C38" s="51"/>
      <c r="D38" s="51"/>
      <c r="E38" s="51"/>
    </row>
    <row r="39" spans="1:5" ht="15">
      <c r="A39" s="51"/>
      <c r="B39" s="54"/>
      <c r="C39" s="51"/>
      <c r="D39" s="51"/>
      <c r="E39" s="51"/>
    </row>
    <row r="40" spans="1:5" ht="15">
      <c r="A40" s="51"/>
      <c r="B40" s="54"/>
      <c r="C40" s="51"/>
      <c r="D40" s="51"/>
      <c r="E40" s="51"/>
    </row>
    <row r="41" spans="1:5" ht="15">
      <c r="A41" s="51"/>
      <c r="B41" s="54"/>
      <c r="C41" s="51"/>
      <c r="D41" s="51"/>
      <c r="E41" s="51"/>
    </row>
    <row r="42" spans="1:5" ht="15">
      <c r="A42" s="113"/>
      <c r="B42" s="113"/>
      <c r="C42" s="113"/>
      <c r="D42" s="113"/>
      <c r="E42" s="11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11" sqref="D11"/>
    </sheetView>
  </sheetViews>
  <sheetFormatPr defaultColWidth="8.88671875" defaultRowHeight="15"/>
  <cols>
    <col min="1" max="1" width="21.3359375" style="0" customWidth="1"/>
    <col min="2" max="2" width="8.21484375" style="0" customWidth="1"/>
    <col min="4" max="4" width="8.4453125" style="0" customWidth="1"/>
    <col min="5" max="5" width="8.10546875" style="0" customWidth="1"/>
    <col min="6" max="6" width="9.3359375" style="0" bestFit="1" customWidth="1"/>
  </cols>
  <sheetData>
    <row r="1" spans="1:6" s="115" customFormat="1" ht="43.5" customHeight="1">
      <c r="A1" s="114"/>
      <c r="B1" s="114" t="s">
        <v>95</v>
      </c>
      <c r="C1" s="114" t="s">
        <v>96</v>
      </c>
      <c r="D1" s="114" t="s">
        <v>185</v>
      </c>
      <c r="E1" s="114" t="s">
        <v>186</v>
      </c>
      <c r="F1" s="114" t="s">
        <v>187</v>
      </c>
    </row>
    <row r="2" spans="1:6" ht="9.75" customHeight="1">
      <c r="A2" s="8"/>
      <c r="B2" s="8"/>
      <c r="C2" s="8"/>
      <c r="D2" s="8"/>
      <c r="E2" s="8"/>
      <c r="F2" s="8"/>
    </row>
    <row r="3" spans="1:6" ht="15">
      <c r="A3" s="13" t="s">
        <v>188</v>
      </c>
      <c r="B3" s="13">
        <v>100000</v>
      </c>
      <c r="C3" s="13">
        <v>0</v>
      </c>
      <c r="D3" s="13">
        <v>0</v>
      </c>
      <c r="E3" s="13">
        <v>9441613</v>
      </c>
      <c r="F3" s="13">
        <f>B3+D3+E3</f>
        <v>9541613</v>
      </c>
    </row>
    <row r="4" spans="1:6" ht="15">
      <c r="A4" s="12" t="s">
        <v>189</v>
      </c>
      <c r="B4" s="12">
        <v>0</v>
      </c>
      <c r="C4" s="12">
        <v>0</v>
      </c>
      <c r="D4" s="12"/>
      <c r="E4" s="116">
        <v>0</v>
      </c>
      <c r="F4" s="116">
        <v>0</v>
      </c>
    </row>
    <row r="5" spans="1:6" ht="15">
      <c r="A5" s="69" t="s">
        <v>190</v>
      </c>
      <c r="B5" s="8">
        <v>0</v>
      </c>
      <c r="C5" s="8">
        <v>0</v>
      </c>
      <c r="D5" s="8">
        <v>0</v>
      </c>
      <c r="E5" s="8">
        <v>0</v>
      </c>
      <c r="F5" s="8">
        <v>0</v>
      </c>
    </row>
    <row r="6" spans="1:6" ht="15">
      <c r="A6" s="12" t="s">
        <v>191</v>
      </c>
      <c r="B6" s="12"/>
      <c r="C6" s="12"/>
      <c r="D6" s="12">
        <v>-367075</v>
      </c>
      <c r="E6" s="116">
        <v>0</v>
      </c>
      <c r="F6" s="116">
        <f>SUM(B6:E6)</f>
        <v>-367075</v>
      </c>
    </row>
    <row r="7" spans="1:6" ht="15">
      <c r="A7" s="12" t="s">
        <v>192</v>
      </c>
      <c r="B7" s="12"/>
      <c r="C7" s="12"/>
      <c r="D7" s="12"/>
      <c r="E7" s="116">
        <v>0</v>
      </c>
      <c r="F7" s="116">
        <f>E7</f>
        <v>0</v>
      </c>
    </row>
    <row r="8" spans="1:6" ht="15">
      <c r="A8" s="12" t="s">
        <v>193</v>
      </c>
      <c r="B8" s="12">
        <v>0</v>
      </c>
      <c r="C8" s="12"/>
      <c r="D8" s="12">
        <v>0</v>
      </c>
      <c r="E8" s="116">
        <v>0</v>
      </c>
      <c r="F8" s="116">
        <f>D8+E8</f>
        <v>0</v>
      </c>
    </row>
    <row r="9" spans="1:6" ht="15">
      <c r="A9" s="12" t="s">
        <v>194</v>
      </c>
      <c r="B9" s="12">
        <v>0</v>
      </c>
      <c r="C9" s="12">
        <v>0</v>
      </c>
      <c r="D9" s="12"/>
      <c r="E9" s="116">
        <v>0</v>
      </c>
      <c r="F9" s="116">
        <v>0</v>
      </c>
    </row>
    <row r="10" spans="1:6" ht="15">
      <c r="A10" s="13" t="s">
        <v>195</v>
      </c>
      <c r="B10" s="13">
        <f>B3</f>
        <v>100000</v>
      </c>
      <c r="C10" s="13">
        <v>0</v>
      </c>
      <c r="D10" s="13">
        <f>D3+D8</f>
        <v>0</v>
      </c>
      <c r="E10" s="13">
        <f>E3+E6+E8</f>
        <v>9441613</v>
      </c>
      <c r="F10" s="13">
        <v>9174713</v>
      </c>
    </row>
    <row r="11" spans="1:6" ht="15">
      <c r="A11" s="12" t="s">
        <v>191</v>
      </c>
      <c r="B11" s="12"/>
      <c r="C11" s="12"/>
      <c r="D11" s="12">
        <v>554681</v>
      </c>
      <c r="E11" s="116">
        <v>0</v>
      </c>
      <c r="F11" s="116">
        <f>SUM(B11:E11)</f>
        <v>554681</v>
      </c>
    </row>
    <row r="12" spans="1:6" ht="15">
      <c r="A12" s="12" t="s">
        <v>192</v>
      </c>
      <c r="B12" s="12"/>
      <c r="C12" s="12"/>
      <c r="D12" s="12"/>
      <c r="E12" s="116">
        <v>0</v>
      </c>
      <c r="F12" s="116">
        <f>E12</f>
        <v>0</v>
      </c>
    </row>
    <row r="13" spans="1:6" ht="15">
      <c r="A13" s="12" t="s">
        <v>193</v>
      </c>
      <c r="B13" s="12">
        <v>0</v>
      </c>
      <c r="C13" s="12"/>
      <c r="D13" s="12">
        <v>0</v>
      </c>
      <c r="E13" s="116">
        <v>0</v>
      </c>
      <c r="F13" s="116">
        <f>D13+E13</f>
        <v>0</v>
      </c>
    </row>
    <row r="14" spans="1:6" ht="15">
      <c r="A14" s="12" t="s">
        <v>194</v>
      </c>
      <c r="B14" s="12">
        <v>0</v>
      </c>
      <c r="C14" s="12">
        <v>0</v>
      </c>
      <c r="D14" s="12"/>
      <c r="E14" s="116">
        <v>0</v>
      </c>
      <c r="F14" s="116">
        <v>0</v>
      </c>
    </row>
    <row r="15" spans="1:6" ht="15">
      <c r="A15" s="13" t="s">
        <v>195</v>
      </c>
      <c r="B15" s="13">
        <f>SUM(B10:B14)</f>
        <v>100000</v>
      </c>
      <c r="C15" s="13">
        <f>SUM(C10:C14)</f>
        <v>0</v>
      </c>
      <c r="D15" s="13">
        <f>SUM(D10:D14)</f>
        <v>554681</v>
      </c>
      <c r="E15" s="13">
        <f>SUM(E10:E14)</f>
        <v>9441613</v>
      </c>
      <c r="F15" s="13">
        <f>SUM(F10:F14)</f>
        <v>9729394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2014-07-24T09:58:11Z</dcterms:created>
  <dcterms:modified xsi:type="dcterms:W3CDTF">2014-07-24T10:33:58Z</dcterms:modified>
  <cp:category/>
  <cp:version/>
  <cp:contentType/>
  <cp:contentStatus/>
</cp:coreProperties>
</file>