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" windowWidth="15480" windowHeight="8340" tabRatio="823" activeTab="0"/>
  </bookViews>
  <sheets>
    <sheet name="Kop." sheetId="1" r:id="rId1"/>
    <sheet name="Aktivi" sheetId="2" r:id="rId2"/>
    <sheet name="Pasivi" sheetId="3" r:id="rId3"/>
    <sheet name="PASH" sheetId="4" r:id="rId4"/>
    <sheet name="Cash Flow" sheetId="5" r:id="rId5"/>
    <sheet name="PAAM" sheetId="6" r:id="rId6"/>
    <sheet name="Ndr. Kap" sheetId="7" r:id="rId7"/>
    <sheet name="Ndr. AAM" sheetId="8" r:id="rId8"/>
    <sheet name="P.nr.1" sheetId="9" r:id="rId9"/>
    <sheet name="P.nr.2" sheetId="10" r:id="rId10"/>
    <sheet name="P.nr. 3" sheetId="11" r:id="rId11"/>
    <sheet name="AM.AQT" sheetId="12" r:id="rId12"/>
    <sheet name="Shenimet" sheetId="13" r:id="rId13"/>
    <sheet name="Invent." sheetId="14" r:id="rId14"/>
    <sheet name="Mjete tr." sheetId="15" r:id="rId15"/>
    <sheet name="Dekl." sheetId="16" r:id="rId16"/>
    <sheet name="SHP. 2012" sheetId="17" r:id="rId17"/>
  </sheets>
  <definedNames/>
  <calcPr fullCalcOnLoad="1"/>
</workbook>
</file>

<file path=xl/sharedStrings.xml><?xml version="1.0" encoding="utf-8"?>
<sst xmlns="http://schemas.openxmlformats.org/spreadsheetml/2006/main" count="1174" uniqueCount="778">
  <si>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</si>
  <si>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</si>
  <si>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</si>
  <si>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</si>
  <si>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</si>
  <si>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</si>
  <si>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</si>
  <si>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</si>
  <si>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</si>
  <si>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</si>
  <si>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</si>
  <si>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</si>
  <si>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</si>
  <si>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</si>
  <si>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</si>
  <si>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</si>
  <si>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</si>
  <si>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</si>
  <si>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</si>
  <si>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</si>
  <si>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</si>
  <si>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</si>
  <si>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</si>
  <si>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</si>
  <si>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</si>
  <si>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</si>
  <si>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</si>
  <si>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</si>
  <si>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</si>
  <si>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</si>
  <si>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</si>
  <si>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</si>
  <si>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</si>
  <si>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</si>
  <si>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</si>
  <si>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</si>
  <si>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</si>
  <si>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</si>
  <si>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</si>
  <si>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</si>
  <si>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</si>
  <si>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</si>
  <si>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</si>
  <si>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</si>
  <si>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</si>
  <si>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</si>
  <si>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</si>
  <si>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</si>
  <si>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</si>
  <si>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</si>
  <si>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</si>
  <si>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</si>
  <si>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</si>
  <si>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</si>
  <si>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</si>
  <si>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</si>
  <si>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</si>
  <si>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</si>
  <si>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</si>
  <si>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</si>
  <si>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</si>
  <si>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</si>
  <si>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</si>
  <si>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Fitimi neto per periudhen kontabel</t>
  </si>
  <si>
    <t>Aksione thesari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</si>
  <si>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</si>
  <si>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</si>
  <si>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</si>
  <si>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Blerja e aktiveve afatgjata materiale</t>
  </si>
  <si>
    <t>Fluksi monetar nga aktivitetet financiare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</si>
  <si>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</si>
  <si>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</si>
  <si>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</si>
  <si>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</si>
  <si>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</si>
  <si>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</si>
  <si>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</si>
  <si>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</si>
  <si>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</si>
  <si>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</si>
  <si>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</si>
  <si>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</si>
  <si>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</si>
  <si>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</si>
  <si>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</si>
  <si>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</si>
  <si>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</si>
  <si>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</si>
  <si>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</si>
  <si>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</si>
  <si>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</si>
  <si>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</si>
  <si>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</si>
  <si>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</si>
  <si>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</si>
  <si>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</si>
  <si>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</si>
  <si>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</si>
  <si>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</si>
  <si>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</si>
  <si>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</si>
  <si>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</si>
  <si>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</si>
  <si>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</si>
  <si>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</si>
  <si>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</si>
  <si>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</si>
  <si>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</si>
  <si>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</si>
  <si>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</si>
  <si>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</si>
  <si>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</si>
  <si>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</si>
  <si>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</si>
  <si>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</si>
  <si>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</si>
  <si>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</si>
  <si>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</si>
  <si>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</si>
  <si>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</si>
  <si>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</si>
  <si>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</si>
  <si>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</si>
  <si>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</si>
  <si>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</si>
  <si>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</si>
  <si>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</si>
  <si>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</si>
  <si>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Para ardhese</t>
  </si>
  <si>
    <t>A K T I V E T    A F A T S H K U R T R A</t>
  </si>
  <si>
    <t>Emertimi dhe Forma ligjore</t>
  </si>
  <si>
    <t>Leke</t>
  </si>
  <si>
    <t>individuale</t>
  </si>
  <si>
    <t>Paraardhese</t>
  </si>
  <si>
    <t>Gjendjet dhe levizjet</t>
  </si>
  <si>
    <t>Aktivet te tjera afatgjata materiale</t>
  </si>
  <si>
    <t>Totali</t>
  </si>
  <si>
    <t xml:space="preserve">Shtesat </t>
  </si>
  <si>
    <t xml:space="preserve">Pakesimet </t>
  </si>
  <si>
    <t xml:space="preserve">Amortizimi ushtrimit </t>
  </si>
  <si>
    <t>Amortizimi per daljet e AAM-ve</t>
  </si>
  <si>
    <t>C</t>
  </si>
  <si>
    <t>D</t>
  </si>
  <si>
    <t>Import Export mallra te ndryshem</t>
  </si>
  <si>
    <t>Rr. "Kavajës" P. "Baja Bad", K.10</t>
  </si>
  <si>
    <t>Tirane</t>
  </si>
  <si>
    <t>E m e r t i m i</t>
  </si>
  <si>
    <t>Fluksi monetar nga veprimtarite e shfrytezimit</t>
  </si>
  <si>
    <t>IV</t>
  </si>
  <si>
    <t>V</t>
  </si>
  <si>
    <t>Pasqyrat financiare jane pergatitur ne perputhje me Standartin Kombetar te Kontabilitetit nr. 2</t>
  </si>
  <si>
    <t>Pasqyrat financiare jane pergatitur ne leke, e cila eshte monedhe funksionale per shoqerine.</t>
  </si>
  <si>
    <t>Per Bilancin Kontabel</t>
  </si>
  <si>
    <t>Emertimi</t>
  </si>
  <si>
    <t>Shuma:</t>
  </si>
  <si>
    <t>Per Pasqyren e Te adhrurave dhe Shpenzimeve</t>
  </si>
  <si>
    <t xml:space="preserve">Pasqyra e te ardhurave dhe shpenzimeve eshte ndertuar me metoden e shpenzimeve sipas natyres. </t>
  </si>
  <si>
    <t>Sqarime te detajuara ne lidhje me zerat e kesaj pasqyre jepen ne vijim:</t>
  </si>
  <si>
    <t>ADMINISTRATORI</t>
  </si>
  <si>
    <t>EKONOMISTI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</si>
  <si>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</si>
  <si>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</si>
  <si>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</si>
  <si>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</si>
  <si>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</si>
  <si>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</si>
  <si>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</si>
  <si>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</si>
  <si>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</si>
  <si>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</si>
  <si>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</si>
  <si>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</si>
  <si>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</si>
  <si>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</si>
  <si>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</si>
  <si>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</si>
  <si>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</si>
  <si>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</si>
  <si>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</si>
  <si>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</si>
  <si>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</si>
  <si>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</si>
  <si>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</si>
  <si>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</si>
  <si>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</si>
  <si>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</si>
  <si>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</si>
  <si>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</si>
  <si>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</si>
  <si>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</si>
  <si>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</si>
  <si>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</si>
  <si>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</si>
  <si>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</si>
  <si>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</si>
  <si>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</si>
  <si>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</si>
  <si>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</si>
  <si>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</si>
  <si>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</si>
  <si>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</si>
  <si>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</si>
  <si>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</si>
  <si>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</si>
  <si>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</si>
  <si>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</si>
  <si>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</si>
  <si>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</si>
  <si>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</si>
  <si>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</si>
  <si>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</si>
  <si>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</si>
  <si>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</si>
  <si>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</si>
  <si>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Administratori</t>
  </si>
  <si>
    <t>Pasqyre Nr.2</t>
  </si>
  <si>
    <t>Në ooo/Lekë</t>
  </si>
  <si>
    <t>ANEKS STATISTIKOR</t>
  </si>
  <si>
    <t>SHPENZIMET</t>
  </si>
  <si>
    <t>Numri i Llogarise</t>
  </si>
  <si>
    <t>Kodi Statistikor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</si>
  <si>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</si>
  <si>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</si>
  <si>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</si>
  <si>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</si>
  <si>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</si>
  <si>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b)</t>
  </si>
  <si>
    <t xml:space="preserve"> Ndryshimet e gjëndjeve të Materialeve (+/-)</t>
  </si>
  <si>
    <t xml:space="preserve"> c)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</si>
  <si>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</si>
  <si>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</si>
  <si>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</si>
  <si>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</si>
  <si>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</si>
  <si>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</si>
  <si>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</si>
  <si>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</si>
  <si>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</si>
  <si>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</si>
  <si>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</si>
  <si>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</si>
  <si>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</si>
  <si>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</si>
  <si>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a)</t>
  </si>
  <si>
    <t>Sherbimet nga nen-kontraktoret</t>
  </si>
  <si>
    <t>b)</t>
  </si>
  <si>
    <t>Trajtime te pergjithshme</t>
  </si>
  <si>
    <t>c)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</si>
  <si>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</si>
  <si>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</si>
  <si>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</si>
  <si>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</si>
  <si>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</si>
  <si>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</si>
  <si>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</si>
  <si>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</si>
  <si>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</si>
  <si>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</si>
  <si>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</si>
  <si>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</si>
  <si>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</si>
  <si>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</si>
  <si>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</si>
  <si>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</si>
  <si>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</si>
  <si>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</si>
  <si>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</si>
  <si>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</si>
  <si>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</si>
  <si>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</si>
  <si>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</si>
  <si>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</si>
  <si>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</si>
  <si>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</si>
  <si>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</si>
  <si>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</si>
  <si>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</si>
  <si>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</si>
  <si>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</si>
  <si>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</si>
  <si>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</si>
  <si>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</si>
  <si>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</si>
  <si>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</si>
  <si>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</si>
  <si>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</si>
  <si>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Nr.1</t>
  </si>
  <si>
    <t>TE ARDHURAT</t>
  </si>
  <si>
    <t>Shitjet gjithsej (a + b +c )</t>
  </si>
  <si>
    <t xml:space="preserve">   Te ardhura nga shitja e Produktit te vet </t>
  </si>
  <si>
    <t>701/702/703</t>
  </si>
  <si>
    <t xml:space="preserve">   Te ardhura nga shitja e Shërbimeve 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</si>
  <si>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</si>
  <si>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</si>
  <si>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</si>
  <si>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</si>
  <si>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</si>
  <si>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</si>
  <si>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</si>
  <si>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</si>
  <si>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</si>
  <si>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</si>
  <si>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</si>
  <si>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</si>
  <si>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</si>
  <si>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</si>
  <si>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</si>
  <si>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</si>
  <si>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</si>
  <si>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</si>
  <si>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</si>
  <si>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</si>
  <si>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</si>
  <si>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</si>
  <si>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 xml:space="preserve">             TOTALI</t>
  </si>
  <si>
    <t>Makineri,paisje,vegla</t>
  </si>
  <si>
    <t>Rezerva stat. ligjore</t>
  </si>
  <si>
    <t>Fitimi pashperndare</t>
  </si>
  <si>
    <t>Efekti i ndryshimeve ne politikat kontabel</t>
  </si>
  <si>
    <t>Devidentet e paguar</t>
  </si>
  <si>
    <t>Rritja e rezerves se kapitalit</t>
  </si>
  <si>
    <t>Emetimi i aksioneve</t>
  </si>
  <si>
    <t>Emetimi I kapitalit aksioner</t>
  </si>
  <si>
    <t>Aksione te thesarit te riblera</t>
  </si>
  <si>
    <t>Sami  Vrapi</t>
  </si>
  <si>
    <t>Sami  VRAPI</t>
  </si>
  <si>
    <t>Ekonomisti</t>
  </si>
  <si>
    <t xml:space="preserve">  Sami  Vrapi</t>
  </si>
  <si>
    <t>Shoqeria Alb International New Dimensions sha</t>
  </si>
  <si>
    <t>NIPTI: L12119011O</t>
  </si>
  <si>
    <r>
      <rPr>
        <b/>
        <u val="single"/>
        <sz val="10"/>
        <rFont val="Arial"/>
        <family val="2"/>
      </rPr>
      <t>Sqarim</t>
    </r>
    <r>
      <rPr>
        <sz val="10"/>
        <rFont val="Arial"/>
        <family val="0"/>
      </rPr>
      <t>: Dhenia e shenimeve shpjeguese ne kete pjese eshte e delyrueshme sipas SKK 2.</t>
    </r>
  </si>
  <si>
    <t>Plotesimi i te dhenave te kesaj pjese duhet te behet sipas kerkesave dhe struktures se</t>
  </si>
  <si>
    <t>percaktuara ne SKK 2 Rradha e dhenies se spjegimeve duhet te jete :</t>
  </si>
  <si>
    <t>a) lnformacion i pergjithsarn dhe politikat kontabel</t>
  </si>
  <si>
    <t>b)Shenirnet qe shpjegojne zerat e ndryshem tii pasqyrave financiare</t>
  </si>
  <si>
    <t>c) Shenime te tjera shpjegeuse</t>
  </si>
  <si>
    <t>A  lnformacion i pergjithshem</t>
  </si>
  <si>
    <t xml:space="preserve"> vlere nga 1,000 leke per seicilin aksion.</t>
  </si>
  <si>
    <t>Aktivet Afatgjata Materiale paraqiten me koston e blerjes, pakesuar me amortizimin vjetor.</t>
  </si>
  <si>
    <t>b) VlJlMESlA e veprimtarise ekonomike te njesise sone raportuse eshte e siguruar duke</t>
  </si>
  <si>
    <t>mos pasur ne plan ose nevoje nderprerjen e aktivitetit te saj.</t>
  </si>
  <si>
    <t>c) KOMPENSIM midis nje aktivi dhe nje pasivi nuk ka , ndersa midis te ardhurave dhe</t>
  </si>
  <si>
    <t>shpenzimeve ka vetem ne rastet qe lejohen nga SKK.</t>
  </si>
  <si>
    <t>d) KUPTUSHMERIA e Pasqyrave Financiare eshte realizuar ne masen e plote per te</t>
  </si>
  <si>
    <t>qene te qarta dhe te kuptushme per perdorues te jashtem qe kane njohuri te pergjitheshme te</t>
  </si>
  <si>
    <t>mjaftueshme ne fushen e kontabilitetit.</t>
  </si>
  <si>
    <t>e) MATERlALlTETl eshte vleresuar nga ana jone dhe ne baze te tij Pasqyrat Financiare</t>
  </si>
  <si>
    <t>jane hartuar vetem per zera materiale.</t>
  </si>
  <si>
    <t>f) BESUSHMERIA per hartimin e Pasqyrave Financiare eshte e siguruar pasi nuk ka</t>
  </si>
  <si>
    <t>gabime materiale duke zbatuar parimet e meposhteme :</t>
  </si>
  <si>
    <t>- Parimin e paraqitjes me besnikeri</t>
  </si>
  <si>
    <t>- Parimin e perparesise se permbajtjes ekonomike mbi formen ligjore</t>
  </si>
  <si>
    <t>- Parimin e paanshmerise pa asnje influencim te qellimshem</t>
  </si>
  <si>
    <t>- Parimin e maturise pa optimizem te perpuar, pa nen e mbivleresim te qellimshem</t>
  </si>
  <si>
    <t>- Parimin e plotesise duke paraqitur nje pamje te vertete e te drejte te P.F.</t>
  </si>
  <si>
    <t>- Parimin e qendrueshmerise per te mos ndryshuar politikat e metodat kontabel</t>
  </si>
  <si>
    <t>- Parimin e krahasueshmerise duke siguruar krahasimin midis dy periudhave</t>
  </si>
  <si>
    <t>B.  Politikat kontabel</t>
  </si>
  <si>
    <t>Politikat kontabel kryesore qe jane perdorur ne keto pasqyra financiare jane:</t>
  </si>
  <si>
    <t xml:space="preserve">1. Per vlerat monetare ne arke dhe banke eshte perdorur metoda e kostos korrente. Per vlerat </t>
  </si>
  <si>
    <t>ne perputhje me SKK 12, pika 451.</t>
  </si>
  <si>
    <t xml:space="preserve">qene e nevojshme sepse shoqeria akoma nuk ka filluar aktivitetin ekonomik, gjithashtu edhe </t>
  </si>
  <si>
    <t>provizione per kliente nuk kemi perllogaritur per te njejten aresye.</t>
  </si>
  <si>
    <t xml:space="preserve">   3. Edhe per inventaret vlen shpjegimi i dhene ne paragrafin e mesiperm.</t>
  </si>
  <si>
    <t xml:space="preserve">   4. Per aktivet afatgjata materiale eshte perdorur metoda e kostos historike.</t>
  </si>
  <si>
    <t>ndryshime ne vlere, per te cilen nuk kemi llogaritur rezerve rivleresimi.</t>
  </si>
  <si>
    <t xml:space="preserve">   5. Per furnitoret eshte perdorur metoda e kostos historike. </t>
  </si>
  <si>
    <t xml:space="preserve">C. Informacione shtese mbi zera materiale te pasqyrave financiare sipas numrave </t>
  </si>
  <si>
    <t>reference qe mund te gjenden ne keto pasqyra:</t>
  </si>
  <si>
    <t>detyrimesh te shoqerise.</t>
  </si>
  <si>
    <t>Paga personeli</t>
  </si>
  <si>
    <t>Sigurime shoqerore shendetsore</t>
  </si>
  <si>
    <t>Pas dates se miratimit te bilancit, nuk kemi patur asnje ngjarje te rendesishme per te dhene shpjegime.</t>
  </si>
  <si>
    <t>Shoqeria "Alb International New Dimensions" sha</t>
  </si>
  <si>
    <t>S H E N I M E T          S H P J E G U E S E</t>
  </si>
  <si>
    <t xml:space="preserve">a) "Alb International New Dimensions", themeluar ne date 19/09/2011 dhe regjistruar prane QKR </t>
  </si>
  <si>
    <t xml:space="preserve">Veprimtaria kryesore e "Alb International New Dimensions" - sha  eshte ne fushen e tregetise </t>
  </si>
  <si>
    <t>dhe import eksport te karburaneve e vajrave lubrifikante etj.</t>
  </si>
  <si>
    <t>1. Kuadri ligjor: Ligjit 9228 dt 29.04.2004 "Per Kontabilitetin dhe Pasqyrat Financiare"</t>
  </si>
  <si>
    <t>2. Kuadri kontabel i aplikuar : Stndartet Kombetare te Kontabilitetit ne Shqiperi.(SKK 2; 49)</t>
  </si>
  <si>
    <t>3. Baza e pergatitjes se PF : Te drejtat dhe detyrimet e konstatuara.(SSK 1, 35)</t>
  </si>
  <si>
    <t>4. Parimet dhe karakteristikat cilesore te perdorura per hartimin e P.F. : (SKK 1; 37 - 69)</t>
  </si>
  <si>
    <t xml:space="preserve"> 2. Per te vleresuar llogarite e arketueshme do te aplikohej metoda e kostos historike, por nuk ka </t>
  </si>
  <si>
    <t xml:space="preserve">                                 ADMINISTRATORI</t>
  </si>
  <si>
    <t>Alb International New Dimensions - sha</t>
  </si>
  <si>
    <t xml:space="preserve">Periudha   </t>
  </si>
  <si>
    <t>raportuse</t>
  </si>
  <si>
    <t xml:space="preserve">Paraardhese </t>
  </si>
  <si>
    <t>Fitimi para tatimit</t>
  </si>
  <si>
    <t>Rregullime per :</t>
  </si>
  <si>
    <t xml:space="preserve">           #   Amortizimi</t>
  </si>
  <si>
    <t xml:space="preserve">           #  Humbjet nga kembimet valutore</t>
  </si>
  <si>
    <t xml:space="preserve">           # Te ardhura nga Investimet </t>
  </si>
  <si>
    <t xml:space="preserve">           # Shpenzimet per interesat</t>
  </si>
  <si>
    <t xml:space="preserve">Rritja / renie ne tepericen e kerkesave te arketushme   </t>
  </si>
  <si>
    <t>nga  aktiviteti si dhe te kerkesave te tjera te arketushme</t>
  </si>
  <si>
    <t>Rritje / renie ne tepericen e inventarit</t>
  </si>
  <si>
    <t>Rritje/renie ne tepricen e detyrimeve per tu pag nga aktivit</t>
  </si>
  <si>
    <t>M M te perfituar nga aktiviteti</t>
  </si>
  <si>
    <t xml:space="preserve">Interes I paguar </t>
  </si>
  <si>
    <t xml:space="preserve">Tatim mbi fitimin  e paguar </t>
  </si>
  <si>
    <t xml:space="preserve">Fluksi monetar nga veprimtarite  investuese </t>
  </si>
  <si>
    <t>Blerja e njesise kontrolluar X minus parate e arketuara</t>
  </si>
  <si>
    <t>Interes I arketuar</t>
  </si>
  <si>
    <t>Dividente te arketuar</t>
  </si>
  <si>
    <t>M M Neto e perdorur ne veprimtarine investuese</t>
  </si>
  <si>
    <t>Te ardhura nga huamarrjet afatgjata</t>
  </si>
  <si>
    <t>Pagesat e detyrimeve te qerase financiare</t>
  </si>
  <si>
    <t xml:space="preserve">Dividente te paguar </t>
  </si>
  <si>
    <t>M M Neto e perdorur ne veprimtarine financiare</t>
  </si>
  <si>
    <t>Rritja / renia  Neto e mjeteve monetare</t>
  </si>
  <si>
    <t xml:space="preserve">E </t>
  </si>
  <si>
    <t xml:space="preserve">Mjete monetare ne fillim te periudhes kontabel </t>
  </si>
  <si>
    <t>H</t>
  </si>
  <si>
    <t xml:space="preserve">Mjete monetare ne fund te periudhes kontabel </t>
  </si>
  <si>
    <t>L12119011O</t>
  </si>
  <si>
    <t>Pozicioni me 31 dhjetor 2012</t>
  </si>
  <si>
    <t>Viti 2012</t>
  </si>
  <si>
    <t>Te punesuar mesatarisht per vitin 2012:</t>
  </si>
  <si>
    <t>Pajisje informatike</t>
  </si>
  <si>
    <t>Pajisje zyre</t>
  </si>
  <si>
    <t>Shoqeria Alb International New Dimensions - sha</t>
  </si>
  <si>
    <t>Instalime specifike</t>
  </si>
  <si>
    <t>Vo. Nuk kemi perllogaritur amortizim, pasi kompania rezulton me humbje.</t>
  </si>
  <si>
    <t>Mentor  ZEQJA</t>
  </si>
  <si>
    <t>MENTOR  ZEQJA</t>
  </si>
  <si>
    <t>Pozicioni me 31 dhjetor 2011</t>
  </si>
  <si>
    <t>MENTOR ZEQJA</t>
  </si>
  <si>
    <t>Kapitali themeltar i shoqerise: 3,500,000 (tri milione e peseqind mije leke) i ndare ne kuota aksionesh me</t>
  </si>
  <si>
    <t xml:space="preserve"> </t>
  </si>
  <si>
    <t>LLOG.</t>
  </si>
  <si>
    <t>VLERA PA TVSH</t>
  </si>
  <si>
    <t>TVSH</t>
  </si>
  <si>
    <t>Investime:</t>
  </si>
  <si>
    <t>Ndertime mbi token e tjetrit</t>
  </si>
  <si>
    <t>Makine</t>
  </si>
  <si>
    <t>Shuma investime:</t>
  </si>
  <si>
    <t>Shpenzime korente:</t>
  </si>
  <si>
    <t>Kancelari</t>
  </si>
  <si>
    <t>Riparime sherbime</t>
  </si>
  <si>
    <t>Auditim bilanci</t>
  </si>
  <si>
    <t>Perkthime, noterizime</t>
  </si>
  <si>
    <t>Shp. Zhdoganimi</t>
  </si>
  <si>
    <t>Shp. Konc. Patenta</t>
  </si>
  <si>
    <t>Shp. Postare telecom</t>
  </si>
  <si>
    <t>Sherbim banke</t>
  </si>
  <si>
    <t>Taksa bashkie</t>
  </si>
  <si>
    <t>Pagat dhe shp. Personeli</t>
  </si>
  <si>
    <t>Sig. shoq.</t>
  </si>
  <si>
    <t>TVSH 2011</t>
  </si>
  <si>
    <t>TVSH 2012</t>
  </si>
  <si>
    <t>TVSH gjith.</t>
  </si>
  <si>
    <t xml:space="preserve">     Sami  VRAPI</t>
  </si>
  <si>
    <t>ALIND  -  SHA</t>
  </si>
  <si>
    <t>Nr.</t>
  </si>
  <si>
    <t>Qera ambjentesh</t>
  </si>
  <si>
    <t xml:space="preserve">  EKONOMISTI</t>
  </si>
  <si>
    <t>Mentor Zeqja</t>
  </si>
  <si>
    <t>PASQYRA E INVENTARIT TE MJETEVE TE TRANSPORTIT NE PRONESI TE SHOQERISE</t>
  </si>
  <si>
    <t>Emertimi mjetit</t>
  </si>
  <si>
    <t>Kapaciteti</t>
  </si>
  <si>
    <t>Targa</t>
  </si>
  <si>
    <t>Vlera ne leke</t>
  </si>
  <si>
    <t>Verejtje</t>
  </si>
  <si>
    <t>Fiat Iveco C35</t>
  </si>
  <si>
    <t>AA541EE</t>
  </si>
  <si>
    <t>DEKLARATE</t>
  </si>
  <si>
    <t xml:space="preserve"> deklaroj sa me poshte:</t>
  </si>
  <si>
    <t xml:space="preserve">standarteve kombetare dhe nderkombetare te kontabilitetit, te ligjit Nr. 8438, date 28/12/1998, </t>
  </si>
  <si>
    <t xml:space="preserve">i ndryshuar, te udhezimit te Ministrit te Financave Nr. 5, date 30/01/2006 si dhe te ligjit </t>
  </si>
  <si>
    <t>Nr. 9228, date 19/05/2004, i ndryshuar.</t>
  </si>
  <si>
    <t>Pasqyrat financiare jane hartuar nga Sami Vrapi, ekonomist i punesuar prane shoqerise.</t>
  </si>
  <si>
    <t>Eksperte kontabel eshte perzgjedhur znj. Hazbie Leka.</t>
  </si>
  <si>
    <t>ne rrugen e "Kavajes", P. "Baja Bad", k. 10, Tirane, une, Mentor Zeqja, perfaqesues ligjore  i shoqerise,</t>
  </si>
  <si>
    <t>Aksionere te shoqerise tregtare "Alb International New Dimensions" sha jane:</t>
  </si>
  <si>
    <t>Per shoqerine "Alb International New Dimensions" - sha</t>
  </si>
  <si>
    <t>Shpenzime per investime</t>
  </si>
  <si>
    <t>Pasqyrat    Financiare    te    Vitit   2013        Alb Int. New Dimensions sha</t>
  </si>
  <si>
    <t>Aktivet Afatgjata Materiale  me vlere fillestare   2013</t>
  </si>
  <si>
    <t>Vlera Kontabel Neto e A.A.Materiale  2013</t>
  </si>
  <si>
    <t>Amortizimi A.A.Materiale   2013</t>
  </si>
  <si>
    <t>Te ardhura nga emetimi i kapitalit aksioner</t>
  </si>
  <si>
    <t xml:space="preserve">M M Neto nga aktiviteti i shfrytezimit </t>
  </si>
  <si>
    <t>Pozicioni me 31 dhjetor 2013</t>
  </si>
  <si>
    <t>PASQYRA E NDRYSHIMEVE NE KAPITAL 2013 Alb Int. New Dimensions - sha</t>
  </si>
  <si>
    <t>Një pasqyrë e pakonsoliduar</t>
  </si>
  <si>
    <t>Pasqyrat    Financiare    te    Vitit   2013    Alb Int. New Dimensions - sha</t>
  </si>
  <si>
    <t>Gjendja dhe ndryshimet e AAM-ve, amortizimet dhe zhvleresimet viti 2013</t>
  </si>
  <si>
    <t>Kosto e AAM-ve me 01.01.2013</t>
  </si>
  <si>
    <t>Kosto e AAM-ve 31.12.2013</t>
  </si>
  <si>
    <t>Amortizimi AAM-ve 01.01.2013</t>
  </si>
  <si>
    <t>Amortizimi i AAM-ve 31.12.2013</t>
  </si>
  <si>
    <t>Zhvleresimi AAM-ve 01.01.2013</t>
  </si>
  <si>
    <t>Zhvleresimi AAM-ve 31.12.2013</t>
  </si>
  <si>
    <t>Vlera neto e AAM-ve 01.01.2013</t>
  </si>
  <si>
    <t>Vlera neto e AAM-ve 31.12.2013</t>
  </si>
  <si>
    <t>Viti 2013</t>
  </si>
  <si>
    <t>PER VITIN  2013</t>
  </si>
  <si>
    <t xml:space="preserve">Ne emer te shoqerise tregtare "Alb International New Dimensions" sha, me NIPT: L12119011O, me adrese </t>
  </si>
  <si>
    <t xml:space="preserve">Shoqeria ka hartuar pasqyrat financiare per vitin ushtrimor 2013, te cilat jane hartuar konform </t>
  </si>
  <si>
    <t>Mbi hartimin e Pasqyrave Financiare per vitin ushtrimor 2013</t>
  </si>
  <si>
    <t xml:space="preserve"> ne date19.09.2011, ndodhet me seli ne rrugen e Kavajes, Pll. "Baja Bad", K. 10,  Tirane.</t>
  </si>
  <si>
    <t>monetare ne monedhe te huaj (kryesisht Euro), eshte perdorur kursi i kembimit ne dt. 31.12.2013</t>
  </si>
  <si>
    <t xml:space="preserve"> Per keto aktive eshte bere testi i zhvleresimit ne daten 31.12.2013 dhe ka rezultuar se nuk ka </t>
  </si>
  <si>
    <t>parapagime per sherbime te porositura, ndersa shuma prej 27980044 leke jane TVSH e kreditueshme.</t>
  </si>
  <si>
    <t xml:space="preserve">1. Zeri i 3-te ne aktivin e bilancit ne vleren 19232244 leke perbehet prej 1515300 leke jane </t>
  </si>
  <si>
    <t>2. Ne zerin 7 te aktivit, shuma 19232244 leke perfaqeson shpenzime per investime ne periudha te ardhshme.</t>
  </si>
  <si>
    <t xml:space="preserve">3. Ne zerin 2 te pasivit te bilancit shuma prej  67536840 leke jane huamarrje afatshkurter per likujdime </t>
  </si>
  <si>
    <t>parapagime  per sherbime te kryera , detyrime ndaj punonjesve per paga, sig. e TAP eshte prej 2906007 leke,</t>
  </si>
  <si>
    <t xml:space="preserve">   5. Zeri 5 ne pasqyren e te ardhurave dhe shpenzimeve, Kosto e punes per vleren 6986758 leke, kemi:</t>
  </si>
  <si>
    <t>Shp. Taksa e tarifa vendore</t>
  </si>
  <si>
    <t>Shp. Per ruajtje objekti</t>
  </si>
  <si>
    <t>Shp. per gjoba e demshperblime</t>
  </si>
  <si>
    <t xml:space="preserve">Shp. te tjera te panjohura </t>
  </si>
  <si>
    <t xml:space="preserve">Shp. te tjera </t>
  </si>
  <si>
    <t>Ne vijim po bashkengjisim gjendjen e inventarit te aktiveve afatgjata te dates 31.12.2013 dhe formularet vjetore.</t>
  </si>
  <si>
    <t>Viti   2013</t>
  </si>
  <si>
    <t xml:space="preserve">            20/03/2014</t>
  </si>
  <si>
    <t>Pasqyrat    Financiare    te    Vitit   2013       Alb Int. New Dimensions sha</t>
  </si>
  <si>
    <t>Pasqyra e te Ardhurave dhe Shpenzimeve     2013   Alb Int. New Dimensions -sha</t>
  </si>
  <si>
    <t>TVSH 2013</t>
  </si>
  <si>
    <t>PASQYRE E SHPENZIMEVE PER  VITIN 2013</t>
  </si>
  <si>
    <t>Ruajtje objekti</t>
  </si>
  <si>
    <t>Te tjera</t>
  </si>
  <si>
    <t>Tatime te tjera</t>
  </si>
  <si>
    <t>Gjoba demshperblime</t>
  </si>
  <si>
    <t>II.</t>
  </si>
  <si>
    <t>Shuma shp. Korente:</t>
  </si>
  <si>
    <t>I.</t>
  </si>
  <si>
    <t>Alb International New Dimensions</t>
  </si>
  <si>
    <t>dt.</t>
  </si>
  <si>
    <t>dt  - 24/03/2014</t>
  </si>
  <si>
    <t>faqe</t>
  </si>
  <si>
    <t>/</t>
  </si>
  <si>
    <t>artikull</t>
  </si>
  <si>
    <t>pershkrim</t>
  </si>
  <si>
    <t>gjendje</t>
  </si>
  <si>
    <t>klasifikim I</t>
  </si>
  <si>
    <t>sasi</t>
  </si>
  <si>
    <t>cmim</t>
  </si>
  <si>
    <t>vlefte</t>
  </si>
  <si>
    <t>M01</t>
  </si>
  <si>
    <t>Magazina Pajisje Zyre</t>
  </si>
  <si>
    <t>A061</t>
  </si>
  <si>
    <t>Ndriçues plafonier</t>
  </si>
  <si>
    <t>COP</t>
  </si>
  <si>
    <t>A062</t>
  </si>
  <si>
    <t>Ndriçues plaf</t>
  </si>
  <si>
    <t>A063</t>
  </si>
  <si>
    <t>Abazhu8r</t>
  </si>
  <si>
    <t>A064</t>
  </si>
  <si>
    <t>Abazhur komodine</t>
  </si>
  <si>
    <t>A065</t>
  </si>
  <si>
    <t>Ndricues 1 lamp</t>
  </si>
  <si>
    <t>A066</t>
  </si>
  <si>
    <t>Ndricues LED i kuq</t>
  </si>
  <si>
    <t>A067</t>
  </si>
  <si>
    <t>Ndricues LED 1 lamp</t>
  </si>
  <si>
    <t>A068</t>
  </si>
  <si>
    <t>Ndricues 2 lamp</t>
  </si>
  <si>
    <t>A069</t>
  </si>
  <si>
    <t>Ndricues 1 corp</t>
  </si>
  <si>
    <t>A070</t>
  </si>
  <si>
    <t>Transformator</t>
  </si>
  <si>
    <t>M02</t>
  </si>
  <si>
    <t>Magazina Pajisje Informatike</t>
  </si>
  <si>
    <t>A071</t>
  </si>
  <si>
    <t>Lap Top</t>
  </si>
  <si>
    <t>A072</t>
  </si>
  <si>
    <t>Router</t>
  </si>
  <si>
    <t>A073</t>
  </si>
  <si>
    <t>UPS 650 VA</t>
  </si>
  <si>
    <t>A074</t>
  </si>
  <si>
    <t>Çante Laptopi</t>
  </si>
  <si>
    <t>A075</t>
  </si>
  <si>
    <t>Mause</t>
  </si>
  <si>
    <t>A076</t>
  </si>
  <si>
    <t>Ekran</t>
  </si>
  <si>
    <t>M04</t>
  </si>
  <si>
    <t>Magazina AQT</t>
  </si>
  <si>
    <t>A001</t>
  </si>
  <si>
    <t>Furgon Iveco</t>
  </si>
  <si>
    <t>M05</t>
  </si>
  <si>
    <t>Magazina fabrikes kripes Tapize</t>
  </si>
  <si>
    <t>A002</t>
  </si>
  <si>
    <t>Evaporator, ene per impjantin</t>
  </si>
  <si>
    <t>A003</t>
  </si>
  <si>
    <t>Vegla, aksesore per impjantin</t>
  </si>
  <si>
    <t>A004</t>
  </si>
  <si>
    <t>Makineri paketimi e impjantit</t>
  </si>
  <si>
    <t>KT</t>
  </si>
  <si>
    <t>A005</t>
  </si>
  <si>
    <t>Aparat saldimi</t>
  </si>
  <si>
    <t>A006</t>
  </si>
  <si>
    <t>Rezervuar uji te perdorur</t>
  </si>
  <si>
    <t>A007</t>
  </si>
  <si>
    <t>Termometer per impjantin</t>
  </si>
  <si>
    <t>A008</t>
  </si>
  <si>
    <t>Manometer digital per impjantin</t>
  </si>
  <si>
    <t>A009</t>
  </si>
  <si>
    <t>Vegla pune per impjantin</t>
  </si>
  <si>
    <t>A010</t>
  </si>
  <si>
    <t>Doreza plastike</t>
  </si>
  <si>
    <t>A011</t>
  </si>
  <si>
    <t>Rezervuar uji 1000 l te perdorur</t>
  </si>
  <si>
    <t>A012</t>
  </si>
  <si>
    <t>Rezeervuar uji 280 litra</t>
  </si>
  <si>
    <t>A013</t>
  </si>
  <si>
    <t>Veshje koke (helmeta)</t>
  </si>
  <si>
    <t>A014</t>
  </si>
  <si>
    <t>Kufje mbrojtese</t>
  </si>
  <si>
    <t>A015</t>
  </si>
  <si>
    <t>Tapa veshi</t>
  </si>
  <si>
    <t>A016</t>
  </si>
  <si>
    <t>Stende shkrimi</t>
  </si>
  <si>
    <t>A017</t>
  </si>
  <si>
    <t>Silikon 250 ml</t>
  </si>
  <si>
    <t>A018</t>
  </si>
  <si>
    <t>Silikon 100 ml</t>
  </si>
  <si>
    <t>A019</t>
  </si>
  <si>
    <t>Silikon</t>
  </si>
  <si>
    <t>A020</t>
  </si>
  <si>
    <t>Maska mbrojtese per punonjesit</t>
  </si>
  <si>
    <t>A021</t>
  </si>
  <si>
    <t>Filtra pastrimi uji</t>
  </si>
  <si>
    <t>A022</t>
  </si>
  <si>
    <t>Rrip mesi mbrojtes per punonjesit</t>
  </si>
  <si>
    <t>A023</t>
  </si>
  <si>
    <t>Syze mbrojtese per punonjesit</t>
  </si>
  <si>
    <t>A024</t>
  </si>
  <si>
    <t>Percjelles elektrik per impjantin</t>
  </si>
  <si>
    <t>A025</t>
  </si>
  <si>
    <t>Kominoshe pune</t>
  </si>
  <si>
    <t>A026</t>
  </si>
  <si>
    <t>Xhaketa pune</t>
  </si>
  <si>
    <t>A027</t>
  </si>
  <si>
    <t>Pantallona mbrojtese per punonjesit</t>
  </si>
  <si>
    <t>A028</t>
  </si>
  <si>
    <t>Bluza pune per punonjesit</t>
  </si>
  <si>
    <t>A029</t>
  </si>
  <si>
    <t>Kapele pune</t>
  </si>
  <si>
    <t>A030</t>
  </si>
  <si>
    <t>Kepuce pune</t>
  </si>
  <si>
    <t>A031</t>
  </si>
  <si>
    <t>Valixhe plastike</t>
  </si>
  <si>
    <t>A032</t>
  </si>
  <si>
    <t>Palete plastike</t>
  </si>
  <si>
    <t>A033</t>
  </si>
  <si>
    <t>Autokllave e perdorur</t>
  </si>
  <si>
    <t>A034</t>
  </si>
  <si>
    <t>Podium levizes</t>
  </si>
  <si>
    <t>A035</t>
  </si>
  <si>
    <t>Tavoline pune metalike</t>
  </si>
  <si>
    <t>A036</t>
  </si>
  <si>
    <t>Karroce transporti e perdorur</t>
  </si>
  <si>
    <t>A037</t>
  </si>
  <si>
    <t>Shishe plastike 1 liter</t>
  </si>
  <si>
    <t>A038</t>
  </si>
  <si>
    <t>Printer i thjeshte format A3</t>
  </si>
  <si>
    <t>A039</t>
  </si>
  <si>
    <t>Boljere 135 litra</t>
  </si>
  <si>
    <t>A040</t>
  </si>
  <si>
    <t>Boljere 10 litra</t>
  </si>
  <si>
    <t>A041</t>
  </si>
  <si>
    <t>Helika ventilatori</t>
  </si>
  <si>
    <t>A042</t>
  </si>
  <si>
    <t>Pompe qarkulluese</t>
  </si>
  <si>
    <t>A043</t>
  </si>
  <si>
    <t>Pompe uji centrifugale</t>
  </si>
  <si>
    <t>A044</t>
  </si>
  <si>
    <t>Rafte metalike</t>
  </si>
  <si>
    <t>A045</t>
  </si>
  <si>
    <t>Mikroskop i thjeshte</t>
  </si>
  <si>
    <t>A046</t>
  </si>
  <si>
    <t>Pajisje per matje PH te ujit</t>
  </si>
  <si>
    <t>A047</t>
  </si>
  <si>
    <t>Tabele shkrimi</t>
  </si>
  <si>
    <t>A048</t>
  </si>
  <si>
    <t>Tenda mbrojtese strehimi</t>
  </si>
  <si>
    <t>A049</t>
  </si>
  <si>
    <t>Dyshek + krevat portativ</t>
  </si>
  <si>
    <t>A050</t>
  </si>
  <si>
    <t>Rezervuar uji 5 litra</t>
  </si>
  <si>
    <t>A051</t>
  </si>
  <si>
    <t>Rezervuar uji 10 litra</t>
  </si>
  <si>
    <t>A052</t>
  </si>
  <si>
    <t>Skaner per format A3</t>
  </si>
  <si>
    <t>A053</t>
  </si>
  <si>
    <t>Valvola per tubacionesh impjanti</t>
  </si>
  <si>
    <t>A054</t>
  </si>
  <si>
    <t>Mulli elektrik i perdorur</t>
  </si>
  <si>
    <t>A055</t>
  </si>
  <si>
    <t>Lapustil (lapsa me ngjyra)</t>
  </si>
  <si>
    <t>A056</t>
  </si>
  <si>
    <t>Mbrojtese gjyri per punonjesit</t>
  </si>
  <si>
    <t>A057</t>
  </si>
  <si>
    <t>Sistem trajtimi uji</t>
  </si>
  <si>
    <t>A058</t>
  </si>
  <si>
    <t>Rezervuar uji 210 litra + kapak</t>
  </si>
  <si>
    <t>A059</t>
  </si>
  <si>
    <t>Rezervuar uji 650 litra + kapak</t>
  </si>
  <si>
    <t>A060</t>
  </si>
  <si>
    <t>A078</t>
  </si>
  <si>
    <t>Pompe vakumi me 4 cilindra</t>
  </si>
  <si>
    <t>A079</t>
  </si>
  <si>
    <t>Dhome furre zjarri</t>
  </si>
  <si>
    <t>A080</t>
  </si>
  <si>
    <t xml:space="preserve">Makineri termo-kompresimi </t>
  </si>
  <si>
    <t>M06</t>
  </si>
  <si>
    <t>Magazina "Vila Kashar"</t>
  </si>
  <si>
    <t>A077</t>
  </si>
  <si>
    <t>Dyer e dritare, Vila Kashar</t>
  </si>
  <si>
    <t>Total</t>
  </si>
  <si>
    <t>INVENTAR  31.12.2013</t>
  </si>
  <si>
    <t>SAMI VRAPI</t>
  </si>
  <si>
    <t>Pasqyra e Fluksit monetar - Metoda Indirekte  VITI 2013</t>
  </si>
  <si>
    <t xml:space="preserve">4. Zeri i 3-te ne pasivin e bilancit ne vleren 11672891418871373 leke perbehet prej -28252627 leke jane </t>
  </si>
  <si>
    <t>shuma prej -20000 leke jane tatim fitimi i parapaguar, ndersa shuma prej 44237993 jane detyrime per kreditore te tjere per</t>
  </si>
  <si>
    <t>pjesemarrje ne investime.</t>
  </si>
  <si>
    <t>6. Ne zerin 7 shpenzime te tjera per shumen 14123461 leke kemi:</t>
  </si>
  <si>
    <t>Shp. Te shtyra per investime</t>
  </si>
  <si>
    <t xml:space="preserve"> LIBRI I AKTIVEVE</t>
  </si>
  <si>
    <t>VITI 2013</t>
  </si>
  <si>
    <t>Aktiviteti:</t>
  </si>
  <si>
    <t>Shit/blerje në supermarket</t>
  </si>
  <si>
    <t>Periudha: Viti 2013</t>
  </si>
  <si>
    <t xml:space="preserve">PASQYRA E AKTIVEVE DHE E PLLOGARITJES SE AMORTIZIMIT VJETOR                                                    </t>
  </si>
  <si>
    <t>Në lekë</t>
  </si>
  <si>
    <t>Emërtimi</t>
  </si>
  <si>
    <t>Vlera</t>
  </si>
  <si>
    <t>Ndryshime gjatë vitit 2013</t>
  </si>
  <si>
    <t>Koefiçienti</t>
  </si>
  <si>
    <t xml:space="preserve">Amortizimi </t>
  </si>
  <si>
    <t xml:space="preserve">Gjithsej </t>
  </si>
  <si>
    <t xml:space="preserve"> i   Aktivit  </t>
  </si>
  <si>
    <t>fillestare e aktivit</t>
  </si>
  <si>
    <t>HYRJE AKTIVESH</t>
  </si>
  <si>
    <t>DALJE AKTIVESH</t>
  </si>
  <si>
    <t>TOTALI 31 DHJETOR</t>
  </si>
  <si>
    <t>Amortizimit në %</t>
  </si>
  <si>
    <t>i akumuluar deri ne 1 janar</t>
  </si>
  <si>
    <t>i llogaritur 31 dhjetor</t>
  </si>
  <si>
    <t>Amortizimi 31 dhjetor</t>
  </si>
  <si>
    <t>a</t>
  </si>
  <si>
    <t>b</t>
  </si>
  <si>
    <t>c</t>
  </si>
  <si>
    <t>d = (a+b-c)</t>
  </si>
  <si>
    <t>e</t>
  </si>
  <si>
    <t>f</t>
  </si>
  <si>
    <t>g = (d x e)</t>
  </si>
  <si>
    <t>h = (f+g)</t>
  </si>
  <si>
    <t>Shuma pajisje zyre:</t>
  </si>
  <si>
    <t>Makina</t>
  </si>
  <si>
    <t>Shuma makina:</t>
  </si>
  <si>
    <t>TOTALI GJITHSEJ:</t>
  </si>
  <si>
    <t>* Aktive konsiderohen ambienti i aktivitetit, makineri dhe pajisjet dhe çdo mjet apo pasuri e paluajtshme që është</t>
  </si>
  <si>
    <t xml:space="preserve">  regjistruar sipas ligjit të tatimit mbi të ardhurat.</t>
  </si>
  <si>
    <t>Vo. Nuk kemi perllogaritur amortizim, sepse nuk kemi te ardhura per mbulimin e tij.</t>
  </si>
  <si>
    <t xml:space="preserve">  ADMONISTRATORI</t>
  </si>
  <si>
    <t>Tatimpaguesi: Alb Int. New Dimensions</t>
  </si>
  <si>
    <t>NIPT: L12119011o</t>
  </si>
  <si>
    <t>Shuma pajisje informatike:</t>
  </si>
  <si>
    <t>Shuma fabrika kripes:</t>
  </si>
  <si>
    <t>Pajisje fabrika kripes</t>
  </si>
  <si>
    <t>Laboratori Biologjik</t>
  </si>
  <si>
    <t>Dyer e dritare laboratori</t>
  </si>
  <si>
    <t>Shuma laboratori biologjik:</t>
  </si>
  <si>
    <t xml:space="preserve">  Mentor  Zeqja</t>
  </si>
  <si>
    <t>E</t>
  </si>
  <si>
    <t>Rr. "Kavajës", Pll. "Baja Bad", K. 10, Tiranë</t>
  </si>
  <si>
    <t>Nr.________Prot.                                                                            Datë 07.07.2014</t>
  </si>
  <si>
    <t xml:space="preserve">                         Mentor Zeqja</t>
  </si>
  <si>
    <t xml:space="preserve">                     ADMINISTRATOR                                     </t>
  </si>
  <si>
    <t xml:space="preserve">          5. Numri i pergjithshem i aksioneve eshte 3500 aksione</t>
  </si>
  <si>
    <t xml:space="preserve">         1. Ajdin Sejdiu, zoteron 55 % te kuotave te shoqerise ose 1925 aksione.</t>
  </si>
  <si>
    <t xml:space="preserve">         2. Anton Eberli, zoteron 10 % te kuotave te shoqerise = 350 aksione.</t>
  </si>
  <si>
    <t xml:space="preserve">         3. Otto Losonc, zoteron 20 % te kuotave te shoqerise = 700 aksione.</t>
  </si>
  <si>
    <t xml:space="preserve">         4. Ermegan Saboviç, zoteron 15 % te kuotave te shoqerise = 525 aksione.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</si>
</sst>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#,##0.00;\-#,##0.00"/>
    <numFmt numFmtId="182" formatCode="_(* #,##0_);_(* \(#,##0\);_(* &quot;-&quot;??_);_(@_)"/>
    <numFmt numFmtId="183" formatCode="#,##0.00###;\-#,##0.00###"/>
    <numFmt numFmtId="184" formatCode="#,##0.0#%;\-#,##0.0#%"/>
    <numFmt numFmtId="185" formatCode="#,##0.0;\-#,##0.0"/>
    <numFmt numFmtId="186" formatCode="_-* #,##0.0_L_e_k_-;\-* #,##0.0_L_e_k_-;_-* &quot;-&quot;??_L_e_k_-;_-@_-"/>
    <numFmt numFmtId="187" formatCode="_-* #,##0_L_e_k_-;\-* #,##0_L_e_k_-;_-* &quot;-&quot;??_L_e_k_-;_-@_-"/>
    <numFmt numFmtId="188" formatCode="#,##0.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dd\.mm\.yyyy\ \ hh\.mm\.ss"/>
    <numFmt numFmtId="195" formatCode="#,##0.000"/>
  </numFmts>
  <fonts count="118">
    <font>
      <sz val="10"/>
      <name val="Arial"/>
      <family val="0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gency FB"/>
      <family val="2"/>
    </font>
    <font>
      <b/>
      <sz val="12"/>
      <name val="Agency FB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1"/>
      <color indexed="8"/>
      <name val="Agency FB"/>
      <family val="2"/>
    </font>
    <font>
      <b/>
      <sz val="12"/>
      <color indexed="8"/>
      <name val="Agency FB"/>
      <family val="2"/>
    </font>
    <font>
      <b/>
      <sz val="12"/>
      <color indexed="10"/>
      <name val="Agency FB"/>
      <family val="2"/>
    </font>
    <font>
      <b/>
      <sz val="11"/>
      <color indexed="10"/>
      <name val="Agency FB"/>
      <family val="2"/>
    </font>
    <font>
      <b/>
      <sz val="26"/>
      <color indexed="56"/>
      <name val="Arial Narrow"/>
      <family val="2"/>
    </font>
    <font>
      <b/>
      <u val="single"/>
      <sz val="10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b/>
      <u val="single"/>
      <sz val="12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color indexed="56"/>
      <name val="Arial Narrow"/>
      <family val="2"/>
    </font>
    <font>
      <u val="single"/>
      <sz val="12"/>
      <name val="Arial Narrow"/>
      <family val="2"/>
    </font>
    <font>
      <u val="single"/>
      <sz val="10"/>
      <name val="Arial Narrow"/>
      <family val="2"/>
    </font>
    <font>
      <u val="single"/>
      <sz val="14"/>
      <name val="Arial Narrow"/>
      <family val="2"/>
    </font>
    <font>
      <sz val="9"/>
      <color indexed="8"/>
      <name val="Arial Narrow"/>
      <family val="2"/>
    </font>
    <font>
      <sz val="14"/>
      <name val="Arial"/>
      <family val="2"/>
    </font>
    <font>
      <b/>
      <u val="single"/>
      <sz val="11"/>
      <name val="Arial Narrow"/>
      <family val="2"/>
    </font>
    <font>
      <b/>
      <i/>
      <sz val="14"/>
      <name val="Arial Narrow"/>
      <family val="2"/>
    </font>
    <font>
      <b/>
      <u val="single"/>
      <sz val="16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1"/>
      <name val="Arial"/>
      <family val="2"/>
    </font>
    <font>
      <sz val="12"/>
      <name val="Times New Roman"/>
      <family val="1"/>
    </font>
    <font>
      <sz val="7"/>
      <name val="Arial"/>
      <family val="2"/>
    </font>
    <font>
      <b/>
      <sz val="16"/>
      <name val="Cambria"/>
      <family val="1"/>
    </font>
    <font>
      <b/>
      <sz val="14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hair"/>
      <top style="double"/>
      <bottom style="hair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 style="hair"/>
    </border>
    <border>
      <left style="dotted"/>
      <right style="dotted"/>
      <top style="hair"/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 style="hair"/>
      <bottom>
        <color indexed="63"/>
      </bottom>
    </border>
    <border>
      <left style="dotted"/>
      <right style="double"/>
      <top style="thin"/>
      <bottom style="thin"/>
    </border>
    <border>
      <left style="dotted"/>
      <right style="double"/>
      <top>
        <color indexed="63"/>
      </top>
      <bottom style="hair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tted"/>
      <top style="thin"/>
      <bottom style="double"/>
    </border>
    <border>
      <left style="dotted"/>
      <right style="double"/>
      <top style="thin"/>
      <bottom style="double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dotted"/>
      <top style="double"/>
      <bottom style="hair"/>
    </border>
    <border>
      <left style="dotted"/>
      <right style="double"/>
      <top style="double"/>
      <bottom>
        <color indexed="63"/>
      </bottom>
    </border>
    <border>
      <left style="double"/>
      <right style="dotted"/>
      <top>
        <color indexed="63"/>
      </top>
      <bottom style="double"/>
    </border>
    <border>
      <left style="dotted"/>
      <right style="dotted"/>
      <top style="hair"/>
      <bottom style="double"/>
    </border>
    <border>
      <left style="double"/>
      <right style="dotted"/>
      <top style="double"/>
      <bottom style="hair"/>
    </border>
    <border>
      <left style="dotted"/>
      <right style="double"/>
      <top style="double"/>
      <bottom style="hair"/>
    </border>
    <border>
      <left style="double"/>
      <right style="dotted"/>
      <top style="hair"/>
      <bottom style="hair"/>
    </border>
    <border>
      <left style="dotted"/>
      <right style="dotted"/>
      <top style="hair"/>
      <bottom style="hair"/>
    </border>
    <border>
      <left style="double"/>
      <right style="dotted"/>
      <top style="thin"/>
      <bottom style="thin"/>
    </border>
    <border>
      <left style="double"/>
      <right style="dotted"/>
      <top>
        <color indexed="63"/>
      </top>
      <bottom style="hair"/>
    </border>
    <border>
      <left style="double"/>
      <right style="dotted"/>
      <top style="hair"/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 style="thin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7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8" fillId="0" borderId="10" xfId="0" applyFont="1" applyBorder="1" applyAlignment="1">
      <alignment/>
    </xf>
    <xf numFmtId="49" fontId="21" fillId="0" borderId="1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20" fillId="0" borderId="1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49" fontId="20" fillId="0" borderId="11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49" fontId="21" fillId="0" borderId="12" xfId="0" applyNumberFormat="1" applyFont="1" applyFill="1" applyBorder="1" applyAlignment="1">
      <alignment/>
    </xf>
    <xf numFmtId="49" fontId="21" fillId="0" borderId="13" xfId="0" applyNumberFormat="1" applyFont="1" applyFill="1" applyBorder="1" applyAlignment="1">
      <alignment/>
    </xf>
    <xf numFmtId="49" fontId="21" fillId="0" borderId="14" xfId="0" applyNumberFormat="1" applyFont="1" applyFill="1" applyBorder="1" applyAlignment="1">
      <alignment/>
    </xf>
    <xf numFmtId="49" fontId="8" fillId="0" borderId="15" xfId="0" applyNumberFormat="1" applyFont="1" applyFill="1" applyBorder="1" applyAlignment="1">
      <alignment/>
    </xf>
    <xf numFmtId="49" fontId="8" fillId="0" borderId="16" xfId="0" applyNumberFormat="1" applyFont="1" applyFill="1" applyBorder="1" applyAlignment="1">
      <alignment/>
    </xf>
    <xf numFmtId="49" fontId="8" fillId="0" borderId="17" xfId="0" applyNumberFormat="1" applyFont="1" applyFill="1" applyBorder="1" applyAlignment="1">
      <alignment/>
    </xf>
    <xf numFmtId="0" fontId="19" fillId="0" borderId="16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3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0" fontId="32" fillId="0" borderId="0" xfId="0" applyFont="1" applyAlignment="1">
      <alignment/>
    </xf>
    <xf numFmtId="169" fontId="30" fillId="0" borderId="0" xfId="43" applyNumberFormat="1" applyFont="1" applyBorder="1" applyAlignment="1">
      <alignment/>
    </xf>
    <xf numFmtId="0" fontId="32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169" fontId="30" fillId="0" borderId="0" xfId="43" applyNumberFormat="1" applyFont="1" applyBorder="1" applyAlignment="1">
      <alignment horizont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wrapText="1"/>
    </xf>
    <xf numFmtId="169" fontId="43" fillId="0" borderId="19" xfId="43" applyNumberFormat="1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left" vertical="center" wrapText="1"/>
    </xf>
    <xf numFmtId="3" fontId="33" fillId="0" borderId="22" xfId="0" applyNumberFormat="1" applyFont="1" applyBorder="1" applyAlignment="1">
      <alignment horizontal="center"/>
    </xf>
    <xf numFmtId="3" fontId="44" fillId="0" borderId="22" xfId="43" applyNumberFormat="1" applyFont="1" applyBorder="1" applyAlignment="1">
      <alignment/>
    </xf>
    <xf numFmtId="3" fontId="33" fillId="0" borderId="22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3" fontId="33" fillId="0" borderId="23" xfId="0" applyNumberFormat="1" applyFont="1" applyBorder="1" applyAlignment="1">
      <alignment/>
    </xf>
    <xf numFmtId="0" fontId="32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3" fontId="32" fillId="0" borderId="22" xfId="0" applyNumberFormat="1" applyFont="1" applyBorder="1" applyAlignment="1">
      <alignment horizontal="center"/>
    </xf>
    <xf numFmtId="3" fontId="43" fillId="0" borderId="22" xfId="43" applyNumberFormat="1" applyFont="1" applyBorder="1" applyAlignment="1">
      <alignment/>
    </xf>
    <xf numFmtId="0" fontId="32" fillId="0" borderId="21" xfId="0" applyFont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3" fontId="32" fillId="0" borderId="22" xfId="0" applyNumberFormat="1" applyFont="1" applyBorder="1" applyAlignment="1">
      <alignment vertical="center"/>
    </xf>
    <xf numFmtId="3" fontId="43" fillId="0" borderId="22" xfId="43" applyNumberFormat="1" applyFont="1" applyBorder="1" applyAlignment="1">
      <alignment vertical="center"/>
    </xf>
    <xf numFmtId="3" fontId="33" fillId="0" borderId="22" xfId="0" applyNumberFormat="1" applyFont="1" applyBorder="1" applyAlignment="1">
      <alignment vertical="center"/>
    </xf>
    <xf numFmtId="3" fontId="32" fillId="0" borderId="22" xfId="0" applyNumberFormat="1" applyFont="1" applyBorder="1" applyAlignment="1">
      <alignment horizont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left" vertical="center" wrapText="1"/>
    </xf>
    <xf numFmtId="3" fontId="33" fillId="0" borderId="25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2" fillId="0" borderId="0" xfId="0" applyFont="1" applyAlignment="1">
      <alignment vertical="center"/>
    </xf>
    <xf numFmtId="0" fontId="32" fillId="4" borderId="0" xfId="0" applyFont="1" applyFill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8" fillId="0" borderId="19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3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4" fontId="27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2" fillId="0" borderId="15" xfId="0" applyFont="1" applyFill="1" applyBorder="1" applyAlignment="1">
      <alignment/>
    </xf>
    <xf numFmtId="0" fontId="32" fillId="0" borderId="16" xfId="0" applyFont="1" applyFill="1" applyBorder="1" applyAlignment="1">
      <alignment/>
    </xf>
    <xf numFmtId="0" fontId="32" fillId="0" borderId="17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46" fillId="0" borderId="0" xfId="0" applyFont="1" applyFill="1" applyBorder="1" applyAlignment="1">
      <alignment horizontal="center"/>
    </xf>
    <xf numFmtId="14" fontId="46" fillId="0" borderId="0" xfId="0" applyNumberFormat="1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11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33" fillId="0" borderId="12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3" fontId="32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3" fontId="32" fillId="0" borderId="0" xfId="0" applyNumberFormat="1" applyFont="1" applyFill="1" applyAlignment="1">
      <alignment/>
    </xf>
    <xf numFmtId="3" fontId="33" fillId="0" borderId="19" xfId="0" applyNumberFormat="1" applyFont="1" applyFill="1" applyBorder="1" applyAlignment="1">
      <alignment horizontal="center" vertical="center"/>
    </xf>
    <xf numFmtId="3" fontId="33" fillId="0" borderId="20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3" fontId="33" fillId="0" borderId="22" xfId="0" applyNumberFormat="1" applyFont="1" applyFill="1" applyBorder="1" applyAlignment="1">
      <alignment horizontal="center" vertical="center"/>
    </xf>
    <xf numFmtId="3" fontId="33" fillId="0" borderId="23" xfId="0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vertical="center"/>
    </xf>
    <xf numFmtId="3" fontId="31" fillId="0" borderId="22" xfId="0" applyNumberFormat="1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left" vertical="center"/>
    </xf>
    <xf numFmtId="0" fontId="32" fillId="0" borderId="22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vertical="center"/>
    </xf>
    <xf numFmtId="3" fontId="30" fillId="0" borderId="22" xfId="0" applyNumberFormat="1" applyFont="1" applyFill="1" applyBorder="1" applyAlignment="1">
      <alignment vertical="center"/>
    </xf>
    <xf numFmtId="0" fontId="33" fillId="0" borderId="22" xfId="0" applyFont="1" applyFill="1" applyBorder="1" applyAlignment="1">
      <alignment vertical="center"/>
    </xf>
    <xf numFmtId="0" fontId="32" fillId="0" borderId="24" xfId="0" applyFont="1" applyFill="1" applyBorder="1" applyAlignment="1">
      <alignment vertical="center"/>
    </xf>
    <xf numFmtId="0" fontId="32" fillId="0" borderId="25" xfId="0" applyFont="1" applyFill="1" applyBorder="1" applyAlignment="1">
      <alignment vertical="center"/>
    </xf>
    <xf numFmtId="3" fontId="31" fillId="0" borderId="25" xfId="0" applyNumberFormat="1" applyFont="1" applyFill="1" applyBorder="1" applyAlignment="1">
      <alignment vertical="center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4" fontId="32" fillId="0" borderId="0" xfId="0" applyNumberFormat="1" applyFont="1" applyFill="1" applyAlignment="1">
      <alignment horizontal="center" vertical="center"/>
    </xf>
    <xf numFmtId="3" fontId="32" fillId="0" borderId="0" xfId="0" applyNumberFormat="1" applyFont="1" applyFill="1" applyAlignment="1">
      <alignment vertical="center"/>
    </xf>
    <xf numFmtId="4" fontId="32" fillId="0" borderId="0" xfId="0" applyNumberFormat="1" applyFont="1" applyFill="1" applyAlignment="1">
      <alignment/>
    </xf>
    <xf numFmtId="4" fontId="33" fillId="0" borderId="19" xfId="0" applyNumberFormat="1" applyFont="1" applyFill="1" applyBorder="1" applyAlignment="1">
      <alignment horizontal="center" vertical="center"/>
    </xf>
    <xf numFmtId="4" fontId="33" fillId="0" borderId="22" xfId="0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left" vertical="center"/>
    </xf>
    <xf numFmtId="4" fontId="32" fillId="0" borderId="22" xfId="0" applyNumberFormat="1" applyFont="1" applyFill="1" applyBorder="1" applyAlignment="1">
      <alignment vertical="center"/>
    </xf>
    <xf numFmtId="4" fontId="32" fillId="0" borderId="22" xfId="0" applyNumberFormat="1" applyFont="1" applyFill="1" applyBorder="1" applyAlignment="1">
      <alignment horizontal="center" vertical="center"/>
    </xf>
    <xf numFmtId="3" fontId="39" fillId="0" borderId="22" xfId="0" applyNumberFormat="1" applyFont="1" applyFill="1" applyBorder="1" applyAlignment="1">
      <alignment horizontal="right" vertical="center"/>
    </xf>
    <xf numFmtId="3" fontId="32" fillId="0" borderId="22" xfId="0" applyNumberFormat="1" applyFont="1" applyFill="1" applyBorder="1" applyAlignment="1">
      <alignment horizontal="right" vertical="center"/>
    </xf>
    <xf numFmtId="3" fontId="32" fillId="0" borderId="22" xfId="0" applyNumberFormat="1" applyFont="1" applyFill="1" applyBorder="1" applyAlignment="1">
      <alignment vertical="center"/>
    </xf>
    <xf numFmtId="180" fontId="32" fillId="0" borderId="22" xfId="0" applyNumberFormat="1" applyFont="1" applyFill="1" applyBorder="1" applyAlignment="1">
      <alignment horizontal="left" vertical="center"/>
    </xf>
    <xf numFmtId="3" fontId="33" fillId="0" borderId="22" xfId="0" applyNumberFormat="1" applyFont="1" applyFill="1" applyBorder="1" applyAlignment="1">
      <alignment vertical="center"/>
    </xf>
    <xf numFmtId="0" fontId="32" fillId="0" borderId="24" xfId="0" applyFont="1" applyFill="1" applyBorder="1" applyAlignment="1">
      <alignment horizontal="center" vertical="center"/>
    </xf>
    <xf numFmtId="3" fontId="32" fillId="0" borderId="25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3" fontId="3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38" fillId="0" borderId="0" xfId="0" applyFont="1" applyFill="1" applyAlignment="1">
      <alignment horizontal="left" vertical="center"/>
    </xf>
    <xf numFmtId="0" fontId="39" fillId="0" borderId="0" xfId="0" applyFont="1" applyFill="1" applyAlignment="1">
      <alignment/>
    </xf>
    <xf numFmtId="0" fontId="35" fillId="0" borderId="0" xfId="0" applyFont="1" applyFill="1" applyAlignment="1">
      <alignment/>
    </xf>
    <xf numFmtId="3" fontId="35" fillId="0" borderId="0" xfId="0" applyNumberFormat="1" applyFont="1" applyFill="1" applyAlignment="1">
      <alignment/>
    </xf>
    <xf numFmtId="3" fontId="36" fillId="0" borderId="0" xfId="0" applyNumberFormat="1" applyFont="1" applyFill="1" applyAlignment="1">
      <alignment/>
    </xf>
    <xf numFmtId="0" fontId="36" fillId="0" borderId="34" xfId="0" applyFont="1" applyFill="1" applyBorder="1" applyAlignment="1">
      <alignment horizontal="center"/>
    </xf>
    <xf numFmtId="0" fontId="36" fillId="0" borderId="35" xfId="0" applyFont="1" applyFill="1" applyBorder="1" applyAlignment="1">
      <alignment horizontal="center"/>
    </xf>
    <xf numFmtId="3" fontId="36" fillId="0" borderId="36" xfId="0" applyNumberFormat="1" applyFont="1" applyFill="1" applyBorder="1" applyAlignment="1">
      <alignment horizontal="center"/>
    </xf>
    <xf numFmtId="3" fontId="36" fillId="0" borderId="37" xfId="0" applyNumberFormat="1" applyFont="1" applyFill="1" applyBorder="1" applyAlignment="1">
      <alignment horizontal="center"/>
    </xf>
    <xf numFmtId="0" fontId="36" fillId="0" borderId="38" xfId="0" applyFont="1" applyFill="1" applyBorder="1" applyAlignment="1">
      <alignment horizontal="center"/>
    </xf>
    <xf numFmtId="0" fontId="36" fillId="0" borderId="39" xfId="0" applyFont="1" applyFill="1" applyBorder="1" applyAlignment="1">
      <alignment horizontal="center"/>
    </xf>
    <xf numFmtId="3" fontId="36" fillId="0" borderId="0" xfId="0" applyNumberFormat="1" applyFont="1" applyFill="1" applyAlignment="1">
      <alignment horizontal="center"/>
    </xf>
    <xf numFmtId="3" fontId="36" fillId="0" borderId="40" xfId="0" applyNumberFormat="1" applyFont="1" applyFill="1" applyBorder="1" applyAlignment="1">
      <alignment horizontal="center"/>
    </xf>
    <xf numFmtId="0" fontId="36" fillId="0" borderId="41" xfId="0" applyFont="1" applyFill="1" applyBorder="1" applyAlignment="1">
      <alignment/>
    </xf>
    <xf numFmtId="0" fontId="34" fillId="0" borderId="42" xfId="0" applyFont="1" applyFill="1" applyBorder="1" applyAlignment="1">
      <alignment/>
    </xf>
    <xf numFmtId="3" fontId="34" fillId="0" borderId="43" xfId="0" applyNumberFormat="1" applyFont="1" applyFill="1" applyBorder="1" applyAlignment="1">
      <alignment/>
    </xf>
    <xf numFmtId="0" fontId="36" fillId="0" borderId="44" xfId="0" applyFont="1" applyFill="1" applyBorder="1" applyAlignment="1">
      <alignment/>
    </xf>
    <xf numFmtId="0" fontId="35" fillId="0" borderId="45" xfId="0" applyFont="1" applyFill="1" applyBorder="1" applyAlignment="1">
      <alignment/>
    </xf>
    <xf numFmtId="3" fontId="35" fillId="0" borderId="45" xfId="0" applyNumberFormat="1" applyFont="1" applyFill="1" applyBorder="1" applyAlignment="1">
      <alignment/>
    </xf>
    <xf numFmtId="0" fontId="36" fillId="0" borderId="46" xfId="0" applyFont="1" applyFill="1" applyBorder="1" applyAlignment="1">
      <alignment/>
    </xf>
    <xf numFmtId="0" fontId="35" fillId="0" borderId="47" xfId="0" applyFont="1" applyFill="1" applyBorder="1" applyAlignment="1">
      <alignment/>
    </xf>
    <xf numFmtId="3" fontId="34" fillId="0" borderId="45" xfId="0" applyNumberFormat="1" applyFont="1" applyFill="1" applyBorder="1" applyAlignment="1">
      <alignment/>
    </xf>
    <xf numFmtId="0" fontId="36" fillId="0" borderId="48" xfId="0" applyFont="1" applyFill="1" applyBorder="1" applyAlignment="1">
      <alignment/>
    </xf>
    <xf numFmtId="0" fontId="35" fillId="0" borderId="49" xfId="0" applyFont="1" applyFill="1" applyBorder="1" applyAlignment="1">
      <alignment/>
    </xf>
    <xf numFmtId="3" fontId="35" fillId="0" borderId="50" xfId="0" applyNumberFormat="1" applyFont="1" applyFill="1" applyBorder="1" applyAlignment="1">
      <alignment/>
    </xf>
    <xf numFmtId="0" fontId="35" fillId="0" borderId="51" xfId="0" applyFont="1" applyFill="1" applyBorder="1" applyAlignment="1">
      <alignment/>
    </xf>
    <xf numFmtId="3" fontId="36" fillId="0" borderId="45" xfId="0" applyNumberFormat="1" applyFont="1" applyFill="1" applyBorder="1" applyAlignment="1">
      <alignment/>
    </xf>
    <xf numFmtId="0" fontId="37" fillId="0" borderId="45" xfId="0" applyFont="1" applyFill="1" applyBorder="1" applyAlignment="1">
      <alignment/>
    </xf>
    <xf numFmtId="0" fontId="34" fillId="0" borderId="45" xfId="0" applyFont="1" applyFill="1" applyBorder="1" applyAlignment="1">
      <alignment/>
    </xf>
    <xf numFmtId="0" fontId="35" fillId="0" borderId="44" xfId="0" applyFont="1" applyFill="1" applyBorder="1" applyAlignment="1">
      <alignment/>
    </xf>
    <xf numFmtId="0" fontId="35" fillId="0" borderId="46" xfId="0" applyFont="1" applyFill="1" applyBorder="1" applyAlignment="1">
      <alignment/>
    </xf>
    <xf numFmtId="0" fontId="35" fillId="0" borderId="52" xfId="0" applyFont="1" applyFill="1" applyBorder="1" applyAlignment="1">
      <alignment/>
    </xf>
    <xf numFmtId="0" fontId="37" fillId="0" borderId="43" xfId="0" applyFont="1" applyFill="1" applyBorder="1" applyAlignment="1">
      <alignment/>
    </xf>
    <xf numFmtId="0" fontId="36" fillId="0" borderId="45" xfId="0" applyFont="1" applyFill="1" applyBorder="1" applyAlignment="1">
      <alignment/>
    </xf>
    <xf numFmtId="0" fontId="35" fillId="0" borderId="53" xfId="0" applyFont="1" applyFill="1" applyBorder="1" applyAlignment="1">
      <alignment/>
    </xf>
    <xf numFmtId="0" fontId="36" fillId="0" borderId="54" xfId="0" applyFont="1" applyFill="1" applyBorder="1" applyAlignment="1">
      <alignment/>
    </xf>
    <xf numFmtId="0" fontId="33" fillId="0" borderId="0" xfId="58" applyFont="1" applyFill="1" applyBorder="1" applyAlignment="1">
      <alignment horizontal="left"/>
      <protection/>
    </xf>
    <xf numFmtId="0" fontId="32" fillId="0" borderId="32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14" fontId="32" fillId="0" borderId="27" xfId="0" applyNumberFormat="1" applyFont="1" applyFill="1" applyBorder="1" applyAlignment="1">
      <alignment horizontal="center"/>
    </xf>
    <xf numFmtId="14" fontId="32" fillId="0" borderId="28" xfId="0" applyNumberFormat="1" applyFont="1" applyFill="1" applyBorder="1" applyAlignment="1">
      <alignment horizontal="center"/>
    </xf>
    <xf numFmtId="0" fontId="32" fillId="0" borderId="26" xfId="0" applyFont="1" applyFill="1" applyBorder="1" applyAlignment="1">
      <alignment horizontal="center"/>
    </xf>
    <xf numFmtId="0" fontId="30" fillId="0" borderId="27" xfId="0" applyFont="1" applyFill="1" applyBorder="1" applyAlignment="1">
      <alignment/>
    </xf>
    <xf numFmtId="0" fontId="32" fillId="0" borderId="27" xfId="0" applyFont="1" applyFill="1" applyBorder="1" applyAlignment="1">
      <alignment horizontal="center"/>
    </xf>
    <xf numFmtId="3" fontId="32" fillId="0" borderId="27" xfId="44" applyNumberFormat="1" applyFont="1" applyFill="1" applyBorder="1" applyAlignment="1">
      <alignment/>
    </xf>
    <xf numFmtId="3" fontId="32" fillId="0" borderId="28" xfId="44" applyNumberFormat="1" applyFont="1" applyFill="1" applyBorder="1" applyAlignment="1">
      <alignment/>
    </xf>
    <xf numFmtId="3" fontId="30" fillId="0" borderId="27" xfId="44" applyNumberFormat="1" applyFont="1" applyFill="1" applyBorder="1" applyAlignment="1">
      <alignment/>
    </xf>
    <xf numFmtId="1" fontId="30" fillId="0" borderId="27" xfId="0" applyNumberFormat="1" applyFont="1" applyFill="1" applyBorder="1" applyAlignment="1">
      <alignment/>
    </xf>
    <xf numFmtId="0" fontId="32" fillId="0" borderId="29" xfId="0" applyFont="1" applyFill="1" applyBorder="1" applyAlignment="1">
      <alignment vertical="center"/>
    </xf>
    <xf numFmtId="0" fontId="41" fillId="0" borderId="30" xfId="0" applyFont="1" applyFill="1" applyBorder="1" applyAlignment="1">
      <alignment vertical="center"/>
    </xf>
    <xf numFmtId="0" fontId="41" fillId="0" borderId="30" xfId="0" applyFont="1" applyFill="1" applyBorder="1" applyAlignment="1">
      <alignment horizontal="center" vertical="center"/>
    </xf>
    <xf numFmtId="3" fontId="41" fillId="0" borderId="30" xfId="44" applyNumberFormat="1" applyFont="1" applyFill="1" applyBorder="1" applyAlignment="1">
      <alignment vertical="center"/>
    </xf>
    <xf numFmtId="3" fontId="41" fillId="0" borderId="31" xfId="44" applyNumberFormat="1" applyFont="1" applyFill="1" applyBorder="1" applyAlignment="1">
      <alignment vertical="center"/>
    </xf>
    <xf numFmtId="0" fontId="30" fillId="0" borderId="26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3" fontId="30" fillId="0" borderId="28" xfId="44" applyNumberFormat="1" applyFont="1" applyFill="1" applyBorder="1" applyAlignment="1">
      <alignment/>
    </xf>
    <xf numFmtId="0" fontId="31" fillId="0" borderId="29" xfId="0" applyFont="1" applyFill="1" applyBorder="1" applyAlignment="1">
      <alignment vertical="center"/>
    </xf>
    <xf numFmtId="0" fontId="31" fillId="0" borderId="30" xfId="0" applyFont="1" applyFill="1" applyBorder="1" applyAlignment="1">
      <alignment vertical="center"/>
    </xf>
    <xf numFmtId="0" fontId="31" fillId="0" borderId="30" xfId="0" applyFont="1" applyFill="1" applyBorder="1" applyAlignment="1">
      <alignment horizontal="center" vertical="center"/>
    </xf>
    <xf numFmtId="3" fontId="31" fillId="0" borderId="30" xfId="44" applyNumberFormat="1" applyFont="1" applyFill="1" applyBorder="1" applyAlignment="1">
      <alignment vertical="center"/>
    </xf>
    <xf numFmtId="3" fontId="31" fillId="0" borderId="31" xfId="44" applyNumberFormat="1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/>
    </xf>
    <xf numFmtId="3" fontId="32" fillId="0" borderId="0" xfId="44" applyNumberFormat="1" applyFont="1" applyFill="1" applyBorder="1" applyAlignment="1">
      <alignment/>
    </xf>
    <xf numFmtId="0" fontId="42" fillId="0" borderId="0" xfId="58" applyFont="1" applyFill="1" applyBorder="1" applyAlignment="1">
      <alignment horizontal="left"/>
      <protection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 horizontal="center"/>
    </xf>
    <xf numFmtId="0" fontId="45" fillId="0" borderId="55" xfId="0" applyFont="1" applyFill="1" applyBorder="1" applyAlignment="1">
      <alignment horizontal="center"/>
    </xf>
    <xf numFmtId="0" fontId="45" fillId="0" borderId="56" xfId="0" applyFont="1" applyFill="1" applyBorder="1" applyAlignment="1">
      <alignment vertical="center" wrapText="1"/>
    </xf>
    <xf numFmtId="0" fontId="45" fillId="0" borderId="56" xfId="0" applyFont="1" applyFill="1" applyBorder="1" applyAlignment="1">
      <alignment horizontal="center" vertical="center" wrapText="1"/>
    </xf>
    <xf numFmtId="0" fontId="45" fillId="0" borderId="57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/>
    </xf>
    <xf numFmtId="0" fontId="51" fillId="0" borderId="32" xfId="0" applyFont="1" applyFill="1" applyBorder="1" applyAlignment="1">
      <alignment/>
    </xf>
    <xf numFmtId="0" fontId="51" fillId="0" borderId="33" xfId="0" applyFont="1" applyFill="1" applyBorder="1" applyAlignment="1">
      <alignment/>
    </xf>
    <xf numFmtId="0" fontId="45" fillId="0" borderId="59" xfId="0" applyFont="1" applyFill="1" applyBorder="1" applyAlignment="1">
      <alignment horizontal="center"/>
    </xf>
    <xf numFmtId="0" fontId="45" fillId="0" borderId="60" xfId="0" applyFont="1" applyFill="1" applyBorder="1" applyAlignment="1">
      <alignment/>
    </xf>
    <xf numFmtId="182" fontId="45" fillId="0" borderId="60" xfId="42" applyNumberFormat="1" applyFont="1" applyFill="1" applyBorder="1" applyAlignment="1">
      <alignment horizontal="right"/>
    </xf>
    <xf numFmtId="182" fontId="45" fillId="0" borderId="60" xfId="42" applyNumberFormat="1" applyFont="1" applyFill="1" applyBorder="1" applyAlignment="1">
      <alignment/>
    </xf>
    <xf numFmtId="37" fontId="45" fillId="0" borderId="60" xfId="0" applyNumberFormat="1" applyFont="1" applyFill="1" applyBorder="1" applyAlignment="1">
      <alignment/>
    </xf>
    <xf numFmtId="37" fontId="45" fillId="0" borderId="61" xfId="0" applyNumberFormat="1" applyFont="1" applyFill="1" applyBorder="1" applyAlignment="1">
      <alignment/>
    </xf>
    <xf numFmtId="0" fontId="45" fillId="0" borderId="26" xfId="0" applyFont="1" applyFill="1" applyBorder="1" applyAlignment="1">
      <alignment horizontal="center"/>
    </xf>
    <xf numFmtId="0" fontId="45" fillId="0" borderId="27" xfId="0" applyFont="1" applyFill="1" applyBorder="1" applyAlignment="1">
      <alignment/>
    </xf>
    <xf numFmtId="182" fontId="45" fillId="0" borderId="27" xfId="42" applyNumberFormat="1" applyFont="1" applyFill="1" applyBorder="1" applyAlignment="1">
      <alignment/>
    </xf>
    <xf numFmtId="37" fontId="45" fillId="0" borderId="27" xfId="0" applyNumberFormat="1" applyFont="1" applyFill="1" applyBorder="1" applyAlignment="1">
      <alignment/>
    </xf>
    <xf numFmtId="37" fontId="45" fillId="0" borderId="28" xfId="0" applyNumberFormat="1" applyFont="1" applyFill="1" applyBorder="1" applyAlignment="1">
      <alignment/>
    </xf>
    <xf numFmtId="0" fontId="51" fillId="0" borderId="27" xfId="0" applyFont="1" applyFill="1" applyBorder="1" applyAlignment="1">
      <alignment/>
    </xf>
    <xf numFmtId="182" fontId="45" fillId="0" borderId="28" xfId="42" applyNumberFormat="1" applyFont="1" applyFill="1" applyBorder="1" applyAlignment="1">
      <alignment/>
    </xf>
    <xf numFmtId="0" fontId="51" fillId="0" borderId="26" xfId="0" applyFont="1" applyFill="1" applyBorder="1" applyAlignment="1">
      <alignment/>
    </xf>
    <xf numFmtId="0" fontId="51" fillId="0" borderId="28" xfId="0" applyFont="1" applyFill="1" applyBorder="1" applyAlignment="1">
      <alignment/>
    </xf>
    <xf numFmtId="182" fontId="51" fillId="0" borderId="27" xfId="42" applyNumberFormat="1" applyFont="1" applyFill="1" applyBorder="1" applyAlignment="1">
      <alignment/>
    </xf>
    <xf numFmtId="0" fontId="45" fillId="0" borderId="29" xfId="0" applyFont="1" applyFill="1" applyBorder="1" applyAlignment="1">
      <alignment horizontal="center"/>
    </xf>
    <xf numFmtId="0" fontId="45" fillId="0" borderId="30" xfId="0" applyFont="1" applyFill="1" applyBorder="1" applyAlignment="1">
      <alignment/>
    </xf>
    <xf numFmtId="37" fontId="45" fillId="0" borderId="30" xfId="0" applyNumberFormat="1" applyFont="1" applyFill="1" applyBorder="1" applyAlignment="1">
      <alignment/>
    </xf>
    <xf numFmtId="37" fontId="45" fillId="0" borderId="31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8" fillId="0" borderId="24" xfId="58" applyFont="1" applyFill="1" applyBorder="1" applyAlignment="1">
      <alignment horizontal="center"/>
      <protection/>
    </xf>
    <xf numFmtId="2" fontId="14" fillId="0" borderId="62" xfId="58" applyNumberFormat="1" applyFont="1" applyFill="1" applyBorder="1" applyAlignment="1">
      <alignment horizontal="center" wrapText="1"/>
      <protection/>
    </xf>
    <xf numFmtId="0" fontId="15" fillId="0" borderId="63" xfId="58" applyFont="1" applyFill="1" applyBorder="1" applyAlignment="1">
      <alignment horizontal="center" vertical="center" wrapText="1"/>
      <protection/>
    </xf>
    <xf numFmtId="0" fontId="15" fillId="0" borderId="64" xfId="58" applyFont="1" applyFill="1" applyBorder="1" applyAlignment="1">
      <alignment horizontal="center" vertical="center" wrapText="1"/>
      <protection/>
    </xf>
    <xf numFmtId="0" fontId="8" fillId="0" borderId="65" xfId="58" applyFont="1" applyFill="1" applyBorder="1" applyAlignment="1">
      <alignment horizontal="center"/>
      <protection/>
    </xf>
    <xf numFmtId="0" fontId="8" fillId="0" borderId="50" xfId="58" applyFont="1" applyFill="1" applyBorder="1" applyAlignment="1">
      <alignment horizontal="left" wrapText="1"/>
      <protection/>
    </xf>
    <xf numFmtId="0" fontId="8" fillId="0" borderId="50" xfId="58" applyFont="1" applyFill="1" applyBorder="1" applyAlignment="1">
      <alignment horizontal="right"/>
      <protection/>
    </xf>
    <xf numFmtId="0" fontId="8" fillId="0" borderId="66" xfId="58" applyFont="1" applyFill="1" applyBorder="1" applyAlignment="1">
      <alignment horizontal="right"/>
      <protection/>
    </xf>
    <xf numFmtId="0" fontId="0" fillId="0" borderId="67" xfId="58" applyFont="1" applyFill="1" applyBorder="1" applyAlignment="1">
      <alignment horizontal="center"/>
      <protection/>
    </xf>
    <xf numFmtId="0" fontId="0" fillId="0" borderId="43" xfId="58" applyFont="1" applyFill="1" applyBorder="1" applyAlignment="1">
      <alignment horizontal="left" wrapText="1"/>
      <protection/>
    </xf>
    <xf numFmtId="0" fontId="8" fillId="0" borderId="22" xfId="58" applyFont="1" applyFill="1" applyBorder="1" applyAlignment="1">
      <alignment horizontal="right"/>
      <protection/>
    </xf>
    <xf numFmtId="0" fontId="8" fillId="0" borderId="23" xfId="58" applyFont="1" applyFill="1" applyBorder="1" applyAlignment="1">
      <alignment horizontal="right"/>
      <protection/>
    </xf>
    <xf numFmtId="0" fontId="0" fillId="0" borderId="65" xfId="58" applyFont="1" applyFill="1" applyBorder="1" applyAlignment="1">
      <alignment horizontal="center"/>
      <protection/>
    </xf>
    <xf numFmtId="0" fontId="9" fillId="0" borderId="43" xfId="58" applyFont="1" applyFill="1" applyBorder="1" applyAlignment="1">
      <alignment horizontal="left" wrapText="1"/>
      <protection/>
    </xf>
    <xf numFmtId="0" fontId="8" fillId="0" borderId="21" xfId="58" applyFont="1" applyFill="1" applyBorder="1" applyAlignment="1">
      <alignment horizontal="center"/>
      <protection/>
    </xf>
    <xf numFmtId="0" fontId="8" fillId="0" borderId="43" xfId="58" applyFont="1" applyFill="1" applyBorder="1" applyAlignment="1">
      <alignment horizontal="left" wrapText="1"/>
      <protection/>
    </xf>
    <xf numFmtId="0" fontId="0" fillId="0" borderId="50" xfId="58" applyFont="1" applyFill="1" applyBorder="1" applyAlignment="1">
      <alignment horizontal="left" wrapText="1"/>
      <protection/>
    </xf>
    <xf numFmtId="0" fontId="0" fillId="0" borderId="68" xfId="58" applyFont="1" applyFill="1" applyBorder="1" applyAlignment="1">
      <alignment horizontal="center"/>
      <protection/>
    </xf>
    <xf numFmtId="0" fontId="0" fillId="0" borderId="45" xfId="58" applyFont="1" applyFill="1" applyBorder="1" applyAlignment="1">
      <alignment horizontal="left" wrapText="1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65" xfId="58" applyFont="1" applyFill="1" applyBorder="1" applyAlignment="1">
      <alignment horizontal="center" vertical="center"/>
      <protection/>
    </xf>
    <xf numFmtId="0" fontId="0" fillId="0" borderId="43" xfId="58" applyFont="1" applyFill="1" applyBorder="1" applyAlignment="1">
      <alignment horizontal="center" wrapText="1"/>
      <protection/>
    </xf>
    <xf numFmtId="0" fontId="8" fillId="0" borderId="67" xfId="58" applyFont="1" applyFill="1" applyBorder="1" applyAlignment="1">
      <alignment horizontal="center"/>
      <protection/>
    </xf>
    <xf numFmtId="0" fontId="10" fillId="0" borderId="22" xfId="58" applyFont="1" applyFill="1" applyBorder="1" applyAlignment="1">
      <alignment horizontal="left" wrapText="1"/>
      <protection/>
    </xf>
    <xf numFmtId="0" fontId="8" fillId="0" borderId="22" xfId="0" applyFont="1" applyFill="1" applyBorder="1" applyAlignment="1">
      <alignment horizontal="left"/>
    </xf>
    <xf numFmtId="0" fontId="8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left"/>
    </xf>
    <xf numFmtId="0" fontId="8" fillId="0" borderId="22" xfId="58" applyFont="1" applyFill="1" applyBorder="1" applyAlignment="1">
      <alignment horizontal="left" wrapText="1"/>
      <protection/>
    </xf>
    <xf numFmtId="0" fontId="8" fillId="0" borderId="68" xfId="58" applyFont="1" applyFill="1" applyBorder="1" applyAlignment="1">
      <alignment horizontal="center"/>
      <protection/>
    </xf>
    <xf numFmtId="0" fontId="8" fillId="0" borderId="25" xfId="58" applyFont="1" applyFill="1" applyBorder="1" applyAlignment="1">
      <alignment horizontal="left" wrapText="1"/>
      <protection/>
    </xf>
    <xf numFmtId="0" fontId="8" fillId="0" borderId="25" xfId="58" applyFont="1" applyFill="1" applyBorder="1" applyAlignment="1">
      <alignment horizontal="right"/>
      <protection/>
    </xf>
    <xf numFmtId="0" fontId="8" fillId="0" borderId="69" xfId="58" applyFont="1" applyFill="1" applyBorder="1" applyAlignment="1">
      <alignment horizontal="right"/>
      <protection/>
    </xf>
    <xf numFmtId="0" fontId="8" fillId="0" borderId="0" xfId="58" applyFont="1" applyFill="1" applyBorder="1" applyAlignment="1">
      <alignment horizontal="center"/>
      <protection/>
    </xf>
    <xf numFmtId="0" fontId="8" fillId="0" borderId="0" xfId="58" applyFont="1" applyFill="1" applyBorder="1" applyAlignment="1">
      <alignment horizontal="left" wrapText="1"/>
      <protection/>
    </xf>
    <xf numFmtId="0" fontId="8" fillId="0" borderId="0" xfId="58" applyFont="1" applyFill="1" applyBorder="1" applyAlignment="1">
      <alignment horizontal="left"/>
      <protection/>
    </xf>
    <xf numFmtId="49" fontId="9" fillId="0" borderId="0" xfId="58" applyNumberFormat="1" applyFont="1" applyFill="1" applyBorder="1" applyAlignment="1">
      <alignment horizontal="left"/>
      <protection/>
    </xf>
    <xf numFmtId="0" fontId="4" fillId="0" borderId="67" xfId="58" applyFont="1" applyFill="1" applyBorder="1">
      <alignment/>
      <protection/>
    </xf>
    <xf numFmtId="2" fontId="14" fillId="0" borderId="37" xfId="58" applyNumberFormat="1" applyFont="1" applyFill="1" applyBorder="1" applyAlignment="1">
      <alignment horizontal="center" wrapText="1"/>
      <protection/>
    </xf>
    <xf numFmtId="0" fontId="15" fillId="0" borderId="37" xfId="58" applyFont="1" applyFill="1" applyBorder="1" applyAlignment="1">
      <alignment horizontal="center" vertical="center" wrapText="1"/>
      <protection/>
    </xf>
    <xf numFmtId="0" fontId="15" fillId="0" borderId="70" xfId="58" applyFont="1" applyFill="1" applyBorder="1" applyAlignment="1">
      <alignment horizontal="center" vertical="center" wrapText="1"/>
      <protection/>
    </xf>
    <xf numFmtId="0" fontId="15" fillId="0" borderId="71" xfId="58" applyFont="1" applyFill="1" applyBorder="1" applyAlignment="1">
      <alignment horizontal="center"/>
      <protection/>
    </xf>
    <xf numFmtId="0" fontId="15" fillId="0" borderId="72" xfId="58" applyFont="1" applyFill="1" applyBorder="1" applyAlignment="1">
      <alignment horizontal="left" wrapText="1"/>
      <protection/>
    </xf>
    <xf numFmtId="4" fontId="15" fillId="0" borderId="73" xfId="58" applyNumberFormat="1" applyFont="1" applyFill="1" applyBorder="1" applyAlignment="1">
      <alignment horizontal="left"/>
      <protection/>
    </xf>
    <xf numFmtId="0" fontId="4" fillId="0" borderId="21" xfId="58" applyFont="1" applyFill="1" applyBorder="1" applyAlignment="1">
      <alignment horizontal="left"/>
      <protection/>
    </xf>
    <xf numFmtId="0" fontId="4" fillId="0" borderId="22" xfId="59" applyFont="1" applyFill="1" applyBorder="1" applyAlignment="1">
      <alignment horizontal="left" wrapText="1"/>
      <protection/>
    </xf>
    <xf numFmtId="4" fontId="15" fillId="0" borderId="23" xfId="58" applyNumberFormat="1" applyFont="1" applyFill="1" applyBorder="1" applyAlignment="1">
      <alignment horizontal="left"/>
      <protection/>
    </xf>
    <xf numFmtId="0" fontId="4" fillId="0" borderId="22" xfId="58" applyFont="1" applyFill="1" applyBorder="1" applyAlignment="1">
      <alignment horizontal="left" wrapText="1"/>
      <protection/>
    </xf>
    <xf numFmtId="4" fontId="15" fillId="0" borderId="22" xfId="58" applyNumberFormat="1" applyFont="1" applyFill="1" applyBorder="1" applyAlignment="1">
      <alignment horizontal="right"/>
      <protection/>
    </xf>
    <xf numFmtId="0" fontId="15" fillId="0" borderId="21" xfId="58" applyFont="1" applyFill="1" applyBorder="1" applyAlignment="1">
      <alignment horizontal="center"/>
      <protection/>
    </xf>
    <xf numFmtId="0" fontId="15" fillId="0" borderId="22" xfId="58" applyFont="1" applyFill="1" applyBorder="1" applyAlignment="1">
      <alignment horizontal="left" wrapText="1"/>
      <protection/>
    </xf>
    <xf numFmtId="4" fontId="15" fillId="0" borderId="23" xfId="58" applyNumberFormat="1" applyFont="1" applyFill="1" applyBorder="1" applyAlignment="1">
      <alignment horizontal="right"/>
      <protection/>
    </xf>
    <xf numFmtId="0" fontId="4" fillId="0" borderId="21" xfId="58" applyFont="1" applyFill="1" applyBorder="1" applyAlignment="1">
      <alignment horizontal="center"/>
      <protection/>
    </xf>
    <xf numFmtId="0" fontId="4" fillId="0" borderId="22" xfId="58" applyFont="1" applyFill="1" applyBorder="1" applyAlignment="1">
      <alignment horizontal="left"/>
      <protection/>
    </xf>
    <xf numFmtId="4" fontId="15" fillId="0" borderId="22" xfId="58" applyNumberFormat="1" applyFont="1" applyFill="1" applyBorder="1" applyAlignment="1">
      <alignment horizontal="right" wrapText="1"/>
      <protection/>
    </xf>
    <xf numFmtId="0" fontId="15" fillId="0" borderId="22" xfId="58" applyFont="1" applyFill="1" applyBorder="1" applyAlignment="1">
      <alignment horizontal="left"/>
      <protection/>
    </xf>
    <xf numFmtId="0" fontId="4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15" fillId="0" borderId="50" xfId="58" applyNumberFormat="1" applyFont="1" applyFill="1" applyBorder="1" applyAlignment="1">
      <alignment horizontal="center" vertical="center" wrapText="1"/>
      <protection/>
    </xf>
    <xf numFmtId="0" fontId="15" fillId="0" borderId="21" xfId="58" applyFont="1" applyFill="1" applyBorder="1">
      <alignment/>
      <protection/>
    </xf>
    <xf numFmtId="4" fontId="15" fillId="0" borderId="74" xfId="58" applyNumberFormat="1" applyFont="1" applyFill="1" applyBorder="1" applyAlignment="1">
      <alignment horizontal="right"/>
      <protection/>
    </xf>
    <xf numFmtId="0" fontId="4" fillId="0" borderId="21" xfId="0" applyFont="1" applyFill="1" applyBorder="1" applyAlignment="1">
      <alignment/>
    </xf>
    <xf numFmtId="0" fontId="4" fillId="0" borderId="21" xfId="58" applyFont="1" applyFill="1" applyBorder="1">
      <alignment/>
      <protection/>
    </xf>
    <xf numFmtId="0" fontId="4" fillId="0" borderId="24" xfId="58" applyFont="1" applyFill="1" applyBorder="1">
      <alignment/>
      <protection/>
    </xf>
    <xf numFmtId="0" fontId="15" fillId="0" borderId="25" xfId="58" applyFont="1" applyFill="1" applyBorder="1" applyAlignment="1">
      <alignment horizontal="left"/>
      <protection/>
    </xf>
    <xf numFmtId="0" fontId="4" fillId="0" borderId="25" xfId="58" applyFont="1" applyFill="1" applyBorder="1" applyAlignment="1">
      <alignment horizontal="left"/>
      <protection/>
    </xf>
    <xf numFmtId="4" fontId="15" fillId="0" borderId="25" xfId="58" applyNumberFormat="1" applyFont="1" applyFill="1" applyBorder="1" applyAlignment="1">
      <alignment horizontal="right"/>
      <protection/>
    </xf>
    <xf numFmtId="4" fontId="15" fillId="0" borderId="69" xfId="58" applyNumberFormat="1" applyFont="1" applyFill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15" fillId="0" borderId="0" xfId="58" applyFont="1" applyFill="1" applyBorder="1" applyAlignment="1">
      <alignment horizontal="left"/>
      <protection/>
    </xf>
    <xf numFmtId="0" fontId="6" fillId="0" borderId="0" xfId="58" applyFont="1" applyFill="1" applyBorder="1" applyAlignment="1">
      <alignment horizontal="left"/>
      <protection/>
    </xf>
    <xf numFmtId="0" fontId="0" fillId="0" borderId="58" xfId="0" applyFill="1" applyBorder="1" applyAlignment="1">
      <alignment/>
    </xf>
    <xf numFmtId="0" fontId="0" fillId="0" borderId="32" xfId="0" applyFill="1" applyBorder="1" applyAlignment="1">
      <alignment/>
    </xf>
    <xf numFmtId="0" fontId="8" fillId="0" borderId="32" xfId="0" applyFont="1" applyFill="1" applyBorder="1" applyAlignment="1">
      <alignment/>
    </xf>
    <xf numFmtId="49" fontId="8" fillId="0" borderId="33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8" fillId="0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0" fillId="0" borderId="28" xfId="0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2" fillId="0" borderId="0" xfId="0" applyFont="1" applyAlignment="1">
      <alignment/>
    </xf>
    <xf numFmtId="0" fontId="52" fillId="0" borderId="0" xfId="0" applyFont="1" applyAlignment="1">
      <alignment/>
    </xf>
    <xf numFmtId="0" fontId="113" fillId="0" borderId="0" xfId="0" applyFont="1" applyAlignment="1">
      <alignment/>
    </xf>
    <xf numFmtId="0" fontId="31" fillId="0" borderId="0" xfId="0" applyFont="1" applyFill="1" applyAlignment="1">
      <alignment/>
    </xf>
    <xf numFmtId="0" fontId="8" fillId="0" borderId="75" xfId="0" applyFont="1" applyFill="1" applyBorder="1" applyAlignment="1">
      <alignment/>
    </xf>
    <xf numFmtId="0" fontId="8" fillId="0" borderId="76" xfId="0" applyFont="1" applyFill="1" applyBorder="1" applyAlignment="1">
      <alignment/>
    </xf>
    <xf numFmtId="0" fontId="8" fillId="0" borderId="77" xfId="0" applyFont="1" applyFill="1" applyBorder="1" applyAlignment="1">
      <alignment/>
    </xf>
    <xf numFmtId="0" fontId="0" fillId="0" borderId="78" xfId="0" applyFill="1" applyBorder="1" applyAlignment="1">
      <alignment/>
    </xf>
    <xf numFmtId="0" fontId="0" fillId="0" borderId="79" xfId="0" applyFont="1" applyFill="1" applyBorder="1" applyAlignment="1">
      <alignment/>
    </xf>
    <xf numFmtId="3" fontId="0" fillId="0" borderId="79" xfId="0" applyNumberFormat="1" applyFont="1" applyFill="1" applyBorder="1" applyAlignment="1">
      <alignment/>
    </xf>
    <xf numFmtId="0" fontId="0" fillId="0" borderId="80" xfId="0" applyFill="1" applyBorder="1" applyAlignment="1">
      <alignment/>
    </xf>
    <xf numFmtId="0" fontId="0" fillId="0" borderId="81" xfId="0" applyFill="1" applyBorder="1" applyAlignment="1">
      <alignment/>
    </xf>
    <xf numFmtId="0" fontId="0" fillId="0" borderId="82" xfId="0" applyFill="1" applyBorder="1" applyAlignment="1">
      <alignment/>
    </xf>
    <xf numFmtId="0" fontId="0" fillId="0" borderId="83" xfId="0" applyFill="1" applyBorder="1" applyAlignment="1">
      <alignment/>
    </xf>
    <xf numFmtId="3" fontId="0" fillId="0" borderId="83" xfId="0" applyNumberFormat="1" applyFill="1" applyBorder="1" applyAlignment="1">
      <alignment/>
    </xf>
    <xf numFmtId="0" fontId="0" fillId="0" borderId="84" xfId="0" applyFill="1" applyBorder="1" applyAlignment="1">
      <alignment/>
    </xf>
    <xf numFmtId="0" fontId="0" fillId="0" borderId="85" xfId="0" applyFill="1" applyBorder="1" applyAlignment="1">
      <alignment/>
    </xf>
    <xf numFmtId="3" fontId="0" fillId="0" borderId="85" xfId="0" applyNumberFormat="1" applyFill="1" applyBorder="1" applyAlignment="1">
      <alignment/>
    </xf>
    <xf numFmtId="0" fontId="0" fillId="0" borderId="86" xfId="0" applyFill="1" applyBorder="1" applyAlignment="1">
      <alignment/>
    </xf>
    <xf numFmtId="0" fontId="8" fillId="0" borderId="87" xfId="0" applyFont="1" applyFill="1" applyBorder="1" applyAlignment="1">
      <alignment/>
    </xf>
    <xf numFmtId="0" fontId="8" fillId="0" borderId="88" xfId="0" applyFont="1" applyFill="1" applyBorder="1" applyAlignment="1">
      <alignment/>
    </xf>
    <xf numFmtId="3" fontId="8" fillId="0" borderId="88" xfId="0" applyNumberFormat="1" applyFont="1" applyFill="1" applyBorder="1" applyAlignment="1">
      <alignment/>
    </xf>
    <xf numFmtId="0" fontId="8" fillId="0" borderId="89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" fontId="10" fillId="0" borderId="0" xfId="44" applyNumberFormat="1" applyFont="1" applyFill="1" applyBorder="1" applyAlignment="1">
      <alignment vertical="center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55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69" xfId="0" applyNumberFormat="1" applyFont="1" applyBorder="1" applyAlignment="1">
      <alignment/>
    </xf>
    <xf numFmtId="4" fontId="15" fillId="0" borderId="72" xfId="58" applyNumberFormat="1" applyFont="1" applyFill="1" applyBorder="1" applyAlignment="1">
      <alignment horizontal="right"/>
      <protection/>
    </xf>
    <xf numFmtId="49" fontId="0" fillId="0" borderId="0" xfId="0" applyNumberFormat="1" applyFont="1" applyFill="1" applyBorder="1" applyAlignment="1">
      <alignment horizontal="right"/>
    </xf>
    <xf numFmtId="0" fontId="56" fillId="0" borderId="1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6" fillId="0" borderId="11" xfId="0" applyFont="1" applyFill="1" applyBorder="1" applyAlignment="1">
      <alignment/>
    </xf>
    <xf numFmtId="0" fontId="52" fillId="0" borderId="0" xfId="0" applyFont="1" applyFill="1" applyAlignment="1">
      <alignment/>
    </xf>
    <xf numFmtId="0" fontId="35" fillId="0" borderId="10" xfId="0" applyFont="1" applyFill="1" applyBorder="1" applyAlignment="1">
      <alignment/>
    </xf>
    <xf numFmtId="0" fontId="36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center"/>
    </xf>
    <xf numFmtId="0" fontId="35" fillId="0" borderId="11" xfId="0" applyFont="1" applyFill="1" applyBorder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0" fontId="35" fillId="0" borderId="0" xfId="0" applyFont="1" applyFill="1" applyBorder="1" applyAlignment="1">
      <alignment horizontal="center"/>
    </xf>
    <xf numFmtId="14" fontId="36" fillId="0" borderId="0" xfId="0" applyNumberFormat="1" applyFont="1" applyFill="1" applyBorder="1" applyAlignment="1">
      <alignment/>
    </xf>
    <xf numFmtId="0" fontId="36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30" fillId="0" borderId="10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4" fontId="15" fillId="0" borderId="23" xfId="58" applyNumberFormat="1" applyFont="1" applyFill="1" applyBorder="1" applyAlignment="1">
      <alignment horizontal="right" wrapText="1"/>
      <protection/>
    </xf>
    <xf numFmtId="4" fontId="15" fillId="0" borderId="66" xfId="58" applyNumberFormat="1" applyFont="1" applyFill="1" applyBorder="1" applyAlignment="1">
      <alignment horizontal="center" vertical="center" wrapText="1"/>
      <protection/>
    </xf>
    <xf numFmtId="0" fontId="0" fillId="0" borderId="27" xfId="0" applyFont="1" applyBorder="1" applyAlignment="1">
      <alignment/>
    </xf>
    <xf numFmtId="0" fontId="8" fillId="0" borderId="58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26" xfId="0" applyNumberFormat="1" applyBorder="1" applyAlignment="1">
      <alignment/>
    </xf>
    <xf numFmtId="0" fontId="8" fillId="0" borderId="26" xfId="0" applyNumberFormat="1" applyFont="1" applyBorder="1" applyAlignment="1">
      <alignment/>
    </xf>
    <xf numFmtId="0" fontId="8" fillId="0" borderId="27" xfId="0" applyFont="1" applyBorder="1" applyAlignment="1">
      <alignment/>
    </xf>
    <xf numFmtId="4" fontId="8" fillId="0" borderId="27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0" fillId="0" borderId="0" xfId="0" applyFont="1" applyAlignment="1" applyProtection="1">
      <alignment vertical="top"/>
      <protection locked="0"/>
    </xf>
    <xf numFmtId="0" fontId="60" fillId="0" borderId="0" xfId="0" applyNumberFormat="1" applyFont="1" applyAlignment="1">
      <alignment horizontal="left" vertical="top"/>
    </xf>
    <xf numFmtId="0" fontId="60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15" fillId="0" borderId="0" xfId="0" applyNumberFormat="1" applyFont="1" applyAlignment="1">
      <alignment horizontal="right" vertical="top"/>
    </xf>
    <xf numFmtId="0" fontId="8" fillId="0" borderId="0" xfId="0" applyFont="1" applyAlignment="1" applyProtection="1">
      <alignment vertical="top"/>
      <protection locked="0"/>
    </xf>
    <xf numFmtId="0" fontId="23" fillId="0" borderId="0" xfId="0" applyFont="1" applyAlignment="1" applyProtection="1">
      <alignment vertical="top"/>
      <protection locked="0"/>
    </xf>
    <xf numFmtId="0" fontId="23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4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3" fontId="32" fillId="0" borderId="0" xfId="0" applyNumberFormat="1" applyFont="1" applyAlignment="1">
      <alignment vertical="center"/>
    </xf>
    <xf numFmtId="3" fontId="0" fillId="0" borderId="0" xfId="0" applyNumberFormat="1" applyBorder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114" fillId="0" borderId="0" xfId="0" applyFont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4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65" fillId="0" borderId="0" xfId="0" applyFont="1" applyFill="1" applyAlignment="1">
      <alignment/>
    </xf>
    <xf numFmtId="0" fontId="114" fillId="0" borderId="0" xfId="0" applyFont="1" applyFill="1" applyAlignment="1">
      <alignment/>
    </xf>
    <xf numFmtId="0" fontId="11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116" fillId="0" borderId="0" xfId="0" applyFont="1" applyFill="1" applyAlignment="1">
      <alignment/>
    </xf>
    <xf numFmtId="0" fontId="92" fillId="0" borderId="90" xfId="0" applyFont="1" applyFill="1" applyBorder="1" applyAlignment="1">
      <alignment horizontal="center" vertical="center" wrapText="1"/>
    </xf>
    <xf numFmtId="0" fontId="92" fillId="0" borderId="91" xfId="0" applyFont="1" applyFill="1" applyBorder="1" applyAlignment="1">
      <alignment horizontal="center" vertical="center" wrapText="1"/>
    </xf>
    <xf numFmtId="0" fontId="117" fillId="0" borderId="92" xfId="0" applyNumberFormat="1" applyFont="1" applyFill="1" applyBorder="1" applyAlignment="1">
      <alignment horizontal="left" vertical="top"/>
    </xf>
    <xf numFmtId="4" fontId="117" fillId="0" borderId="92" xfId="0" applyNumberFormat="1" applyFont="1" applyFill="1" applyBorder="1" applyAlignment="1">
      <alignment horizontal="right" vertical="top"/>
    </xf>
    <xf numFmtId="0" fontId="92" fillId="0" borderId="93" xfId="0" applyNumberFormat="1" applyFont="1" applyFill="1" applyBorder="1" applyAlignment="1">
      <alignment horizontal="left" vertical="top"/>
    </xf>
    <xf numFmtId="4" fontId="92" fillId="0" borderId="93" xfId="0" applyNumberFormat="1" applyFont="1" applyFill="1" applyBorder="1" applyAlignment="1">
      <alignment horizontal="right" vertical="top"/>
    </xf>
    <xf numFmtId="0" fontId="92" fillId="0" borderId="94" xfId="0" applyNumberFormat="1" applyFont="1" applyFill="1" applyBorder="1" applyAlignment="1">
      <alignment horizontal="left" vertical="top"/>
    </xf>
    <xf numFmtId="4" fontId="92" fillId="0" borderId="94" xfId="0" applyNumberFormat="1" applyFont="1" applyFill="1" applyBorder="1" applyAlignment="1">
      <alignment horizontal="right" vertical="top"/>
    </xf>
    <xf numFmtId="4" fontId="92" fillId="0" borderId="95" xfId="0" applyNumberFormat="1" applyFont="1" applyFill="1" applyBorder="1" applyAlignment="1">
      <alignment horizontal="right" vertical="top"/>
    </xf>
    <xf numFmtId="4" fontId="92" fillId="0" borderId="95" xfId="0" applyNumberFormat="1" applyFont="1" applyBorder="1" applyAlignment="1">
      <alignment horizontal="right" vertical="top"/>
    </xf>
    <xf numFmtId="4" fontId="92" fillId="0" borderId="96" xfId="0" applyNumberFormat="1" applyFont="1" applyBorder="1" applyAlignment="1">
      <alignment horizontal="right" vertical="top"/>
    </xf>
    <xf numFmtId="0" fontId="117" fillId="0" borderId="92" xfId="0" applyNumberFormat="1" applyFont="1" applyBorder="1" applyAlignment="1">
      <alignment horizontal="left" vertical="top"/>
    </xf>
    <xf numFmtId="4" fontId="117" fillId="0" borderId="97" xfId="0" applyNumberFormat="1" applyFont="1" applyBorder="1" applyAlignment="1">
      <alignment horizontal="right" vertical="top"/>
    </xf>
    <xf numFmtId="4" fontId="92" fillId="0" borderId="98" xfId="0" applyNumberFormat="1" applyFont="1" applyBorder="1" applyAlignment="1">
      <alignment horizontal="right" vertical="top"/>
    </xf>
    <xf numFmtId="0" fontId="92" fillId="0" borderId="99" xfId="0" applyNumberFormat="1" applyFont="1" applyBorder="1" applyAlignment="1">
      <alignment horizontal="left" vertical="top"/>
    </xf>
    <xf numFmtId="4" fontId="92" fillId="0" borderId="99" xfId="0" applyNumberFormat="1" applyFont="1" applyBorder="1" applyAlignment="1">
      <alignment horizontal="right" vertical="top"/>
    </xf>
    <xf numFmtId="4" fontId="92" fillId="0" borderId="100" xfId="0" applyNumberFormat="1" applyFont="1" applyBorder="1" applyAlignment="1">
      <alignment horizontal="right" vertical="top"/>
    </xf>
    <xf numFmtId="0" fontId="117" fillId="0" borderId="101" xfId="0" applyNumberFormat="1" applyFont="1" applyBorder="1" applyAlignment="1">
      <alignment horizontal="left" vertical="top"/>
    </xf>
    <xf numFmtId="4" fontId="117" fillId="0" borderId="101" xfId="0" applyNumberFormat="1" applyFont="1" applyBorder="1" applyAlignment="1">
      <alignment horizontal="right" vertical="top"/>
    </xf>
    <xf numFmtId="4" fontId="117" fillId="0" borderId="102" xfId="0" applyNumberFormat="1" applyFont="1" applyBorder="1" applyAlignment="1">
      <alignment horizontal="right" vertical="top"/>
    </xf>
    <xf numFmtId="0" fontId="92" fillId="0" borderId="103" xfId="0" applyFont="1" applyFill="1" applyBorder="1" applyAlignment="1">
      <alignment horizontal="center" vertical="center"/>
    </xf>
    <xf numFmtId="0" fontId="92" fillId="0" borderId="104" xfId="0" applyFont="1" applyFill="1" applyBorder="1" applyAlignment="1">
      <alignment horizontal="center" vertical="center"/>
    </xf>
    <xf numFmtId="0" fontId="92" fillId="0" borderId="105" xfId="0" applyFont="1" applyFill="1" applyBorder="1" applyAlignment="1">
      <alignment horizontal="centerContinuous" vertical="center"/>
    </xf>
    <xf numFmtId="0" fontId="92" fillId="0" borderId="106" xfId="0" applyFont="1" applyFill="1" applyBorder="1" applyAlignment="1">
      <alignment horizontal="center" vertical="center"/>
    </xf>
    <xf numFmtId="0" fontId="92" fillId="0" borderId="107" xfId="0" applyFont="1" applyFill="1" applyBorder="1" applyAlignment="1">
      <alignment horizontal="center" vertical="center"/>
    </xf>
    <xf numFmtId="0" fontId="92" fillId="0" borderId="90" xfId="0" applyFont="1" applyFill="1" applyBorder="1" applyAlignment="1">
      <alignment horizontal="center" vertical="center"/>
    </xf>
    <xf numFmtId="0" fontId="92" fillId="0" borderId="108" xfId="0" applyFont="1" applyFill="1" applyBorder="1" applyAlignment="1">
      <alignment horizontal="center" vertical="center" wrapText="1"/>
    </xf>
    <xf numFmtId="0" fontId="92" fillId="0" borderId="109" xfId="0" applyFont="1" applyFill="1" applyBorder="1" applyAlignment="1">
      <alignment horizontal="center" vertical="center"/>
    </xf>
    <xf numFmtId="0" fontId="92" fillId="0" borderId="105" xfId="0" applyFont="1" applyFill="1" applyBorder="1" applyAlignment="1">
      <alignment horizontal="center" vertical="center"/>
    </xf>
    <xf numFmtId="0" fontId="92" fillId="0" borderId="110" xfId="0" applyFont="1" applyFill="1" applyBorder="1" applyAlignment="1">
      <alignment horizontal="center" vertical="center"/>
    </xf>
    <xf numFmtId="0" fontId="92" fillId="0" borderId="111" xfId="0" applyFont="1" applyFill="1" applyBorder="1" applyAlignment="1">
      <alignment horizontal="right" vertical="center"/>
    </xf>
    <xf numFmtId="0" fontId="92" fillId="0" borderId="112" xfId="0" applyFont="1" applyFill="1" applyBorder="1" applyAlignment="1">
      <alignment/>
    </xf>
    <xf numFmtId="3" fontId="92" fillId="0" borderId="112" xfId="0" applyNumberFormat="1" applyFont="1" applyFill="1" applyBorder="1" applyAlignment="1">
      <alignment horizontal="center" vertical="center"/>
    </xf>
    <xf numFmtId="0" fontId="92" fillId="0" borderId="112" xfId="0" applyFont="1" applyFill="1" applyBorder="1" applyAlignment="1">
      <alignment horizontal="right" vertical="center"/>
    </xf>
    <xf numFmtId="3" fontId="92" fillId="0" borderId="112" xfId="0" applyNumberFormat="1" applyFont="1" applyFill="1" applyBorder="1" applyAlignment="1">
      <alignment horizontal="right" vertical="center"/>
    </xf>
    <xf numFmtId="4" fontId="92" fillId="0" borderId="112" xfId="0" applyNumberFormat="1" applyFont="1" applyFill="1" applyBorder="1" applyAlignment="1">
      <alignment horizontal="right" vertical="center"/>
    </xf>
    <xf numFmtId="3" fontId="92" fillId="0" borderId="95" xfId="0" applyNumberFormat="1" applyFont="1" applyFill="1" applyBorder="1" applyAlignment="1">
      <alignment horizontal="center" vertical="center"/>
    </xf>
    <xf numFmtId="0" fontId="92" fillId="0" borderId="111" xfId="0" applyFont="1" applyFill="1" applyBorder="1" applyAlignment="1">
      <alignment vertical="center"/>
    </xf>
    <xf numFmtId="0" fontId="92" fillId="0" borderId="112" xfId="0" applyNumberFormat="1" applyFont="1" applyFill="1" applyBorder="1" applyAlignment="1">
      <alignment horizontal="left" vertical="top"/>
    </xf>
    <xf numFmtId="4" fontId="92" fillId="0" borderId="112" xfId="0" applyNumberFormat="1" applyFont="1" applyFill="1" applyBorder="1" applyAlignment="1">
      <alignment horizontal="right" vertical="top"/>
    </xf>
    <xf numFmtId="3" fontId="92" fillId="0" borderId="112" xfId="0" applyNumberFormat="1" applyFont="1" applyFill="1" applyBorder="1" applyAlignment="1">
      <alignment vertical="center"/>
    </xf>
    <xf numFmtId="4" fontId="92" fillId="0" borderId="112" xfId="0" applyNumberFormat="1" applyFont="1" applyFill="1" applyBorder="1" applyAlignment="1">
      <alignment vertical="center"/>
    </xf>
    <xf numFmtId="3" fontId="92" fillId="0" borderId="94" xfId="0" applyNumberFormat="1" applyFont="1" applyFill="1" applyBorder="1" applyAlignment="1">
      <alignment vertical="center"/>
    </xf>
    <xf numFmtId="4" fontId="92" fillId="0" borderId="94" xfId="0" applyNumberFormat="1" applyFont="1" applyFill="1" applyBorder="1" applyAlignment="1">
      <alignment vertical="center"/>
    </xf>
    <xf numFmtId="3" fontId="92" fillId="0" borderId="96" xfId="0" applyNumberFormat="1" applyFont="1" applyFill="1" applyBorder="1" applyAlignment="1">
      <alignment horizontal="center" vertical="center"/>
    </xf>
    <xf numFmtId="0" fontId="111" fillId="0" borderId="113" xfId="0" applyFont="1" applyFill="1" applyBorder="1" applyAlignment="1">
      <alignment vertical="center"/>
    </xf>
    <xf numFmtId="0" fontId="117" fillId="0" borderId="92" xfId="0" applyFont="1" applyFill="1" applyBorder="1" applyAlignment="1">
      <alignment/>
    </xf>
    <xf numFmtId="3" fontId="117" fillId="0" borderId="92" xfId="0" applyNumberFormat="1" applyFont="1" applyFill="1" applyBorder="1" applyAlignment="1">
      <alignment/>
    </xf>
    <xf numFmtId="3" fontId="117" fillId="0" borderId="92" xfId="0" applyNumberFormat="1" applyFont="1" applyFill="1" applyBorder="1" applyAlignment="1">
      <alignment vertical="center"/>
    </xf>
    <xf numFmtId="4" fontId="117" fillId="0" borderId="92" xfId="0" applyNumberFormat="1" applyFont="1" applyFill="1" applyBorder="1" applyAlignment="1">
      <alignment vertical="center"/>
    </xf>
    <xf numFmtId="3" fontId="117" fillId="0" borderId="97" xfId="0" applyNumberFormat="1" applyFont="1" applyFill="1" applyBorder="1" applyAlignment="1">
      <alignment horizontal="center" vertical="center"/>
    </xf>
    <xf numFmtId="0" fontId="92" fillId="0" borderId="114" xfId="0" applyFont="1" applyFill="1" applyBorder="1" applyAlignment="1">
      <alignment vertical="center"/>
    </xf>
    <xf numFmtId="0" fontId="92" fillId="0" borderId="93" xfId="0" applyFont="1" applyFill="1" applyBorder="1" applyAlignment="1">
      <alignment/>
    </xf>
    <xf numFmtId="3" fontId="92" fillId="0" borderId="93" xfId="0" applyNumberFormat="1" applyFont="1" applyFill="1" applyBorder="1" applyAlignment="1">
      <alignment/>
    </xf>
    <xf numFmtId="3" fontId="92" fillId="0" borderId="93" xfId="0" applyNumberFormat="1" applyFont="1" applyFill="1" applyBorder="1" applyAlignment="1">
      <alignment vertical="center"/>
    </xf>
    <xf numFmtId="4" fontId="94" fillId="0" borderId="93" xfId="0" applyNumberFormat="1" applyFont="1" applyFill="1" applyBorder="1" applyAlignment="1">
      <alignment vertical="center"/>
    </xf>
    <xf numFmtId="3" fontId="92" fillId="0" borderId="98" xfId="0" applyNumberFormat="1" applyFont="1" applyFill="1" applyBorder="1" applyAlignment="1">
      <alignment horizontal="center" vertical="center"/>
    </xf>
    <xf numFmtId="195" fontId="92" fillId="0" borderId="112" xfId="0" applyNumberFormat="1" applyFont="1" applyFill="1" applyBorder="1" applyAlignment="1">
      <alignment horizontal="right" vertical="top"/>
    </xf>
    <xf numFmtId="0" fontId="92" fillId="0" borderId="115" xfId="0" applyFont="1" applyFill="1" applyBorder="1" applyAlignment="1">
      <alignment vertical="center"/>
    </xf>
    <xf numFmtId="195" fontId="92" fillId="0" borderId="94" xfId="0" applyNumberFormat="1" applyFont="1" applyFill="1" applyBorder="1" applyAlignment="1">
      <alignment horizontal="right" vertical="top"/>
    </xf>
    <xf numFmtId="4" fontId="92" fillId="0" borderId="93" xfId="0" applyNumberFormat="1" applyFont="1" applyFill="1" applyBorder="1" applyAlignment="1">
      <alignment vertical="center"/>
    </xf>
    <xf numFmtId="4" fontId="94" fillId="0" borderId="112" xfId="0" applyNumberFormat="1" applyFont="1" applyFill="1" applyBorder="1" applyAlignment="1">
      <alignment vertical="center"/>
    </xf>
    <xf numFmtId="0" fontId="92" fillId="0" borderId="112" xfId="0" applyNumberFormat="1" applyFont="1" applyBorder="1" applyAlignment="1">
      <alignment horizontal="left" vertical="top"/>
    </xf>
    <xf numFmtId="4" fontId="92" fillId="0" borderId="112" xfId="0" applyNumberFormat="1" applyFont="1" applyBorder="1" applyAlignment="1">
      <alignment horizontal="right" vertical="top"/>
    </xf>
    <xf numFmtId="0" fontId="92" fillId="0" borderId="94" xfId="0" applyNumberFormat="1" applyFont="1" applyBorder="1" applyAlignment="1">
      <alignment horizontal="left" vertical="top"/>
    </xf>
    <xf numFmtId="4" fontId="92" fillId="0" borderId="94" xfId="0" applyNumberFormat="1" applyFont="1" applyBorder="1" applyAlignment="1">
      <alignment horizontal="right" vertical="top"/>
    </xf>
    <xf numFmtId="4" fontId="117" fillId="0" borderId="92" xfId="0" applyNumberFormat="1" applyFont="1" applyBorder="1" applyAlignment="1">
      <alignment horizontal="right" vertical="top"/>
    </xf>
    <xf numFmtId="0" fontId="94" fillId="0" borderId="93" xfId="0" applyNumberFormat="1" applyFont="1" applyBorder="1" applyAlignment="1">
      <alignment horizontal="left" vertical="top"/>
    </xf>
    <xf numFmtId="0" fontId="92" fillId="0" borderId="93" xfId="0" applyFont="1" applyBorder="1" applyAlignment="1">
      <alignment/>
    </xf>
    <xf numFmtId="0" fontId="92" fillId="0" borderId="116" xfId="0" applyFont="1" applyFill="1" applyBorder="1" applyAlignment="1">
      <alignment vertical="center"/>
    </xf>
    <xf numFmtId="3" fontId="92" fillId="0" borderId="99" xfId="0" applyNumberFormat="1" applyFont="1" applyFill="1" applyBorder="1" applyAlignment="1">
      <alignment vertical="center"/>
    </xf>
    <xf numFmtId="4" fontId="92" fillId="0" borderId="99" xfId="0" applyNumberFormat="1" applyFont="1" applyFill="1" applyBorder="1" applyAlignment="1">
      <alignment vertical="center"/>
    </xf>
    <xf numFmtId="0" fontId="111" fillId="0" borderId="117" xfId="0" applyFont="1" applyFill="1" applyBorder="1" applyAlignment="1">
      <alignment vertical="center"/>
    </xf>
    <xf numFmtId="4" fontId="117" fillId="0" borderId="101" xfId="0" applyNumberFormat="1" applyFont="1" applyFill="1" applyBorder="1" applyAlignment="1">
      <alignment vertical="center"/>
    </xf>
    <xf numFmtId="3" fontId="117" fillId="0" borderId="101" xfId="0" applyNumberFormat="1" applyFont="1" applyFill="1" applyBorder="1" applyAlignment="1">
      <alignment vertical="center"/>
    </xf>
    <xf numFmtId="0" fontId="8" fillId="0" borderId="118" xfId="0" applyFont="1" applyBorder="1" applyAlignment="1">
      <alignment/>
    </xf>
    <xf numFmtId="0" fontId="69" fillId="0" borderId="0" xfId="0" applyFont="1" applyFill="1" applyAlignment="1">
      <alignment horizontal="center"/>
    </xf>
    <xf numFmtId="0" fontId="54" fillId="0" borderId="51" xfId="0" applyFont="1" applyFill="1" applyBorder="1" applyAlignment="1">
      <alignment horizontal="center" vertical="center"/>
    </xf>
    <xf numFmtId="14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left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33" fillId="0" borderId="25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left" vertical="center"/>
    </xf>
    <xf numFmtId="0" fontId="33" fillId="0" borderId="22" xfId="0" applyFont="1" applyFill="1" applyBorder="1" applyAlignment="1">
      <alignment horizontal="left" vertical="center"/>
    </xf>
    <xf numFmtId="0" fontId="32" fillId="0" borderId="25" xfId="0" applyFont="1" applyFill="1" applyBorder="1" applyAlignment="1">
      <alignment horizontal="left" vertical="center"/>
    </xf>
    <xf numFmtId="0" fontId="41" fillId="0" borderId="22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3" fontId="30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32" fillId="0" borderId="58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/>
    </xf>
    <xf numFmtId="0" fontId="33" fillId="0" borderId="0" xfId="0" applyFont="1" applyAlignment="1">
      <alignment/>
    </xf>
    <xf numFmtId="0" fontId="46" fillId="0" borderId="0" xfId="0" applyFont="1" applyFill="1" applyAlignment="1">
      <alignment horizontal="left"/>
    </xf>
    <xf numFmtId="2" fontId="8" fillId="0" borderId="119" xfId="58" applyNumberFormat="1" applyFont="1" applyFill="1" applyBorder="1" applyAlignment="1">
      <alignment horizontal="center" wrapText="1"/>
      <protection/>
    </xf>
    <xf numFmtId="2" fontId="8" fillId="0" borderId="120" xfId="58" applyNumberFormat="1" applyFont="1" applyFill="1" applyBorder="1" applyAlignment="1">
      <alignment horizontal="center" wrapText="1"/>
      <protection/>
    </xf>
    <xf numFmtId="2" fontId="8" fillId="0" borderId="121" xfId="58" applyNumberFormat="1" applyFont="1" applyFill="1" applyBorder="1" applyAlignment="1">
      <alignment horizontal="center" wrapText="1"/>
      <protection/>
    </xf>
    <xf numFmtId="2" fontId="14" fillId="0" borderId="13" xfId="58" applyNumberFormat="1" applyFont="1" applyFill="1" applyBorder="1" applyAlignment="1">
      <alignment horizontal="center" wrapText="1"/>
      <protection/>
    </xf>
    <xf numFmtId="2" fontId="14" fillId="0" borderId="62" xfId="58" applyNumberFormat="1" applyFont="1" applyFill="1" applyBorder="1" applyAlignment="1">
      <alignment horizontal="center" wrapText="1"/>
      <protection/>
    </xf>
    <xf numFmtId="0" fontId="8" fillId="0" borderId="45" xfId="58" applyFont="1" applyFill="1" applyBorder="1" applyAlignment="1">
      <alignment horizontal="left" wrapText="1"/>
      <protection/>
    </xf>
    <xf numFmtId="0" fontId="8" fillId="0" borderId="50" xfId="58" applyFont="1" applyFill="1" applyBorder="1" applyAlignment="1">
      <alignment horizontal="left" wrapText="1"/>
      <protection/>
    </xf>
    <xf numFmtId="0" fontId="0" fillId="0" borderId="122" xfId="58" applyFont="1" applyFill="1" applyBorder="1" applyAlignment="1">
      <alignment horizontal="left" wrapText="1"/>
      <protection/>
    </xf>
    <xf numFmtId="0" fontId="0" fillId="0" borderId="43" xfId="58" applyFont="1" applyFill="1" applyBorder="1" applyAlignment="1">
      <alignment horizontal="left" wrapText="1"/>
      <protection/>
    </xf>
    <xf numFmtId="0" fontId="8" fillId="0" borderId="122" xfId="58" applyFont="1" applyFill="1" applyBorder="1" applyAlignment="1">
      <alignment horizontal="left" wrapText="1"/>
      <protection/>
    </xf>
    <xf numFmtId="0" fontId="8" fillId="0" borderId="43" xfId="58" applyFont="1" applyFill="1" applyBorder="1" applyAlignment="1">
      <alignment horizontal="left" wrapText="1"/>
      <protection/>
    </xf>
    <xf numFmtId="0" fontId="0" fillId="0" borderId="122" xfId="58" applyFont="1" applyFill="1" applyBorder="1" applyAlignment="1">
      <alignment horizontal="center" wrapText="1"/>
      <protection/>
    </xf>
    <xf numFmtId="0" fontId="0" fillId="0" borderId="43" xfId="58" applyFont="1" applyFill="1" applyBorder="1" applyAlignment="1">
      <alignment horizontal="center" wrapText="1"/>
      <protection/>
    </xf>
    <xf numFmtId="0" fontId="8" fillId="0" borderId="0" xfId="58" applyFont="1" applyFill="1" applyBorder="1" applyAlignment="1">
      <alignment horizontal="left"/>
      <protection/>
    </xf>
    <xf numFmtId="0" fontId="8" fillId="0" borderId="25" xfId="58" applyFont="1" applyFill="1" applyBorder="1" applyAlignment="1">
      <alignment horizontal="left" wrapText="1"/>
      <protection/>
    </xf>
    <xf numFmtId="0" fontId="9" fillId="0" borderId="43" xfId="58" applyFont="1" applyFill="1" applyBorder="1" applyAlignment="1">
      <alignment horizontal="left" wrapText="1"/>
      <protection/>
    </xf>
    <xf numFmtId="0" fontId="9" fillId="0" borderId="22" xfId="58" applyFont="1" applyFill="1" applyBorder="1" applyAlignment="1">
      <alignment horizontal="left" wrapText="1"/>
      <protection/>
    </xf>
    <xf numFmtId="0" fontId="8" fillId="0" borderId="22" xfId="58" applyFont="1" applyFill="1" applyBorder="1" applyAlignment="1">
      <alignment horizontal="left" wrapText="1"/>
      <protection/>
    </xf>
    <xf numFmtId="0" fontId="14" fillId="0" borderId="123" xfId="58" applyFont="1" applyFill="1" applyBorder="1" applyAlignment="1">
      <alignment horizontal="center" wrapText="1"/>
      <protection/>
    </xf>
    <xf numFmtId="0" fontId="14" fillId="0" borderId="49" xfId="58" applyFont="1" applyFill="1" applyBorder="1" applyAlignment="1">
      <alignment horizontal="center" wrapText="1"/>
      <protection/>
    </xf>
    <xf numFmtId="0" fontId="14" fillId="0" borderId="124" xfId="58" applyFont="1" applyFill="1" applyBorder="1" applyAlignment="1">
      <alignment horizontal="center" wrapText="1"/>
      <protection/>
    </xf>
    <xf numFmtId="0" fontId="15" fillId="0" borderId="42" xfId="58" applyFont="1" applyFill="1" applyBorder="1" applyAlignment="1">
      <alignment horizontal="left" wrapText="1"/>
      <protection/>
    </xf>
    <xf numFmtId="0" fontId="15" fillId="0" borderId="72" xfId="58" applyFont="1" applyFill="1" applyBorder="1" applyAlignment="1">
      <alignment horizontal="left" wrapText="1"/>
      <protection/>
    </xf>
    <xf numFmtId="0" fontId="4" fillId="0" borderId="22" xfId="59" applyFont="1" applyFill="1" applyBorder="1" applyAlignment="1">
      <alignment horizontal="left" wrapText="1"/>
      <protection/>
    </xf>
    <xf numFmtId="0" fontId="15" fillId="0" borderId="22" xfId="58" applyFont="1" applyFill="1" applyBorder="1" applyAlignment="1">
      <alignment horizontal="left" wrapText="1"/>
      <protection/>
    </xf>
    <xf numFmtId="0" fontId="4" fillId="0" borderId="22" xfId="58" applyFont="1" applyFill="1" applyBorder="1" applyAlignment="1">
      <alignment horizontal="left" wrapText="1"/>
      <protection/>
    </xf>
    <xf numFmtId="0" fontId="15" fillId="0" borderId="22" xfId="59" applyFont="1" applyFill="1" applyBorder="1" applyAlignment="1">
      <alignment horizontal="left" wrapText="1"/>
      <protection/>
    </xf>
    <xf numFmtId="0" fontId="4" fillId="0" borderId="22" xfId="58" applyFont="1" applyFill="1" applyBorder="1" applyAlignment="1">
      <alignment horizontal="left"/>
      <protection/>
    </xf>
    <xf numFmtId="0" fontId="16" fillId="0" borderId="22" xfId="59" applyFont="1" applyFill="1" applyBorder="1" applyAlignment="1">
      <alignment horizontal="left" wrapText="1"/>
      <protection/>
    </xf>
    <xf numFmtId="0" fontId="15" fillId="0" borderId="22" xfId="58" applyFont="1" applyFill="1" applyBorder="1" applyAlignment="1">
      <alignment horizontal="left"/>
      <protection/>
    </xf>
    <xf numFmtId="0" fontId="16" fillId="0" borderId="22" xfId="58" applyFont="1" applyFill="1" applyBorder="1" applyAlignment="1">
      <alignment horizontal="left"/>
      <protection/>
    </xf>
    <xf numFmtId="0" fontId="16" fillId="0" borderId="25" xfId="58" applyFont="1" applyFill="1" applyBorder="1" applyAlignment="1">
      <alignment horizontal="left"/>
      <protection/>
    </xf>
    <xf numFmtId="0" fontId="62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" fontId="23" fillId="0" borderId="0" xfId="0" applyNumberFormat="1" applyFont="1" applyAlignment="1">
      <alignment horizontal="right" vertical="top"/>
    </xf>
    <xf numFmtId="4" fontId="15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left" vertical="top"/>
    </xf>
    <xf numFmtId="0" fontId="60" fillId="0" borderId="0" xfId="0" applyNumberFormat="1" applyFont="1" applyAlignment="1">
      <alignment horizontal="left" vertical="top"/>
    </xf>
    <xf numFmtId="195" fontId="4" fillId="0" borderId="0" xfId="0" applyNumberFormat="1" applyFont="1" applyAlignment="1">
      <alignment horizontal="right" vertical="top"/>
    </xf>
    <xf numFmtId="0" fontId="8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center" vertical="top"/>
    </xf>
    <xf numFmtId="0" fontId="52" fillId="0" borderId="0" xfId="0" applyNumberFormat="1" applyFont="1" applyAlignment="1">
      <alignment horizontal="center" vertical="top"/>
    </xf>
    <xf numFmtId="0" fontId="59" fillId="0" borderId="0" xfId="0" applyNumberFormat="1" applyFont="1" applyAlignment="1">
      <alignment horizontal="center" vertical="top"/>
    </xf>
    <xf numFmtId="194" fontId="60" fillId="0" borderId="0" xfId="0" applyNumberFormat="1" applyFont="1" applyAlignment="1">
      <alignment horizontal="left" vertical="top"/>
    </xf>
    <xf numFmtId="0" fontId="15" fillId="0" borderId="0" xfId="0" applyNumberFormat="1" applyFont="1" applyAlignment="1">
      <alignment horizontal="left" vertical="top"/>
    </xf>
    <xf numFmtId="0" fontId="15" fillId="0" borderId="0" xfId="0" applyNumberFormat="1" applyFont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B1">
      <selection activeCell="F20" sqref="F20"/>
    </sheetView>
  </sheetViews>
  <sheetFormatPr defaultColWidth="9.140625" defaultRowHeight="12.75"/>
  <cols>
    <col min="1" max="1" width="3.140625" style="7" hidden="1" customWidth="1"/>
    <col min="2" max="3" width="9.140625" style="184" customWidth="1"/>
    <col min="4" max="4" width="9.28125" style="184" customWidth="1"/>
    <col min="5" max="5" width="12.7109375" style="184" customWidth="1"/>
    <col min="6" max="6" width="13.140625" style="184" customWidth="1"/>
    <col min="7" max="7" width="7.00390625" style="184" customWidth="1"/>
    <col min="8" max="8" width="9.8515625" style="184" bestFit="1" customWidth="1"/>
    <col min="9" max="9" width="9.140625" style="184" customWidth="1"/>
    <col min="10" max="10" width="8.421875" style="184" customWidth="1"/>
    <col min="11" max="11" width="13.57421875" style="184" customWidth="1"/>
    <col min="12" max="12" width="1.8515625" style="184" hidden="1" customWidth="1"/>
    <col min="13" max="14" width="9.140625" style="184" customWidth="1"/>
    <col min="15" max="16384" width="9.140625" style="7" customWidth="1"/>
  </cols>
  <sheetData>
    <row r="1" spans="2:14" s="3" customFormat="1" ht="15" customHeight="1" thickTop="1">
      <c r="B1" s="154"/>
      <c r="C1" s="155"/>
      <c r="D1" s="155"/>
      <c r="E1" s="155"/>
      <c r="F1" s="155"/>
      <c r="G1" s="155"/>
      <c r="H1" s="155"/>
      <c r="I1" s="155"/>
      <c r="J1" s="155"/>
      <c r="K1" s="156"/>
      <c r="L1" s="116"/>
      <c r="M1" s="116"/>
      <c r="N1" s="116"/>
    </row>
    <row r="2" spans="2:14" s="433" customFormat="1" ht="13.5" customHeight="1">
      <c r="B2" s="474"/>
      <c r="C2" s="475" t="s">
        <v>130</v>
      </c>
      <c r="D2" s="475"/>
      <c r="E2" s="475"/>
      <c r="F2" s="475" t="s">
        <v>384</v>
      </c>
      <c r="G2" s="476"/>
      <c r="H2" s="477"/>
      <c r="I2" s="478"/>
      <c r="J2" s="478"/>
      <c r="K2" s="479"/>
      <c r="L2" s="480"/>
      <c r="M2" s="480"/>
      <c r="N2" s="480"/>
    </row>
    <row r="3" spans="2:14" s="486" customFormat="1" ht="16.5" customHeight="1">
      <c r="B3" s="481"/>
      <c r="C3" s="467" t="s">
        <v>70</v>
      </c>
      <c r="D3" s="467"/>
      <c r="E3" s="467"/>
      <c r="F3" s="467" t="s">
        <v>415</v>
      </c>
      <c r="G3" s="482"/>
      <c r="H3" s="483"/>
      <c r="I3" s="466"/>
      <c r="J3" s="466"/>
      <c r="K3" s="484"/>
      <c r="L3" s="485"/>
      <c r="M3" s="485"/>
      <c r="N3" s="485"/>
    </row>
    <row r="4" spans="2:14" s="486" customFormat="1" ht="18" customHeight="1">
      <c r="B4" s="481"/>
      <c r="C4" s="467" t="s">
        <v>6</v>
      </c>
      <c r="D4" s="467"/>
      <c r="E4" s="467"/>
      <c r="F4" s="467" t="s">
        <v>144</v>
      </c>
      <c r="G4" s="467"/>
      <c r="H4" s="467"/>
      <c r="I4" s="466"/>
      <c r="J4" s="466"/>
      <c r="K4" s="484"/>
      <c r="L4" s="485"/>
      <c r="M4" s="485"/>
      <c r="N4" s="485"/>
    </row>
    <row r="5" spans="2:14" s="486" customFormat="1" ht="18" customHeight="1">
      <c r="B5" s="481"/>
      <c r="C5" s="467"/>
      <c r="D5" s="467"/>
      <c r="E5" s="467"/>
      <c r="F5" s="467"/>
      <c r="G5" s="467"/>
      <c r="H5" s="483" t="s">
        <v>145</v>
      </c>
      <c r="I5" s="487"/>
      <c r="J5" s="466"/>
      <c r="K5" s="484"/>
      <c r="L5" s="485"/>
      <c r="M5" s="485"/>
      <c r="N5" s="485"/>
    </row>
    <row r="6" spans="2:14" s="486" customFormat="1" ht="13.5" customHeight="1">
      <c r="B6" s="481"/>
      <c r="C6" s="467" t="s">
        <v>0</v>
      </c>
      <c r="D6" s="467"/>
      <c r="E6" s="467"/>
      <c r="F6" s="488">
        <v>40805</v>
      </c>
      <c r="G6" s="489"/>
      <c r="H6" s="467"/>
      <c r="I6" s="466"/>
      <c r="J6" s="466"/>
      <c r="K6" s="484"/>
      <c r="L6" s="485"/>
      <c r="M6" s="485"/>
      <c r="N6" s="485"/>
    </row>
    <row r="7" spans="2:14" s="486" customFormat="1" ht="19.5" customHeight="1">
      <c r="B7" s="481"/>
      <c r="C7" s="467" t="s">
        <v>1</v>
      </c>
      <c r="D7" s="467"/>
      <c r="E7" s="467"/>
      <c r="F7" s="467"/>
      <c r="G7" s="483"/>
      <c r="H7" s="467"/>
      <c r="I7" s="466"/>
      <c r="J7" s="466"/>
      <c r="K7" s="484"/>
      <c r="L7" s="485"/>
      <c r="M7" s="485"/>
      <c r="N7" s="485"/>
    </row>
    <row r="8" spans="2:14" s="486" customFormat="1" ht="13.5" customHeight="1">
      <c r="B8" s="481"/>
      <c r="C8" s="467"/>
      <c r="D8" s="467"/>
      <c r="E8" s="467"/>
      <c r="F8" s="467"/>
      <c r="G8" s="467"/>
      <c r="H8" s="467"/>
      <c r="I8" s="466"/>
      <c r="J8" s="466"/>
      <c r="K8" s="484"/>
      <c r="L8" s="485"/>
      <c r="M8" s="485"/>
      <c r="N8" s="485"/>
    </row>
    <row r="9" spans="2:14" s="486" customFormat="1" ht="13.5" customHeight="1">
      <c r="B9" s="481"/>
      <c r="C9" s="467" t="s">
        <v>32</v>
      </c>
      <c r="D9" s="467"/>
      <c r="E9" s="467"/>
      <c r="F9" s="467" t="s">
        <v>143</v>
      </c>
      <c r="G9" s="467"/>
      <c r="H9" s="467"/>
      <c r="I9" s="466"/>
      <c r="J9" s="466"/>
      <c r="K9" s="484"/>
      <c r="L9" s="485"/>
      <c r="M9" s="485"/>
      <c r="N9" s="485"/>
    </row>
    <row r="10" spans="2:14" s="486" customFormat="1" ht="13.5" customHeight="1">
      <c r="B10" s="481"/>
      <c r="C10" s="466"/>
      <c r="D10" s="466"/>
      <c r="E10" s="466"/>
      <c r="F10" s="467"/>
      <c r="G10" s="467"/>
      <c r="H10" s="467"/>
      <c r="I10" s="466"/>
      <c r="J10" s="466"/>
      <c r="K10" s="484"/>
      <c r="L10" s="485"/>
      <c r="M10" s="485"/>
      <c r="N10" s="485"/>
    </row>
    <row r="11" spans="2:14" s="4" customFormat="1" ht="13.5" customHeight="1">
      <c r="B11" s="157"/>
      <c r="C11" s="159"/>
      <c r="D11" s="159"/>
      <c r="E11" s="159"/>
      <c r="F11" s="159"/>
      <c r="G11" s="159"/>
      <c r="H11" s="159"/>
      <c r="I11" s="159"/>
      <c r="J11" s="159"/>
      <c r="K11" s="160"/>
      <c r="L11" s="161"/>
      <c r="M11" s="161"/>
      <c r="N11" s="161"/>
    </row>
    <row r="12" spans="2:14" s="5" customFormat="1" ht="13.5">
      <c r="B12" s="164"/>
      <c r="C12" s="165"/>
      <c r="D12" s="165"/>
      <c r="E12" s="165"/>
      <c r="F12" s="165"/>
      <c r="G12" s="165"/>
      <c r="H12" s="165"/>
      <c r="I12" s="165"/>
      <c r="J12" s="165"/>
      <c r="K12" s="166"/>
      <c r="L12" s="167"/>
      <c r="M12" s="167"/>
      <c r="N12" s="167"/>
    </row>
    <row r="13" spans="2:14" s="5" customFormat="1" ht="13.5">
      <c r="B13" s="164"/>
      <c r="C13" s="165"/>
      <c r="D13" s="165"/>
      <c r="E13" s="165"/>
      <c r="F13" s="165"/>
      <c r="G13" s="165"/>
      <c r="H13" s="165"/>
      <c r="I13" s="165"/>
      <c r="J13" s="165"/>
      <c r="K13" s="166"/>
      <c r="L13" s="167"/>
      <c r="M13" s="167"/>
      <c r="N13" s="167"/>
    </row>
    <row r="14" spans="2:14" s="5" customFormat="1" ht="13.5">
      <c r="B14" s="164"/>
      <c r="C14" s="165"/>
      <c r="D14" s="165"/>
      <c r="E14" s="165"/>
      <c r="F14" s="165"/>
      <c r="G14" s="165"/>
      <c r="H14" s="165"/>
      <c r="I14" s="165"/>
      <c r="J14" s="165"/>
      <c r="K14" s="166"/>
      <c r="L14" s="167"/>
      <c r="M14" s="167"/>
      <c r="N14" s="167"/>
    </row>
    <row r="15" spans="2:14" s="5" customFormat="1" ht="13.5">
      <c r="B15" s="164"/>
      <c r="C15" s="165"/>
      <c r="D15" s="165"/>
      <c r="E15" s="165"/>
      <c r="F15" s="165"/>
      <c r="G15" s="165"/>
      <c r="H15" s="165"/>
      <c r="I15" s="165"/>
      <c r="J15" s="165"/>
      <c r="K15" s="166"/>
      <c r="L15" s="167"/>
      <c r="M15" s="167"/>
      <c r="N15" s="167"/>
    </row>
    <row r="16" spans="2:14" s="5" customFormat="1" ht="13.5">
      <c r="B16" s="164"/>
      <c r="C16" s="165"/>
      <c r="D16" s="165"/>
      <c r="E16" s="165"/>
      <c r="F16" s="165"/>
      <c r="G16" s="165"/>
      <c r="H16" s="165"/>
      <c r="I16" s="165"/>
      <c r="J16" s="165"/>
      <c r="K16" s="166"/>
      <c r="L16" s="167"/>
      <c r="M16" s="167"/>
      <c r="N16" s="167"/>
    </row>
    <row r="17" spans="2:14" s="5" customFormat="1" ht="13.5">
      <c r="B17" s="164"/>
      <c r="C17" s="165"/>
      <c r="D17" s="165"/>
      <c r="E17" s="165"/>
      <c r="F17" s="165"/>
      <c r="G17" s="165"/>
      <c r="H17" s="165"/>
      <c r="I17" s="165"/>
      <c r="J17" s="165"/>
      <c r="K17" s="166"/>
      <c r="L17" s="167"/>
      <c r="M17" s="167"/>
      <c r="N17" s="167"/>
    </row>
    <row r="18" spans="2:14" s="5" customFormat="1" ht="13.5">
      <c r="B18" s="164"/>
      <c r="C18" s="165"/>
      <c r="D18" s="165"/>
      <c r="E18" s="165"/>
      <c r="F18" s="165"/>
      <c r="G18" s="165"/>
      <c r="H18" s="165"/>
      <c r="I18" s="165"/>
      <c r="J18" s="165"/>
      <c r="K18" s="166"/>
      <c r="L18" s="167"/>
      <c r="M18" s="167"/>
      <c r="N18" s="167"/>
    </row>
    <row r="19" spans="2:14" s="5" customFormat="1" ht="13.5">
      <c r="B19" s="164"/>
      <c r="C19" s="165"/>
      <c r="D19" s="165"/>
      <c r="E19" s="165"/>
      <c r="F19" s="165"/>
      <c r="G19" s="165"/>
      <c r="H19" s="165"/>
      <c r="I19" s="165"/>
      <c r="J19" s="165"/>
      <c r="K19" s="166"/>
      <c r="L19" s="167"/>
      <c r="M19" s="167"/>
      <c r="N19" s="167"/>
    </row>
    <row r="20" spans="2:14" s="5" customFormat="1" ht="13.5">
      <c r="B20" s="164"/>
      <c r="C20" s="165"/>
      <c r="D20" s="165"/>
      <c r="E20" s="165"/>
      <c r="F20" s="165"/>
      <c r="G20" s="165"/>
      <c r="H20" s="165"/>
      <c r="I20" s="165"/>
      <c r="J20" s="165"/>
      <c r="K20" s="166"/>
      <c r="L20" s="167"/>
      <c r="M20" s="167"/>
      <c r="N20" s="167"/>
    </row>
    <row r="21" spans="2:14" s="5" customFormat="1" ht="13.5">
      <c r="B21" s="164"/>
      <c r="C21" s="165"/>
      <c r="D21" s="165"/>
      <c r="E21" s="165"/>
      <c r="F21" s="165"/>
      <c r="G21" s="165"/>
      <c r="H21" s="165"/>
      <c r="I21" s="165"/>
      <c r="J21" s="165"/>
      <c r="K21" s="166"/>
      <c r="L21" s="167"/>
      <c r="M21" s="167"/>
      <c r="N21" s="167"/>
    </row>
    <row r="22" spans="2:14" s="5" customFormat="1" ht="13.5">
      <c r="B22" s="164"/>
      <c r="C22" s="165"/>
      <c r="D22" s="165"/>
      <c r="E22" s="165"/>
      <c r="F22" s="165"/>
      <c r="G22" s="165"/>
      <c r="H22" s="165"/>
      <c r="I22" s="165"/>
      <c r="J22" s="165"/>
      <c r="K22" s="166"/>
      <c r="L22" s="167"/>
      <c r="M22" s="167"/>
      <c r="N22" s="167"/>
    </row>
    <row r="23" spans="2:14" s="5" customFormat="1" ht="13.5">
      <c r="B23" s="164"/>
      <c r="C23" s="165"/>
      <c r="D23" s="165"/>
      <c r="E23" s="165"/>
      <c r="F23" s="165"/>
      <c r="G23" s="165"/>
      <c r="H23" s="165"/>
      <c r="I23" s="165"/>
      <c r="J23" s="165"/>
      <c r="K23" s="166"/>
      <c r="L23" s="167"/>
      <c r="M23" s="167"/>
      <c r="N23" s="167"/>
    </row>
    <row r="24" spans="1:14" s="8" customFormat="1" ht="32.25">
      <c r="A24" s="5"/>
      <c r="B24" s="613" t="s">
        <v>7</v>
      </c>
      <c r="C24" s="614"/>
      <c r="D24" s="614"/>
      <c r="E24" s="614"/>
      <c r="F24" s="614"/>
      <c r="G24" s="614"/>
      <c r="H24" s="614"/>
      <c r="I24" s="614"/>
      <c r="J24" s="614"/>
      <c r="K24" s="615"/>
      <c r="L24" s="169"/>
      <c r="M24" s="169"/>
      <c r="N24" s="169"/>
    </row>
    <row r="25" spans="2:14" s="490" customFormat="1" ht="18.75" customHeight="1">
      <c r="B25" s="491"/>
      <c r="C25" s="616" t="s">
        <v>66</v>
      </c>
      <c r="D25" s="616"/>
      <c r="E25" s="616"/>
      <c r="F25" s="616"/>
      <c r="G25" s="616"/>
      <c r="H25" s="616"/>
      <c r="I25" s="616"/>
      <c r="J25" s="616"/>
      <c r="K25" s="492"/>
      <c r="L25" s="493"/>
      <c r="M25" s="493"/>
      <c r="N25" s="493"/>
    </row>
    <row r="26" spans="2:14" s="490" customFormat="1" ht="19.5" customHeight="1">
      <c r="B26" s="491"/>
      <c r="C26" s="616" t="s">
        <v>67</v>
      </c>
      <c r="D26" s="616"/>
      <c r="E26" s="616"/>
      <c r="F26" s="616"/>
      <c r="G26" s="616"/>
      <c r="H26" s="616"/>
      <c r="I26" s="616"/>
      <c r="J26" s="616"/>
      <c r="K26" s="492"/>
      <c r="L26" s="493"/>
      <c r="M26" s="493"/>
      <c r="N26" s="493"/>
    </row>
    <row r="27" spans="2:14" s="490" customFormat="1" ht="15">
      <c r="B27" s="491"/>
      <c r="C27" s="465"/>
      <c r="D27" s="465"/>
      <c r="E27" s="465"/>
      <c r="F27" s="465"/>
      <c r="G27" s="465"/>
      <c r="H27" s="465"/>
      <c r="I27" s="465"/>
      <c r="J27" s="465"/>
      <c r="K27" s="492"/>
      <c r="L27" s="493"/>
      <c r="M27" s="493"/>
      <c r="N27" s="493"/>
    </row>
    <row r="28" spans="2:14" s="5" customFormat="1" ht="13.5">
      <c r="B28" s="164"/>
      <c r="C28" s="165"/>
      <c r="D28" s="165"/>
      <c r="E28" s="165"/>
      <c r="F28" s="165"/>
      <c r="G28" s="165"/>
      <c r="H28" s="165"/>
      <c r="I28" s="165"/>
      <c r="J28" s="165"/>
      <c r="K28" s="166"/>
      <c r="L28" s="167"/>
      <c r="M28" s="167"/>
      <c r="N28" s="167"/>
    </row>
    <row r="29" spans="1:14" s="9" customFormat="1" ht="32.25">
      <c r="A29" s="5"/>
      <c r="B29" s="164"/>
      <c r="C29" s="165"/>
      <c r="D29" s="165"/>
      <c r="E29" s="170"/>
      <c r="F29" s="168" t="s">
        <v>516</v>
      </c>
      <c r="G29" s="170"/>
      <c r="H29" s="170"/>
      <c r="I29" s="165"/>
      <c r="J29" s="165"/>
      <c r="K29" s="166"/>
      <c r="L29" s="171"/>
      <c r="M29" s="171"/>
      <c r="N29" s="171"/>
    </row>
    <row r="30" spans="2:14" s="9" customFormat="1" ht="13.5">
      <c r="B30" s="164"/>
      <c r="C30" s="165"/>
      <c r="D30" s="165"/>
      <c r="E30" s="165"/>
      <c r="F30" s="165"/>
      <c r="G30" s="165"/>
      <c r="H30" s="165"/>
      <c r="I30" s="165"/>
      <c r="J30" s="165"/>
      <c r="K30" s="166"/>
      <c r="L30" s="171"/>
      <c r="M30" s="171"/>
      <c r="N30" s="171"/>
    </row>
    <row r="31" spans="2:14" s="9" customFormat="1" ht="13.5">
      <c r="B31" s="164"/>
      <c r="C31" s="165"/>
      <c r="D31" s="165"/>
      <c r="E31" s="165"/>
      <c r="F31" s="165"/>
      <c r="G31" s="165"/>
      <c r="H31" s="165"/>
      <c r="I31" s="165"/>
      <c r="J31" s="165"/>
      <c r="K31" s="166"/>
      <c r="L31" s="171"/>
      <c r="M31" s="171"/>
      <c r="N31" s="171"/>
    </row>
    <row r="32" spans="2:14" s="9" customFormat="1" ht="13.5">
      <c r="B32" s="164"/>
      <c r="C32" s="165"/>
      <c r="D32" s="165"/>
      <c r="E32" s="165"/>
      <c r="F32" s="165"/>
      <c r="G32" s="165"/>
      <c r="H32" s="165"/>
      <c r="I32" s="165"/>
      <c r="J32" s="165"/>
      <c r="K32" s="166"/>
      <c r="L32" s="171"/>
      <c r="M32" s="171"/>
      <c r="N32" s="171"/>
    </row>
    <row r="33" spans="2:14" s="9" customFormat="1" ht="13.5">
      <c r="B33" s="164"/>
      <c r="C33" s="165"/>
      <c r="D33" s="165"/>
      <c r="E33" s="165"/>
      <c r="F33" s="165"/>
      <c r="G33" s="165"/>
      <c r="H33" s="165"/>
      <c r="I33" s="165"/>
      <c r="J33" s="165"/>
      <c r="K33" s="166"/>
      <c r="L33" s="171"/>
      <c r="M33" s="171"/>
      <c r="N33" s="171"/>
    </row>
    <row r="34" spans="2:14" s="9" customFormat="1" ht="13.5">
      <c r="B34" s="164"/>
      <c r="C34" s="165"/>
      <c r="D34" s="165"/>
      <c r="E34" s="165"/>
      <c r="F34" s="165"/>
      <c r="G34" s="165"/>
      <c r="H34" s="165"/>
      <c r="I34" s="165"/>
      <c r="J34" s="165"/>
      <c r="K34" s="166"/>
      <c r="L34" s="171"/>
      <c r="M34" s="171"/>
      <c r="N34" s="171"/>
    </row>
    <row r="35" spans="2:14" s="9" customFormat="1" ht="13.5">
      <c r="B35" s="164"/>
      <c r="C35" s="165"/>
      <c r="D35" s="165"/>
      <c r="E35" s="165"/>
      <c r="F35" s="165"/>
      <c r="G35" s="165"/>
      <c r="H35" s="165"/>
      <c r="I35" s="165"/>
      <c r="J35" s="165"/>
      <c r="K35" s="166"/>
      <c r="L35" s="171"/>
      <c r="M35" s="171"/>
      <c r="N35" s="171"/>
    </row>
    <row r="36" spans="2:14" s="9" customFormat="1" ht="13.5">
      <c r="B36" s="164"/>
      <c r="C36" s="165"/>
      <c r="D36" s="165"/>
      <c r="E36" s="165"/>
      <c r="F36" s="165"/>
      <c r="G36" s="165"/>
      <c r="H36" s="165"/>
      <c r="I36" s="165"/>
      <c r="J36" s="165"/>
      <c r="K36" s="166"/>
      <c r="L36" s="171"/>
      <c r="M36" s="171"/>
      <c r="N36" s="171"/>
    </row>
    <row r="37" spans="2:14" s="9" customFormat="1" ht="13.5">
      <c r="B37" s="164"/>
      <c r="C37" s="165"/>
      <c r="D37" s="165"/>
      <c r="E37" s="165"/>
      <c r="F37" s="165"/>
      <c r="G37" s="165"/>
      <c r="H37" s="165"/>
      <c r="I37" s="165"/>
      <c r="J37" s="165"/>
      <c r="K37" s="166"/>
      <c r="L37" s="171"/>
      <c r="M37" s="171"/>
      <c r="N37" s="171"/>
    </row>
    <row r="38" spans="2:14" s="9" customFormat="1" ht="13.5">
      <c r="B38" s="164"/>
      <c r="C38" s="165"/>
      <c r="D38" s="165"/>
      <c r="E38" s="165"/>
      <c r="F38" s="165"/>
      <c r="G38" s="165"/>
      <c r="H38" s="165"/>
      <c r="I38" s="165"/>
      <c r="J38" s="165"/>
      <c r="K38" s="166"/>
      <c r="L38" s="171"/>
      <c r="M38" s="171"/>
      <c r="N38" s="171"/>
    </row>
    <row r="39" spans="2:14" s="9" customFormat="1" ht="13.5">
      <c r="B39" s="164"/>
      <c r="C39" s="165"/>
      <c r="D39" s="165"/>
      <c r="E39" s="165"/>
      <c r="F39" s="165"/>
      <c r="G39" s="165"/>
      <c r="H39" s="165"/>
      <c r="I39" s="165"/>
      <c r="J39" s="165"/>
      <c r="K39" s="166"/>
      <c r="L39" s="171"/>
      <c r="M39" s="171"/>
      <c r="N39" s="171"/>
    </row>
    <row r="40" spans="2:14" s="9" customFormat="1" ht="13.5">
      <c r="B40" s="164"/>
      <c r="C40" s="165"/>
      <c r="D40" s="165"/>
      <c r="E40" s="165"/>
      <c r="F40" s="165"/>
      <c r="G40" s="165"/>
      <c r="H40" s="165"/>
      <c r="I40" s="165"/>
      <c r="J40" s="165"/>
      <c r="K40" s="166"/>
      <c r="L40" s="171"/>
      <c r="M40" s="171"/>
      <c r="N40" s="171"/>
    </row>
    <row r="41" spans="2:14" s="9" customFormat="1" ht="9" customHeight="1">
      <c r="B41" s="164"/>
      <c r="C41" s="165"/>
      <c r="D41" s="165"/>
      <c r="E41" s="165"/>
      <c r="F41" s="165"/>
      <c r="G41" s="165"/>
      <c r="H41" s="165"/>
      <c r="I41" s="165"/>
      <c r="J41" s="165"/>
      <c r="K41" s="166"/>
      <c r="L41" s="171"/>
      <c r="M41" s="171"/>
      <c r="N41" s="171"/>
    </row>
    <row r="42" spans="2:14" s="9" customFormat="1" ht="13.5">
      <c r="B42" s="164"/>
      <c r="C42" s="165"/>
      <c r="D42" s="165"/>
      <c r="E42" s="165"/>
      <c r="F42" s="165"/>
      <c r="G42" s="165"/>
      <c r="H42" s="165"/>
      <c r="I42" s="165"/>
      <c r="J42" s="165"/>
      <c r="K42" s="166"/>
      <c r="L42" s="171"/>
      <c r="M42" s="171"/>
      <c r="N42" s="171"/>
    </row>
    <row r="43" spans="2:14" s="9" customFormat="1" ht="13.5">
      <c r="B43" s="164"/>
      <c r="C43" s="165"/>
      <c r="D43" s="165"/>
      <c r="E43" s="165"/>
      <c r="F43" s="165"/>
      <c r="G43" s="165"/>
      <c r="H43" s="165"/>
      <c r="I43" s="165"/>
      <c r="J43" s="165"/>
      <c r="K43" s="166"/>
      <c r="L43" s="171"/>
      <c r="M43" s="171"/>
      <c r="N43" s="171"/>
    </row>
    <row r="44" spans="2:14" s="4" customFormat="1" ht="12.75" customHeight="1">
      <c r="B44" s="172"/>
      <c r="C44" s="158" t="s">
        <v>76</v>
      </c>
      <c r="D44" s="158"/>
      <c r="E44" s="158"/>
      <c r="F44" s="158"/>
      <c r="G44" s="158"/>
      <c r="H44" s="612" t="s">
        <v>132</v>
      </c>
      <c r="I44" s="612"/>
      <c r="J44" s="158"/>
      <c r="K44" s="173"/>
      <c r="L44" s="161"/>
      <c r="M44" s="161"/>
      <c r="N44" s="161"/>
    </row>
    <row r="45" spans="2:14" s="4" customFormat="1" ht="16.5" customHeight="1">
      <c r="B45" s="172"/>
      <c r="C45" s="158" t="s">
        <v>77</v>
      </c>
      <c r="D45" s="158"/>
      <c r="E45" s="158"/>
      <c r="F45" s="158"/>
      <c r="G45" s="158"/>
      <c r="H45" s="612"/>
      <c r="I45" s="612"/>
      <c r="J45" s="158"/>
      <c r="K45" s="173"/>
      <c r="L45" s="161"/>
      <c r="M45" s="161"/>
      <c r="N45" s="161"/>
    </row>
    <row r="46" spans="2:14" s="4" customFormat="1" ht="16.5" customHeight="1">
      <c r="B46" s="172"/>
      <c r="C46" s="158" t="s">
        <v>71</v>
      </c>
      <c r="D46" s="158"/>
      <c r="E46" s="158"/>
      <c r="F46" s="158"/>
      <c r="G46" s="158"/>
      <c r="H46" s="612" t="s">
        <v>131</v>
      </c>
      <c r="I46" s="612"/>
      <c r="J46" s="158"/>
      <c r="K46" s="173"/>
      <c r="L46" s="161"/>
      <c r="M46" s="161"/>
      <c r="N46" s="161"/>
    </row>
    <row r="47" spans="2:14" s="4" customFormat="1" ht="17.25" customHeight="1">
      <c r="B47" s="172"/>
      <c r="C47" s="158" t="s">
        <v>72</v>
      </c>
      <c r="D47" s="158"/>
      <c r="E47" s="158"/>
      <c r="F47" s="158"/>
      <c r="G47" s="158"/>
      <c r="H47" s="612">
        <v>0</v>
      </c>
      <c r="I47" s="612"/>
      <c r="J47" s="158"/>
      <c r="K47" s="173"/>
      <c r="L47" s="161"/>
      <c r="M47" s="161"/>
      <c r="N47" s="161"/>
    </row>
    <row r="48" spans="2:14" s="5" customFormat="1" ht="13.5">
      <c r="B48" s="174"/>
      <c r="C48" s="175"/>
      <c r="D48" s="175"/>
      <c r="E48" s="175"/>
      <c r="F48" s="175"/>
      <c r="G48" s="175"/>
      <c r="H48" s="175"/>
      <c r="I48" s="175"/>
      <c r="J48" s="175"/>
      <c r="K48" s="176"/>
      <c r="L48" s="167"/>
      <c r="M48" s="167"/>
      <c r="N48" s="167"/>
    </row>
    <row r="49" spans="2:14" s="6" customFormat="1" ht="12.75" customHeight="1">
      <c r="B49" s="177"/>
      <c r="C49" s="158" t="s">
        <v>78</v>
      </c>
      <c r="D49" s="158"/>
      <c r="E49" s="158"/>
      <c r="F49" s="158"/>
      <c r="G49" s="162" t="s">
        <v>73</v>
      </c>
      <c r="H49" s="611">
        <v>41275</v>
      </c>
      <c r="I49" s="612"/>
      <c r="J49" s="178"/>
      <c r="K49" s="179"/>
      <c r="L49" s="180"/>
      <c r="M49" s="180"/>
      <c r="N49" s="180"/>
    </row>
    <row r="50" spans="2:14" s="6" customFormat="1" ht="17.25" customHeight="1">
      <c r="B50" s="177"/>
      <c r="C50" s="158"/>
      <c r="D50" s="158"/>
      <c r="E50" s="158"/>
      <c r="F50" s="158"/>
      <c r="G50" s="162" t="s">
        <v>74</v>
      </c>
      <c r="H50" s="611">
        <v>41639</v>
      </c>
      <c r="I50" s="612"/>
      <c r="J50" s="178"/>
      <c r="K50" s="179"/>
      <c r="L50" s="180"/>
      <c r="M50" s="180"/>
      <c r="N50" s="180"/>
    </row>
    <row r="51" spans="2:14" s="6" customFormat="1" ht="11.25" customHeight="1">
      <c r="B51" s="177"/>
      <c r="C51" s="158"/>
      <c r="D51" s="158"/>
      <c r="E51" s="158"/>
      <c r="F51" s="158"/>
      <c r="G51" s="162"/>
      <c r="H51" s="162"/>
      <c r="I51" s="162"/>
      <c r="J51" s="178"/>
      <c r="K51" s="179"/>
      <c r="L51" s="180"/>
      <c r="M51" s="180"/>
      <c r="N51" s="180"/>
    </row>
    <row r="52" spans="2:14" s="6" customFormat="1" ht="12.75" customHeight="1">
      <c r="B52" s="177"/>
      <c r="C52" s="158" t="s">
        <v>75</v>
      </c>
      <c r="D52" s="158"/>
      <c r="E52" s="158"/>
      <c r="F52" s="162"/>
      <c r="G52" s="158"/>
      <c r="H52" s="163" t="s">
        <v>517</v>
      </c>
      <c r="I52" s="158"/>
      <c r="J52" s="178"/>
      <c r="K52" s="179"/>
      <c r="L52" s="180"/>
      <c r="M52" s="180"/>
      <c r="N52" s="180"/>
    </row>
    <row r="53" spans="2:11" ht="27" customHeight="1" thickBot="1">
      <c r="B53" s="181"/>
      <c r="C53" s="182"/>
      <c r="D53" s="182"/>
      <c r="E53" s="182"/>
      <c r="F53" s="182"/>
      <c r="G53" s="182"/>
      <c r="H53" s="182"/>
      <c r="I53" s="182"/>
      <c r="J53" s="182"/>
      <c r="K53" s="183"/>
    </row>
    <row r="54" ht="6" customHeight="1" hidden="1" thickTop="1"/>
    <row r="55" ht="13.5" thickTop="1"/>
  </sheetData>
  <sheetProtection/>
  <mergeCells count="9">
    <mergeCell ref="H50:I50"/>
    <mergeCell ref="H45:I45"/>
    <mergeCell ref="H46:I46"/>
    <mergeCell ref="H47:I47"/>
    <mergeCell ref="H49:I49"/>
    <mergeCell ref="B24:K24"/>
    <mergeCell ref="C25:J25"/>
    <mergeCell ref="C26:J26"/>
    <mergeCell ref="H44:I4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J48" sqref="A1:J48"/>
    </sheetView>
  </sheetViews>
  <sheetFormatPr defaultColWidth="9.140625" defaultRowHeight="12.75"/>
  <cols>
    <col min="1" max="1" width="5.140625" style="337" customWidth="1"/>
    <col min="2" max="5" width="8.8515625" style="337" customWidth="1"/>
    <col min="6" max="6" width="7.00390625" style="337" customWidth="1"/>
    <col min="7" max="8" width="8.8515625" style="337" customWidth="1"/>
    <col min="9" max="9" width="10.00390625" style="337" bestFit="1" customWidth="1"/>
    <col min="10" max="10" width="8.8515625" style="337" customWidth="1"/>
    <col min="12" max="12" width="9.140625" style="0" bestFit="1" customWidth="1"/>
  </cols>
  <sheetData>
    <row r="1" spans="1:10" ht="15">
      <c r="A1" s="335"/>
      <c r="B1" s="336" t="s">
        <v>328</v>
      </c>
      <c r="G1" s="335"/>
      <c r="H1" s="335"/>
      <c r="I1" s="335"/>
      <c r="J1" s="335"/>
    </row>
    <row r="2" spans="1:10" ht="15.75" customHeight="1">
      <c r="A2" s="335"/>
      <c r="B2" s="338" t="s">
        <v>329</v>
      </c>
      <c r="G2" s="335"/>
      <c r="H2" s="335"/>
      <c r="I2" s="335"/>
      <c r="J2" s="335"/>
    </row>
    <row r="3" spans="1:10" ht="12.75">
      <c r="A3" s="335"/>
      <c r="B3" s="140"/>
      <c r="C3" s="335"/>
      <c r="D3" s="335"/>
      <c r="E3" s="335"/>
      <c r="F3" s="335"/>
      <c r="G3" s="335"/>
      <c r="H3" s="335"/>
      <c r="I3" s="140" t="s">
        <v>215</v>
      </c>
      <c r="J3" s="335"/>
    </row>
    <row r="4" spans="1:10" ht="13.5" thickBot="1">
      <c r="A4" s="339"/>
      <c r="B4" s="339"/>
      <c r="C4" s="339"/>
      <c r="D4" s="339"/>
      <c r="E4" s="339"/>
      <c r="F4" s="339"/>
      <c r="G4" s="339"/>
      <c r="H4" s="339"/>
      <c r="I4" s="340"/>
      <c r="J4" s="341" t="s">
        <v>216</v>
      </c>
    </row>
    <row r="5" spans="1:10" ht="18.75" customHeight="1" thickTop="1">
      <c r="A5" s="650" t="s">
        <v>217</v>
      </c>
      <c r="B5" s="651"/>
      <c r="C5" s="651"/>
      <c r="D5" s="651"/>
      <c r="E5" s="651"/>
      <c r="F5" s="651"/>
      <c r="G5" s="651"/>
      <c r="H5" s="651"/>
      <c r="I5" s="651"/>
      <c r="J5" s="652"/>
    </row>
    <row r="6" spans="1:10" ht="32.25" customHeight="1" thickBot="1">
      <c r="A6" s="378"/>
      <c r="B6" s="668" t="s">
        <v>218</v>
      </c>
      <c r="C6" s="669"/>
      <c r="D6" s="669"/>
      <c r="E6" s="669"/>
      <c r="F6" s="670"/>
      <c r="G6" s="379" t="s">
        <v>219</v>
      </c>
      <c r="H6" s="379" t="s">
        <v>220</v>
      </c>
      <c r="I6" s="380" t="s">
        <v>496</v>
      </c>
      <c r="J6" s="381" t="s">
        <v>417</v>
      </c>
    </row>
    <row r="7" spans="1:10" ht="18.75" customHeight="1">
      <c r="A7" s="382">
        <v>1</v>
      </c>
      <c r="B7" s="671" t="s">
        <v>221</v>
      </c>
      <c r="C7" s="672"/>
      <c r="D7" s="672"/>
      <c r="E7" s="672"/>
      <c r="F7" s="672"/>
      <c r="G7" s="383">
        <v>60</v>
      </c>
      <c r="H7" s="383">
        <v>12100</v>
      </c>
      <c r="I7" s="472">
        <f>I8+I9</f>
        <v>0</v>
      </c>
      <c r="J7" s="384"/>
    </row>
    <row r="8" spans="1:10" ht="12.75">
      <c r="A8" s="385" t="s">
        <v>222</v>
      </c>
      <c r="B8" s="673" t="s">
        <v>223</v>
      </c>
      <c r="C8" s="673" t="s">
        <v>224</v>
      </c>
      <c r="D8" s="673"/>
      <c r="E8" s="673"/>
      <c r="F8" s="673"/>
      <c r="G8" s="386" t="s">
        <v>225</v>
      </c>
      <c r="H8" s="386">
        <v>12101</v>
      </c>
      <c r="I8" s="389">
        <v>9431</v>
      </c>
      <c r="J8" s="387"/>
    </row>
    <row r="9" spans="1:10" ht="12.75">
      <c r="A9" s="385" t="s">
        <v>226</v>
      </c>
      <c r="B9" s="673" t="s">
        <v>227</v>
      </c>
      <c r="C9" s="673" t="s">
        <v>224</v>
      </c>
      <c r="D9" s="673"/>
      <c r="E9" s="673"/>
      <c r="F9" s="673"/>
      <c r="G9" s="386"/>
      <c r="H9" s="388">
        <v>12102</v>
      </c>
      <c r="I9" s="389">
        <v>-9431</v>
      </c>
      <c r="J9" s="387"/>
    </row>
    <row r="10" spans="1:10" ht="12.75">
      <c r="A10" s="385" t="s">
        <v>228</v>
      </c>
      <c r="B10" s="673" t="s">
        <v>229</v>
      </c>
      <c r="C10" s="673" t="s">
        <v>224</v>
      </c>
      <c r="D10" s="673"/>
      <c r="E10" s="673"/>
      <c r="F10" s="673"/>
      <c r="G10" s="386" t="s">
        <v>230</v>
      </c>
      <c r="H10" s="386">
        <v>12103</v>
      </c>
      <c r="I10" s="389"/>
      <c r="J10" s="387"/>
    </row>
    <row r="11" spans="1:10" ht="12.75">
      <c r="A11" s="385" t="s">
        <v>231</v>
      </c>
      <c r="B11" s="676" t="s">
        <v>232</v>
      </c>
      <c r="C11" s="673" t="s">
        <v>224</v>
      </c>
      <c r="D11" s="673"/>
      <c r="E11" s="673"/>
      <c r="F11" s="673"/>
      <c r="G11" s="386"/>
      <c r="H11" s="388">
        <v>12104</v>
      </c>
      <c r="I11" s="389"/>
      <c r="J11" s="387"/>
    </row>
    <row r="12" spans="1:10" ht="12.75">
      <c r="A12" s="385" t="s">
        <v>233</v>
      </c>
      <c r="B12" s="673" t="s">
        <v>234</v>
      </c>
      <c r="C12" s="673" t="s">
        <v>224</v>
      </c>
      <c r="D12" s="673"/>
      <c r="E12" s="673"/>
      <c r="F12" s="673"/>
      <c r="G12" s="386" t="s">
        <v>235</v>
      </c>
      <c r="H12" s="388">
        <v>12105</v>
      </c>
      <c r="I12" s="389"/>
      <c r="J12" s="387"/>
    </row>
    <row r="13" spans="1:10" ht="17.25" customHeight="1">
      <c r="A13" s="390">
        <v>2</v>
      </c>
      <c r="B13" s="674" t="s">
        <v>236</v>
      </c>
      <c r="C13" s="674"/>
      <c r="D13" s="674"/>
      <c r="E13" s="674"/>
      <c r="F13" s="674"/>
      <c r="G13" s="391">
        <v>64</v>
      </c>
      <c r="H13" s="391">
        <v>12200</v>
      </c>
      <c r="I13" s="389">
        <f>I14+I15</f>
        <v>6986.7</v>
      </c>
      <c r="J13" s="392">
        <f>J14+J15</f>
        <v>5935.25</v>
      </c>
    </row>
    <row r="14" spans="1:10" ht="15.75" customHeight="1">
      <c r="A14" s="393" t="s">
        <v>237</v>
      </c>
      <c r="B14" s="674" t="s">
        <v>238</v>
      </c>
      <c r="C14" s="675"/>
      <c r="D14" s="675"/>
      <c r="E14" s="675"/>
      <c r="F14" s="675"/>
      <c r="G14" s="388">
        <v>641</v>
      </c>
      <c r="H14" s="388">
        <v>12201</v>
      </c>
      <c r="I14" s="389">
        <v>6367.2</v>
      </c>
      <c r="J14" s="392">
        <v>5391.4</v>
      </c>
    </row>
    <row r="15" spans="1:10" ht="17.25" customHeight="1">
      <c r="A15" s="393" t="s">
        <v>239</v>
      </c>
      <c r="B15" s="675" t="s">
        <v>240</v>
      </c>
      <c r="C15" s="675"/>
      <c r="D15" s="675"/>
      <c r="E15" s="675"/>
      <c r="F15" s="675"/>
      <c r="G15" s="388">
        <v>644</v>
      </c>
      <c r="H15" s="388">
        <v>12202</v>
      </c>
      <c r="I15" s="389">
        <v>619.5</v>
      </c>
      <c r="J15" s="392">
        <v>543.85</v>
      </c>
    </row>
    <row r="16" spans="1:10" ht="15.75" customHeight="1">
      <c r="A16" s="390">
        <v>3</v>
      </c>
      <c r="B16" s="674" t="s">
        <v>241</v>
      </c>
      <c r="C16" s="674"/>
      <c r="D16" s="674"/>
      <c r="E16" s="674"/>
      <c r="F16" s="674"/>
      <c r="G16" s="391">
        <v>68</v>
      </c>
      <c r="H16" s="391">
        <v>12300</v>
      </c>
      <c r="I16" s="389"/>
      <c r="J16" s="392"/>
    </row>
    <row r="17" spans="1:10" ht="19.5" customHeight="1">
      <c r="A17" s="390">
        <v>4</v>
      </c>
      <c r="B17" s="674" t="s">
        <v>242</v>
      </c>
      <c r="C17" s="674"/>
      <c r="D17" s="674"/>
      <c r="E17" s="674"/>
      <c r="F17" s="674"/>
      <c r="G17" s="391">
        <v>61</v>
      </c>
      <c r="H17" s="391">
        <v>12400</v>
      </c>
      <c r="I17" s="389">
        <f>I20+I21+I22+I23+I24+I25+I28+I32</f>
        <v>2445.6000000000004</v>
      </c>
      <c r="J17" s="392">
        <f>J20+J21+J22+J23+J24+J25+J28+J32</f>
        <v>4354.209999999999</v>
      </c>
    </row>
    <row r="18" spans="1:10" ht="12.75">
      <c r="A18" s="393" t="s">
        <v>243</v>
      </c>
      <c r="B18" s="677" t="s">
        <v>244</v>
      </c>
      <c r="C18" s="677"/>
      <c r="D18" s="677"/>
      <c r="E18" s="677"/>
      <c r="F18" s="677"/>
      <c r="G18" s="386"/>
      <c r="H18" s="386">
        <v>12401</v>
      </c>
      <c r="I18" s="389"/>
      <c r="J18" s="392"/>
    </row>
    <row r="19" spans="1:10" ht="12.75">
      <c r="A19" s="393" t="s">
        <v>245</v>
      </c>
      <c r="B19" s="677" t="s">
        <v>246</v>
      </c>
      <c r="C19" s="677"/>
      <c r="D19" s="677"/>
      <c r="E19" s="677"/>
      <c r="F19" s="677"/>
      <c r="G19" s="394">
        <v>611</v>
      </c>
      <c r="H19" s="386">
        <v>12402</v>
      </c>
      <c r="I19" s="389"/>
      <c r="J19" s="392"/>
    </row>
    <row r="20" spans="1:10" ht="12.75">
      <c r="A20" s="393" t="s">
        <v>247</v>
      </c>
      <c r="B20" s="677" t="s">
        <v>248</v>
      </c>
      <c r="C20" s="677"/>
      <c r="D20" s="677"/>
      <c r="E20" s="677"/>
      <c r="F20" s="677"/>
      <c r="G20" s="386">
        <v>613</v>
      </c>
      <c r="H20" s="386">
        <v>12403</v>
      </c>
      <c r="I20" s="389">
        <v>440</v>
      </c>
      <c r="J20" s="392">
        <v>2200</v>
      </c>
    </row>
    <row r="21" spans="1:10" ht="12.75">
      <c r="A21" s="393" t="s">
        <v>249</v>
      </c>
      <c r="B21" s="677" t="s">
        <v>250</v>
      </c>
      <c r="C21" s="677"/>
      <c r="D21" s="677"/>
      <c r="E21" s="677"/>
      <c r="F21" s="677"/>
      <c r="G21" s="394">
        <v>615</v>
      </c>
      <c r="H21" s="386">
        <v>12404</v>
      </c>
      <c r="I21" s="395">
        <v>911.9</v>
      </c>
      <c r="J21" s="494">
        <v>6.75</v>
      </c>
    </row>
    <row r="22" spans="1:10" ht="12.75">
      <c r="A22" s="393" t="s">
        <v>251</v>
      </c>
      <c r="B22" s="677" t="s">
        <v>252</v>
      </c>
      <c r="C22" s="677"/>
      <c r="D22" s="677"/>
      <c r="E22" s="677"/>
      <c r="F22" s="677"/>
      <c r="G22" s="394">
        <v>616</v>
      </c>
      <c r="H22" s="386">
        <v>12405</v>
      </c>
      <c r="I22" s="389"/>
      <c r="J22" s="392">
        <v>16.27</v>
      </c>
    </row>
    <row r="23" spans="1:10" ht="12.75">
      <c r="A23" s="393" t="s">
        <v>253</v>
      </c>
      <c r="B23" s="677" t="s">
        <v>254</v>
      </c>
      <c r="C23" s="677"/>
      <c r="D23" s="677"/>
      <c r="E23" s="677"/>
      <c r="F23" s="677"/>
      <c r="G23" s="394">
        <v>617</v>
      </c>
      <c r="H23" s="386">
        <v>12406</v>
      </c>
      <c r="I23" s="389">
        <v>150</v>
      </c>
      <c r="J23" s="392">
        <v>75</v>
      </c>
    </row>
    <row r="24" spans="1:10" ht="12.75">
      <c r="A24" s="393" t="s">
        <v>255</v>
      </c>
      <c r="B24" s="673" t="s">
        <v>256</v>
      </c>
      <c r="C24" s="673" t="s">
        <v>224</v>
      </c>
      <c r="D24" s="673"/>
      <c r="E24" s="673"/>
      <c r="F24" s="673"/>
      <c r="G24" s="394">
        <v>618</v>
      </c>
      <c r="H24" s="386">
        <v>12407</v>
      </c>
      <c r="I24" s="389">
        <v>330.5</v>
      </c>
      <c r="J24" s="392">
        <v>342.87</v>
      </c>
    </row>
    <row r="25" spans="1:10" ht="12.75">
      <c r="A25" s="393" t="s">
        <v>257</v>
      </c>
      <c r="B25" s="673" t="s">
        <v>258</v>
      </c>
      <c r="C25" s="673"/>
      <c r="D25" s="673"/>
      <c r="E25" s="673"/>
      <c r="F25" s="673"/>
      <c r="G25" s="394">
        <v>623</v>
      </c>
      <c r="H25" s="386">
        <v>12408</v>
      </c>
      <c r="I25" s="389"/>
      <c r="J25" s="392">
        <v>80</v>
      </c>
    </row>
    <row r="26" spans="1:10" ht="12.75">
      <c r="A26" s="393" t="s">
        <v>259</v>
      </c>
      <c r="B26" s="673" t="s">
        <v>260</v>
      </c>
      <c r="C26" s="673"/>
      <c r="D26" s="673"/>
      <c r="E26" s="673"/>
      <c r="F26" s="673"/>
      <c r="G26" s="394">
        <v>624</v>
      </c>
      <c r="H26" s="386">
        <v>12409</v>
      </c>
      <c r="I26" s="389"/>
      <c r="J26" s="392"/>
    </row>
    <row r="27" spans="1:10" ht="12.75">
      <c r="A27" s="393" t="s">
        <v>261</v>
      </c>
      <c r="B27" s="673" t="s">
        <v>262</v>
      </c>
      <c r="C27" s="673"/>
      <c r="D27" s="673"/>
      <c r="E27" s="673"/>
      <c r="F27" s="673"/>
      <c r="G27" s="394">
        <v>625</v>
      </c>
      <c r="H27" s="386">
        <v>12410</v>
      </c>
      <c r="I27" s="389"/>
      <c r="J27" s="392"/>
    </row>
    <row r="28" spans="1:10" ht="12.75">
      <c r="A28" s="393" t="s">
        <v>263</v>
      </c>
      <c r="B28" s="673" t="s">
        <v>264</v>
      </c>
      <c r="C28" s="673"/>
      <c r="D28" s="673"/>
      <c r="E28" s="673"/>
      <c r="F28" s="673"/>
      <c r="G28" s="394">
        <v>626</v>
      </c>
      <c r="H28" s="386">
        <v>12411</v>
      </c>
      <c r="I28" s="389">
        <v>579.2</v>
      </c>
      <c r="J28" s="392">
        <v>1484.67</v>
      </c>
    </row>
    <row r="29" spans="1:10" ht="12.75">
      <c r="A29" s="393" t="s">
        <v>265</v>
      </c>
      <c r="B29" s="673" t="s">
        <v>266</v>
      </c>
      <c r="C29" s="673"/>
      <c r="D29" s="673"/>
      <c r="E29" s="673"/>
      <c r="F29" s="673"/>
      <c r="G29" s="394">
        <v>627</v>
      </c>
      <c r="H29" s="386">
        <v>12412</v>
      </c>
      <c r="I29" s="389"/>
      <c r="J29" s="392"/>
    </row>
    <row r="30" spans="1:10" ht="12.75">
      <c r="A30" s="393"/>
      <c r="B30" s="678" t="s">
        <v>267</v>
      </c>
      <c r="C30" s="678"/>
      <c r="D30" s="678"/>
      <c r="E30" s="678"/>
      <c r="F30" s="678"/>
      <c r="G30" s="394">
        <v>6271</v>
      </c>
      <c r="H30" s="394">
        <v>124121</v>
      </c>
      <c r="I30" s="389"/>
      <c r="J30" s="392"/>
    </row>
    <row r="31" spans="1:10" ht="12.75">
      <c r="A31" s="393"/>
      <c r="B31" s="678" t="s">
        <v>268</v>
      </c>
      <c r="C31" s="678"/>
      <c r="D31" s="678"/>
      <c r="E31" s="678"/>
      <c r="F31" s="678"/>
      <c r="G31" s="394">
        <v>6272</v>
      </c>
      <c r="H31" s="394">
        <v>124122</v>
      </c>
      <c r="I31" s="389"/>
      <c r="J31" s="392"/>
    </row>
    <row r="32" spans="1:10" ht="12.75">
      <c r="A32" s="393" t="s">
        <v>269</v>
      </c>
      <c r="B32" s="673" t="s">
        <v>270</v>
      </c>
      <c r="C32" s="673"/>
      <c r="D32" s="673"/>
      <c r="E32" s="673"/>
      <c r="F32" s="673"/>
      <c r="G32" s="394">
        <v>628</v>
      </c>
      <c r="H32" s="394">
        <v>12413</v>
      </c>
      <c r="I32" s="389">
        <v>34</v>
      </c>
      <c r="J32" s="392">
        <v>148.65</v>
      </c>
    </row>
    <row r="33" spans="1:10" ht="21" customHeight="1">
      <c r="A33" s="390">
        <v>5</v>
      </c>
      <c r="B33" s="676" t="s">
        <v>271</v>
      </c>
      <c r="C33" s="673"/>
      <c r="D33" s="673"/>
      <c r="E33" s="673"/>
      <c r="F33" s="673"/>
      <c r="G33" s="396">
        <v>63</v>
      </c>
      <c r="H33" s="396">
        <v>12500</v>
      </c>
      <c r="I33" s="389">
        <f>I34+I35+I36+I37</f>
        <v>2246.9</v>
      </c>
      <c r="J33" s="392">
        <f>J34+J35+J36+J37</f>
        <v>355.02</v>
      </c>
    </row>
    <row r="34" spans="1:10" ht="12.75">
      <c r="A34" s="393" t="s">
        <v>243</v>
      </c>
      <c r="B34" s="673" t="s">
        <v>272</v>
      </c>
      <c r="C34" s="673"/>
      <c r="D34" s="673"/>
      <c r="E34" s="673"/>
      <c r="F34" s="673"/>
      <c r="G34" s="394">
        <v>632</v>
      </c>
      <c r="H34" s="394">
        <v>12501</v>
      </c>
      <c r="I34" s="389"/>
      <c r="J34" s="392">
        <v>79</v>
      </c>
    </row>
    <row r="35" spans="1:10" ht="12.75">
      <c r="A35" s="393" t="s">
        <v>245</v>
      </c>
      <c r="B35" s="673" t="s">
        <v>273</v>
      </c>
      <c r="C35" s="673"/>
      <c r="D35" s="673"/>
      <c r="E35" s="673"/>
      <c r="F35" s="673"/>
      <c r="G35" s="394">
        <v>633</v>
      </c>
      <c r="H35" s="394">
        <v>12502</v>
      </c>
      <c r="I35" s="389"/>
      <c r="J35" s="392"/>
    </row>
    <row r="36" spans="1:10" ht="12.75">
      <c r="A36" s="393" t="s">
        <v>247</v>
      </c>
      <c r="B36" s="673" t="s">
        <v>274</v>
      </c>
      <c r="C36" s="673"/>
      <c r="D36" s="673"/>
      <c r="E36" s="673"/>
      <c r="F36" s="673"/>
      <c r="G36" s="394">
        <v>634</v>
      </c>
      <c r="H36" s="394">
        <v>12503</v>
      </c>
      <c r="I36" s="389">
        <v>37</v>
      </c>
      <c r="J36" s="392">
        <v>37.12</v>
      </c>
    </row>
    <row r="37" spans="1:10" ht="12.75">
      <c r="A37" s="393" t="s">
        <v>249</v>
      </c>
      <c r="B37" s="673" t="s">
        <v>275</v>
      </c>
      <c r="C37" s="673"/>
      <c r="D37" s="673"/>
      <c r="E37" s="673"/>
      <c r="F37" s="673"/>
      <c r="G37" s="394" t="s">
        <v>276</v>
      </c>
      <c r="H37" s="394">
        <v>12504</v>
      </c>
      <c r="I37" s="389">
        <v>2209.9</v>
      </c>
      <c r="J37" s="392">
        <v>238.9</v>
      </c>
    </row>
    <row r="38" spans="1:10" ht="23.25" customHeight="1">
      <c r="A38" s="390" t="s">
        <v>277</v>
      </c>
      <c r="B38" s="674" t="s">
        <v>278</v>
      </c>
      <c r="C38" s="674"/>
      <c r="D38" s="674"/>
      <c r="E38" s="674"/>
      <c r="F38" s="674"/>
      <c r="G38" s="394"/>
      <c r="H38" s="394">
        <v>12600</v>
      </c>
      <c r="I38" s="389">
        <f>I33+I17+I13+I7</f>
        <v>11679.2</v>
      </c>
      <c r="J38" s="392">
        <f>J17+J13</f>
        <v>10289.46</v>
      </c>
    </row>
    <row r="39" spans="1:10" ht="20.25" customHeight="1">
      <c r="A39" s="397"/>
      <c r="B39" s="398" t="s">
        <v>279</v>
      </c>
      <c r="C39" s="399"/>
      <c r="D39" s="399"/>
      <c r="E39" s="399"/>
      <c r="F39" s="399"/>
      <c r="G39" s="399"/>
      <c r="H39" s="399"/>
      <c r="I39" s="400" t="s">
        <v>417</v>
      </c>
      <c r="J39" s="495" t="s">
        <v>417</v>
      </c>
    </row>
    <row r="40" spans="1:10" ht="18.75" customHeight="1">
      <c r="A40" s="401">
        <v>1</v>
      </c>
      <c r="B40" s="679" t="s">
        <v>280</v>
      </c>
      <c r="C40" s="679"/>
      <c r="D40" s="679"/>
      <c r="E40" s="679"/>
      <c r="F40" s="679"/>
      <c r="G40" s="396"/>
      <c r="H40" s="396">
        <v>14000</v>
      </c>
      <c r="I40" s="402">
        <v>4</v>
      </c>
      <c r="J40" s="392">
        <v>4</v>
      </c>
    </row>
    <row r="41" spans="1:10" ht="17.25" customHeight="1">
      <c r="A41" s="401">
        <v>2</v>
      </c>
      <c r="B41" s="679" t="s">
        <v>281</v>
      </c>
      <c r="C41" s="679"/>
      <c r="D41" s="679"/>
      <c r="E41" s="679"/>
      <c r="F41" s="679"/>
      <c r="G41" s="396"/>
      <c r="H41" s="396">
        <v>15000</v>
      </c>
      <c r="I41" s="402">
        <v>0</v>
      </c>
      <c r="J41" s="392">
        <v>0</v>
      </c>
    </row>
    <row r="42" spans="1:10" ht="18" customHeight="1">
      <c r="A42" s="403" t="s">
        <v>243</v>
      </c>
      <c r="B42" s="677" t="s">
        <v>282</v>
      </c>
      <c r="C42" s="677"/>
      <c r="D42" s="677"/>
      <c r="E42" s="677"/>
      <c r="F42" s="677"/>
      <c r="G42" s="396"/>
      <c r="H42" s="394">
        <v>15001</v>
      </c>
      <c r="I42" s="389">
        <f>J52</f>
        <v>0</v>
      </c>
      <c r="J42" s="392">
        <f>K52</f>
        <v>0</v>
      </c>
    </row>
    <row r="43" spans="1:12" ht="15.75" customHeight="1">
      <c r="A43" s="403"/>
      <c r="B43" s="680" t="s">
        <v>283</v>
      </c>
      <c r="C43" s="680"/>
      <c r="D43" s="680"/>
      <c r="E43" s="680"/>
      <c r="F43" s="680"/>
      <c r="G43" s="396"/>
      <c r="H43" s="394">
        <v>150011</v>
      </c>
      <c r="I43" s="389">
        <v>9431</v>
      </c>
      <c r="J43" s="392">
        <v>8905.17</v>
      </c>
      <c r="L43" s="70"/>
    </row>
    <row r="44" spans="1:10" ht="17.25" customHeight="1">
      <c r="A44" s="404" t="s">
        <v>245</v>
      </c>
      <c r="B44" s="677" t="s">
        <v>284</v>
      </c>
      <c r="C44" s="677"/>
      <c r="D44" s="677"/>
      <c r="E44" s="677"/>
      <c r="F44" s="677"/>
      <c r="G44" s="396"/>
      <c r="H44" s="394">
        <v>15002</v>
      </c>
      <c r="I44" s="389"/>
      <c r="J44" s="392"/>
    </row>
    <row r="45" spans="1:11" ht="18.75" customHeight="1" thickBot="1">
      <c r="A45" s="405"/>
      <c r="B45" s="681" t="s">
        <v>285</v>
      </c>
      <c r="C45" s="681"/>
      <c r="D45" s="681"/>
      <c r="E45" s="681"/>
      <c r="F45" s="681"/>
      <c r="G45" s="406"/>
      <c r="H45" s="407">
        <v>150021</v>
      </c>
      <c r="I45" s="408"/>
      <c r="J45" s="409"/>
      <c r="K45" s="2"/>
    </row>
    <row r="46" spans="1:10" ht="10.5" customHeight="1" thickTop="1">
      <c r="A46" s="410"/>
      <c r="B46" s="410"/>
      <c r="C46" s="410"/>
      <c r="D46" s="410"/>
      <c r="E46" s="410"/>
      <c r="F46" s="410"/>
      <c r="G46" s="410"/>
      <c r="H46" s="410"/>
      <c r="I46" s="376"/>
      <c r="J46" s="411"/>
    </row>
    <row r="47" spans="1:10" ht="16.5" customHeight="1">
      <c r="A47" s="335"/>
      <c r="B47" s="376" t="s">
        <v>214</v>
      </c>
      <c r="C47" s="376"/>
      <c r="F47" s="663" t="s">
        <v>159</v>
      </c>
      <c r="G47" s="663"/>
      <c r="J47" s="412"/>
    </row>
    <row r="48" spans="2:7" ht="18.75" customHeight="1">
      <c r="B48" s="376" t="s">
        <v>424</v>
      </c>
      <c r="C48" s="376"/>
      <c r="F48" s="663" t="s">
        <v>325</v>
      </c>
      <c r="G48" s="663"/>
    </row>
  </sheetData>
  <sheetProtection/>
  <mergeCells count="42">
    <mergeCell ref="F47:G47"/>
    <mergeCell ref="F48:G48"/>
    <mergeCell ref="B42:F42"/>
    <mergeCell ref="B43:F43"/>
    <mergeCell ref="B44:F44"/>
    <mergeCell ref="B45:F45"/>
    <mergeCell ref="B37:F37"/>
    <mergeCell ref="B38:F38"/>
    <mergeCell ref="B40:F40"/>
    <mergeCell ref="B41:F41"/>
    <mergeCell ref="B33:F33"/>
    <mergeCell ref="B34:F34"/>
    <mergeCell ref="B35:F35"/>
    <mergeCell ref="B36:F36"/>
    <mergeCell ref="B29:F29"/>
    <mergeCell ref="B30:F30"/>
    <mergeCell ref="B31:F31"/>
    <mergeCell ref="B32:F32"/>
    <mergeCell ref="B25:F25"/>
    <mergeCell ref="B26:F26"/>
    <mergeCell ref="B27:F27"/>
    <mergeCell ref="B28:F28"/>
    <mergeCell ref="B21:F21"/>
    <mergeCell ref="B22:F22"/>
    <mergeCell ref="B23:F23"/>
    <mergeCell ref="B24:F24"/>
    <mergeCell ref="B17:F17"/>
    <mergeCell ref="B18:F18"/>
    <mergeCell ref="B19:F19"/>
    <mergeCell ref="B20:F20"/>
    <mergeCell ref="B15:F15"/>
    <mergeCell ref="B16:F16"/>
    <mergeCell ref="B9:F9"/>
    <mergeCell ref="B10:F10"/>
    <mergeCell ref="B11:F11"/>
    <mergeCell ref="B12:F12"/>
    <mergeCell ref="A5:J5"/>
    <mergeCell ref="B6:F6"/>
    <mergeCell ref="B7:F7"/>
    <mergeCell ref="B8:F8"/>
    <mergeCell ref="B13:F13"/>
    <mergeCell ref="B14:F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D56" sqref="A1:D56"/>
    </sheetView>
  </sheetViews>
  <sheetFormatPr defaultColWidth="9.140625" defaultRowHeight="12.75"/>
  <cols>
    <col min="1" max="1" width="6.421875" style="337" customWidth="1"/>
    <col min="2" max="2" width="14.140625" style="337" customWidth="1"/>
    <col min="3" max="3" width="43.28125" style="337" customWidth="1"/>
    <col min="4" max="4" width="20.140625" style="337" customWidth="1"/>
  </cols>
  <sheetData>
    <row r="1" spans="2:7" ht="15">
      <c r="B1" s="336" t="s">
        <v>328</v>
      </c>
      <c r="G1" s="2"/>
    </row>
    <row r="2" spans="2:7" ht="12.75">
      <c r="B2" s="338" t="s">
        <v>329</v>
      </c>
      <c r="G2" s="2"/>
    </row>
    <row r="3" spans="2:4" ht="13.5" thickBot="1">
      <c r="B3" s="338"/>
      <c r="D3" s="140" t="s">
        <v>160</v>
      </c>
    </row>
    <row r="4" spans="1:4" ht="33.75" customHeight="1" thickTop="1">
      <c r="A4" s="413"/>
      <c r="B4" s="414"/>
      <c r="C4" s="415" t="s">
        <v>161</v>
      </c>
      <c r="D4" s="416" t="s">
        <v>162</v>
      </c>
    </row>
    <row r="5" spans="1:4" ht="12.75">
      <c r="A5" s="417">
        <v>1</v>
      </c>
      <c r="B5" s="418" t="s">
        <v>163</v>
      </c>
      <c r="C5" s="419" t="s">
        <v>164</v>
      </c>
      <c r="D5" s="420">
        <v>0</v>
      </c>
    </row>
    <row r="6" spans="1:4" ht="12.75">
      <c r="A6" s="417">
        <v>2</v>
      </c>
      <c r="B6" s="418" t="s">
        <v>163</v>
      </c>
      <c r="C6" s="419" t="s">
        <v>165</v>
      </c>
      <c r="D6" s="420">
        <v>0</v>
      </c>
    </row>
    <row r="7" spans="1:4" ht="12.75">
      <c r="A7" s="417">
        <v>3</v>
      </c>
      <c r="B7" s="418" t="s">
        <v>163</v>
      </c>
      <c r="C7" s="419" t="s">
        <v>166</v>
      </c>
      <c r="D7" s="420">
        <v>0</v>
      </c>
    </row>
    <row r="8" spans="1:4" ht="12.75">
      <c r="A8" s="417">
        <v>4</v>
      </c>
      <c r="B8" s="418" t="s">
        <v>163</v>
      </c>
      <c r="C8" s="419" t="s">
        <v>167</v>
      </c>
      <c r="D8" s="420">
        <v>0</v>
      </c>
    </row>
    <row r="9" spans="1:4" ht="12.75">
      <c r="A9" s="417">
        <v>5</v>
      </c>
      <c r="B9" s="418" t="s">
        <v>163</v>
      </c>
      <c r="C9" s="419" t="s">
        <v>168</v>
      </c>
      <c r="D9" s="420">
        <v>0</v>
      </c>
    </row>
    <row r="10" spans="1:4" ht="12.75">
      <c r="A10" s="417">
        <v>6</v>
      </c>
      <c r="B10" s="418" t="s">
        <v>163</v>
      </c>
      <c r="C10" s="419" t="s">
        <v>169</v>
      </c>
      <c r="D10" s="420">
        <v>0</v>
      </c>
    </row>
    <row r="11" spans="1:4" ht="12.75">
      <c r="A11" s="417">
        <v>7</v>
      </c>
      <c r="B11" s="418" t="s">
        <v>163</v>
      </c>
      <c r="C11" s="419" t="s">
        <v>170</v>
      </c>
      <c r="D11" s="420">
        <v>0</v>
      </c>
    </row>
    <row r="12" spans="1:4" ht="12.75">
      <c r="A12" s="417">
        <v>8</v>
      </c>
      <c r="B12" s="418" t="s">
        <v>163</v>
      </c>
      <c r="C12" s="419" t="s">
        <v>171</v>
      </c>
      <c r="D12" s="420">
        <v>0</v>
      </c>
    </row>
    <row r="13" spans="1:4" ht="12.75">
      <c r="A13" s="421" t="s">
        <v>3</v>
      </c>
      <c r="B13" s="418"/>
      <c r="C13" s="418" t="s">
        <v>172</v>
      </c>
      <c r="D13" s="420">
        <v>0</v>
      </c>
    </row>
    <row r="14" spans="1:4" ht="12.75">
      <c r="A14" s="417">
        <v>9</v>
      </c>
      <c r="B14" s="418" t="s">
        <v>173</v>
      </c>
      <c r="C14" s="419" t="s">
        <v>174</v>
      </c>
      <c r="D14" s="420">
        <v>0</v>
      </c>
    </row>
    <row r="15" spans="1:4" ht="12.75">
      <c r="A15" s="417">
        <v>10</v>
      </c>
      <c r="B15" s="418" t="s">
        <v>173</v>
      </c>
      <c r="C15" s="419" t="s">
        <v>175</v>
      </c>
      <c r="D15" s="420">
        <v>0</v>
      </c>
    </row>
    <row r="16" spans="1:4" ht="12.75">
      <c r="A16" s="417">
        <v>11</v>
      </c>
      <c r="B16" s="418" t="s">
        <v>173</v>
      </c>
      <c r="C16" s="419" t="s">
        <v>176</v>
      </c>
      <c r="D16" s="420">
        <v>0</v>
      </c>
    </row>
    <row r="17" spans="1:4" ht="12.75">
      <c r="A17" s="421" t="s">
        <v>4</v>
      </c>
      <c r="B17" s="418"/>
      <c r="C17" s="418" t="s">
        <v>177</v>
      </c>
      <c r="D17" s="420">
        <v>0</v>
      </c>
    </row>
    <row r="18" spans="1:4" ht="12.75">
      <c r="A18" s="417">
        <v>12</v>
      </c>
      <c r="B18" s="418" t="s">
        <v>178</v>
      </c>
      <c r="C18" s="419" t="s">
        <v>179</v>
      </c>
      <c r="D18" s="420">
        <v>0</v>
      </c>
    </row>
    <row r="19" spans="1:4" ht="12.75">
      <c r="A19" s="417">
        <v>13</v>
      </c>
      <c r="B19" s="418" t="s">
        <v>178</v>
      </c>
      <c r="C19" s="418" t="s">
        <v>180</v>
      </c>
      <c r="D19" s="420">
        <v>0</v>
      </c>
    </row>
    <row r="20" spans="1:4" ht="12.75">
      <c r="A20" s="417">
        <v>14</v>
      </c>
      <c r="B20" s="418" t="s">
        <v>178</v>
      </c>
      <c r="C20" s="419" t="s">
        <v>181</v>
      </c>
      <c r="D20" s="420">
        <v>0</v>
      </c>
    </row>
    <row r="21" spans="1:4" ht="12.75">
      <c r="A21" s="417">
        <v>15</v>
      </c>
      <c r="B21" s="418" t="s">
        <v>178</v>
      </c>
      <c r="C21" s="419" t="s">
        <v>182</v>
      </c>
      <c r="D21" s="420">
        <v>0</v>
      </c>
    </row>
    <row r="22" spans="1:4" ht="12.75">
      <c r="A22" s="417">
        <v>16</v>
      </c>
      <c r="B22" s="418" t="s">
        <v>178</v>
      </c>
      <c r="C22" s="419" t="s">
        <v>183</v>
      </c>
      <c r="D22" s="420">
        <v>0</v>
      </c>
    </row>
    <row r="23" spans="1:4" ht="12.75">
      <c r="A23" s="417">
        <v>17</v>
      </c>
      <c r="B23" s="418" t="s">
        <v>178</v>
      </c>
      <c r="C23" s="419" t="s">
        <v>184</v>
      </c>
      <c r="D23" s="420">
        <v>0</v>
      </c>
    </row>
    <row r="24" spans="1:4" ht="12.75">
      <c r="A24" s="417">
        <v>18</v>
      </c>
      <c r="B24" s="418" t="s">
        <v>178</v>
      </c>
      <c r="C24" s="419" t="s">
        <v>185</v>
      </c>
      <c r="D24" s="420">
        <v>0</v>
      </c>
    </row>
    <row r="25" spans="1:4" ht="12.75">
      <c r="A25" s="417">
        <v>19</v>
      </c>
      <c r="B25" s="418" t="s">
        <v>178</v>
      </c>
      <c r="C25" s="419" t="s">
        <v>186</v>
      </c>
      <c r="D25" s="420">
        <v>0</v>
      </c>
    </row>
    <row r="26" spans="1:4" ht="12.75">
      <c r="A26" s="421" t="s">
        <v>37</v>
      </c>
      <c r="B26" s="418"/>
      <c r="C26" s="418" t="s">
        <v>187</v>
      </c>
      <c r="D26" s="420">
        <v>0</v>
      </c>
    </row>
    <row r="27" spans="1:4" ht="12.75">
      <c r="A27" s="417">
        <v>20</v>
      </c>
      <c r="B27" s="418" t="s">
        <v>188</v>
      </c>
      <c r="C27" s="419" t="s">
        <v>189</v>
      </c>
      <c r="D27" s="420">
        <v>0</v>
      </c>
    </row>
    <row r="28" spans="1:4" ht="12.75">
      <c r="A28" s="417">
        <v>21</v>
      </c>
      <c r="B28" s="418" t="s">
        <v>188</v>
      </c>
      <c r="C28" s="419" t="s">
        <v>190</v>
      </c>
      <c r="D28" s="420">
        <v>0</v>
      </c>
    </row>
    <row r="29" spans="1:4" ht="12.75">
      <c r="A29" s="417">
        <v>22</v>
      </c>
      <c r="B29" s="418" t="s">
        <v>188</v>
      </c>
      <c r="C29" s="419" t="s">
        <v>191</v>
      </c>
      <c r="D29" s="420">
        <v>0</v>
      </c>
    </row>
    <row r="30" spans="1:4" ht="12.75">
      <c r="A30" s="417">
        <v>23</v>
      </c>
      <c r="B30" s="418" t="s">
        <v>188</v>
      </c>
      <c r="C30" s="419" t="s">
        <v>192</v>
      </c>
      <c r="D30" s="420">
        <v>0</v>
      </c>
    </row>
    <row r="31" spans="1:4" ht="12.75">
      <c r="A31" s="421" t="s">
        <v>148</v>
      </c>
      <c r="B31" s="418"/>
      <c r="C31" s="418" t="s">
        <v>193</v>
      </c>
      <c r="D31" s="420">
        <v>0</v>
      </c>
    </row>
    <row r="32" spans="1:4" ht="12.75">
      <c r="A32" s="417">
        <v>24</v>
      </c>
      <c r="B32" s="418" t="s">
        <v>194</v>
      </c>
      <c r="C32" s="419" t="s">
        <v>195</v>
      </c>
      <c r="D32" s="420">
        <v>0</v>
      </c>
    </row>
    <row r="33" spans="1:4" ht="12.75">
      <c r="A33" s="417">
        <v>25</v>
      </c>
      <c r="B33" s="418" t="s">
        <v>194</v>
      </c>
      <c r="C33" s="419" t="s">
        <v>196</v>
      </c>
      <c r="D33" s="420">
        <v>0</v>
      </c>
    </row>
    <row r="34" spans="1:4" ht="12.75">
      <c r="A34" s="417">
        <v>26</v>
      </c>
      <c r="B34" s="418" t="s">
        <v>194</v>
      </c>
      <c r="C34" s="419" t="s">
        <v>197</v>
      </c>
      <c r="D34" s="420">
        <v>0</v>
      </c>
    </row>
    <row r="35" spans="1:4" ht="12.75">
      <c r="A35" s="417">
        <v>27</v>
      </c>
      <c r="B35" s="418" t="s">
        <v>194</v>
      </c>
      <c r="C35" s="419" t="s">
        <v>198</v>
      </c>
      <c r="D35" s="420">
        <v>0</v>
      </c>
    </row>
    <row r="36" spans="1:4" ht="12.75">
      <c r="A36" s="417">
        <v>28</v>
      </c>
      <c r="B36" s="418" t="s">
        <v>194</v>
      </c>
      <c r="C36" s="419" t="s">
        <v>199</v>
      </c>
      <c r="D36" s="420">
        <v>0</v>
      </c>
    </row>
    <row r="37" spans="1:4" ht="12.75">
      <c r="A37" s="417">
        <v>29</v>
      </c>
      <c r="B37" s="418" t="s">
        <v>194</v>
      </c>
      <c r="C37" s="419" t="s">
        <v>200</v>
      </c>
      <c r="D37" s="420">
        <v>0</v>
      </c>
    </row>
    <row r="38" spans="1:4" ht="12.75">
      <c r="A38" s="417">
        <v>30</v>
      </c>
      <c r="B38" s="418" t="s">
        <v>194</v>
      </c>
      <c r="C38" s="419" t="s">
        <v>201</v>
      </c>
      <c r="D38" s="420">
        <v>0</v>
      </c>
    </row>
    <row r="39" spans="1:4" ht="12.75">
      <c r="A39" s="417">
        <v>31</v>
      </c>
      <c r="B39" s="418" t="s">
        <v>194</v>
      </c>
      <c r="C39" s="419" t="s">
        <v>202</v>
      </c>
      <c r="D39" s="420">
        <v>0</v>
      </c>
    </row>
    <row r="40" spans="1:4" ht="12.75">
      <c r="A40" s="417">
        <v>32</v>
      </c>
      <c r="B40" s="418" t="s">
        <v>194</v>
      </c>
      <c r="C40" s="419" t="s">
        <v>203</v>
      </c>
      <c r="D40" s="420">
        <v>0</v>
      </c>
    </row>
    <row r="41" spans="1:4" ht="12.75">
      <c r="A41" s="417">
        <v>33</v>
      </c>
      <c r="B41" s="418" t="s">
        <v>194</v>
      </c>
      <c r="C41" s="419" t="s">
        <v>204</v>
      </c>
      <c r="D41" s="420">
        <v>0</v>
      </c>
    </row>
    <row r="42" spans="1:4" ht="12.75">
      <c r="A42" s="417">
        <v>34</v>
      </c>
      <c r="B42" s="418" t="s">
        <v>194</v>
      </c>
      <c r="C42" s="419" t="s">
        <v>205</v>
      </c>
      <c r="D42" s="420">
        <v>0</v>
      </c>
    </row>
    <row r="43" spans="1:4" ht="12.75">
      <c r="A43" s="421" t="s">
        <v>149</v>
      </c>
      <c r="B43" s="422"/>
      <c r="C43" s="418" t="s">
        <v>206</v>
      </c>
      <c r="D43" s="420">
        <v>0</v>
      </c>
    </row>
    <row r="44" spans="1:4" ht="13.5" thickBot="1">
      <c r="A44" s="423"/>
      <c r="B44" s="424"/>
      <c r="C44" s="425" t="s">
        <v>207</v>
      </c>
      <c r="D44" s="426">
        <v>0</v>
      </c>
    </row>
    <row r="45" ht="14.25" thickBot="1" thickTop="1"/>
    <row r="46" spans="1:4" ht="18.75" customHeight="1" thickTop="1">
      <c r="A46" s="413"/>
      <c r="B46" s="415" t="s">
        <v>418</v>
      </c>
      <c r="C46" s="414"/>
      <c r="D46" s="427" t="s">
        <v>208</v>
      </c>
    </row>
    <row r="47" spans="1:4" ht="12.75">
      <c r="A47" s="417"/>
      <c r="B47" s="422" t="s">
        <v>209</v>
      </c>
      <c r="C47" s="422"/>
      <c r="D47" s="428"/>
    </row>
    <row r="48" spans="1:4" ht="12.75">
      <c r="A48" s="417"/>
      <c r="B48" s="422" t="s">
        <v>210</v>
      </c>
      <c r="C48" s="422"/>
      <c r="D48" s="428"/>
    </row>
    <row r="49" spans="1:4" ht="12.75">
      <c r="A49" s="417"/>
      <c r="B49" s="422" t="s">
        <v>211</v>
      </c>
      <c r="C49" s="422"/>
      <c r="D49" s="428"/>
    </row>
    <row r="50" spans="1:4" ht="12.75">
      <c r="A50" s="417"/>
      <c r="B50" s="422" t="s">
        <v>212</v>
      </c>
      <c r="C50" s="422"/>
      <c r="D50" s="428">
        <v>1</v>
      </c>
    </row>
    <row r="51" spans="1:4" ht="12.75">
      <c r="A51" s="417"/>
      <c r="B51" s="419" t="s">
        <v>213</v>
      </c>
      <c r="C51" s="422"/>
      <c r="D51" s="428">
        <v>3</v>
      </c>
    </row>
    <row r="52" spans="1:5" ht="13.5" thickBot="1">
      <c r="A52" s="423"/>
      <c r="B52" s="425"/>
      <c r="C52" s="425" t="s">
        <v>136</v>
      </c>
      <c r="D52" s="429">
        <v>4</v>
      </c>
      <c r="E52" s="2"/>
    </row>
    <row r="53" spans="2:4" ht="9.75" customHeight="1" thickTop="1">
      <c r="B53" s="430"/>
      <c r="C53" s="430"/>
      <c r="D53" s="430"/>
    </row>
    <row r="54" spans="2:4" ht="12.75" hidden="1">
      <c r="B54" s="431"/>
      <c r="C54" s="430"/>
      <c r="D54" s="430"/>
    </row>
    <row r="55" spans="3:6" ht="12.75">
      <c r="C55" s="140" t="s">
        <v>214</v>
      </c>
      <c r="D55" s="140" t="s">
        <v>326</v>
      </c>
      <c r="F55" s="2"/>
    </row>
    <row r="56" spans="3:4" ht="25.5" customHeight="1">
      <c r="C56" s="335" t="s">
        <v>427</v>
      </c>
      <c r="D56" s="335" t="s">
        <v>324</v>
      </c>
    </row>
    <row r="57" ht="12.75">
      <c r="B57" s="1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1">
      <selection activeCell="J107" sqref="A1:J107"/>
    </sheetView>
  </sheetViews>
  <sheetFormatPr defaultColWidth="9.140625" defaultRowHeight="12.75"/>
  <cols>
    <col min="1" max="1" width="4.8515625" style="2" customWidth="1"/>
    <col min="2" max="2" width="24.140625" style="0" customWidth="1"/>
    <col min="3" max="3" width="14.140625" style="0" customWidth="1"/>
    <col min="6" max="7" width="12.7109375" style="0" customWidth="1"/>
    <col min="8" max="8" width="9.8515625" style="0" customWidth="1"/>
    <col min="9" max="9" width="9.7109375" style="0" customWidth="1"/>
    <col min="10" max="10" width="14.421875" style="0" customWidth="1"/>
  </cols>
  <sheetData>
    <row r="1" spans="1:10" s="337" customFormat="1" ht="20.25">
      <c r="A1" s="531"/>
      <c r="B1" s="524" t="s">
        <v>721</v>
      </c>
      <c r="C1" s="524"/>
      <c r="D1" s="524"/>
      <c r="E1" s="524"/>
      <c r="F1" s="524"/>
      <c r="G1" s="524"/>
      <c r="H1" s="524"/>
      <c r="I1" s="524"/>
      <c r="J1" s="524"/>
    </row>
    <row r="2" spans="1:10" s="337" customFormat="1" ht="20.25">
      <c r="A2" s="531"/>
      <c r="B2" s="524" t="s">
        <v>722</v>
      </c>
      <c r="C2" s="524"/>
      <c r="D2" s="524"/>
      <c r="E2" s="524"/>
      <c r="F2" s="524"/>
      <c r="G2" s="524"/>
      <c r="H2" s="524"/>
      <c r="I2" s="524"/>
      <c r="J2" s="524"/>
    </row>
    <row r="3" spans="1:10" s="337" customFormat="1" ht="17.25">
      <c r="A3" s="531"/>
      <c r="B3" s="525" t="s">
        <v>759</v>
      </c>
      <c r="C3" s="525"/>
      <c r="D3" s="525"/>
      <c r="E3" s="525"/>
      <c r="F3" s="525"/>
      <c r="G3" s="525"/>
      <c r="H3" s="525" t="s">
        <v>760</v>
      </c>
      <c r="I3" s="525"/>
      <c r="J3" s="525"/>
    </row>
    <row r="4" spans="1:10" s="337" customFormat="1" ht="17.25">
      <c r="A4" s="531"/>
      <c r="B4" s="525" t="s">
        <v>723</v>
      </c>
      <c r="C4" s="525" t="s">
        <v>724</v>
      </c>
      <c r="D4" s="525"/>
      <c r="E4" s="525"/>
      <c r="F4" s="525"/>
      <c r="G4" s="682" t="s">
        <v>725</v>
      </c>
      <c r="H4" s="683"/>
      <c r="I4" s="683"/>
      <c r="J4" s="525"/>
    </row>
    <row r="5" spans="1:10" s="337" customFormat="1" ht="15" thickBot="1">
      <c r="A5" s="531"/>
      <c r="B5" s="526" t="s">
        <v>726</v>
      </c>
      <c r="C5" s="527"/>
      <c r="D5" s="527"/>
      <c r="E5" s="527"/>
      <c r="F5" s="527"/>
      <c r="G5" s="527"/>
      <c r="H5" s="527"/>
      <c r="I5" s="528" t="s">
        <v>727</v>
      </c>
      <c r="J5" s="519"/>
    </row>
    <row r="6" spans="1:10" s="337" customFormat="1" ht="15" thickTop="1">
      <c r="A6" s="553" t="s">
        <v>454</v>
      </c>
      <c r="B6" s="554" t="s">
        <v>728</v>
      </c>
      <c r="C6" s="554" t="s">
        <v>729</v>
      </c>
      <c r="D6" s="555" t="s">
        <v>730</v>
      </c>
      <c r="E6" s="555"/>
      <c r="F6" s="555"/>
      <c r="G6" s="554" t="s">
        <v>731</v>
      </c>
      <c r="H6" s="554" t="s">
        <v>732</v>
      </c>
      <c r="I6" s="554" t="s">
        <v>732</v>
      </c>
      <c r="J6" s="556" t="s">
        <v>733</v>
      </c>
    </row>
    <row r="7" spans="1:10" s="337" customFormat="1" ht="57.75" thickBot="1">
      <c r="A7" s="557"/>
      <c r="B7" s="558" t="s">
        <v>734</v>
      </c>
      <c r="C7" s="533" t="s">
        <v>735</v>
      </c>
      <c r="D7" s="559" t="s">
        <v>736</v>
      </c>
      <c r="E7" s="559" t="s">
        <v>737</v>
      </c>
      <c r="F7" s="559" t="s">
        <v>738</v>
      </c>
      <c r="G7" s="533" t="s">
        <v>739</v>
      </c>
      <c r="H7" s="533" t="s">
        <v>740</v>
      </c>
      <c r="I7" s="533" t="s">
        <v>741</v>
      </c>
      <c r="J7" s="534" t="s">
        <v>742</v>
      </c>
    </row>
    <row r="8" spans="1:10" s="337" customFormat="1" ht="15" thickTop="1">
      <c r="A8" s="560">
        <v>1</v>
      </c>
      <c r="B8" s="561">
        <v>2</v>
      </c>
      <c r="C8" s="561" t="s">
        <v>743</v>
      </c>
      <c r="D8" s="561" t="s">
        <v>744</v>
      </c>
      <c r="E8" s="561" t="s">
        <v>745</v>
      </c>
      <c r="F8" s="561" t="s">
        <v>746</v>
      </c>
      <c r="G8" s="561" t="s">
        <v>747</v>
      </c>
      <c r="H8" s="561" t="s">
        <v>748</v>
      </c>
      <c r="I8" s="561" t="s">
        <v>749</v>
      </c>
      <c r="J8" s="562" t="s">
        <v>750</v>
      </c>
    </row>
    <row r="9" spans="1:10" s="337" customFormat="1" ht="14.25">
      <c r="A9" s="563" t="s">
        <v>126</v>
      </c>
      <c r="B9" s="564" t="s">
        <v>420</v>
      </c>
      <c r="C9" s="565"/>
      <c r="D9" s="565"/>
      <c r="E9" s="566"/>
      <c r="F9" s="567"/>
      <c r="G9" s="568"/>
      <c r="H9" s="566"/>
      <c r="I9" s="565"/>
      <c r="J9" s="569"/>
    </row>
    <row r="10" spans="1:10" s="337" customFormat="1" ht="14.25">
      <c r="A10" s="570">
        <v>1</v>
      </c>
      <c r="B10" s="571" t="s">
        <v>544</v>
      </c>
      <c r="C10" s="572">
        <v>744700</v>
      </c>
      <c r="D10" s="573"/>
      <c r="E10" s="573"/>
      <c r="F10" s="572">
        <v>744700</v>
      </c>
      <c r="G10" s="574"/>
      <c r="H10" s="573"/>
      <c r="I10" s="573"/>
      <c r="J10" s="569"/>
    </row>
    <row r="11" spans="1:10" s="337" customFormat="1" ht="14.25">
      <c r="A11" s="570">
        <v>2</v>
      </c>
      <c r="B11" s="571" t="s">
        <v>547</v>
      </c>
      <c r="C11" s="572">
        <v>114565</v>
      </c>
      <c r="D11" s="573"/>
      <c r="E11" s="573"/>
      <c r="F11" s="572">
        <v>114565</v>
      </c>
      <c r="G11" s="574"/>
      <c r="H11" s="573"/>
      <c r="I11" s="573"/>
      <c r="J11" s="569"/>
    </row>
    <row r="12" spans="1:10" s="337" customFormat="1" ht="14.25">
      <c r="A12" s="570">
        <v>3</v>
      </c>
      <c r="B12" s="571" t="s">
        <v>549</v>
      </c>
      <c r="C12" s="572">
        <v>103125</v>
      </c>
      <c r="D12" s="573"/>
      <c r="E12" s="573"/>
      <c r="F12" s="572">
        <v>103125</v>
      </c>
      <c r="G12" s="574"/>
      <c r="H12" s="573"/>
      <c r="I12" s="573"/>
      <c r="J12" s="569"/>
    </row>
    <row r="13" spans="1:10" s="337" customFormat="1" ht="14.25">
      <c r="A13" s="570">
        <v>4</v>
      </c>
      <c r="B13" s="571" t="s">
        <v>551</v>
      </c>
      <c r="C13" s="572">
        <v>55000</v>
      </c>
      <c r="D13" s="573"/>
      <c r="E13" s="573"/>
      <c r="F13" s="572">
        <v>55000</v>
      </c>
      <c r="G13" s="574"/>
      <c r="H13" s="573"/>
      <c r="I13" s="573"/>
      <c r="J13" s="569"/>
    </row>
    <row r="14" spans="1:10" s="337" customFormat="1" ht="14.25">
      <c r="A14" s="570">
        <v>5</v>
      </c>
      <c r="B14" s="571" t="s">
        <v>553</v>
      </c>
      <c r="C14" s="572">
        <v>107500</v>
      </c>
      <c r="D14" s="573"/>
      <c r="E14" s="573"/>
      <c r="F14" s="572">
        <v>107500</v>
      </c>
      <c r="G14" s="574"/>
      <c r="H14" s="573"/>
      <c r="I14" s="573"/>
      <c r="J14" s="569"/>
    </row>
    <row r="15" spans="1:10" s="337" customFormat="1" ht="14.25">
      <c r="A15" s="570">
        <v>6</v>
      </c>
      <c r="B15" s="571" t="s">
        <v>555</v>
      </c>
      <c r="C15" s="572">
        <v>48000</v>
      </c>
      <c r="D15" s="573"/>
      <c r="E15" s="573"/>
      <c r="F15" s="572">
        <v>48000</v>
      </c>
      <c r="G15" s="574"/>
      <c r="H15" s="573"/>
      <c r="I15" s="573"/>
      <c r="J15" s="569"/>
    </row>
    <row r="16" spans="1:10" s="337" customFormat="1" ht="14.25">
      <c r="A16" s="570">
        <v>7</v>
      </c>
      <c r="B16" s="571" t="s">
        <v>557</v>
      </c>
      <c r="C16" s="572">
        <v>27900</v>
      </c>
      <c r="D16" s="573"/>
      <c r="E16" s="573"/>
      <c r="F16" s="572">
        <v>27900</v>
      </c>
      <c r="G16" s="574"/>
      <c r="H16" s="573"/>
      <c r="I16" s="573"/>
      <c r="J16" s="569"/>
    </row>
    <row r="17" spans="1:10" s="337" customFormat="1" ht="14.25">
      <c r="A17" s="570">
        <v>8</v>
      </c>
      <c r="B17" s="571" t="s">
        <v>559</v>
      </c>
      <c r="C17" s="572">
        <v>7865</v>
      </c>
      <c r="D17" s="573"/>
      <c r="E17" s="573"/>
      <c r="F17" s="572">
        <v>7865</v>
      </c>
      <c r="G17" s="574"/>
      <c r="H17" s="573"/>
      <c r="I17" s="573"/>
      <c r="J17" s="569"/>
    </row>
    <row r="18" spans="1:10" s="337" customFormat="1" ht="14.25">
      <c r="A18" s="570">
        <v>9</v>
      </c>
      <c r="B18" s="571" t="s">
        <v>561</v>
      </c>
      <c r="C18" s="572">
        <v>3855</v>
      </c>
      <c r="D18" s="573"/>
      <c r="E18" s="573"/>
      <c r="F18" s="572">
        <v>3855</v>
      </c>
      <c r="G18" s="574"/>
      <c r="H18" s="573"/>
      <c r="I18" s="573"/>
      <c r="J18" s="569"/>
    </row>
    <row r="19" spans="1:10" s="337" customFormat="1" ht="14.25">
      <c r="A19" s="570">
        <v>10</v>
      </c>
      <c r="B19" s="539" t="s">
        <v>563</v>
      </c>
      <c r="C19" s="540">
        <v>34050</v>
      </c>
      <c r="D19" s="575"/>
      <c r="E19" s="575"/>
      <c r="F19" s="540">
        <v>34050</v>
      </c>
      <c r="G19" s="576"/>
      <c r="H19" s="575"/>
      <c r="I19" s="575"/>
      <c r="J19" s="577"/>
    </row>
    <row r="20" spans="1:10" s="337" customFormat="1" ht="14.25">
      <c r="A20" s="578"/>
      <c r="B20" s="579" t="s">
        <v>751</v>
      </c>
      <c r="C20" s="580">
        <f>SUM(C10:C19)</f>
        <v>1246560</v>
      </c>
      <c r="D20" s="581"/>
      <c r="E20" s="581"/>
      <c r="F20" s="581">
        <f>SUM(F10:F19)</f>
        <v>1246560</v>
      </c>
      <c r="G20" s="582"/>
      <c r="H20" s="581"/>
      <c r="I20" s="581"/>
      <c r="J20" s="583"/>
    </row>
    <row r="21" spans="1:10" s="337" customFormat="1" ht="14.25">
      <c r="A21" s="584" t="s">
        <v>127</v>
      </c>
      <c r="B21" s="585" t="s">
        <v>419</v>
      </c>
      <c r="C21" s="586"/>
      <c r="D21" s="587"/>
      <c r="E21" s="587"/>
      <c r="F21" s="587"/>
      <c r="G21" s="588"/>
      <c r="H21" s="587"/>
      <c r="I21" s="587"/>
      <c r="J21" s="589"/>
    </row>
    <row r="22" spans="1:10" s="337" customFormat="1" ht="14.25">
      <c r="A22" s="570">
        <v>1</v>
      </c>
      <c r="B22" s="571" t="s">
        <v>567</v>
      </c>
      <c r="C22" s="590">
        <v>114333</v>
      </c>
      <c r="D22" s="573"/>
      <c r="E22" s="573"/>
      <c r="F22" s="590">
        <v>114333</v>
      </c>
      <c r="G22" s="574"/>
      <c r="H22" s="573"/>
      <c r="I22" s="573"/>
      <c r="J22" s="569"/>
    </row>
    <row r="23" spans="1:10" s="337" customFormat="1" ht="14.25">
      <c r="A23" s="570">
        <v>2</v>
      </c>
      <c r="B23" s="571" t="s">
        <v>569</v>
      </c>
      <c r="C23" s="590">
        <v>4317</v>
      </c>
      <c r="D23" s="573"/>
      <c r="E23" s="573"/>
      <c r="F23" s="590">
        <v>4317</v>
      </c>
      <c r="G23" s="574"/>
      <c r="H23" s="573"/>
      <c r="I23" s="573"/>
      <c r="J23" s="569"/>
    </row>
    <row r="24" spans="1:10" s="337" customFormat="1" ht="14.25">
      <c r="A24" s="570">
        <v>3</v>
      </c>
      <c r="B24" s="571" t="s">
        <v>571</v>
      </c>
      <c r="C24" s="590">
        <v>3733</v>
      </c>
      <c r="D24" s="573"/>
      <c r="E24" s="573"/>
      <c r="F24" s="590">
        <v>3733</v>
      </c>
      <c r="G24" s="574"/>
      <c r="H24" s="573"/>
      <c r="I24" s="573"/>
      <c r="J24" s="569"/>
    </row>
    <row r="25" spans="1:10" s="337" customFormat="1" ht="14.25">
      <c r="A25" s="570">
        <v>4</v>
      </c>
      <c r="B25" s="571" t="s">
        <v>573</v>
      </c>
      <c r="C25" s="590">
        <v>7417</v>
      </c>
      <c r="D25" s="573"/>
      <c r="E25" s="573"/>
      <c r="F25" s="590">
        <v>7417</v>
      </c>
      <c r="G25" s="574"/>
      <c r="H25" s="573"/>
      <c r="I25" s="573"/>
      <c r="J25" s="569"/>
    </row>
    <row r="26" spans="1:10" s="337" customFormat="1" ht="14.25">
      <c r="A26" s="570">
        <v>5</v>
      </c>
      <c r="B26" s="571" t="s">
        <v>575</v>
      </c>
      <c r="C26" s="590">
        <v>1167</v>
      </c>
      <c r="D26" s="573"/>
      <c r="E26" s="573"/>
      <c r="F26" s="590">
        <v>1167</v>
      </c>
      <c r="G26" s="574"/>
      <c r="H26" s="573"/>
      <c r="I26" s="573"/>
      <c r="J26" s="569"/>
    </row>
    <row r="27" spans="1:10" s="337" customFormat="1" ht="14.25">
      <c r="A27" s="591">
        <v>6</v>
      </c>
      <c r="B27" s="539" t="s">
        <v>577</v>
      </c>
      <c r="C27" s="592">
        <v>9333</v>
      </c>
      <c r="D27" s="575"/>
      <c r="E27" s="575"/>
      <c r="F27" s="592">
        <v>9333</v>
      </c>
      <c r="G27" s="576"/>
      <c r="H27" s="575"/>
      <c r="I27" s="575"/>
      <c r="J27" s="577"/>
    </row>
    <row r="28" spans="1:10" s="529" customFormat="1" ht="14.25">
      <c r="A28" s="578"/>
      <c r="B28" s="535" t="s">
        <v>761</v>
      </c>
      <c r="C28" s="536">
        <f>SUM(C22:C27)</f>
        <v>140300</v>
      </c>
      <c r="D28" s="581"/>
      <c r="E28" s="581"/>
      <c r="F28" s="581">
        <f>SUM(F22:F27)</f>
        <v>140300</v>
      </c>
      <c r="G28" s="582"/>
      <c r="H28" s="581"/>
      <c r="I28" s="581"/>
      <c r="J28" s="583"/>
    </row>
    <row r="29" spans="1:10" s="337" customFormat="1" ht="14.25">
      <c r="A29" s="584" t="s">
        <v>141</v>
      </c>
      <c r="B29" s="537" t="s">
        <v>752</v>
      </c>
      <c r="C29" s="538"/>
      <c r="D29" s="587"/>
      <c r="E29" s="587"/>
      <c r="F29" s="587"/>
      <c r="G29" s="593"/>
      <c r="H29" s="587"/>
      <c r="I29" s="587"/>
      <c r="J29" s="589"/>
    </row>
    <row r="30" spans="1:10" s="337" customFormat="1" ht="14.25">
      <c r="A30" s="591">
        <v>1</v>
      </c>
      <c r="B30" s="539" t="s">
        <v>581</v>
      </c>
      <c r="C30" s="540">
        <v>940168</v>
      </c>
      <c r="D30" s="575"/>
      <c r="E30" s="575"/>
      <c r="F30" s="575">
        <v>940168</v>
      </c>
      <c r="G30" s="576"/>
      <c r="H30" s="575"/>
      <c r="I30" s="575"/>
      <c r="J30" s="577"/>
    </row>
    <row r="31" spans="1:10" s="529" customFormat="1" ht="14.25">
      <c r="A31" s="578"/>
      <c r="B31" s="535" t="s">
        <v>753</v>
      </c>
      <c r="C31" s="536">
        <f>SUM(C30)</f>
        <v>940168</v>
      </c>
      <c r="D31" s="581"/>
      <c r="E31" s="581"/>
      <c r="F31" s="581">
        <f>SUM(F30)</f>
        <v>940168</v>
      </c>
      <c r="G31" s="582"/>
      <c r="H31" s="581"/>
      <c r="I31" s="581"/>
      <c r="J31" s="583"/>
    </row>
    <row r="32" spans="1:10" s="337" customFormat="1" ht="14.25">
      <c r="A32" s="584" t="s">
        <v>142</v>
      </c>
      <c r="B32" s="585" t="s">
        <v>763</v>
      </c>
      <c r="C32" s="586"/>
      <c r="D32" s="587"/>
      <c r="E32" s="587"/>
      <c r="F32" s="587"/>
      <c r="G32" s="588"/>
      <c r="H32" s="587"/>
      <c r="I32" s="587"/>
      <c r="J32" s="589"/>
    </row>
    <row r="33" spans="1:10" s="337" customFormat="1" ht="14.25">
      <c r="A33" s="570">
        <v>1</v>
      </c>
      <c r="B33" s="571" t="s">
        <v>585</v>
      </c>
      <c r="C33" s="572">
        <v>1509804</v>
      </c>
      <c r="D33" s="573"/>
      <c r="E33" s="573"/>
      <c r="F33" s="572">
        <v>1509804</v>
      </c>
      <c r="G33" s="594"/>
      <c r="H33" s="573"/>
      <c r="I33" s="573"/>
      <c r="J33" s="569"/>
    </row>
    <row r="34" spans="1:10" s="337" customFormat="1" ht="14.25">
      <c r="A34" s="570">
        <v>2</v>
      </c>
      <c r="B34" s="571" t="s">
        <v>587</v>
      </c>
      <c r="C34" s="572">
        <v>1072512</v>
      </c>
      <c r="D34" s="573"/>
      <c r="E34" s="573"/>
      <c r="F34" s="572">
        <v>1072512</v>
      </c>
      <c r="G34" s="594"/>
      <c r="H34" s="573"/>
      <c r="I34" s="573"/>
      <c r="J34" s="569"/>
    </row>
    <row r="35" spans="1:10" s="337" customFormat="1" ht="14.25">
      <c r="A35" s="570">
        <v>3</v>
      </c>
      <c r="B35" s="571" t="s">
        <v>589</v>
      </c>
      <c r="C35" s="572">
        <v>33113</v>
      </c>
      <c r="D35" s="573"/>
      <c r="E35" s="573"/>
      <c r="F35" s="572">
        <v>33113</v>
      </c>
      <c r="G35" s="594"/>
      <c r="H35" s="573"/>
      <c r="I35" s="573"/>
      <c r="J35" s="569"/>
    </row>
    <row r="36" spans="1:10" s="337" customFormat="1" ht="14.25">
      <c r="A36" s="570">
        <v>4</v>
      </c>
      <c r="B36" s="571" t="s">
        <v>592</v>
      </c>
      <c r="C36" s="572">
        <v>391665</v>
      </c>
      <c r="D36" s="573"/>
      <c r="E36" s="573"/>
      <c r="F36" s="572">
        <v>391665</v>
      </c>
      <c r="G36" s="594"/>
      <c r="H36" s="573"/>
      <c r="I36" s="573"/>
      <c r="J36" s="569"/>
    </row>
    <row r="37" spans="1:10" s="337" customFormat="1" ht="14.25">
      <c r="A37" s="570">
        <v>5</v>
      </c>
      <c r="B37" s="571" t="s">
        <v>594</v>
      </c>
      <c r="C37" s="572">
        <v>195368</v>
      </c>
      <c r="D37" s="573"/>
      <c r="E37" s="573"/>
      <c r="F37" s="572">
        <v>195368</v>
      </c>
      <c r="G37" s="594"/>
      <c r="H37" s="573"/>
      <c r="I37" s="573"/>
      <c r="J37" s="569"/>
    </row>
    <row r="38" spans="1:10" s="337" customFormat="1" ht="14.25">
      <c r="A38" s="570">
        <v>6</v>
      </c>
      <c r="B38" s="571" t="s">
        <v>596</v>
      </c>
      <c r="C38" s="572">
        <v>6805</v>
      </c>
      <c r="D38" s="573"/>
      <c r="E38" s="573"/>
      <c r="F38" s="572">
        <v>6805</v>
      </c>
      <c r="G38" s="594"/>
      <c r="H38" s="573"/>
      <c r="I38" s="573"/>
      <c r="J38" s="569"/>
    </row>
    <row r="39" spans="1:10" s="337" customFormat="1" ht="14.25">
      <c r="A39" s="570">
        <v>7</v>
      </c>
      <c r="B39" s="571" t="s">
        <v>598</v>
      </c>
      <c r="C39" s="572">
        <v>3921</v>
      </c>
      <c r="D39" s="573"/>
      <c r="E39" s="573"/>
      <c r="F39" s="572">
        <v>3921</v>
      </c>
      <c r="G39" s="594"/>
      <c r="H39" s="573"/>
      <c r="I39" s="573"/>
      <c r="J39" s="569"/>
    </row>
    <row r="40" spans="1:10" s="337" customFormat="1" ht="14.25">
      <c r="A40" s="570">
        <v>8</v>
      </c>
      <c r="B40" s="571" t="s">
        <v>600</v>
      </c>
      <c r="C40" s="572">
        <v>61540</v>
      </c>
      <c r="D40" s="573"/>
      <c r="E40" s="573"/>
      <c r="F40" s="572">
        <v>61540</v>
      </c>
      <c r="G40" s="594"/>
      <c r="H40" s="573"/>
      <c r="I40" s="573"/>
      <c r="J40" s="569"/>
    </row>
    <row r="41" spans="1:10" s="337" customFormat="1" ht="14.25">
      <c r="A41" s="570">
        <v>9</v>
      </c>
      <c r="B41" s="571" t="s">
        <v>602</v>
      </c>
      <c r="C41" s="572">
        <v>38475</v>
      </c>
      <c r="D41" s="573"/>
      <c r="E41" s="573"/>
      <c r="F41" s="572">
        <v>38475</v>
      </c>
      <c r="G41" s="594"/>
      <c r="H41" s="573"/>
      <c r="I41" s="573"/>
      <c r="J41" s="569"/>
    </row>
    <row r="42" spans="1:10" s="337" customFormat="1" ht="14.25">
      <c r="A42" s="570">
        <v>10</v>
      </c>
      <c r="B42" s="571" t="s">
        <v>604</v>
      </c>
      <c r="C42" s="572">
        <v>201648</v>
      </c>
      <c r="D42" s="573"/>
      <c r="E42" s="573"/>
      <c r="F42" s="572">
        <v>201648</v>
      </c>
      <c r="G42" s="594"/>
      <c r="H42" s="573"/>
      <c r="I42" s="573"/>
      <c r="J42" s="569"/>
    </row>
    <row r="43" spans="1:10" s="337" customFormat="1" ht="14.25">
      <c r="A43" s="570">
        <v>11</v>
      </c>
      <c r="B43" s="571" t="s">
        <v>606</v>
      </c>
      <c r="C43" s="572">
        <v>25206</v>
      </c>
      <c r="D43" s="573"/>
      <c r="E43" s="573"/>
      <c r="F43" s="572">
        <v>25206</v>
      </c>
      <c r="G43" s="594"/>
      <c r="H43" s="573"/>
      <c r="I43" s="573"/>
      <c r="J43" s="569"/>
    </row>
    <row r="44" spans="1:10" s="337" customFormat="1" ht="14.25">
      <c r="A44" s="570">
        <v>12</v>
      </c>
      <c r="B44" s="571" t="s">
        <v>608</v>
      </c>
      <c r="C44" s="572">
        <v>29610</v>
      </c>
      <c r="D44" s="573"/>
      <c r="E44" s="573"/>
      <c r="F44" s="572">
        <v>29610</v>
      </c>
      <c r="G44" s="594"/>
      <c r="H44" s="573"/>
      <c r="I44" s="573"/>
      <c r="J44" s="569"/>
    </row>
    <row r="45" spans="1:10" s="337" customFormat="1" ht="14.25">
      <c r="A45" s="570">
        <v>13</v>
      </c>
      <c r="B45" s="571" t="s">
        <v>610</v>
      </c>
      <c r="C45" s="572">
        <v>1200</v>
      </c>
      <c r="D45" s="573"/>
      <c r="E45" s="573"/>
      <c r="F45" s="572">
        <v>1200</v>
      </c>
      <c r="G45" s="594"/>
      <c r="H45" s="573"/>
      <c r="I45" s="573"/>
      <c r="J45" s="569"/>
    </row>
    <row r="46" spans="1:10" s="337" customFormat="1" ht="14.25">
      <c r="A46" s="570">
        <v>14</v>
      </c>
      <c r="B46" s="571" t="s">
        <v>612</v>
      </c>
      <c r="C46" s="572">
        <v>900</v>
      </c>
      <c r="D46" s="573"/>
      <c r="E46" s="573"/>
      <c r="F46" s="572">
        <v>900</v>
      </c>
      <c r="G46" s="594"/>
      <c r="H46" s="573"/>
      <c r="I46" s="573"/>
      <c r="J46" s="569"/>
    </row>
    <row r="47" spans="1:10" s="337" customFormat="1" ht="14.25">
      <c r="A47" s="570">
        <v>15</v>
      </c>
      <c r="B47" s="571" t="s">
        <v>614</v>
      </c>
      <c r="C47" s="572">
        <v>5278</v>
      </c>
      <c r="D47" s="573"/>
      <c r="E47" s="573"/>
      <c r="F47" s="572">
        <v>5278</v>
      </c>
      <c r="G47" s="594"/>
      <c r="H47" s="573"/>
      <c r="I47" s="573"/>
      <c r="J47" s="569"/>
    </row>
    <row r="48" spans="1:10" s="337" customFormat="1" ht="14.25">
      <c r="A48" s="570">
        <v>16</v>
      </c>
      <c r="B48" s="571" t="s">
        <v>616</v>
      </c>
      <c r="C48" s="572">
        <v>1326</v>
      </c>
      <c r="D48" s="573"/>
      <c r="E48" s="573"/>
      <c r="F48" s="572">
        <v>1326</v>
      </c>
      <c r="G48" s="594"/>
      <c r="H48" s="573"/>
      <c r="I48" s="573"/>
      <c r="J48" s="569"/>
    </row>
    <row r="49" spans="1:10" s="337" customFormat="1" ht="14.25">
      <c r="A49" s="570">
        <v>17</v>
      </c>
      <c r="B49" s="571" t="s">
        <v>618</v>
      </c>
      <c r="C49" s="572">
        <v>1200</v>
      </c>
      <c r="D49" s="573"/>
      <c r="E49" s="573"/>
      <c r="F49" s="572">
        <v>1200</v>
      </c>
      <c r="G49" s="594"/>
      <c r="H49" s="573"/>
      <c r="I49" s="573"/>
      <c r="J49" s="569"/>
    </row>
    <row r="50" spans="1:10" s="337" customFormat="1" ht="14.25">
      <c r="A50" s="570">
        <v>18</v>
      </c>
      <c r="B50" s="571" t="s">
        <v>620</v>
      </c>
      <c r="C50" s="572">
        <v>1000</v>
      </c>
      <c r="D50" s="573"/>
      <c r="E50" s="573"/>
      <c r="F50" s="572">
        <v>1000</v>
      </c>
      <c r="G50" s="594"/>
      <c r="H50" s="573"/>
      <c r="I50" s="573"/>
      <c r="J50" s="569"/>
    </row>
    <row r="51" spans="1:10" s="337" customFormat="1" ht="14.25">
      <c r="A51" s="570">
        <v>19</v>
      </c>
      <c r="B51" s="571" t="s">
        <v>622</v>
      </c>
      <c r="C51" s="572">
        <v>13262</v>
      </c>
      <c r="D51" s="573"/>
      <c r="E51" s="573"/>
      <c r="F51" s="572">
        <v>13262</v>
      </c>
      <c r="G51" s="594"/>
      <c r="H51" s="573"/>
      <c r="I51" s="573"/>
      <c r="J51" s="569"/>
    </row>
    <row r="52" spans="1:10" s="337" customFormat="1" ht="14.25">
      <c r="A52" s="570">
        <v>20</v>
      </c>
      <c r="B52" s="571" t="s">
        <v>624</v>
      </c>
      <c r="C52" s="572">
        <v>116670</v>
      </c>
      <c r="D52" s="573"/>
      <c r="E52" s="573"/>
      <c r="F52" s="572">
        <v>116670</v>
      </c>
      <c r="G52" s="594"/>
      <c r="H52" s="573"/>
      <c r="I52" s="573"/>
      <c r="J52" s="569"/>
    </row>
    <row r="53" spans="1:10" s="337" customFormat="1" ht="14.25">
      <c r="A53" s="570">
        <v>21</v>
      </c>
      <c r="B53" s="571" t="s">
        <v>626</v>
      </c>
      <c r="C53" s="572">
        <v>14442</v>
      </c>
      <c r="D53" s="573"/>
      <c r="E53" s="573"/>
      <c r="F53" s="572">
        <v>14442</v>
      </c>
      <c r="G53" s="594"/>
      <c r="H53" s="573"/>
      <c r="I53" s="573"/>
      <c r="J53" s="569"/>
    </row>
    <row r="54" spans="1:10" s="337" customFormat="1" ht="14.25">
      <c r="A54" s="570">
        <v>22</v>
      </c>
      <c r="B54" s="571" t="s">
        <v>628</v>
      </c>
      <c r="C54" s="572">
        <v>1670</v>
      </c>
      <c r="D54" s="573"/>
      <c r="E54" s="573"/>
      <c r="F54" s="572">
        <v>1670</v>
      </c>
      <c r="G54" s="594"/>
      <c r="H54" s="573"/>
      <c r="I54" s="573"/>
      <c r="J54" s="569"/>
    </row>
    <row r="55" spans="1:10" s="337" customFormat="1" ht="14.25">
      <c r="A55" s="570">
        <v>23</v>
      </c>
      <c r="B55" s="571" t="s">
        <v>630</v>
      </c>
      <c r="C55" s="572">
        <v>1277</v>
      </c>
      <c r="D55" s="573"/>
      <c r="E55" s="573"/>
      <c r="F55" s="572">
        <v>1277</v>
      </c>
      <c r="G55" s="594"/>
      <c r="H55" s="573"/>
      <c r="I55" s="573"/>
      <c r="J55" s="569"/>
    </row>
    <row r="56" spans="1:10" s="337" customFormat="1" ht="14.25">
      <c r="A56" s="570">
        <v>24</v>
      </c>
      <c r="B56" s="571" t="s">
        <v>632</v>
      </c>
      <c r="C56" s="572">
        <v>30444</v>
      </c>
      <c r="D56" s="573"/>
      <c r="E56" s="573"/>
      <c r="F56" s="572">
        <v>30444</v>
      </c>
      <c r="G56" s="594"/>
      <c r="H56" s="573"/>
      <c r="I56" s="573"/>
      <c r="J56" s="569"/>
    </row>
    <row r="57" spans="1:10" s="337" customFormat="1" ht="14.25">
      <c r="A57" s="570">
        <v>25</v>
      </c>
      <c r="B57" s="571" t="s">
        <v>634</v>
      </c>
      <c r="C57" s="572">
        <v>12080</v>
      </c>
      <c r="D57" s="573"/>
      <c r="E57" s="573"/>
      <c r="F57" s="572">
        <v>12080</v>
      </c>
      <c r="G57" s="594"/>
      <c r="H57" s="573"/>
      <c r="I57" s="573"/>
      <c r="J57" s="569"/>
    </row>
    <row r="58" spans="1:10" s="337" customFormat="1" ht="14.25">
      <c r="A58" s="570">
        <v>26</v>
      </c>
      <c r="B58" s="571" t="s">
        <v>636</v>
      </c>
      <c r="C58" s="572">
        <v>2500</v>
      </c>
      <c r="D58" s="573"/>
      <c r="E58" s="573"/>
      <c r="F58" s="572">
        <v>2500</v>
      </c>
      <c r="G58" s="594"/>
      <c r="H58" s="573"/>
      <c r="I58" s="573"/>
      <c r="J58" s="569"/>
    </row>
    <row r="59" spans="1:10" s="337" customFormat="1" ht="14.25">
      <c r="A59" s="570">
        <v>27</v>
      </c>
      <c r="B59" s="571" t="s">
        <v>638</v>
      </c>
      <c r="C59" s="572">
        <v>1722</v>
      </c>
      <c r="D59" s="573"/>
      <c r="E59" s="573"/>
      <c r="F59" s="572">
        <v>1722</v>
      </c>
      <c r="G59" s="594"/>
      <c r="H59" s="573"/>
      <c r="I59" s="573"/>
      <c r="J59" s="569"/>
    </row>
    <row r="60" spans="1:10" s="337" customFormat="1" ht="14.25">
      <c r="A60" s="570">
        <v>28</v>
      </c>
      <c r="B60" s="571" t="s">
        <v>640</v>
      </c>
      <c r="C60" s="572">
        <v>4755</v>
      </c>
      <c r="D60" s="573"/>
      <c r="E60" s="573"/>
      <c r="F60" s="572">
        <v>4755</v>
      </c>
      <c r="G60" s="594"/>
      <c r="H60" s="573"/>
      <c r="I60" s="573"/>
      <c r="J60" s="569"/>
    </row>
    <row r="61" spans="1:10" s="337" customFormat="1" ht="14.25">
      <c r="A61" s="570">
        <v>29</v>
      </c>
      <c r="B61" s="571" t="s">
        <v>642</v>
      </c>
      <c r="C61" s="572">
        <v>12744</v>
      </c>
      <c r="D61" s="573"/>
      <c r="E61" s="573"/>
      <c r="F61" s="572">
        <v>12744</v>
      </c>
      <c r="G61" s="594"/>
      <c r="H61" s="573"/>
      <c r="I61" s="573"/>
      <c r="J61" s="569"/>
    </row>
    <row r="62" spans="1:10" s="337" customFormat="1" ht="14.25">
      <c r="A62" s="570">
        <v>30</v>
      </c>
      <c r="B62" s="571" t="s">
        <v>644</v>
      </c>
      <c r="C62" s="572">
        <v>31945</v>
      </c>
      <c r="D62" s="573"/>
      <c r="E62" s="573"/>
      <c r="F62" s="572">
        <v>31945</v>
      </c>
      <c r="G62" s="594"/>
      <c r="H62" s="573"/>
      <c r="I62" s="573"/>
      <c r="J62" s="569"/>
    </row>
    <row r="63" spans="1:10" s="337" customFormat="1" ht="14.25">
      <c r="A63" s="570">
        <v>31</v>
      </c>
      <c r="B63" s="571" t="s">
        <v>646</v>
      </c>
      <c r="C63" s="572">
        <v>1414</v>
      </c>
      <c r="D63" s="573"/>
      <c r="E63" s="573"/>
      <c r="F63" s="572">
        <v>1414</v>
      </c>
      <c r="G63" s="594"/>
      <c r="H63" s="573"/>
      <c r="I63" s="573"/>
      <c r="J63" s="569"/>
    </row>
    <row r="64" spans="1:10" s="337" customFormat="1" ht="14.25">
      <c r="A64" s="570">
        <v>32</v>
      </c>
      <c r="B64" s="571" t="s">
        <v>648</v>
      </c>
      <c r="C64" s="572">
        <v>2092000</v>
      </c>
      <c r="D64" s="573"/>
      <c r="E64" s="573"/>
      <c r="F64" s="572">
        <v>2092000</v>
      </c>
      <c r="G64" s="594"/>
      <c r="H64" s="573"/>
      <c r="I64" s="573"/>
      <c r="J64" s="569"/>
    </row>
    <row r="65" spans="1:10" s="337" customFormat="1" ht="14.25">
      <c r="A65" s="570">
        <v>33</v>
      </c>
      <c r="B65" s="571" t="s">
        <v>650</v>
      </c>
      <c r="C65" s="572">
        <v>63543</v>
      </c>
      <c r="D65" s="573"/>
      <c r="E65" s="573"/>
      <c r="F65" s="572">
        <v>63543</v>
      </c>
      <c r="G65" s="594"/>
      <c r="H65" s="573"/>
      <c r="I65" s="573"/>
      <c r="J65" s="569"/>
    </row>
    <row r="66" spans="1:10" s="337" customFormat="1" ht="14.25">
      <c r="A66" s="570">
        <v>34</v>
      </c>
      <c r="B66" s="571" t="s">
        <v>652</v>
      </c>
      <c r="C66" s="572">
        <v>69284</v>
      </c>
      <c r="D66" s="573"/>
      <c r="E66" s="573"/>
      <c r="F66" s="572">
        <v>69284</v>
      </c>
      <c r="G66" s="594"/>
      <c r="H66" s="573"/>
      <c r="I66" s="573"/>
      <c r="J66" s="569"/>
    </row>
    <row r="67" spans="1:10" s="337" customFormat="1" ht="14.25">
      <c r="A67" s="570">
        <v>35</v>
      </c>
      <c r="B67" s="571" t="s">
        <v>654</v>
      </c>
      <c r="C67" s="572">
        <v>57670</v>
      </c>
      <c r="D67" s="573"/>
      <c r="E67" s="573"/>
      <c r="F67" s="572">
        <v>57670</v>
      </c>
      <c r="G67" s="594"/>
      <c r="H67" s="573"/>
      <c r="I67" s="573"/>
      <c r="J67" s="569"/>
    </row>
    <row r="68" spans="1:10" s="337" customFormat="1" ht="14.25">
      <c r="A68" s="570">
        <v>36</v>
      </c>
      <c r="B68" s="571" t="s">
        <v>656</v>
      </c>
      <c r="C68" s="572">
        <v>91800</v>
      </c>
      <c r="D68" s="573"/>
      <c r="E68" s="573"/>
      <c r="F68" s="572">
        <v>91800</v>
      </c>
      <c r="G68" s="594"/>
      <c r="H68" s="573"/>
      <c r="I68" s="573"/>
      <c r="J68" s="569"/>
    </row>
    <row r="69" spans="1:10" s="337" customFormat="1" ht="14.25">
      <c r="A69" s="570">
        <v>37</v>
      </c>
      <c r="B69" s="571" t="s">
        <v>658</v>
      </c>
      <c r="C69" s="572">
        <v>69388</v>
      </c>
      <c r="D69" s="573"/>
      <c r="E69" s="573"/>
      <c r="F69" s="572">
        <v>69388</v>
      </c>
      <c r="G69" s="594"/>
      <c r="H69" s="573"/>
      <c r="I69" s="573"/>
      <c r="J69" s="569"/>
    </row>
    <row r="70" spans="1:10" s="337" customFormat="1" ht="14.25">
      <c r="A70" s="570">
        <v>38</v>
      </c>
      <c r="B70" s="571" t="s">
        <v>660</v>
      </c>
      <c r="C70" s="572">
        <v>25725</v>
      </c>
      <c r="D70" s="573"/>
      <c r="E70" s="573"/>
      <c r="F70" s="572">
        <v>25725</v>
      </c>
      <c r="G70" s="594"/>
      <c r="H70" s="573"/>
      <c r="I70" s="573"/>
      <c r="J70" s="569"/>
    </row>
    <row r="71" spans="1:10" s="337" customFormat="1" ht="14.25">
      <c r="A71" s="570">
        <v>39</v>
      </c>
      <c r="B71" s="571" t="s">
        <v>662</v>
      </c>
      <c r="C71" s="572">
        <v>20000</v>
      </c>
      <c r="D71" s="573"/>
      <c r="E71" s="573"/>
      <c r="F71" s="572">
        <v>20000</v>
      </c>
      <c r="G71" s="594"/>
      <c r="H71" s="573"/>
      <c r="I71" s="573"/>
      <c r="J71" s="569"/>
    </row>
    <row r="72" spans="1:10" s="337" customFormat="1" ht="14.25">
      <c r="A72" s="570">
        <v>40</v>
      </c>
      <c r="B72" s="571" t="s">
        <v>664</v>
      </c>
      <c r="C72" s="572">
        <v>26626</v>
      </c>
      <c r="D72" s="573"/>
      <c r="E72" s="573"/>
      <c r="F72" s="572">
        <v>26626</v>
      </c>
      <c r="G72" s="594"/>
      <c r="H72" s="573"/>
      <c r="I72" s="573"/>
      <c r="J72" s="569"/>
    </row>
    <row r="73" spans="1:10" s="337" customFormat="1" ht="14.25">
      <c r="A73" s="570">
        <v>41</v>
      </c>
      <c r="B73" s="571" t="s">
        <v>666</v>
      </c>
      <c r="C73" s="572">
        <v>41511</v>
      </c>
      <c r="D73" s="573"/>
      <c r="E73" s="573"/>
      <c r="F73" s="572">
        <v>41511</v>
      </c>
      <c r="G73" s="594"/>
      <c r="H73" s="573"/>
      <c r="I73" s="573"/>
      <c r="J73" s="569"/>
    </row>
    <row r="74" spans="1:10" s="337" customFormat="1" ht="14.25">
      <c r="A74" s="570">
        <v>42</v>
      </c>
      <c r="B74" s="571" t="s">
        <v>668</v>
      </c>
      <c r="C74" s="572">
        <v>20000</v>
      </c>
      <c r="D74" s="573"/>
      <c r="E74" s="573"/>
      <c r="F74" s="572">
        <v>20000</v>
      </c>
      <c r="G74" s="594"/>
      <c r="H74" s="573"/>
      <c r="I74" s="573"/>
      <c r="J74" s="569"/>
    </row>
    <row r="75" spans="1:10" s="337" customFormat="1" ht="14.25">
      <c r="A75" s="570">
        <v>43</v>
      </c>
      <c r="B75" s="571" t="s">
        <v>670</v>
      </c>
      <c r="C75" s="572">
        <v>125045</v>
      </c>
      <c r="D75" s="573"/>
      <c r="E75" s="573"/>
      <c r="F75" s="572">
        <v>125045</v>
      </c>
      <c r="G75" s="594"/>
      <c r="H75" s="573"/>
      <c r="I75" s="573"/>
      <c r="J75" s="569"/>
    </row>
    <row r="76" spans="1:10" s="337" customFormat="1" ht="14.25">
      <c r="A76" s="570">
        <v>44</v>
      </c>
      <c r="B76" s="571" t="s">
        <v>672</v>
      </c>
      <c r="C76" s="572">
        <v>22294</v>
      </c>
      <c r="D76" s="573"/>
      <c r="E76" s="573"/>
      <c r="F76" s="572">
        <v>22294</v>
      </c>
      <c r="G76" s="594"/>
      <c r="H76" s="573"/>
      <c r="I76" s="573"/>
      <c r="J76" s="569"/>
    </row>
    <row r="77" spans="1:10" s="337" customFormat="1" ht="14.25">
      <c r="A77" s="570">
        <v>45</v>
      </c>
      <c r="B77" s="571" t="s">
        <v>674</v>
      </c>
      <c r="C77" s="572">
        <v>56426</v>
      </c>
      <c r="D77" s="573"/>
      <c r="E77" s="573"/>
      <c r="F77" s="572">
        <v>56426</v>
      </c>
      <c r="G77" s="594"/>
      <c r="H77" s="573"/>
      <c r="I77" s="573"/>
      <c r="J77" s="569"/>
    </row>
    <row r="78" spans="1:10" s="337" customFormat="1" ht="14.25">
      <c r="A78" s="570">
        <v>46</v>
      </c>
      <c r="B78" s="571" t="s">
        <v>676</v>
      </c>
      <c r="C78" s="572">
        <v>19332</v>
      </c>
      <c r="D78" s="573"/>
      <c r="E78" s="573"/>
      <c r="F78" s="572">
        <v>19332</v>
      </c>
      <c r="G78" s="574"/>
      <c r="H78" s="573"/>
      <c r="I78" s="573"/>
      <c r="J78" s="541"/>
    </row>
    <row r="79" spans="1:10" ht="14.25">
      <c r="A79" s="570">
        <v>47</v>
      </c>
      <c r="B79" s="595" t="s">
        <v>678</v>
      </c>
      <c r="C79" s="596">
        <v>10793</v>
      </c>
      <c r="D79" s="573"/>
      <c r="E79" s="573"/>
      <c r="F79" s="596">
        <v>10793</v>
      </c>
      <c r="G79" s="574"/>
      <c r="H79" s="573"/>
      <c r="I79" s="573"/>
      <c r="J79" s="542"/>
    </row>
    <row r="80" spans="1:10" ht="14.25">
      <c r="A80" s="570">
        <v>48</v>
      </c>
      <c r="B80" s="595" t="s">
        <v>680</v>
      </c>
      <c r="C80" s="596">
        <v>7806</v>
      </c>
      <c r="D80" s="573"/>
      <c r="E80" s="573"/>
      <c r="F80" s="596">
        <v>7806</v>
      </c>
      <c r="G80" s="574"/>
      <c r="H80" s="573"/>
      <c r="I80" s="573"/>
      <c r="J80" s="542"/>
    </row>
    <row r="81" spans="1:10" ht="14.25">
      <c r="A81" s="570">
        <v>49</v>
      </c>
      <c r="B81" s="595" t="s">
        <v>682</v>
      </c>
      <c r="C81" s="596">
        <v>7950</v>
      </c>
      <c r="D81" s="573"/>
      <c r="E81" s="573"/>
      <c r="F81" s="596">
        <v>7950</v>
      </c>
      <c r="G81" s="574"/>
      <c r="H81" s="573"/>
      <c r="I81" s="573"/>
      <c r="J81" s="542"/>
    </row>
    <row r="82" spans="1:10" ht="14.25">
      <c r="A82" s="570">
        <v>50</v>
      </c>
      <c r="B82" s="595" t="s">
        <v>684</v>
      </c>
      <c r="C82" s="596">
        <v>10000</v>
      </c>
      <c r="D82" s="573"/>
      <c r="E82" s="573"/>
      <c r="F82" s="596">
        <v>10000</v>
      </c>
      <c r="G82" s="574"/>
      <c r="H82" s="573"/>
      <c r="I82" s="573"/>
      <c r="J82" s="542"/>
    </row>
    <row r="83" spans="1:10" ht="14.25">
      <c r="A83" s="570">
        <v>51</v>
      </c>
      <c r="B83" s="595" t="s">
        <v>686</v>
      </c>
      <c r="C83" s="596">
        <v>157479</v>
      </c>
      <c r="D83" s="573"/>
      <c r="E83" s="573"/>
      <c r="F83" s="596">
        <v>157479</v>
      </c>
      <c r="G83" s="574"/>
      <c r="H83" s="573"/>
      <c r="I83" s="573"/>
      <c r="J83" s="542"/>
    </row>
    <row r="84" spans="1:10" ht="14.25">
      <c r="A84" s="570">
        <v>52</v>
      </c>
      <c r="B84" s="595" t="s">
        <v>688</v>
      </c>
      <c r="C84" s="596">
        <v>5502</v>
      </c>
      <c r="D84" s="573"/>
      <c r="E84" s="573"/>
      <c r="F84" s="596">
        <v>5502</v>
      </c>
      <c r="G84" s="574"/>
      <c r="H84" s="573"/>
      <c r="I84" s="573"/>
      <c r="J84" s="542"/>
    </row>
    <row r="85" spans="1:10" ht="14.25">
      <c r="A85" s="570">
        <v>53</v>
      </c>
      <c r="B85" s="595" t="s">
        <v>690</v>
      </c>
      <c r="C85" s="596">
        <v>5311</v>
      </c>
      <c r="D85" s="573"/>
      <c r="E85" s="573"/>
      <c r="F85" s="596">
        <v>5311</v>
      </c>
      <c r="G85" s="574"/>
      <c r="H85" s="573"/>
      <c r="I85" s="573"/>
      <c r="J85" s="542"/>
    </row>
    <row r="86" spans="1:10" ht="14.25">
      <c r="A86" s="570">
        <v>54</v>
      </c>
      <c r="B86" s="595" t="s">
        <v>692</v>
      </c>
      <c r="C86" s="596">
        <v>339</v>
      </c>
      <c r="D86" s="573"/>
      <c r="E86" s="573"/>
      <c r="F86" s="596">
        <v>339</v>
      </c>
      <c r="G86" s="574"/>
      <c r="H86" s="573"/>
      <c r="I86" s="573"/>
      <c r="J86" s="542"/>
    </row>
    <row r="87" spans="1:10" ht="14.25">
      <c r="A87" s="570">
        <v>55</v>
      </c>
      <c r="B87" s="595" t="s">
        <v>694</v>
      </c>
      <c r="C87" s="596">
        <v>5590</v>
      </c>
      <c r="D87" s="573"/>
      <c r="E87" s="573"/>
      <c r="F87" s="596">
        <v>5590</v>
      </c>
      <c r="G87" s="574"/>
      <c r="H87" s="573"/>
      <c r="I87" s="573"/>
      <c r="J87" s="542"/>
    </row>
    <row r="88" spans="1:10" ht="14.25">
      <c r="A88" s="570">
        <v>56</v>
      </c>
      <c r="B88" s="595" t="s">
        <v>696</v>
      </c>
      <c r="C88" s="596">
        <v>130891</v>
      </c>
      <c r="D88" s="573"/>
      <c r="E88" s="573"/>
      <c r="F88" s="596">
        <v>130891</v>
      </c>
      <c r="G88" s="574"/>
      <c r="H88" s="573"/>
      <c r="I88" s="573"/>
      <c r="J88" s="542"/>
    </row>
    <row r="89" spans="1:10" ht="14.25">
      <c r="A89" s="570">
        <v>57</v>
      </c>
      <c r="B89" s="595" t="s">
        <v>698</v>
      </c>
      <c r="C89" s="596">
        <v>23202</v>
      </c>
      <c r="D89" s="573"/>
      <c r="E89" s="573"/>
      <c r="F89" s="596">
        <v>23202</v>
      </c>
      <c r="G89" s="574"/>
      <c r="H89" s="573"/>
      <c r="I89" s="573"/>
      <c r="J89" s="542"/>
    </row>
    <row r="90" spans="1:10" ht="14.25">
      <c r="A90" s="570">
        <v>58</v>
      </c>
      <c r="B90" s="595" t="s">
        <v>700</v>
      </c>
      <c r="C90" s="596">
        <v>30000</v>
      </c>
      <c r="D90" s="573"/>
      <c r="E90" s="573"/>
      <c r="F90" s="596">
        <v>30000</v>
      </c>
      <c r="G90" s="574"/>
      <c r="H90" s="573"/>
      <c r="I90" s="573"/>
      <c r="J90" s="542"/>
    </row>
    <row r="91" spans="1:10" ht="14.25">
      <c r="A91" s="570">
        <v>59</v>
      </c>
      <c r="B91" s="595" t="s">
        <v>668</v>
      </c>
      <c r="C91" s="596">
        <v>16716</v>
      </c>
      <c r="D91" s="573"/>
      <c r="E91" s="573"/>
      <c r="F91" s="596">
        <v>16716</v>
      </c>
      <c r="G91" s="574"/>
      <c r="H91" s="573"/>
      <c r="I91" s="573"/>
      <c r="J91" s="542"/>
    </row>
    <row r="92" spans="1:10" ht="14.25">
      <c r="A92" s="570">
        <v>60</v>
      </c>
      <c r="B92" s="595" t="s">
        <v>703</v>
      </c>
      <c r="C92" s="596">
        <v>2467250</v>
      </c>
      <c r="D92" s="573"/>
      <c r="E92" s="573"/>
      <c r="F92" s="596">
        <v>2467250</v>
      </c>
      <c r="G92" s="574"/>
      <c r="H92" s="573"/>
      <c r="I92" s="573"/>
      <c r="J92" s="542"/>
    </row>
    <row r="93" spans="1:10" ht="14.25">
      <c r="A93" s="570">
        <v>61</v>
      </c>
      <c r="B93" s="595" t="s">
        <v>705</v>
      </c>
      <c r="C93" s="596">
        <v>1063350</v>
      </c>
      <c r="D93" s="573"/>
      <c r="E93" s="573"/>
      <c r="F93" s="596">
        <v>1063350</v>
      </c>
      <c r="G93" s="574"/>
      <c r="H93" s="573"/>
      <c r="I93" s="573"/>
      <c r="J93" s="542"/>
    </row>
    <row r="94" spans="1:10" ht="14.25">
      <c r="A94" s="570">
        <v>62</v>
      </c>
      <c r="B94" s="597" t="s">
        <v>707</v>
      </c>
      <c r="C94" s="598">
        <v>3982369.46</v>
      </c>
      <c r="D94" s="575"/>
      <c r="E94" s="575"/>
      <c r="F94" s="598">
        <v>3982369.46</v>
      </c>
      <c r="G94" s="576"/>
      <c r="H94" s="575"/>
      <c r="I94" s="575"/>
      <c r="J94" s="543"/>
    </row>
    <row r="95" spans="1:10" s="523" customFormat="1" ht="14.25">
      <c r="A95" s="578"/>
      <c r="B95" s="544" t="s">
        <v>762</v>
      </c>
      <c r="C95" s="599">
        <v>14550688.46</v>
      </c>
      <c r="D95" s="581"/>
      <c r="E95" s="581"/>
      <c r="F95" s="599">
        <v>14550688.46</v>
      </c>
      <c r="G95" s="582"/>
      <c r="H95" s="581"/>
      <c r="I95" s="581"/>
      <c r="J95" s="545"/>
    </row>
    <row r="96" spans="1:10" ht="14.25">
      <c r="A96" s="584" t="s">
        <v>768</v>
      </c>
      <c r="B96" s="600" t="s">
        <v>764</v>
      </c>
      <c r="C96" s="601"/>
      <c r="D96" s="601"/>
      <c r="E96" s="587"/>
      <c r="F96" s="587"/>
      <c r="G96" s="593"/>
      <c r="H96" s="587"/>
      <c r="I96" s="587"/>
      <c r="J96" s="546"/>
    </row>
    <row r="97" spans="1:10" s="4" customFormat="1" ht="14.25">
      <c r="A97" s="591">
        <v>1</v>
      </c>
      <c r="B97" s="597" t="s">
        <v>765</v>
      </c>
      <c r="C97" s="598">
        <v>1918004.2</v>
      </c>
      <c r="D97" s="575"/>
      <c r="E97" s="575"/>
      <c r="F97" s="598">
        <v>1918004.2</v>
      </c>
      <c r="G97" s="576"/>
      <c r="H97" s="575"/>
      <c r="I97" s="575"/>
      <c r="J97" s="543"/>
    </row>
    <row r="98" spans="1:10" s="523" customFormat="1" ht="14.25">
      <c r="A98" s="578"/>
      <c r="B98" s="544" t="s">
        <v>766</v>
      </c>
      <c r="C98" s="599">
        <v>1918004.2</v>
      </c>
      <c r="D98" s="581"/>
      <c r="E98" s="581"/>
      <c r="F98" s="599">
        <v>1918004.2</v>
      </c>
      <c r="G98" s="582"/>
      <c r="H98" s="581"/>
      <c r="I98" s="581"/>
      <c r="J98" s="545"/>
    </row>
    <row r="99" spans="1:10" ht="14.25">
      <c r="A99" s="602"/>
      <c r="B99" s="547"/>
      <c r="C99" s="548"/>
      <c r="D99" s="603"/>
      <c r="E99" s="603"/>
      <c r="F99" s="603"/>
      <c r="G99" s="604"/>
      <c r="H99" s="603"/>
      <c r="I99" s="603"/>
      <c r="J99" s="549"/>
    </row>
    <row r="100" spans="1:10" s="523" customFormat="1" ht="15" thickBot="1">
      <c r="A100" s="605"/>
      <c r="B100" s="550" t="s">
        <v>754</v>
      </c>
      <c r="C100" s="551">
        <f>C98+C95+C31+C28+C20</f>
        <v>18795720.66</v>
      </c>
      <c r="D100" s="551">
        <f>D98+D95+D31+D28+D20</f>
        <v>0</v>
      </c>
      <c r="E100" s="551">
        <f>E98+E95+E31+E28+E20</f>
        <v>0</v>
      </c>
      <c r="F100" s="551">
        <f>F98+F95+F31+F28+F20</f>
        <v>18795720.66</v>
      </c>
      <c r="G100" s="606"/>
      <c r="H100" s="607"/>
      <c r="I100" s="607"/>
      <c r="J100" s="552"/>
    </row>
    <row r="101" spans="1:9" ht="15" thickTop="1">
      <c r="A101" s="531" t="s">
        <v>755</v>
      </c>
      <c r="B101" s="519"/>
      <c r="C101" s="519"/>
      <c r="D101" s="519"/>
      <c r="E101" s="519"/>
      <c r="F101" s="519"/>
      <c r="G101" s="519"/>
      <c r="H101" s="519"/>
      <c r="I101" s="519"/>
    </row>
    <row r="102" spans="1:9" ht="15">
      <c r="A102" s="531" t="s">
        <v>756</v>
      </c>
      <c r="B102" s="519"/>
      <c r="C102" s="519"/>
      <c r="D102" s="519"/>
      <c r="E102" s="519"/>
      <c r="F102" s="519"/>
      <c r="G102" s="519"/>
      <c r="H102" s="519"/>
      <c r="I102" s="519"/>
    </row>
    <row r="103" spans="1:9" ht="15">
      <c r="A103" s="531"/>
      <c r="B103" s="519"/>
      <c r="C103" s="519"/>
      <c r="D103" s="519"/>
      <c r="E103" s="519"/>
      <c r="F103" s="519"/>
      <c r="G103" s="519"/>
      <c r="H103" s="519"/>
      <c r="I103" s="519"/>
    </row>
    <row r="104" spans="1:9" s="434" customFormat="1" ht="15">
      <c r="A104" s="532"/>
      <c r="B104" s="530" t="s">
        <v>757</v>
      </c>
      <c r="C104" s="530"/>
      <c r="D104" s="530"/>
      <c r="E104" s="530"/>
      <c r="F104" s="530"/>
      <c r="G104" s="530"/>
      <c r="H104" s="530"/>
      <c r="I104" s="530"/>
    </row>
    <row r="105" spans="1:9" s="434" customFormat="1" ht="15">
      <c r="A105" s="532"/>
      <c r="B105" s="530"/>
      <c r="C105" s="530"/>
      <c r="D105" s="530"/>
      <c r="E105" s="530"/>
      <c r="F105" s="530"/>
      <c r="G105" s="530"/>
      <c r="H105" s="530"/>
      <c r="I105" s="530"/>
    </row>
    <row r="106" spans="1:7" ht="15">
      <c r="A106" s="531"/>
      <c r="B106" s="519"/>
      <c r="C106" s="520" t="s">
        <v>758</v>
      </c>
      <c r="D106" s="520"/>
      <c r="E106" s="521"/>
      <c r="F106" s="522" t="s">
        <v>159</v>
      </c>
      <c r="G106" s="520"/>
    </row>
    <row r="107" spans="1:7" ht="15">
      <c r="A107" s="531"/>
      <c r="B107" s="519"/>
      <c r="C107" s="520" t="s">
        <v>767</v>
      </c>
      <c r="D107" s="520"/>
      <c r="E107" s="521"/>
      <c r="F107" s="522" t="s">
        <v>327</v>
      </c>
      <c r="G107" s="520"/>
    </row>
  </sheetData>
  <sheetProtection/>
  <mergeCells count="1">
    <mergeCell ref="G4:I4"/>
  </mergeCells>
  <printOptions/>
  <pageMargins left="0.7" right="0.7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09">
      <selection activeCell="I78" sqref="I78"/>
    </sheetView>
  </sheetViews>
  <sheetFormatPr defaultColWidth="4.7109375" defaultRowHeight="12.75"/>
  <cols>
    <col min="1" max="1" width="20.28125" style="0" customWidth="1"/>
    <col min="2" max="2" width="24.8515625" style="0" customWidth="1"/>
    <col min="3" max="3" width="17.421875" style="0" customWidth="1"/>
    <col min="4" max="4" width="14.7109375" style="0" customWidth="1"/>
    <col min="5" max="5" width="16.28125" style="0" customWidth="1"/>
    <col min="6" max="6" width="10.00390625" style="0" customWidth="1"/>
    <col min="7" max="7" width="7.57421875" style="0" customWidth="1"/>
  </cols>
  <sheetData>
    <row r="1" spans="1:7" ht="19.5" customHeight="1" thickTop="1">
      <c r="A1" s="24" t="s">
        <v>373</v>
      </c>
      <c r="B1" s="25"/>
      <c r="C1" s="25"/>
      <c r="D1" s="62"/>
      <c r="E1" s="63" t="s">
        <v>374</v>
      </c>
      <c r="F1" s="64"/>
      <c r="G1" s="2"/>
    </row>
    <row r="2" spans="1:6" ht="25.5" customHeight="1">
      <c r="A2" s="684" t="s">
        <v>500</v>
      </c>
      <c r="B2" s="685"/>
      <c r="C2" s="685"/>
      <c r="D2" s="685"/>
      <c r="E2" s="685"/>
      <c r="F2" s="686"/>
    </row>
    <row r="3" spans="1:6" ht="12.75">
      <c r="A3" s="18" t="s">
        <v>330</v>
      </c>
      <c r="B3" s="1"/>
      <c r="C3" s="1"/>
      <c r="D3" s="1"/>
      <c r="E3" s="1"/>
      <c r="F3" s="20"/>
    </row>
    <row r="4" spans="1:6" ht="13.5" customHeight="1">
      <c r="A4" s="19" t="s">
        <v>331</v>
      </c>
      <c r="B4" s="1"/>
      <c r="C4" s="1"/>
      <c r="D4" s="1"/>
      <c r="E4" s="1"/>
      <c r="F4" s="20"/>
    </row>
    <row r="5" spans="1:6" ht="12.75">
      <c r="A5" s="19" t="s">
        <v>332</v>
      </c>
      <c r="B5" s="1"/>
      <c r="C5" s="1"/>
      <c r="D5" s="1"/>
      <c r="E5" s="1"/>
      <c r="F5" s="20"/>
    </row>
    <row r="6" spans="1:6" ht="15.75" customHeight="1">
      <c r="A6" s="19" t="s">
        <v>333</v>
      </c>
      <c r="B6" s="1"/>
      <c r="C6" s="1"/>
      <c r="D6" s="1"/>
      <c r="E6" s="1"/>
      <c r="F6" s="20"/>
    </row>
    <row r="7" spans="1:6" ht="16.5" customHeight="1">
      <c r="A7" s="19" t="s">
        <v>334</v>
      </c>
      <c r="B7" s="1"/>
      <c r="C7" s="1"/>
      <c r="D7" s="1"/>
      <c r="E7" s="1"/>
      <c r="F7" s="20"/>
    </row>
    <row r="8" spans="1:6" ht="14.25" customHeight="1">
      <c r="A8" s="19" t="s">
        <v>335</v>
      </c>
      <c r="B8" s="1"/>
      <c r="C8" s="1"/>
      <c r="D8" s="1"/>
      <c r="E8" s="1"/>
      <c r="F8" s="20"/>
    </row>
    <row r="9" spans="1:6" ht="17.25" customHeight="1">
      <c r="A9" s="26" t="s">
        <v>336</v>
      </c>
      <c r="B9" s="1"/>
      <c r="C9" s="1"/>
      <c r="D9" s="1"/>
      <c r="E9" s="1"/>
      <c r="F9" s="20"/>
    </row>
    <row r="10" spans="1:6" ht="14.25" customHeight="1">
      <c r="A10" s="18" t="s">
        <v>378</v>
      </c>
      <c r="B10" s="1"/>
      <c r="C10" s="1"/>
      <c r="D10" s="1"/>
      <c r="E10" s="1"/>
      <c r="F10" s="20"/>
    </row>
    <row r="11" spans="1:6" ht="15.75" customHeight="1">
      <c r="A11" s="18" t="s">
        <v>379</v>
      </c>
      <c r="B11" s="1"/>
      <c r="C11" s="1"/>
      <c r="D11" s="1"/>
      <c r="E11" s="1"/>
      <c r="F11" s="20"/>
    </row>
    <row r="12" spans="1:6" ht="15" customHeight="1">
      <c r="A12" s="18" t="s">
        <v>380</v>
      </c>
      <c r="B12" s="1"/>
      <c r="C12" s="1"/>
      <c r="D12" s="1"/>
      <c r="E12" s="1"/>
      <c r="F12" s="20"/>
    </row>
    <row r="13" spans="1:6" ht="16.5" customHeight="1">
      <c r="A13" s="18" t="s">
        <v>381</v>
      </c>
      <c r="B13" s="1"/>
      <c r="C13" s="1"/>
      <c r="D13" s="1"/>
      <c r="E13" s="1"/>
      <c r="F13" s="20"/>
    </row>
    <row r="14" spans="1:6" ht="14.25" customHeight="1">
      <c r="A14" s="27" t="s">
        <v>375</v>
      </c>
      <c r="B14" s="28"/>
      <c r="C14" s="28"/>
      <c r="D14" s="28"/>
      <c r="E14" s="28"/>
      <c r="F14" s="29"/>
    </row>
    <row r="15" spans="1:6" ht="18" customHeight="1">
      <c r="A15" s="27" t="s">
        <v>501</v>
      </c>
      <c r="B15" s="28"/>
      <c r="C15" s="28"/>
      <c r="D15" s="28"/>
      <c r="E15" s="28"/>
      <c r="F15" s="29"/>
    </row>
    <row r="16" spans="1:6" ht="15" customHeight="1">
      <c r="A16" s="27" t="s">
        <v>376</v>
      </c>
      <c r="B16" s="28"/>
      <c r="C16" s="28"/>
      <c r="D16" s="28"/>
      <c r="E16" s="28"/>
      <c r="F16" s="29"/>
    </row>
    <row r="17" spans="1:6" ht="15" customHeight="1">
      <c r="A17" s="27" t="s">
        <v>377</v>
      </c>
      <c r="B17" s="28"/>
      <c r="C17" s="28"/>
      <c r="D17" s="28"/>
      <c r="E17" s="28"/>
      <c r="F17" s="29"/>
    </row>
    <row r="18" spans="1:6" ht="15.75" customHeight="1">
      <c r="A18" s="27" t="s">
        <v>428</v>
      </c>
      <c r="B18" s="28"/>
      <c r="C18" s="28"/>
      <c r="D18" s="28"/>
      <c r="E18" s="28"/>
      <c r="F18" s="29"/>
    </row>
    <row r="19" spans="1:6" ht="13.5">
      <c r="A19" s="27" t="s">
        <v>337</v>
      </c>
      <c r="B19" s="28"/>
      <c r="C19" s="28"/>
      <c r="D19" s="28"/>
      <c r="E19" s="28"/>
      <c r="F19" s="29"/>
    </row>
    <row r="20" spans="1:6" ht="16.5" customHeight="1">
      <c r="A20" s="27" t="s">
        <v>150</v>
      </c>
      <c r="B20" s="28"/>
      <c r="C20" s="28"/>
      <c r="D20" s="28"/>
      <c r="E20" s="28"/>
      <c r="F20" s="29"/>
    </row>
    <row r="21" spans="1:6" ht="14.25" customHeight="1">
      <c r="A21" s="27" t="s">
        <v>151</v>
      </c>
      <c r="B21" s="28"/>
      <c r="C21" s="28"/>
      <c r="D21" s="28"/>
      <c r="E21" s="28"/>
      <c r="F21" s="29"/>
    </row>
    <row r="22" spans="1:6" ht="15" customHeight="1">
      <c r="A22" s="27" t="s">
        <v>338</v>
      </c>
      <c r="B22" s="28"/>
      <c r="C22" s="28"/>
      <c r="D22" s="28"/>
      <c r="E22" s="28"/>
      <c r="F22" s="29"/>
    </row>
    <row r="23" spans="1:6" ht="13.5" customHeight="1">
      <c r="A23" s="19" t="s">
        <v>339</v>
      </c>
      <c r="B23" s="1"/>
      <c r="C23" s="1"/>
      <c r="D23" s="1"/>
      <c r="E23" s="1"/>
      <c r="F23" s="20"/>
    </row>
    <row r="24" spans="1:6" ht="12.75">
      <c r="A24" s="19" t="s">
        <v>340</v>
      </c>
      <c r="B24" s="1"/>
      <c r="C24" s="1"/>
      <c r="D24" s="1"/>
      <c r="E24" s="1"/>
      <c r="F24" s="20"/>
    </row>
    <row r="25" spans="1:6" ht="14.25" customHeight="1">
      <c r="A25" s="19" t="s">
        <v>341</v>
      </c>
      <c r="B25" s="1"/>
      <c r="C25" s="1"/>
      <c r="D25" s="1"/>
      <c r="E25" s="1"/>
      <c r="F25" s="20"/>
    </row>
    <row r="26" spans="1:6" ht="12.75">
      <c r="A26" s="19" t="s">
        <v>342</v>
      </c>
      <c r="B26" s="1"/>
      <c r="C26" s="1"/>
      <c r="D26" s="1"/>
      <c r="E26" s="1"/>
      <c r="F26" s="20"/>
    </row>
    <row r="27" spans="1:6" ht="15" customHeight="1">
      <c r="A27" s="19" t="s">
        <v>343</v>
      </c>
      <c r="B27" s="1"/>
      <c r="C27" s="1"/>
      <c r="D27" s="1"/>
      <c r="E27" s="1"/>
      <c r="F27" s="20"/>
    </row>
    <row r="28" spans="1:6" ht="12.75">
      <c r="A28" s="19" t="s">
        <v>344</v>
      </c>
      <c r="B28" s="1"/>
      <c r="C28" s="1"/>
      <c r="D28" s="1"/>
      <c r="E28" s="1"/>
      <c r="F28" s="20"/>
    </row>
    <row r="29" spans="1:6" ht="12.75">
      <c r="A29" s="19" t="s">
        <v>345</v>
      </c>
      <c r="B29" s="1"/>
      <c r="C29" s="1"/>
      <c r="D29" s="1"/>
      <c r="E29" s="1"/>
      <c r="F29" s="20"/>
    </row>
    <row r="30" spans="1:6" ht="15" customHeight="1">
      <c r="A30" s="19" t="s">
        <v>346</v>
      </c>
      <c r="B30" s="1"/>
      <c r="C30" s="1"/>
      <c r="D30" s="1"/>
      <c r="E30" s="1"/>
      <c r="F30" s="20"/>
    </row>
    <row r="31" spans="1:6" ht="12.75">
      <c r="A31" s="19" t="s">
        <v>347</v>
      </c>
      <c r="B31" s="1"/>
      <c r="C31" s="1"/>
      <c r="D31" s="1"/>
      <c r="E31" s="1"/>
      <c r="F31" s="20"/>
    </row>
    <row r="32" spans="1:6" ht="14.25" customHeight="1">
      <c r="A32" s="19" t="s">
        <v>348</v>
      </c>
      <c r="B32" s="1"/>
      <c r="C32" s="1"/>
      <c r="D32" s="1"/>
      <c r="E32" s="1"/>
      <c r="F32" s="20"/>
    </row>
    <row r="33" spans="1:6" ht="12.75">
      <c r="A33" s="19" t="s">
        <v>349</v>
      </c>
      <c r="B33" s="1"/>
      <c r="C33" s="1"/>
      <c r="D33" s="1"/>
      <c r="E33" s="1"/>
      <c r="F33" s="20"/>
    </row>
    <row r="34" spans="1:6" ht="15.75" customHeight="1">
      <c r="A34" s="30" t="s">
        <v>350</v>
      </c>
      <c r="B34" s="31"/>
      <c r="C34" s="31"/>
      <c r="D34" s="31"/>
      <c r="E34" s="31"/>
      <c r="F34" s="32"/>
    </row>
    <row r="35" spans="1:6" ht="12.75">
      <c r="A35" s="30" t="s">
        <v>351</v>
      </c>
      <c r="B35" s="31"/>
      <c r="C35" s="31"/>
      <c r="D35" s="31"/>
      <c r="E35" s="31"/>
      <c r="F35" s="32"/>
    </row>
    <row r="36" spans="1:6" ht="12.75">
      <c r="A36" s="30" t="s">
        <v>352</v>
      </c>
      <c r="B36" s="31"/>
      <c r="C36" s="31"/>
      <c r="D36" s="31"/>
      <c r="E36" s="31"/>
      <c r="F36" s="32"/>
    </row>
    <row r="37" spans="1:6" ht="12.75">
      <c r="A37" s="30" t="s">
        <v>353</v>
      </c>
      <c r="B37" s="31"/>
      <c r="C37" s="31"/>
      <c r="D37" s="31"/>
      <c r="E37" s="31"/>
      <c r="F37" s="32"/>
    </row>
    <row r="38" spans="1:6" ht="12.75">
      <c r="A38" s="30" t="s">
        <v>354</v>
      </c>
      <c r="B38" s="31"/>
      <c r="C38" s="31"/>
      <c r="D38" s="31"/>
      <c r="E38" s="31"/>
      <c r="F38" s="32"/>
    </row>
    <row r="39" spans="1:6" ht="12.75">
      <c r="A39" s="30" t="s">
        <v>355</v>
      </c>
      <c r="B39" s="31"/>
      <c r="C39" s="31"/>
      <c r="D39" s="31"/>
      <c r="E39" s="31"/>
      <c r="F39" s="32"/>
    </row>
    <row r="40" spans="1:6" ht="12.75">
      <c r="A40" s="30" t="s">
        <v>356</v>
      </c>
      <c r="B40" s="31"/>
      <c r="C40" s="31"/>
      <c r="D40" s="31"/>
      <c r="E40" s="31"/>
      <c r="F40" s="32"/>
    </row>
    <row r="41" spans="1:6" ht="15.75" customHeight="1">
      <c r="A41" s="26" t="s">
        <v>357</v>
      </c>
      <c r="B41" s="1"/>
      <c r="C41" s="1"/>
      <c r="D41" s="1"/>
      <c r="E41" s="1"/>
      <c r="F41" s="20"/>
    </row>
    <row r="42" spans="1:6" ht="15.75" customHeight="1">
      <c r="A42" s="33" t="s">
        <v>358</v>
      </c>
      <c r="B42" s="34"/>
      <c r="C42" s="34"/>
      <c r="D42" s="34"/>
      <c r="E42" s="34"/>
      <c r="F42" s="35"/>
    </row>
    <row r="43" spans="1:6" ht="15.75" customHeight="1">
      <c r="A43" s="27" t="s">
        <v>359</v>
      </c>
      <c r="B43" s="28"/>
      <c r="C43" s="28"/>
      <c r="D43" s="28"/>
      <c r="E43" s="28"/>
      <c r="F43" s="29"/>
    </row>
    <row r="44" spans="1:6" ht="13.5">
      <c r="A44" s="27" t="s">
        <v>502</v>
      </c>
      <c r="B44" s="28"/>
      <c r="C44" s="28"/>
      <c r="D44" s="28"/>
      <c r="E44" s="28"/>
      <c r="F44" s="29"/>
    </row>
    <row r="45" spans="1:6" ht="13.5">
      <c r="A45" s="27" t="s">
        <v>360</v>
      </c>
      <c r="B45" s="28"/>
      <c r="C45" s="28"/>
      <c r="D45" s="28"/>
      <c r="E45" s="28"/>
      <c r="F45" s="29"/>
    </row>
    <row r="46" spans="1:6" ht="13.5">
      <c r="A46" s="27" t="s">
        <v>382</v>
      </c>
      <c r="B46" s="28"/>
      <c r="C46" s="28"/>
      <c r="D46" s="28"/>
      <c r="E46" s="28"/>
      <c r="F46" s="29"/>
    </row>
    <row r="47" spans="1:6" ht="13.5">
      <c r="A47" s="27" t="s">
        <v>361</v>
      </c>
      <c r="B47" s="28"/>
      <c r="C47" s="28"/>
      <c r="D47" s="28"/>
      <c r="E47" s="28"/>
      <c r="F47" s="29"/>
    </row>
    <row r="48" spans="1:6" ht="13.5">
      <c r="A48" s="27" t="s">
        <v>362</v>
      </c>
      <c r="B48" s="28"/>
      <c r="C48" s="28"/>
      <c r="D48" s="28"/>
      <c r="E48" s="28"/>
      <c r="F48" s="29"/>
    </row>
    <row r="49" spans="1:6" ht="19.5" customHeight="1">
      <c r="A49" s="27" t="s">
        <v>363</v>
      </c>
      <c r="B49" s="28"/>
      <c r="C49" s="28"/>
      <c r="D49" s="28"/>
      <c r="E49" s="28"/>
      <c r="F49" s="29"/>
    </row>
    <row r="50" spans="1:6" ht="19.5" customHeight="1">
      <c r="A50" s="27" t="s">
        <v>364</v>
      </c>
      <c r="B50" s="28"/>
      <c r="C50" s="28"/>
      <c r="D50" s="28"/>
      <c r="E50" s="28"/>
      <c r="F50" s="29"/>
    </row>
    <row r="51" spans="1:6" ht="21" customHeight="1">
      <c r="A51" s="27" t="s">
        <v>503</v>
      </c>
      <c r="B51" s="28"/>
      <c r="C51" s="28"/>
      <c r="D51" s="28"/>
      <c r="E51" s="28"/>
      <c r="F51" s="29"/>
    </row>
    <row r="52" spans="1:6" ht="13.5">
      <c r="A52" s="27" t="s">
        <v>365</v>
      </c>
      <c r="B52" s="28"/>
      <c r="C52" s="28"/>
      <c r="D52" s="28"/>
      <c r="E52" s="28"/>
      <c r="F52" s="29"/>
    </row>
    <row r="53" spans="1:6" ht="17.25" customHeight="1" thickBot="1">
      <c r="A53" s="56" t="s">
        <v>366</v>
      </c>
      <c r="B53" s="57"/>
      <c r="C53" s="57"/>
      <c r="D53" s="57"/>
      <c r="E53" s="57"/>
      <c r="F53" s="58"/>
    </row>
    <row r="54" ht="14.25" thickBot="1" thickTop="1"/>
    <row r="55" spans="1:6" ht="18.75" customHeight="1" thickTop="1">
      <c r="A55" s="59" t="s">
        <v>367</v>
      </c>
      <c r="B55" s="60"/>
      <c r="C55" s="60"/>
      <c r="D55" s="60"/>
      <c r="E55" s="60"/>
      <c r="F55" s="61"/>
    </row>
    <row r="56" spans="1:6" ht="18" customHeight="1">
      <c r="A56" s="36" t="s">
        <v>368</v>
      </c>
      <c r="B56" s="37"/>
      <c r="C56" s="37"/>
      <c r="D56" s="37"/>
      <c r="E56" s="37"/>
      <c r="F56" s="38"/>
    </row>
    <row r="57" spans="1:6" ht="18" customHeight="1">
      <c r="A57" s="39" t="s">
        <v>152</v>
      </c>
      <c r="B57" s="40"/>
      <c r="C57" s="37"/>
      <c r="D57" s="37"/>
      <c r="E57" s="13"/>
      <c r="F57" s="41"/>
    </row>
    <row r="58" spans="1:7" ht="15.75" customHeight="1">
      <c r="A58" s="42" t="s">
        <v>505</v>
      </c>
      <c r="B58" s="13"/>
      <c r="C58" s="13"/>
      <c r="D58" s="13"/>
      <c r="E58" s="13"/>
      <c r="F58" s="41"/>
      <c r="G58" s="70"/>
    </row>
    <row r="59" spans="1:7" ht="12.75">
      <c r="A59" s="42" t="s">
        <v>504</v>
      </c>
      <c r="B59" s="13"/>
      <c r="C59" s="13"/>
      <c r="D59" s="13"/>
      <c r="E59" s="13"/>
      <c r="F59" s="41"/>
      <c r="G59" s="70"/>
    </row>
    <row r="60" spans="1:6" ht="18" customHeight="1">
      <c r="A60" s="42" t="s">
        <v>506</v>
      </c>
      <c r="B60" s="40"/>
      <c r="C60" s="37"/>
      <c r="D60" s="37"/>
      <c r="E60" s="13"/>
      <c r="F60" s="41"/>
    </row>
    <row r="61" spans="1:6" ht="17.25" customHeight="1">
      <c r="A61" s="42" t="s">
        <v>507</v>
      </c>
      <c r="B61" s="13"/>
      <c r="C61" s="13"/>
      <c r="D61" s="13"/>
      <c r="E61" s="13"/>
      <c r="F61" s="41"/>
    </row>
    <row r="62" spans="1:6" ht="17.25" customHeight="1">
      <c r="A62" s="42" t="s">
        <v>369</v>
      </c>
      <c r="B62" s="13"/>
      <c r="C62" s="13"/>
      <c r="D62" s="13"/>
      <c r="E62" s="13"/>
      <c r="F62" s="41"/>
    </row>
    <row r="63" spans="1:7" ht="15.75" customHeight="1">
      <c r="A63" s="42" t="s">
        <v>716</v>
      </c>
      <c r="B63" s="13"/>
      <c r="C63" s="13"/>
      <c r="D63" s="13"/>
      <c r="E63" s="13"/>
      <c r="F63" s="41"/>
      <c r="G63" s="70"/>
    </row>
    <row r="64" spans="1:7" ht="12.75" customHeight="1">
      <c r="A64" s="42" t="s">
        <v>508</v>
      </c>
      <c r="B64" s="13"/>
      <c r="C64" s="13"/>
      <c r="D64" s="13"/>
      <c r="E64" s="13"/>
      <c r="F64" s="41"/>
      <c r="G64" s="70"/>
    </row>
    <row r="65" spans="1:6" ht="15.75" customHeight="1">
      <c r="A65" s="42" t="s">
        <v>717</v>
      </c>
      <c r="B65" s="13"/>
      <c r="C65" s="13"/>
      <c r="D65" s="13"/>
      <c r="E65" s="13"/>
      <c r="F65" s="41"/>
    </row>
    <row r="66" spans="1:6" ht="15.75" customHeight="1">
      <c r="A66" s="42" t="s">
        <v>718</v>
      </c>
      <c r="B66" s="13"/>
      <c r="C66" s="13"/>
      <c r="D66" s="13"/>
      <c r="E66" s="13"/>
      <c r="F66" s="41"/>
    </row>
    <row r="67" spans="1:6" ht="18.75" customHeight="1">
      <c r="A67" s="39" t="s">
        <v>155</v>
      </c>
      <c r="B67" s="43"/>
      <c r="C67" s="43"/>
      <c r="D67" s="43"/>
      <c r="E67" s="13"/>
      <c r="F67" s="41"/>
    </row>
    <row r="68" spans="1:6" ht="15.75" customHeight="1">
      <c r="A68" s="42" t="s">
        <v>156</v>
      </c>
      <c r="B68" s="13"/>
      <c r="C68" s="13"/>
      <c r="D68" s="13"/>
      <c r="E68" s="13"/>
      <c r="F68" s="41"/>
    </row>
    <row r="69" spans="1:6" ht="18" customHeight="1">
      <c r="A69" s="42" t="s">
        <v>157</v>
      </c>
      <c r="B69" s="13"/>
      <c r="C69" s="13"/>
      <c r="D69" s="13"/>
      <c r="E69" s="13"/>
      <c r="F69" s="41"/>
    </row>
    <row r="70" spans="1:6" ht="16.5" customHeight="1">
      <c r="A70" s="44" t="s">
        <v>509</v>
      </c>
      <c r="B70" s="14"/>
      <c r="C70" s="14"/>
      <c r="D70" s="14"/>
      <c r="E70" s="14"/>
      <c r="F70" s="45"/>
    </row>
    <row r="71" spans="1:6" ht="20.25" customHeight="1">
      <c r="A71" s="44" t="s">
        <v>370</v>
      </c>
      <c r="B71" s="53"/>
      <c r="C71" s="16">
        <v>6367200</v>
      </c>
      <c r="D71" s="14"/>
      <c r="E71" s="14"/>
      <c r="F71" s="45"/>
    </row>
    <row r="72" spans="1:6" ht="18.75" customHeight="1">
      <c r="A72" s="44" t="s">
        <v>371</v>
      </c>
      <c r="B72" s="53"/>
      <c r="C72" s="16">
        <v>619558</v>
      </c>
      <c r="D72" s="14"/>
      <c r="E72" s="68"/>
      <c r="F72" s="45"/>
    </row>
    <row r="73" spans="1:6" ht="15" customHeight="1">
      <c r="A73" s="54" t="s">
        <v>154</v>
      </c>
      <c r="B73" s="55"/>
      <c r="C73" s="17">
        <f>SUM(C71:C72)</f>
        <v>6986758</v>
      </c>
      <c r="D73" s="13"/>
      <c r="E73" s="69"/>
      <c r="F73" s="41"/>
    </row>
    <row r="74" spans="1:6" ht="20.25" customHeight="1">
      <c r="A74" s="42" t="s">
        <v>719</v>
      </c>
      <c r="B74" s="13"/>
      <c r="C74" s="13"/>
      <c r="D74" s="13"/>
      <c r="E74" s="229"/>
      <c r="F74" s="41"/>
    </row>
    <row r="75" spans="1:6" ht="20.25" customHeight="1">
      <c r="A75" s="19" t="s">
        <v>439</v>
      </c>
      <c r="B75" s="13"/>
      <c r="C75" s="518">
        <v>911907</v>
      </c>
      <c r="D75" s="13"/>
      <c r="E75" s="473"/>
      <c r="F75" s="41"/>
    </row>
    <row r="76" spans="1:6" ht="20.25" customHeight="1">
      <c r="A76" s="18" t="s">
        <v>511</v>
      </c>
      <c r="B76" s="13"/>
      <c r="C76" s="518">
        <v>240000</v>
      </c>
      <c r="D76" s="13"/>
      <c r="E76" s="473"/>
      <c r="F76" s="41"/>
    </row>
    <row r="77" spans="1:6" ht="20.25" customHeight="1">
      <c r="A77" s="19" t="s">
        <v>440</v>
      </c>
      <c r="B77" s="13"/>
      <c r="C77" s="518">
        <v>150000</v>
      </c>
      <c r="D77" s="13"/>
      <c r="E77" s="69"/>
      <c r="F77" s="41"/>
    </row>
    <row r="78" spans="1:6" ht="20.25" customHeight="1">
      <c r="A78" s="19" t="s">
        <v>441</v>
      </c>
      <c r="B78" s="13"/>
      <c r="C78" s="518">
        <v>64000</v>
      </c>
      <c r="D78" s="13"/>
      <c r="E78" s="69"/>
      <c r="F78" s="41"/>
    </row>
    <row r="79" spans="1:6" ht="20.25" customHeight="1">
      <c r="A79" s="19" t="s">
        <v>442</v>
      </c>
      <c r="B79" s="13"/>
      <c r="C79" s="518">
        <v>26500</v>
      </c>
      <c r="D79" s="13"/>
      <c r="E79" s="69"/>
      <c r="F79" s="41"/>
    </row>
    <row r="80" spans="1:6" ht="20.25" customHeight="1">
      <c r="A80" s="18" t="s">
        <v>510</v>
      </c>
      <c r="B80" s="13"/>
      <c r="C80" s="518">
        <v>37000</v>
      </c>
      <c r="D80" s="13"/>
      <c r="E80" s="69"/>
      <c r="F80" s="41"/>
    </row>
    <row r="81" spans="1:6" ht="20.25" customHeight="1">
      <c r="A81" s="19" t="s">
        <v>444</v>
      </c>
      <c r="B81" s="13"/>
      <c r="C81" s="518">
        <v>579208</v>
      </c>
      <c r="D81" s="13"/>
      <c r="E81" s="69"/>
      <c r="F81" s="41"/>
    </row>
    <row r="82" spans="1:6" ht="20.25" customHeight="1">
      <c r="A82" s="19" t="s">
        <v>445</v>
      </c>
      <c r="B82" s="13"/>
      <c r="C82" s="518">
        <v>33982</v>
      </c>
      <c r="D82" s="13"/>
      <c r="E82" s="69"/>
      <c r="F82" s="41"/>
    </row>
    <row r="83" spans="1:6" ht="20.25" customHeight="1">
      <c r="A83" s="19" t="s">
        <v>455</v>
      </c>
      <c r="B83" s="13"/>
      <c r="C83" s="518">
        <v>440000</v>
      </c>
      <c r="D83" s="13"/>
      <c r="E83" s="69"/>
      <c r="F83" s="41"/>
    </row>
    <row r="84" spans="1:6" ht="20.25" customHeight="1">
      <c r="A84" s="18" t="s">
        <v>514</v>
      </c>
      <c r="B84" s="13"/>
      <c r="C84" s="518">
        <v>310000</v>
      </c>
      <c r="D84" s="13"/>
      <c r="E84" s="69"/>
      <c r="F84" s="41"/>
    </row>
    <row r="85" spans="1:6" ht="20.25" customHeight="1">
      <c r="A85" s="18" t="s">
        <v>512</v>
      </c>
      <c r="B85" s="13"/>
      <c r="C85" s="518">
        <v>144187</v>
      </c>
      <c r="D85" s="13"/>
      <c r="E85" s="69"/>
      <c r="F85" s="41"/>
    </row>
    <row r="86" spans="1:6" ht="20.25" customHeight="1">
      <c r="A86" s="18" t="s">
        <v>513</v>
      </c>
      <c r="B86" s="13"/>
      <c r="C86" s="518">
        <v>1755703</v>
      </c>
      <c r="D86" s="13"/>
      <c r="E86" s="69"/>
      <c r="F86" s="41"/>
    </row>
    <row r="87" spans="1:6" ht="20.25" customHeight="1">
      <c r="A87" s="18" t="s">
        <v>720</v>
      </c>
      <c r="B87" s="13"/>
      <c r="C87" s="518">
        <v>9430974</v>
      </c>
      <c r="D87" s="13"/>
      <c r="E87" s="69"/>
      <c r="F87" s="41"/>
    </row>
    <row r="88" spans="1:6" ht="19.5" customHeight="1">
      <c r="A88" s="42" t="s">
        <v>372</v>
      </c>
      <c r="B88" s="13"/>
      <c r="C88" s="13"/>
      <c r="D88" s="13"/>
      <c r="E88" s="13"/>
      <c r="F88" s="41"/>
    </row>
    <row r="89" spans="1:6" ht="32.25" customHeight="1">
      <c r="A89" s="42" t="s">
        <v>515</v>
      </c>
      <c r="B89" s="13"/>
      <c r="C89" s="13"/>
      <c r="D89" s="13"/>
      <c r="E89" s="13"/>
      <c r="F89" s="41"/>
    </row>
    <row r="90" spans="1:6" ht="12.75" customHeight="1">
      <c r="A90" s="42"/>
      <c r="B90" s="13"/>
      <c r="C90" s="13"/>
      <c r="D90" s="13"/>
      <c r="E90" s="13"/>
      <c r="F90" s="41"/>
    </row>
    <row r="91" spans="1:6" ht="15">
      <c r="A91" s="26"/>
      <c r="B91" s="46"/>
      <c r="C91" s="47" t="s">
        <v>65</v>
      </c>
      <c r="D91" s="47"/>
      <c r="E91" s="1"/>
      <c r="F91" s="48"/>
    </row>
    <row r="92" spans="1:6" ht="12.75">
      <c r="A92" s="26"/>
      <c r="B92" s="15"/>
      <c r="C92" s="15"/>
      <c r="D92" s="15"/>
      <c r="E92" s="15"/>
      <c r="F92" s="48"/>
    </row>
    <row r="93" spans="1:6" ht="15" customHeight="1">
      <c r="A93" s="49" t="s">
        <v>383</v>
      </c>
      <c r="B93" s="50"/>
      <c r="C93" s="50"/>
      <c r="D93" s="50"/>
      <c r="E93" s="51" t="s">
        <v>456</v>
      </c>
      <c r="F93" s="52"/>
    </row>
    <row r="94" spans="1:6" ht="19.5" customHeight="1">
      <c r="A94" s="26"/>
      <c r="B94" s="15" t="s">
        <v>425</v>
      </c>
      <c r="C94" s="15"/>
      <c r="D94" s="15"/>
      <c r="E94" s="15" t="s">
        <v>452</v>
      </c>
      <c r="F94" s="48"/>
    </row>
    <row r="95" spans="1:6" ht="13.5" customHeight="1" thickBot="1">
      <c r="A95" s="21"/>
      <c r="B95" s="22"/>
      <c r="C95" s="22"/>
      <c r="D95" s="22"/>
      <c r="E95" s="22"/>
      <c r="F95" s="23"/>
    </row>
    <row r="96" ht="13.5" thickTop="1"/>
    <row r="97" ht="12.75" customHeight="1"/>
    <row r="98" ht="12.75" customHeight="1"/>
    <row r="99" ht="12.75" customHeight="1"/>
  </sheetData>
  <sheetProtection/>
  <mergeCells count="1">
    <mergeCell ref="A2:F2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4"/>
  <sheetViews>
    <sheetView zoomScalePageLayoutView="0" workbookViewId="0" topLeftCell="A1">
      <selection activeCell="L115" sqref="A1:L115"/>
    </sheetView>
  </sheetViews>
  <sheetFormatPr defaultColWidth="9.140625" defaultRowHeight="12.75"/>
  <cols>
    <col min="1" max="1" width="7.421875" style="0" customWidth="1"/>
    <col min="2" max="2" width="8.8515625" style="0" hidden="1" customWidth="1"/>
    <col min="3" max="3" width="29.57421875" style="0" customWidth="1"/>
    <col min="4" max="4" width="2.00390625" style="0" hidden="1" customWidth="1"/>
    <col min="5" max="5" width="8.8515625" style="0" hidden="1" customWidth="1"/>
    <col min="6" max="6" width="5.8515625" style="0" customWidth="1"/>
    <col min="7" max="7" width="3.00390625" style="0" customWidth="1"/>
    <col min="8" max="8" width="6.28125" style="0" customWidth="1"/>
    <col min="9" max="9" width="3.7109375" style="0" customWidth="1"/>
    <col min="10" max="10" width="9.28125" style="0" customWidth="1"/>
    <col min="11" max="11" width="6.28125" style="0" customWidth="1"/>
    <col min="12" max="12" width="10.28125" style="0" customWidth="1"/>
  </cols>
  <sheetData>
    <row r="1" spans="1:12" ht="17.25">
      <c r="A1" s="696" t="s">
        <v>529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</row>
    <row r="2" spans="1:12" ht="15">
      <c r="A2" s="697" t="s">
        <v>713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</row>
    <row r="3" spans="1:12" s="432" customFormat="1" ht="13.5" customHeight="1">
      <c r="A3" s="506" t="s">
        <v>530</v>
      </c>
      <c r="B3" s="507" t="s">
        <v>531</v>
      </c>
      <c r="C3" s="698">
        <v>41722.634873194445</v>
      </c>
      <c r="D3" s="698"/>
      <c r="E3" s="505"/>
      <c r="F3" s="505"/>
      <c r="G3" s="505"/>
      <c r="H3" s="505"/>
      <c r="I3" s="505"/>
      <c r="J3" s="506" t="s">
        <v>532</v>
      </c>
      <c r="K3" s="506">
        <v>1</v>
      </c>
      <c r="L3" s="506" t="s">
        <v>533</v>
      </c>
    </row>
    <row r="4" spans="1:12" s="432" customFormat="1" ht="15" hidden="1">
      <c r="A4" s="505"/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</row>
    <row r="5" spans="1:12" ht="12.75">
      <c r="A5" s="699" t="s">
        <v>534</v>
      </c>
      <c r="B5" s="699"/>
      <c r="C5" s="700" t="s">
        <v>535</v>
      </c>
      <c r="D5" s="700"/>
      <c r="E5" s="700"/>
      <c r="F5" s="700" t="s">
        <v>536</v>
      </c>
      <c r="G5" s="700"/>
      <c r="H5" s="700"/>
      <c r="I5" s="700"/>
      <c r="J5" s="700"/>
      <c r="K5" s="700"/>
      <c r="L5" s="505"/>
    </row>
    <row r="6" spans="1:12" ht="12.75">
      <c r="A6" s="505"/>
      <c r="B6" s="505"/>
      <c r="C6" s="695" t="s">
        <v>537</v>
      </c>
      <c r="D6" s="695"/>
      <c r="E6" s="508"/>
      <c r="F6" s="505"/>
      <c r="G6" s="694" t="s">
        <v>538</v>
      </c>
      <c r="H6" s="694"/>
      <c r="I6" s="694" t="s">
        <v>539</v>
      </c>
      <c r="J6" s="694"/>
      <c r="K6" s="694" t="s">
        <v>540</v>
      </c>
      <c r="L6" s="694"/>
    </row>
    <row r="7" spans="1:12" ht="12.75">
      <c r="A7" s="693" t="s">
        <v>541</v>
      </c>
      <c r="B7" s="693"/>
      <c r="C7" s="693" t="s">
        <v>542</v>
      </c>
      <c r="D7" s="693"/>
      <c r="E7" s="505"/>
      <c r="F7" s="505"/>
      <c r="G7" s="505"/>
      <c r="H7" s="505"/>
      <c r="I7" s="505"/>
      <c r="J7" s="505"/>
      <c r="K7" s="505"/>
      <c r="L7" s="505"/>
    </row>
    <row r="8" spans="1:12" ht="12.75">
      <c r="A8" s="505"/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</row>
    <row r="9" spans="1:12" ht="12.75">
      <c r="A9" s="690" t="s">
        <v>543</v>
      </c>
      <c r="B9" s="690"/>
      <c r="C9" s="691" t="s">
        <v>544</v>
      </c>
      <c r="D9" s="691"/>
      <c r="E9" s="691"/>
      <c r="F9" s="506" t="s">
        <v>545</v>
      </c>
      <c r="G9" s="689">
        <v>10</v>
      </c>
      <c r="H9" s="689"/>
      <c r="I9" s="692">
        <v>74470</v>
      </c>
      <c r="J9" s="692"/>
      <c r="K9" s="689">
        <v>744700</v>
      </c>
      <c r="L9" s="689"/>
    </row>
    <row r="10" spans="1:12" ht="12.75">
      <c r="A10" s="690" t="s">
        <v>546</v>
      </c>
      <c r="B10" s="690"/>
      <c r="C10" s="691" t="s">
        <v>547</v>
      </c>
      <c r="D10" s="691"/>
      <c r="E10" s="691"/>
      <c r="F10" s="506" t="s">
        <v>545</v>
      </c>
      <c r="G10" s="689">
        <v>2</v>
      </c>
      <c r="H10" s="689"/>
      <c r="I10" s="692">
        <v>57282.5</v>
      </c>
      <c r="J10" s="692"/>
      <c r="K10" s="689">
        <v>114565</v>
      </c>
      <c r="L10" s="689"/>
    </row>
    <row r="11" spans="1:12" ht="12.75">
      <c r="A11" s="690" t="s">
        <v>548</v>
      </c>
      <c r="B11" s="690"/>
      <c r="C11" s="691" t="s">
        <v>549</v>
      </c>
      <c r="D11" s="691"/>
      <c r="E11" s="691"/>
      <c r="F11" s="506" t="s">
        <v>545</v>
      </c>
      <c r="G11" s="689">
        <v>10</v>
      </c>
      <c r="H11" s="689"/>
      <c r="I11" s="692">
        <v>10312.5</v>
      </c>
      <c r="J11" s="692"/>
      <c r="K11" s="689">
        <v>103125</v>
      </c>
      <c r="L11" s="689"/>
    </row>
    <row r="12" spans="1:12" ht="12.75">
      <c r="A12" s="690" t="s">
        <v>550</v>
      </c>
      <c r="B12" s="690"/>
      <c r="C12" s="691" t="s">
        <v>551</v>
      </c>
      <c r="D12" s="691"/>
      <c r="E12" s="691"/>
      <c r="F12" s="506" t="s">
        <v>545</v>
      </c>
      <c r="G12" s="689">
        <v>4</v>
      </c>
      <c r="H12" s="689"/>
      <c r="I12" s="692">
        <v>13750</v>
      </c>
      <c r="J12" s="692"/>
      <c r="K12" s="689">
        <v>55000</v>
      </c>
      <c r="L12" s="689"/>
    </row>
    <row r="13" spans="1:12" ht="12.75">
      <c r="A13" s="690" t="s">
        <v>552</v>
      </c>
      <c r="B13" s="690"/>
      <c r="C13" s="691" t="s">
        <v>553</v>
      </c>
      <c r="D13" s="691"/>
      <c r="E13" s="691"/>
      <c r="F13" s="506" t="s">
        <v>545</v>
      </c>
      <c r="G13" s="689">
        <v>43</v>
      </c>
      <c r="H13" s="689"/>
      <c r="I13" s="692">
        <v>2500</v>
      </c>
      <c r="J13" s="692"/>
      <c r="K13" s="689">
        <v>107500</v>
      </c>
      <c r="L13" s="689"/>
    </row>
    <row r="14" spans="1:12" ht="12.75">
      <c r="A14" s="690" t="s">
        <v>554</v>
      </c>
      <c r="B14" s="690"/>
      <c r="C14" s="691" t="s">
        <v>555</v>
      </c>
      <c r="D14" s="691"/>
      <c r="E14" s="691"/>
      <c r="F14" s="506" t="s">
        <v>545</v>
      </c>
      <c r="G14" s="689">
        <v>15</v>
      </c>
      <c r="H14" s="689"/>
      <c r="I14" s="692">
        <v>3200</v>
      </c>
      <c r="J14" s="692"/>
      <c r="K14" s="689">
        <v>48000</v>
      </c>
      <c r="L14" s="689"/>
    </row>
    <row r="15" spans="1:12" ht="12.75">
      <c r="A15" s="690" t="s">
        <v>556</v>
      </c>
      <c r="B15" s="690"/>
      <c r="C15" s="691" t="s">
        <v>557</v>
      </c>
      <c r="D15" s="691"/>
      <c r="E15" s="691"/>
      <c r="F15" s="506" t="s">
        <v>545</v>
      </c>
      <c r="G15" s="689">
        <v>6</v>
      </c>
      <c r="H15" s="689"/>
      <c r="I15" s="692">
        <v>4650</v>
      </c>
      <c r="J15" s="692"/>
      <c r="K15" s="689">
        <v>27900</v>
      </c>
      <c r="L15" s="689"/>
    </row>
    <row r="16" spans="1:12" ht="12.75">
      <c r="A16" s="690" t="s">
        <v>558</v>
      </c>
      <c r="B16" s="690"/>
      <c r="C16" s="691" t="s">
        <v>559</v>
      </c>
      <c r="D16" s="691"/>
      <c r="E16" s="691"/>
      <c r="F16" s="506" t="s">
        <v>545</v>
      </c>
      <c r="G16" s="689">
        <v>1</v>
      </c>
      <c r="H16" s="689"/>
      <c r="I16" s="692">
        <v>7865</v>
      </c>
      <c r="J16" s="692"/>
      <c r="K16" s="689">
        <v>7865</v>
      </c>
      <c r="L16" s="689"/>
    </row>
    <row r="17" spans="1:12" ht="12.75">
      <c r="A17" s="690" t="s">
        <v>560</v>
      </c>
      <c r="B17" s="690"/>
      <c r="C17" s="691" t="s">
        <v>561</v>
      </c>
      <c r="D17" s="691"/>
      <c r="E17" s="691"/>
      <c r="F17" s="506" t="s">
        <v>545</v>
      </c>
      <c r="G17" s="689">
        <v>1</v>
      </c>
      <c r="H17" s="689"/>
      <c r="I17" s="692">
        <v>3855</v>
      </c>
      <c r="J17" s="692"/>
      <c r="K17" s="689">
        <v>3855</v>
      </c>
      <c r="L17" s="689"/>
    </row>
    <row r="18" spans="1:12" ht="12.75">
      <c r="A18" s="690" t="s">
        <v>562</v>
      </c>
      <c r="B18" s="690"/>
      <c r="C18" s="691" t="s">
        <v>563</v>
      </c>
      <c r="D18" s="691"/>
      <c r="E18" s="691"/>
      <c r="F18" s="506" t="s">
        <v>545</v>
      </c>
      <c r="G18" s="689">
        <v>3</v>
      </c>
      <c r="H18" s="689"/>
      <c r="I18" s="692">
        <v>11350</v>
      </c>
      <c r="J18" s="692"/>
      <c r="K18" s="689">
        <v>34050</v>
      </c>
      <c r="L18" s="689"/>
    </row>
    <row r="19" spans="1:12" ht="0.75" customHeight="1">
      <c r="A19" s="505"/>
      <c r="B19" s="505"/>
      <c r="C19" s="505"/>
      <c r="D19" s="505"/>
      <c r="E19" s="505"/>
      <c r="F19" s="505"/>
      <c r="G19" s="505"/>
      <c r="H19" s="505"/>
      <c r="I19" s="505"/>
      <c r="J19" s="505"/>
      <c r="K19" s="505"/>
      <c r="L19" s="505"/>
    </row>
    <row r="20" spans="1:12" ht="12.75">
      <c r="A20" s="505"/>
      <c r="B20" s="505"/>
      <c r="C20" s="505"/>
      <c r="D20" s="505"/>
      <c r="E20" s="505"/>
      <c r="F20" s="509" t="s">
        <v>541</v>
      </c>
      <c r="G20" s="688">
        <v>95</v>
      </c>
      <c r="H20" s="688"/>
      <c r="I20" s="505"/>
      <c r="J20" s="505"/>
      <c r="K20" s="688">
        <v>1246560</v>
      </c>
      <c r="L20" s="688"/>
    </row>
    <row r="21" spans="1:12" ht="7.5" customHeight="1">
      <c r="A21" s="505"/>
      <c r="B21" s="505"/>
      <c r="C21" s="505"/>
      <c r="D21" s="505"/>
      <c r="E21" s="505"/>
      <c r="F21" s="505"/>
      <c r="G21" s="505"/>
      <c r="H21" s="505"/>
      <c r="I21" s="505"/>
      <c r="J21" s="505"/>
      <c r="K21" s="505"/>
      <c r="L21" s="505"/>
    </row>
    <row r="22" spans="1:12" ht="12.75">
      <c r="A22" s="693" t="s">
        <v>564</v>
      </c>
      <c r="B22" s="693"/>
      <c r="C22" s="693" t="s">
        <v>565</v>
      </c>
      <c r="D22" s="693"/>
      <c r="E22" s="505"/>
      <c r="F22" s="505"/>
      <c r="G22" s="505"/>
      <c r="H22" s="505"/>
      <c r="I22" s="505"/>
      <c r="J22" s="505"/>
      <c r="K22" s="505"/>
      <c r="L22" s="505"/>
    </row>
    <row r="23" spans="1:12" ht="12.75">
      <c r="A23" s="505"/>
      <c r="B23" s="505"/>
      <c r="C23" s="505"/>
      <c r="D23" s="505"/>
      <c r="E23" s="505"/>
      <c r="F23" s="505"/>
      <c r="G23" s="505"/>
      <c r="H23" s="505"/>
      <c r="I23" s="505"/>
      <c r="J23" s="505"/>
      <c r="K23" s="505"/>
      <c r="L23" s="505"/>
    </row>
    <row r="24" spans="1:12" ht="12.75">
      <c r="A24" s="690" t="s">
        <v>566</v>
      </c>
      <c r="B24" s="690"/>
      <c r="C24" s="691" t="s">
        <v>567</v>
      </c>
      <c r="D24" s="691"/>
      <c r="E24" s="691"/>
      <c r="F24" s="506" t="s">
        <v>545</v>
      </c>
      <c r="G24" s="689">
        <v>1</v>
      </c>
      <c r="H24" s="689"/>
      <c r="I24" s="692">
        <v>114333</v>
      </c>
      <c r="J24" s="692"/>
      <c r="K24" s="689">
        <v>114333</v>
      </c>
      <c r="L24" s="689"/>
    </row>
    <row r="25" spans="1:12" ht="12.75">
      <c r="A25" s="690" t="s">
        <v>568</v>
      </c>
      <c r="B25" s="690"/>
      <c r="C25" s="691" t="s">
        <v>569</v>
      </c>
      <c r="D25" s="691"/>
      <c r="E25" s="691"/>
      <c r="F25" s="506" t="s">
        <v>545</v>
      </c>
      <c r="G25" s="689">
        <v>1</v>
      </c>
      <c r="H25" s="689"/>
      <c r="I25" s="692">
        <v>4317</v>
      </c>
      <c r="J25" s="692"/>
      <c r="K25" s="689">
        <v>4317</v>
      </c>
      <c r="L25" s="689"/>
    </row>
    <row r="26" spans="1:12" ht="12.75">
      <c r="A26" s="690" t="s">
        <v>570</v>
      </c>
      <c r="B26" s="690"/>
      <c r="C26" s="691" t="s">
        <v>571</v>
      </c>
      <c r="D26" s="691"/>
      <c r="E26" s="691"/>
      <c r="F26" s="506" t="s">
        <v>545</v>
      </c>
      <c r="G26" s="689">
        <v>1</v>
      </c>
      <c r="H26" s="689"/>
      <c r="I26" s="692">
        <v>3733</v>
      </c>
      <c r="J26" s="692"/>
      <c r="K26" s="689">
        <v>3733</v>
      </c>
      <c r="L26" s="689"/>
    </row>
    <row r="27" spans="1:12" ht="12.75">
      <c r="A27" s="690" t="s">
        <v>572</v>
      </c>
      <c r="B27" s="690"/>
      <c r="C27" s="691" t="s">
        <v>573</v>
      </c>
      <c r="D27" s="691"/>
      <c r="E27" s="691"/>
      <c r="F27" s="506" t="s">
        <v>545</v>
      </c>
      <c r="G27" s="689">
        <v>1</v>
      </c>
      <c r="H27" s="689"/>
      <c r="I27" s="692">
        <v>7417</v>
      </c>
      <c r="J27" s="692"/>
      <c r="K27" s="689">
        <v>7417</v>
      </c>
      <c r="L27" s="689"/>
    </row>
    <row r="28" spans="1:12" ht="12.75">
      <c r="A28" s="690" t="s">
        <v>574</v>
      </c>
      <c r="B28" s="690"/>
      <c r="C28" s="691" t="s">
        <v>575</v>
      </c>
      <c r="D28" s="691"/>
      <c r="E28" s="691"/>
      <c r="F28" s="506" t="s">
        <v>545</v>
      </c>
      <c r="G28" s="689">
        <v>1</v>
      </c>
      <c r="H28" s="689"/>
      <c r="I28" s="692">
        <v>1167</v>
      </c>
      <c r="J28" s="692"/>
      <c r="K28" s="689">
        <v>1167</v>
      </c>
      <c r="L28" s="689"/>
    </row>
    <row r="29" spans="1:12" ht="12.75">
      <c r="A29" s="690" t="s">
        <v>576</v>
      </c>
      <c r="B29" s="690"/>
      <c r="C29" s="691" t="s">
        <v>577</v>
      </c>
      <c r="D29" s="691"/>
      <c r="E29" s="691"/>
      <c r="F29" s="506" t="s">
        <v>545</v>
      </c>
      <c r="G29" s="689">
        <v>1</v>
      </c>
      <c r="H29" s="689"/>
      <c r="I29" s="692">
        <v>9333</v>
      </c>
      <c r="J29" s="692"/>
      <c r="K29" s="689">
        <v>9333</v>
      </c>
      <c r="L29" s="689"/>
    </row>
    <row r="30" spans="1:12" ht="0.75" customHeight="1">
      <c r="A30" s="505"/>
      <c r="B30" s="505"/>
      <c r="C30" s="505"/>
      <c r="D30" s="505"/>
      <c r="E30" s="505"/>
      <c r="F30" s="505"/>
      <c r="G30" s="505"/>
      <c r="H30" s="505"/>
      <c r="I30" s="505"/>
      <c r="J30" s="505"/>
      <c r="K30" s="505"/>
      <c r="L30" s="505"/>
    </row>
    <row r="31" spans="1:12" ht="12.75">
      <c r="A31" s="505"/>
      <c r="B31" s="505"/>
      <c r="C31" s="505"/>
      <c r="D31" s="505"/>
      <c r="E31" s="505"/>
      <c r="F31" s="509" t="s">
        <v>564</v>
      </c>
      <c r="G31" s="688">
        <v>6</v>
      </c>
      <c r="H31" s="688"/>
      <c r="I31" s="505"/>
      <c r="J31" s="505"/>
      <c r="K31" s="688">
        <v>140300</v>
      </c>
      <c r="L31" s="688"/>
    </row>
    <row r="32" spans="1:12" ht="4.5" customHeight="1">
      <c r="A32" s="505"/>
      <c r="B32" s="505"/>
      <c r="C32" s="505"/>
      <c r="D32" s="505"/>
      <c r="E32" s="505"/>
      <c r="F32" s="505"/>
      <c r="G32" s="505"/>
      <c r="H32" s="505"/>
      <c r="I32" s="505"/>
      <c r="J32" s="505"/>
      <c r="K32" s="505"/>
      <c r="L32" s="505"/>
    </row>
    <row r="33" spans="1:12" ht="12.75">
      <c r="A33" s="693" t="s">
        <v>578</v>
      </c>
      <c r="B33" s="693"/>
      <c r="C33" s="693" t="s">
        <v>579</v>
      </c>
      <c r="D33" s="693"/>
      <c r="E33" s="505"/>
      <c r="F33" s="505"/>
      <c r="G33" s="505"/>
      <c r="H33" s="505"/>
      <c r="I33" s="505"/>
      <c r="J33" s="505"/>
      <c r="K33" s="505"/>
      <c r="L33" s="505"/>
    </row>
    <row r="34" spans="1:12" ht="12.75">
      <c r="A34" s="505"/>
      <c r="B34" s="505"/>
      <c r="C34" s="505"/>
      <c r="D34" s="505"/>
      <c r="E34" s="505"/>
      <c r="F34" s="505"/>
      <c r="G34" s="505"/>
      <c r="H34" s="505"/>
      <c r="I34" s="505"/>
      <c r="J34" s="505"/>
      <c r="K34" s="505"/>
      <c r="L34" s="505"/>
    </row>
    <row r="35" spans="1:12" ht="12.75">
      <c r="A35" s="690" t="s">
        <v>580</v>
      </c>
      <c r="B35" s="690"/>
      <c r="C35" s="691" t="s">
        <v>581</v>
      </c>
      <c r="D35" s="691"/>
      <c r="E35" s="691"/>
      <c r="F35" s="506" t="s">
        <v>545</v>
      </c>
      <c r="G35" s="689">
        <v>1</v>
      </c>
      <c r="H35" s="689"/>
      <c r="I35" s="692">
        <v>940168</v>
      </c>
      <c r="J35" s="692"/>
      <c r="K35" s="689">
        <v>940168</v>
      </c>
      <c r="L35" s="689"/>
    </row>
    <row r="36" spans="1:12" ht="12.75">
      <c r="A36" s="505"/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</row>
    <row r="37" spans="1:12" ht="12.75">
      <c r="A37" s="505"/>
      <c r="B37" s="505"/>
      <c r="C37" s="505"/>
      <c r="D37" s="505"/>
      <c r="E37" s="505"/>
      <c r="F37" s="509" t="s">
        <v>578</v>
      </c>
      <c r="G37" s="688">
        <v>1</v>
      </c>
      <c r="H37" s="688"/>
      <c r="I37" s="505"/>
      <c r="J37" s="505"/>
      <c r="K37" s="688">
        <v>940168</v>
      </c>
      <c r="L37" s="688"/>
    </row>
    <row r="38" spans="1:12" ht="12.75">
      <c r="A38" s="505"/>
      <c r="B38" s="505"/>
      <c r="C38" s="505"/>
      <c r="D38" s="505"/>
      <c r="E38" s="505"/>
      <c r="F38" s="505"/>
      <c r="G38" s="505"/>
      <c r="H38" s="505"/>
      <c r="I38" s="505"/>
      <c r="J38" s="505"/>
      <c r="K38" s="505"/>
      <c r="L38" s="505"/>
    </row>
    <row r="39" spans="1:12" ht="12.75">
      <c r="A39" s="693" t="s">
        <v>582</v>
      </c>
      <c r="B39" s="693"/>
      <c r="C39" s="693" t="s">
        <v>583</v>
      </c>
      <c r="D39" s="693"/>
      <c r="E39" s="505"/>
      <c r="F39" s="505"/>
      <c r="G39" s="505"/>
      <c r="H39" s="505"/>
      <c r="I39" s="505"/>
      <c r="J39" s="505"/>
      <c r="K39" s="505"/>
      <c r="L39" s="505"/>
    </row>
    <row r="40" spans="1:12" ht="12.75">
      <c r="A40" s="505"/>
      <c r="B40" s="505"/>
      <c r="C40" s="505"/>
      <c r="D40" s="505"/>
      <c r="E40" s="505"/>
      <c r="F40" s="505"/>
      <c r="G40" s="505"/>
      <c r="H40" s="505"/>
      <c r="I40" s="505"/>
      <c r="J40" s="505"/>
      <c r="K40" s="505"/>
      <c r="L40" s="505"/>
    </row>
    <row r="41" spans="1:12" ht="12.75">
      <c r="A41" s="690" t="s">
        <v>584</v>
      </c>
      <c r="B41" s="690"/>
      <c r="C41" s="691" t="s">
        <v>585</v>
      </c>
      <c r="D41" s="691"/>
      <c r="E41" s="691"/>
      <c r="F41" s="506" t="s">
        <v>545</v>
      </c>
      <c r="G41" s="689">
        <v>4</v>
      </c>
      <c r="H41" s="689"/>
      <c r="I41" s="692">
        <v>377451</v>
      </c>
      <c r="J41" s="692"/>
      <c r="K41" s="689">
        <v>1509804</v>
      </c>
      <c r="L41" s="689"/>
    </row>
    <row r="42" spans="1:12" ht="12.75">
      <c r="A42" s="690" t="s">
        <v>586</v>
      </c>
      <c r="B42" s="690"/>
      <c r="C42" s="691" t="s">
        <v>587</v>
      </c>
      <c r="D42" s="691"/>
      <c r="E42" s="691"/>
      <c r="F42" s="506" t="s">
        <v>545</v>
      </c>
      <c r="G42" s="689">
        <v>266</v>
      </c>
      <c r="H42" s="689"/>
      <c r="I42" s="692">
        <v>4032</v>
      </c>
      <c r="J42" s="692"/>
      <c r="K42" s="689">
        <v>1072512</v>
      </c>
      <c r="L42" s="689"/>
    </row>
    <row r="43" spans="1:12" ht="12.75">
      <c r="A43" s="690" t="s">
        <v>588</v>
      </c>
      <c r="B43" s="690"/>
      <c r="C43" s="691" t="s">
        <v>589</v>
      </c>
      <c r="D43" s="691"/>
      <c r="E43" s="691"/>
      <c r="F43" s="506" t="s">
        <v>590</v>
      </c>
      <c r="G43" s="689">
        <v>1</v>
      </c>
      <c r="H43" s="689"/>
      <c r="I43" s="692">
        <v>33113</v>
      </c>
      <c r="J43" s="692"/>
      <c r="K43" s="689">
        <v>33113</v>
      </c>
      <c r="L43" s="689"/>
    </row>
    <row r="44" spans="1:12" ht="12.75">
      <c r="A44" s="690" t="s">
        <v>591</v>
      </c>
      <c r="B44" s="690"/>
      <c r="C44" s="691" t="s">
        <v>592</v>
      </c>
      <c r="D44" s="691"/>
      <c r="E44" s="691"/>
      <c r="F44" s="506" t="s">
        <v>590</v>
      </c>
      <c r="G44" s="689">
        <v>3</v>
      </c>
      <c r="H44" s="689"/>
      <c r="I44" s="692">
        <v>130555</v>
      </c>
      <c r="J44" s="692"/>
      <c r="K44" s="689">
        <v>391665</v>
      </c>
      <c r="L44" s="689"/>
    </row>
    <row r="45" spans="1:12" ht="12.75">
      <c r="A45" s="690" t="s">
        <v>593</v>
      </c>
      <c r="B45" s="690"/>
      <c r="C45" s="691" t="s">
        <v>594</v>
      </c>
      <c r="D45" s="691"/>
      <c r="E45" s="691"/>
      <c r="F45" s="506" t="s">
        <v>545</v>
      </c>
      <c r="G45" s="689">
        <v>8</v>
      </c>
      <c r="H45" s="689"/>
      <c r="I45" s="692">
        <v>24421</v>
      </c>
      <c r="J45" s="692"/>
      <c r="K45" s="689">
        <v>195368</v>
      </c>
      <c r="L45" s="689"/>
    </row>
    <row r="46" spans="1:12" ht="12.75">
      <c r="A46" s="690" t="s">
        <v>595</v>
      </c>
      <c r="B46" s="690"/>
      <c r="C46" s="691" t="s">
        <v>596</v>
      </c>
      <c r="D46" s="691"/>
      <c r="E46" s="691"/>
      <c r="F46" s="506" t="s">
        <v>545</v>
      </c>
      <c r="G46" s="689">
        <v>1</v>
      </c>
      <c r="H46" s="689"/>
      <c r="I46" s="692">
        <v>6805</v>
      </c>
      <c r="J46" s="692"/>
      <c r="K46" s="689">
        <v>6805</v>
      </c>
      <c r="L46" s="689"/>
    </row>
    <row r="47" spans="1:12" ht="12.75">
      <c r="A47" s="690" t="s">
        <v>597</v>
      </c>
      <c r="B47" s="690"/>
      <c r="C47" s="691" t="s">
        <v>598</v>
      </c>
      <c r="D47" s="691"/>
      <c r="E47" s="691"/>
      <c r="F47" s="506" t="s">
        <v>545</v>
      </c>
      <c r="G47" s="689">
        <v>1</v>
      </c>
      <c r="H47" s="689"/>
      <c r="I47" s="692">
        <v>3921</v>
      </c>
      <c r="J47" s="692"/>
      <c r="K47" s="689">
        <v>3921</v>
      </c>
      <c r="L47" s="689"/>
    </row>
    <row r="48" spans="1:12" ht="12.75">
      <c r="A48" s="690" t="s">
        <v>599</v>
      </c>
      <c r="B48" s="690"/>
      <c r="C48" s="691" t="s">
        <v>600</v>
      </c>
      <c r="D48" s="691"/>
      <c r="E48" s="691"/>
      <c r="F48" s="506" t="s">
        <v>590</v>
      </c>
      <c r="G48" s="689">
        <v>4</v>
      </c>
      <c r="H48" s="689"/>
      <c r="I48" s="692">
        <v>15385</v>
      </c>
      <c r="J48" s="692"/>
      <c r="K48" s="689">
        <v>61540</v>
      </c>
      <c r="L48" s="689"/>
    </row>
    <row r="49" spans="1:12" ht="12.75">
      <c r="A49" s="690" t="s">
        <v>601</v>
      </c>
      <c r="B49" s="690"/>
      <c r="C49" s="691" t="s">
        <v>602</v>
      </c>
      <c r="D49" s="691"/>
      <c r="E49" s="691"/>
      <c r="F49" s="506" t="s">
        <v>590</v>
      </c>
      <c r="G49" s="689">
        <v>135</v>
      </c>
      <c r="H49" s="689"/>
      <c r="I49" s="692">
        <v>285</v>
      </c>
      <c r="J49" s="692"/>
      <c r="K49" s="689">
        <v>38475</v>
      </c>
      <c r="L49" s="689"/>
    </row>
    <row r="50" spans="1:12" ht="12.75">
      <c r="A50" s="690" t="s">
        <v>603</v>
      </c>
      <c r="B50" s="690"/>
      <c r="C50" s="691" t="s">
        <v>604</v>
      </c>
      <c r="D50" s="691"/>
      <c r="E50" s="691"/>
      <c r="F50" s="506" t="s">
        <v>590</v>
      </c>
      <c r="G50" s="689">
        <v>8</v>
      </c>
      <c r="H50" s="689"/>
      <c r="I50" s="692">
        <v>25206</v>
      </c>
      <c r="J50" s="692"/>
      <c r="K50" s="689">
        <v>201648</v>
      </c>
      <c r="L50" s="689"/>
    </row>
    <row r="51" spans="1:12" ht="12.75">
      <c r="A51" s="690" t="s">
        <v>605</v>
      </c>
      <c r="B51" s="690"/>
      <c r="C51" s="691" t="s">
        <v>606</v>
      </c>
      <c r="D51" s="691"/>
      <c r="E51" s="691"/>
      <c r="F51" s="506" t="s">
        <v>545</v>
      </c>
      <c r="G51" s="689">
        <v>1</v>
      </c>
      <c r="H51" s="689"/>
      <c r="I51" s="692">
        <v>25206</v>
      </c>
      <c r="J51" s="692"/>
      <c r="K51" s="689">
        <v>25206</v>
      </c>
      <c r="L51" s="689"/>
    </row>
    <row r="52" spans="1:12" ht="12.75">
      <c r="A52" s="690" t="s">
        <v>607</v>
      </c>
      <c r="B52" s="690"/>
      <c r="C52" s="691" t="s">
        <v>608</v>
      </c>
      <c r="D52" s="691"/>
      <c r="E52" s="691"/>
      <c r="F52" s="506" t="s">
        <v>545</v>
      </c>
      <c r="G52" s="689">
        <v>14</v>
      </c>
      <c r="H52" s="689"/>
      <c r="I52" s="692">
        <v>2115</v>
      </c>
      <c r="J52" s="692"/>
      <c r="K52" s="689">
        <v>29610</v>
      </c>
      <c r="L52" s="689"/>
    </row>
    <row r="53" spans="1:12" ht="12.75">
      <c r="A53" s="690" t="s">
        <v>609</v>
      </c>
      <c r="B53" s="690"/>
      <c r="C53" s="691" t="s">
        <v>610</v>
      </c>
      <c r="D53" s="691"/>
      <c r="E53" s="691"/>
      <c r="F53" s="506" t="s">
        <v>545</v>
      </c>
      <c r="G53" s="689">
        <v>3</v>
      </c>
      <c r="H53" s="689"/>
      <c r="I53" s="692">
        <v>400</v>
      </c>
      <c r="J53" s="692"/>
      <c r="K53" s="689">
        <v>1200</v>
      </c>
      <c r="L53" s="689"/>
    </row>
    <row r="54" spans="1:12" ht="12.75">
      <c r="A54" s="690" t="s">
        <v>611</v>
      </c>
      <c r="B54" s="690"/>
      <c r="C54" s="691" t="s">
        <v>612</v>
      </c>
      <c r="D54" s="691"/>
      <c r="E54" s="691"/>
      <c r="F54" s="506" t="s">
        <v>545</v>
      </c>
      <c r="G54" s="689">
        <v>45</v>
      </c>
      <c r="H54" s="689"/>
      <c r="I54" s="692">
        <v>20</v>
      </c>
      <c r="J54" s="692"/>
      <c r="K54" s="689">
        <v>900</v>
      </c>
      <c r="L54" s="689"/>
    </row>
    <row r="55" spans="1:12" ht="12.75">
      <c r="A55" s="690" t="s">
        <v>613</v>
      </c>
      <c r="B55" s="690"/>
      <c r="C55" s="691" t="s">
        <v>614</v>
      </c>
      <c r="D55" s="691"/>
      <c r="E55" s="691"/>
      <c r="F55" s="506" t="s">
        <v>545</v>
      </c>
      <c r="G55" s="689">
        <v>2</v>
      </c>
      <c r="H55" s="689"/>
      <c r="I55" s="692">
        <v>2639</v>
      </c>
      <c r="J55" s="692"/>
      <c r="K55" s="689">
        <v>5278</v>
      </c>
      <c r="L55" s="689"/>
    </row>
    <row r="56" spans="1:12" ht="12.75">
      <c r="A56" s="690" t="s">
        <v>615</v>
      </c>
      <c r="B56" s="690"/>
      <c r="C56" s="691" t="s">
        <v>616</v>
      </c>
      <c r="D56" s="691"/>
      <c r="E56" s="691"/>
      <c r="F56" s="506" t="s">
        <v>545</v>
      </c>
      <c r="G56" s="689">
        <v>2</v>
      </c>
      <c r="H56" s="689"/>
      <c r="I56" s="692">
        <v>663</v>
      </c>
      <c r="J56" s="692"/>
      <c r="K56" s="689">
        <v>1326</v>
      </c>
      <c r="L56" s="689"/>
    </row>
    <row r="57" spans="1:12" ht="12.75">
      <c r="A57" s="690" t="s">
        <v>617</v>
      </c>
      <c r="B57" s="690"/>
      <c r="C57" s="691" t="s">
        <v>618</v>
      </c>
      <c r="D57" s="691"/>
      <c r="E57" s="691"/>
      <c r="F57" s="506" t="s">
        <v>545</v>
      </c>
      <c r="G57" s="689">
        <v>4</v>
      </c>
      <c r="H57" s="689"/>
      <c r="I57" s="692">
        <v>300</v>
      </c>
      <c r="J57" s="692"/>
      <c r="K57" s="689">
        <v>1200</v>
      </c>
      <c r="L57" s="689"/>
    </row>
    <row r="58" spans="1:12" ht="12.75">
      <c r="A58" s="690" t="s">
        <v>619</v>
      </c>
      <c r="B58" s="690"/>
      <c r="C58" s="691" t="s">
        <v>620</v>
      </c>
      <c r="D58" s="691"/>
      <c r="E58" s="691"/>
      <c r="F58" s="506" t="s">
        <v>545</v>
      </c>
      <c r="G58" s="689">
        <v>5</v>
      </c>
      <c r="H58" s="689"/>
      <c r="I58" s="692">
        <v>200</v>
      </c>
      <c r="J58" s="692"/>
      <c r="K58" s="689">
        <v>1000</v>
      </c>
      <c r="L58" s="689"/>
    </row>
    <row r="59" spans="1:12" ht="12.75">
      <c r="A59" s="690" t="s">
        <v>621</v>
      </c>
      <c r="B59" s="690"/>
      <c r="C59" s="691" t="s">
        <v>622</v>
      </c>
      <c r="D59" s="691"/>
      <c r="E59" s="691"/>
      <c r="F59" s="506" t="s">
        <v>545</v>
      </c>
      <c r="G59" s="689">
        <v>19</v>
      </c>
      <c r="H59" s="689"/>
      <c r="I59" s="692">
        <v>698</v>
      </c>
      <c r="J59" s="692"/>
      <c r="K59" s="689">
        <v>13262</v>
      </c>
      <c r="L59" s="689"/>
    </row>
    <row r="60" spans="1:12" ht="12.75">
      <c r="A60" s="690" t="s">
        <v>623</v>
      </c>
      <c r="B60" s="690"/>
      <c r="C60" s="691" t="s">
        <v>624</v>
      </c>
      <c r="D60" s="691"/>
      <c r="E60" s="691"/>
      <c r="F60" s="506" t="s">
        <v>545</v>
      </c>
      <c r="G60" s="689">
        <v>5</v>
      </c>
      <c r="H60" s="689"/>
      <c r="I60" s="692">
        <v>23334</v>
      </c>
      <c r="J60" s="692"/>
      <c r="K60" s="689">
        <v>116670</v>
      </c>
      <c r="L60" s="689"/>
    </row>
    <row r="61" spans="1:12" ht="12.75">
      <c r="A61" s="690" t="s">
        <v>625</v>
      </c>
      <c r="B61" s="690"/>
      <c r="C61" s="691" t="s">
        <v>626</v>
      </c>
      <c r="D61" s="691"/>
      <c r="E61" s="691"/>
      <c r="F61" s="506" t="s">
        <v>545</v>
      </c>
      <c r="G61" s="689">
        <v>3</v>
      </c>
      <c r="H61" s="689"/>
      <c r="I61" s="692">
        <v>4814</v>
      </c>
      <c r="J61" s="692"/>
      <c r="K61" s="689">
        <v>14442</v>
      </c>
      <c r="L61" s="689"/>
    </row>
    <row r="62" spans="1:12" ht="12.75">
      <c r="A62" s="690" t="s">
        <v>627</v>
      </c>
      <c r="B62" s="690"/>
      <c r="C62" s="691" t="s">
        <v>628</v>
      </c>
      <c r="D62" s="691"/>
      <c r="E62" s="691"/>
      <c r="F62" s="506" t="s">
        <v>545</v>
      </c>
      <c r="G62" s="689">
        <v>10</v>
      </c>
      <c r="H62" s="689"/>
      <c r="I62" s="692">
        <v>167</v>
      </c>
      <c r="J62" s="692"/>
      <c r="K62" s="689">
        <v>1670</v>
      </c>
      <c r="L62" s="689"/>
    </row>
    <row r="63" spans="1:12" ht="12.75">
      <c r="A63" s="690" t="s">
        <v>629</v>
      </c>
      <c r="B63" s="690"/>
      <c r="C63" s="691" t="s">
        <v>630</v>
      </c>
      <c r="D63" s="691"/>
      <c r="E63" s="691"/>
      <c r="F63" s="506" t="s">
        <v>545</v>
      </c>
      <c r="G63" s="689">
        <v>1</v>
      </c>
      <c r="H63" s="689"/>
      <c r="I63" s="692">
        <v>1277</v>
      </c>
      <c r="J63" s="692"/>
      <c r="K63" s="689">
        <v>1277</v>
      </c>
      <c r="L63" s="689"/>
    </row>
    <row r="64" spans="1:12" ht="12.75">
      <c r="A64" s="690" t="s">
        <v>631</v>
      </c>
      <c r="B64" s="690"/>
      <c r="C64" s="691" t="s">
        <v>632</v>
      </c>
      <c r="D64" s="691"/>
      <c r="E64" s="691"/>
      <c r="F64" s="506" t="s">
        <v>545</v>
      </c>
      <c r="G64" s="689">
        <v>6</v>
      </c>
      <c r="H64" s="689"/>
      <c r="I64" s="692">
        <v>5074</v>
      </c>
      <c r="J64" s="692"/>
      <c r="K64" s="689">
        <v>30444</v>
      </c>
      <c r="L64" s="689"/>
    </row>
    <row r="65" spans="1:12" ht="12.75">
      <c r="A65" s="690" t="s">
        <v>633</v>
      </c>
      <c r="B65" s="690"/>
      <c r="C65" s="691" t="s">
        <v>634</v>
      </c>
      <c r="D65" s="691"/>
      <c r="E65" s="691"/>
      <c r="F65" s="506" t="s">
        <v>545</v>
      </c>
      <c r="G65" s="689">
        <v>5</v>
      </c>
      <c r="H65" s="689"/>
      <c r="I65" s="692">
        <v>2416</v>
      </c>
      <c r="J65" s="692"/>
      <c r="K65" s="689">
        <v>12080</v>
      </c>
      <c r="L65" s="689"/>
    </row>
    <row r="66" spans="1:12" ht="12.75">
      <c r="A66" s="690" t="s">
        <v>635</v>
      </c>
      <c r="B66" s="690"/>
      <c r="C66" s="691" t="s">
        <v>636</v>
      </c>
      <c r="D66" s="691"/>
      <c r="E66" s="691"/>
      <c r="F66" s="506" t="s">
        <v>545</v>
      </c>
      <c r="G66" s="689">
        <v>4</v>
      </c>
      <c r="H66" s="689"/>
      <c r="I66" s="692">
        <v>625</v>
      </c>
      <c r="J66" s="692"/>
      <c r="K66" s="689">
        <v>2500</v>
      </c>
      <c r="L66" s="689"/>
    </row>
    <row r="67" spans="1:12" ht="12.75">
      <c r="A67" s="690" t="s">
        <v>637</v>
      </c>
      <c r="B67" s="690"/>
      <c r="C67" s="691" t="s">
        <v>638</v>
      </c>
      <c r="D67" s="691"/>
      <c r="E67" s="691"/>
      <c r="F67" s="506" t="s">
        <v>545</v>
      </c>
      <c r="G67" s="689">
        <v>3</v>
      </c>
      <c r="H67" s="689"/>
      <c r="I67" s="692">
        <v>574</v>
      </c>
      <c r="J67" s="692"/>
      <c r="K67" s="689">
        <v>1722</v>
      </c>
      <c r="L67" s="689"/>
    </row>
    <row r="68" spans="1:12" ht="12.75">
      <c r="A68" s="690" t="s">
        <v>639</v>
      </c>
      <c r="B68" s="690"/>
      <c r="C68" s="691" t="s">
        <v>640</v>
      </c>
      <c r="D68" s="691"/>
      <c r="E68" s="691"/>
      <c r="F68" s="506" t="s">
        <v>545</v>
      </c>
      <c r="G68" s="689">
        <v>3</v>
      </c>
      <c r="H68" s="689"/>
      <c r="I68" s="692">
        <v>1585</v>
      </c>
      <c r="J68" s="692"/>
      <c r="K68" s="689">
        <v>4755</v>
      </c>
      <c r="L68" s="689"/>
    </row>
    <row r="69" spans="1:12" ht="12.75">
      <c r="A69" s="690" t="s">
        <v>641</v>
      </c>
      <c r="B69" s="690"/>
      <c r="C69" s="691" t="s">
        <v>642</v>
      </c>
      <c r="D69" s="691"/>
      <c r="E69" s="691"/>
      <c r="F69" s="506" t="s">
        <v>545</v>
      </c>
      <c r="G69" s="689">
        <v>4</v>
      </c>
      <c r="H69" s="689"/>
      <c r="I69" s="692">
        <v>3186</v>
      </c>
      <c r="J69" s="692"/>
      <c r="K69" s="689">
        <v>12744</v>
      </c>
      <c r="L69" s="689"/>
    </row>
    <row r="70" spans="1:12" ht="12.75">
      <c r="A70" s="690" t="s">
        <v>643</v>
      </c>
      <c r="B70" s="690"/>
      <c r="C70" s="691" t="s">
        <v>644</v>
      </c>
      <c r="D70" s="691"/>
      <c r="E70" s="691"/>
      <c r="F70" s="506" t="s">
        <v>545</v>
      </c>
      <c r="G70" s="689">
        <v>5</v>
      </c>
      <c r="H70" s="689"/>
      <c r="I70" s="692">
        <v>6389</v>
      </c>
      <c r="J70" s="692"/>
      <c r="K70" s="689">
        <v>31945</v>
      </c>
      <c r="L70" s="689"/>
    </row>
    <row r="71" spans="1:12" ht="12.75">
      <c r="A71" s="690" t="s">
        <v>645</v>
      </c>
      <c r="B71" s="690"/>
      <c r="C71" s="691" t="s">
        <v>646</v>
      </c>
      <c r="D71" s="691"/>
      <c r="E71" s="691"/>
      <c r="F71" s="506" t="s">
        <v>545</v>
      </c>
      <c r="G71" s="689">
        <v>1</v>
      </c>
      <c r="H71" s="689"/>
      <c r="I71" s="692">
        <v>1414</v>
      </c>
      <c r="J71" s="692"/>
      <c r="K71" s="689">
        <v>1414</v>
      </c>
      <c r="L71" s="689"/>
    </row>
    <row r="72" spans="1:12" ht="12.75">
      <c r="A72" s="690" t="s">
        <v>647</v>
      </c>
      <c r="B72" s="690"/>
      <c r="C72" s="691" t="s">
        <v>648</v>
      </c>
      <c r="D72" s="691"/>
      <c r="E72" s="691"/>
      <c r="F72" s="506" t="s">
        <v>545</v>
      </c>
      <c r="G72" s="689">
        <v>1</v>
      </c>
      <c r="H72" s="689"/>
      <c r="I72" s="692">
        <v>2092000</v>
      </c>
      <c r="J72" s="692"/>
      <c r="K72" s="689">
        <v>2092000</v>
      </c>
      <c r="L72" s="689"/>
    </row>
    <row r="73" spans="1:12" ht="12.75">
      <c r="A73" s="690" t="s">
        <v>649</v>
      </c>
      <c r="B73" s="690"/>
      <c r="C73" s="691" t="s">
        <v>650</v>
      </c>
      <c r="D73" s="691"/>
      <c r="E73" s="691"/>
      <c r="F73" s="506" t="s">
        <v>545</v>
      </c>
      <c r="G73" s="689">
        <v>1</v>
      </c>
      <c r="H73" s="689"/>
      <c r="I73" s="692">
        <v>63543</v>
      </c>
      <c r="J73" s="692"/>
      <c r="K73" s="689">
        <v>63543</v>
      </c>
      <c r="L73" s="689"/>
    </row>
    <row r="74" spans="1:12" ht="12.75">
      <c r="A74" s="690" t="s">
        <v>651</v>
      </c>
      <c r="B74" s="690"/>
      <c r="C74" s="691" t="s">
        <v>652</v>
      </c>
      <c r="D74" s="691"/>
      <c r="E74" s="691"/>
      <c r="F74" s="506" t="s">
        <v>545</v>
      </c>
      <c r="G74" s="689">
        <v>1</v>
      </c>
      <c r="H74" s="689"/>
      <c r="I74" s="692">
        <v>69284</v>
      </c>
      <c r="J74" s="692"/>
      <c r="K74" s="689">
        <v>69284</v>
      </c>
      <c r="L74" s="689"/>
    </row>
    <row r="75" spans="1:12" ht="12.75">
      <c r="A75" s="690" t="s">
        <v>653</v>
      </c>
      <c r="B75" s="690"/>
      <c r="C75" s="691" t="s">
        <v>654</v>
      </c>
      <c r="D75" s="691"/>
      <c r="E75" s="691"/>
      <c r="F75" s="506" t="s">
        <v>545</v>
      </c>
      <c r="G75" s="689">
        <v>5</v>
      </c>
      <c r="H75" s="689"/>
      <c r="I75" s="692">
        <v>11534</v>
      </c>
      <c r="J75" s="692"/>
      <c r="K75" s="689">
        <v>57670</v>
      </c>
      <c r="L75" s="689"/>
    </row>
    <row r="76" spans="1:12" ht="12.75">
      <c r="A76" s="690" t="s">
        <v>655</v>
      </c>
      <c r="B76" s="690"/>
      <c r="C76" s="691" t="s">
        <v>656</v>
      </c>
      <c r="D76" s="691"/>
      <c r="E76" s="691"/>
      <c r="F76" s="506" t="s">
        <v>545</v>
      </c>
      <c r="G76" s="689">
        <v>5100</v>
      </c>
      <c r="H76" s="689"/>
      <c r="I76" s="692">
        <v>18</v>
      </c>
      <c r="J76" s="692"/>
      <c r="K76" s="689">
        <v>91800</v>
      </c>
      <c r="L76" s="689"/>
    </row>
    <row r="77" spans="1:12" ht="12.75">
      <c r="A77" s="690" t="s">
        <v>657</v>
      </c>
      <c r="B77" s="690"/>
      <c r="C77" s="691" t="s">
        <v>658</v>
      </c>
      <c r="D77" s="691"/>
      <c r="E77" s="691"/>
      <c r="F77" s="506" t="s">
        <v>545</v>
      </c>
      <c r="G77" s="689">
        <v>1</v>
      </c>
      <c r="H77" s="689"/>
      <c r="I77" s="692">
        <v>69388</v>
      </c>
      <c r="J77" s="692"/>
      <c r="K77" s="689">
        <v>69388</v>
      </c>
      <c r="L77" s="689"/>
    </row>
    <row r="78" spans="1:12" ht="12.75">
      <c r="A78" s="690" t="s">
        <v>659</v>
      </c>
      <c r="B78" s="690"/>
      <c r="C78" s="691" t="s">
        <v>660</v>
      </c>
      <c r="D78" s="691"/>
      <c r="E78" s="691"/>
      <c r="F78" s="506" t="s">
        <v>545</v>
      </c>
      <c r="G78" s="689">
        <v>1</v>
      </c>
      <c r="H78" s="689"/>
      <c r="I78" s="692">
        <v>25725</v>
      </c>
      <c r="J78" s="692"/>
      <c r="K78" s="689">
        <v>25725</v>
      </c>
      <c r="L78" s="689"/>
    </row>
    <row r="79" spans="1:12" ht="12.75">
      <c r="A79" s="690" t="s">
        <v>661</v>
      </c>
      <c r="B79" s="690"/>
      <c r="C79" s="691" t="s">
        <v>662</v>
      </c>
      <c r="D79" s="691"/>
      <c r="E79" s="691"/>
      <c r="F79" s="506" t="s">
        <v>545</v>
      </c>
      <c r="G79" s="689">
        <v>1</v>
      </c>
      <c r="H79" s="689"/>
      <c r="I79" s="692">
        <v>20000</v>
      </c>
      <c r="J79" s="692"/>
      <c r="K79" s="689">
        <v>20000</v>
      </c>
      <c r="L79" s="689"/>
    </row>
    <row r="80" spans="1:12" ht="12.75">
      <c r="A80" s="690" t="s">
        <v>663</v>
      </c>
      <c r="B80" s="690"/>
      <c r="C80" s="691" t="s">
        <v>664</v>
      </c>
      <c r="D80" s="691"/>
      <c r="E80" s="691"/>
      <c r="F80" s="506" t="s">
        <v>545</v>
      </c>
      <c r="G80" s="689">
        <v>1</v>
      </c>
      <c r="H80" s="689"/>
      <c r="I80" s="692">
        <v>26626</v>
      </c>
      <c r="J80" s="692"/>
      <c r="K80" s="689">
        <v>26626</v>
      </c>
      <c r="L80" s="689"/>
    </row>
    <row r="81" spans="1:12" ht="12.75">
      <c r="A81" s="690" t="s">
        <v>665</v>
      </c>
      <c r="B81" s="690"/>
      <c r="C81" s="691" t="s">
        <v>666</v>
      </c>
      <c r="D81" s="691"/>
      <c r="E81" s="691"/>
      <c r="F81" s="506" t="s">
        <v>545</v>
      </c>
      <c r="G81" s="689">
        <v>3</v>
      </c>
      <c r="H81" s="689"/>
      <c r="I81" s="692">
        <v>13837</v>
      </c>
      <c r="J81" s="692"/>
      <c r="K81" s="689">
        <v>41511</v>
      </c>
      <c r="L81" s="689"/>
    </row>
    <row r="82" spans="1:12" ht="12.75">
      <c r="A82" s="690" t="s">
        <v>667</v>
      </c>
      <c r="B82" s="690"/>
      <c r="C82" s="691" t="s">
        <v>668</v>
      </c>
      <c r="D82" s="691"/>
      <c r="E82" s="691"/>
      <c r="F82" s="506" t="s">
        <v>545</v>
      </c>
      <c r="G82" s="689">
        <v>1</v>
      </c>
      <c r="H82" s="689"/>
      <c r="I82" s="692">
        <v>20000</v>
      </c>
      <c r="J82" s="692"/>
      <c r="K82" s="689">
        <v>20000</v>
      </c>
      <c r="L82" s="689"/>
    </row>
    <row r="83" spans="1:12" ht="12.75">
      <c r="A83" s="690" t="s">
        <v>669</v>
      </c>
      <c r="B83" s="690"/>
      <c r="C83" s="691" t="s">
        <v>670</v>
      </c>
      <c r="D83" s="691"/>
      <c r="E83" s="691"/>
      <c r="F83" s="506" t="s">
        <v>545</v>
      </c>
      <c r="G83" s="689">
        <v>5</v>
      </c>
      <c r="H83" s="689"/>
      <c r="I83" s="692">
        <v>25009</v>
      </c>
      <c r="J83" s="692"/>
      <c r="K83" s="689">
        <v>125045</v>
      </c>
      <c r="L83" s="689"/>
    </row>
    <row r="84" spans="1:12" ht="12.75">
      <c r="A84" s="690" t="s">
        <v>671</v>
      </c>
      <c r="B84" s="690"/>
      <c r="C84" s="691" t="s">
        <v>672</v>
      </c>
      <c r="D84" s="691"/>
      <c r="E84" s="691"/>
      <c r="F84" s="506" t="s">
        <v>545</v>
      </c>
      <c r="G84" s="689">
        <v>1</v>
      </c>
      <c r="H84" s="689"/>
      <c r="I84" s="692">
        <v>22294</v>
      </c>
      <c r="J84" s="692"/>
      <c r="K84" s="689">
        <v>22294</v>
      </c>
      <c r="L84" s="689"/>
    </row>
    <row r="85" spans="1:12" ht="12.75">
      <c r="A85" s="690" t="s">
        <v>673</v>
      </c>
      <c r="B85" s="690"/>
      <c r="C85" s="691" t="s">
        <v>674</v>
      </c>
      <c r="D85" s="691"/>
      <c r="E85" s="691"/>
      <c r="F85" s="506" t="s">
        <v>545</v>
      </c>
      <c r="G85" s="689">
        <v>1</v>
      </c>
      <c r="H85" s="689"/>
      <c r="I85" s="692">
        <v>56426</v>
      </c>
      <c r="J85" s="692"/>
      <c r="K85" s="689">
        <v>56426</v>
      </c>
      <c r="L85" s="689"/>
    </row>
    <row r="86" spans="1:12" ht="12.75">
      <c r="A86" s="690" t="s">
        <v>675</v>
      </c>
      <c r="B86" s="690"/>
      <c r="C86" s="691" t="s">
        <v>676</v>
      </c>
      <c r="D86" s="691"/>
      <c r="E86" s="691"/>
      <c r="F86" s="506" t="s">
        <v>545</v>
      </c>
      <c r="G86" s="689">
        <v>2</v>
      </c>
      <c r="H86" s="689"/>
      <c r="I86" s="692">
        <v>9666</v>
      </c>
      <c r="J86" s="692"/>
      <c r="K86" s="689">
        <v>19332</v>
      </c>
      <c r="L86" s="689"/>
    </row>
    <row r="87" spans="1:12" ht="12.75">
      <c r="A87" s="690" t="s">
        <v>677</v>
      </c>
      <c r="B87" s="690"/>
      <c r="C87" s="691" t="s">
        <v>678</v>
      </c>
      <c r="D87" s="691"/>
      <c r="E87" s="691"/>
      <c r="F87" s="506" t="s">
        <v>545</v>
      </c>
      <c r="G87" s="689">
        <v>1</v>
      </c>
      <c r="H87" s="689"/>
      <c r="I87" s="692">
        <v>10793</v>
      </c>
      <c r="J87" s="692"/>
      <c r="K87" s="689">
        <v>10793</v>
      </c>
      <c r="L87" s="689"/>
    </row>
    <row r="88" spans="1:12" ht="12.75">
      <c r="A88" s="690" t="s">
        <v>679</v>
      </c>
      <c r="B88" s="690"/>
      <c r="C88" s="691" t="s">
        <v>680</v>
      </c>
      <c r="D88" s="691"/>
      <c r="E88" s="691"/>
      <c r="F88" s="506" t="s">
        <v>545</v>
      </c>
      <c r="G88" s="689">
        <v>1</v>
      </c>
      <c r="H88" s="689"/>
      <c r="I88" s="692">
        <v>7806</v>
      </c>
      <c r="J88" s="692"/>
      <c r="K88" s="689">
        <v>7806</v>
      </c>
      <c r="L88" s="689"/>
    </row>
    <row r="89" spans="1:12" ht="12.75">
      <c r="A89" s="690" t="s">
        <v>681</v>
      </c>
      <c r="B89" s="690"/>
      <c r="C89" s="691" t="s">
        <v>682</v>
      </c>
      <c r="D89" s="691"/>
      <c r="E89" s="691"/>
      <c r="F89" s="506" t="s">
        <v>545</v>
      </c>
      <c r="G89" s="689">
        <v>1</v>
      </c>
      <c r="H89" s="689"/>
      <c r="I89" s="692">
        <v>7950</v>
      </c>
      <c r="J89" s="692"/>
      <c r="K89" s="689">
        <v>7950</v>
      </c>
      <c r="L89" s="689"/>
    </row>
    <row r="90" spans="1:12" ht="12.75">
      <c r="A90" s="690" t="s">
        <v>683</v>
      </c>
      <c r="B90" s="690"/>
      <c r="C90" s="691" t="s">
        <v>684</v>
      </c>
      <c r="D90" s="691"/>
      <c r="E90" s="691"/>
      <c r="F90" s="506" t="s">
        <v>545</v>
      </c>
      <c r="G90" s="689">
        <v>1</v>
      </c>
      <c r="H90" s="689"/>
      <c r="I90" s="692">
        <v>10000</v>
      </c>
      <c r="J90" s="692"/>
      <c r="K90" s="689">
        <v>10000</v>
      </c>
      <c r="L90" s="689"/>
    </row>
    <row r="91" spans="1:12" ht="12.75">
      <c r="A91" s="690" t="s">
        <v>685</v>
      </c>
      <c r="B91" s="690"/>
      <c r="C91" s="691" t="s">
        <v>686</v>
      </c>
      <c r="D91" s="691"/>
      <c r="E91" s="691"/>
      <c r="F91" s="506" t="s">
        <v>545</v>
      </c>
      <c r="G91" s="689">
        <v>1</v>
      </c>
      <c r="H91" s="689"/>
      <c r="I91" s="692">
        <v>157479</v>
      </c>
      <c r="J91" s="692"/>
      <c r="K91" s="689">
        <v>157479</v>
      </c>
      <c r="L91" s="689"/>
    </row>
    <row r="92" spans="1:12" ht="12.75">
      <c r="A92" s="690" t="s">
        <v>687</v>
      </c>
      <c r="B92" s="690"/>
      <c r="C92" s="691" t="s">
        <v>688</v>
      </c>
      <c r="D92" s="691"/>
      <c r="E92" s="691"/>
      <c r="F92" s="506" t="s">
        <v>545</v>
      </c>
      <c r="G92" s="689">
        <v>2</v>
      </c>
      <c r="H92" s="689"/>
      <c r="I92" s="692">
        <v>2751</v>
      </c>
      <c r="J92" s="692"/>
      <c r="K92" s="689">
        <v>5502</v>
      </c>
      <c r="L92" s="689"/>
    </row>
    <row r="93" spans="1:12" ht="12.75">
      <c r="A93" s="690" t="s">
        <v>689</v>
      </c>
      <c r="B93" s="690"/>
      <c r="C93" s="691" t="s">
        <v>690</v>
      </c>
      <c r="D93" s="691"/>
      <c r="E93" s="691"/>
      <c r="F93" s="506" t="s">
        <v>545</v>
      </c>
      <c r="G93" s="689">
        <v>1</v>
      </c>
      <c r="H93" s="689"/>
      <c r="I93" s="692">
        <v>5311</v>
      </c>
      <c r="J93" s="692"/>
      <c r="K93" s="689">
        <v>5311</v>
      </c>
      <c r="L93" s="689"/>
    </row>
    <row r="94" spans="1:12" ht="12.75">
      <c r="A94" s="690" t="s">
        <v>691</v>
      </c>
      <c r="B94" s="690"/>
      <c r="C94" s="691" t="s">
        <v>692</v>
      </c>
      <c r="D94" s="691"/>
      <c r="E94" s="691"/>
      <c r="F94" s="506" t="s">
        <v>545</v>
      </c>
      <c r="G94" s="689">
        <v>1</v>
      </c>
      <c r="H94" s="689"/>
      <c r="I94" s="692">
        <v>339</v>
      </c>
      <c r="J94" s="692"/>
      <c r="K94" s="689">
        <v>339</v>
      </c>
      <c r="L94" s="689"/>
    </row>
    <row r="95" spans="1:12" ht="12.75">
      <c r="A95" s="690" t="s">
        <v>693</v>
      </c>
      <c r="B95" s="690"/>
      <c r="C95" s="691" t="s">
        <v>694</v>
      </c>
      <c r="D95" s="691"/>
      <c r="E95" s="691"/>
      <c r="F95" s="506" t="s">
        <v>545</v>
      </c>
      <c r="G95" s="689">
        <v>5</v>
      </c>
      <c r="H95" s="689"/>
      <c r="I95" s="692">
        <v>1118</v>
      </c>
      <c r="J95" s="692"/>
      <c r="K95" s="689">
        <v>5590</v>
      </c>
      <c r="L95" s="689"/>
    </row>
    <row r="96" spans="1:12" ht="12.75">
      <c r="A96" s="690" t="s">
        <v>695</v>
      </c>
      <c r="B96" s="690"/>
      <c r="C96" s="691" t="s">
        <v>696</v>
      </c>
      <c r="D96" s="691"/>
      <c r="E96" s="691"/>
      <c r="F96" s="506" t="s">
        <v>545</v>
      </c>
      <c r="G96" s="689">
        <v>1</v>
      </c>
      <c r="H96" s="689"/>
      <c r="I96" s="692">
        <v>130891</v>
      </c>
      <c r="J96" s="692"/>
      <c r="K96" s="689">
        <v>130891</v>
      </c>
      <c r="L96" s="689"/>
    </row>
    <row r="97" spans="1:12" ht="12.75">
      <c r="A97" s="690" t="s">
        <v>697</v>
      </c>
      <c r="B97" s="690"/>
      <c r="C97" s="691" t="s">
        <v>698</v>
      </c>
      <c r="D97" s="691"/>
      <c r="E97" s="691"/>
      <c r="F97" s="506" t="s">
        <v>545</v>
      </c>
      <c r="G97" s="689">
        <v>1</v>
      </c>
      <c r="H97" s="689"/>
      <c r="I97" s="692">
        <v>23202</v>
      </c>
      <c r="J97" s="692"/>
      <c r="K97" s="689">
        <v>23202</v>
      </c>
      <c r="L97" s="689"/>
    </row>
    <row r="98" spans="1:12" ht="12.75">
      <c r="A98" s="690" t="s">
        <v>699</v>
      </c>
      <c r="B98" s="690"/>
      <c r="C98" s="691" t="s">
        <v>700</v>
      </c>
      <c r="D98" s="691"/>
      <c r="E98" s="691"/>
      <c r="F98" s="506" t="s">
        <v>545</v>
      </c>
      <c r="G98" s="689">
        <v>1</v>
      </c>
      <c r="H98" s="689"/>
      <c r="I98" s="692">
        <v>30000</v>
      </c>
      <c r="J98" s="692"/>
      <c r="K98" s="689">
        <v>30000</v>
      </c>
      <c r="L98" s="689"/>
    </row>
    <row r="99" spans="1:12" ht="12.75">
      <c r="A99" s="690" t="s">
        <v>701</v>
      </c>
      <c r="B99" s="690"/>
      <c r="C99" s="691" t="s">
        <v>668</v>
      </c>
      <c r="D99" s="691"/>
      <c r="E99" s="691"/>
      <c r="F99" s="506" t="s">
        <v>545</v>
      </c>
      <c r="G99" s="689">
        <v>2</v>
      </c>
      <c r="H99" s="689"/>
      <c r="I99" s="692">
        <v>8358</v>
      </c>
      <c r="J99" s="692"/>
      <c r="K99" s="689">
        <v>16716</v>
      </c>
      <c r="L99" s="689"/>
    </row>
    <row r="100" spans="1:12" ht="12.75">
      <c r="A100" s="690" t="s">
        <v>702</v>
      </c>
      <c r="B100" s="690"/>
      <c r="C100" s="691" t="s">
        <v>703</v>
      </c>
      <c r="D100" s="691"/>
      <c r="E100" s="691"/>
      <c r="F100" s="506" t="s">
        <v>545</v>
      </c>
      <c r="G100" s="689">
        <v>1</v>
      </c>
      <c r="H100" s="689"/>
      <c r="I100" s="692">
        <v>2467250</v>
      </c>
      <c r="J100" s="692"/>
      <c r="K100" s="689">
        <v>2467250</v>
      </c>
      <c r="L100" s="689"/>
    </row>
    <row r="101" spans="1:12" ht="12.75">
      <c r="A101" s="690" t="s">
        <v>704</v>
      </c>
      <c r="B101" s="690"/>
      <c r="C101" s="691" t="s">
        <v>705</v>
      </c>
      <c r="D101" s="691"/>
      <c r="E101" s="691"/>
      <c r="F101" s="506" t="s">
        <v>545</v>
      </c>
      <c r="G101" s="689">
        <v>1</v>
      </c>
      <c r="H101" s="689"/>
      <c r="I101" s="692">
        <v>1063350</v>
      </c>
      <c r="J101" s="692"/>
      <c r="K101" s="689">
        <v>1063350</v>
      </c>
      <c r="L101" s="689"/>
    </row>
    <row r="102" spans="1:12" ht="12.75">
      <c r="A102" s="690" t="s">
        <v>706</v>
      </c>
      <c r="B102" s="690"/>
      <c r="C102" s="691" t="s">
        <v>707</v>
      </c>
      <c r="D102" s="691"/>
      <c r="E102" s="691"/>
      <c r="F102" s="506" t="s">
        <v>545</v>
      </c>
      <c r="G102" s="689">
        <v>1</v>
      </c>
      <c r="H102" s="689"/>
      <c r="I102" s="692">
        <v>3982369.46</v>
      </c>
      <c r="J102" s="692"/>
      <c r="K102" s="689">
        <v>3982369.46</v>
      </c>
      <c r="L102" s="689"/>
    </row>
    <row r="103" spans="1:12" ht="6" customHeight="1">
      <c r="A103" s="505"/>
      <c r="B103" s="505"/>
      <c r="C103" s="505"/>
      <c r="D103" s="505"/>
      <c r="E103" s="505"/>
      <c r="F103" s="505"/>
      <c r="G103" s="505"/>
      <c r="H103" s="505"/>
      <c r="I103" s="505"/>
      <c r="J103" s="505"/>
      <c r="K103" s="505"/>
      <c r="L103" s="505"/>
    </row>
    <row r="104" spans="1:12" ht="12.75">
      <c r="A104" s="505"/>
      <c r="B104" s="505"/>
      <c r="C104" s="505"/>
      <c r="D104" s="505"/>
      <c r="E104" s="505"/>
      <c r="F104" s="509" t="s">
        <v>582</v>
      </c>
      <c r="G104" s="688">
        <v>5723</v>
      </c>
      <c r="H104" s="688"/>
      <c r="I104" s="505"/>
      <c r="J104" s="505"/>
      <c r="K104" s="688">
        <v>14550688.46</v>
      </c>
      <c r="L104" s="688"/>
    </row>
    <row r="105" spans="1:12" ht="8.25" customHeight="1">
      <c r="A105" s="505"/>
      <c r="B105" s="505"/>
      <c r="C105" s="505"/>
      <c r="D105" s="505"/>
      <c r="E105" s="505"/>
      <c r="F105" s="505"/>
      <c r="G105" s="505"/>
      <c r="H105" s="505"/>
      <c r="I105" s="505"/>
      <c r="J105" s="505"/>
      <c r="K105" s="505"/>
      <c r="L105" s="505"/>
    </row>
    <row r="106" spans="1:12" ht="12.75">
      <c r="A106" s="693" t="s">
        <v>708</v>
      </c>
      <c r="B106" s="693"/>
      <c r="C106" s="693" t="s">
        <v>709</v>
      </c>
      <c r="D106" s="693"/>
      <c r="E106" s="505"/>
      <c r="F106" s="505"/>
      <c r="G106" s="505"/>
      <c r="H106" s="505"/>
      <c r="I106" s="505"/>
      <c r="J106" s="505"/>
      <c r="K106" s="505"/>
      <c r="L106" s="505"/>
    </row>
    <row r="107" spans="1:12" ht="12" customHeight="1">
      <c r="A107" s="505"/>
      <c r="B107" s="505"/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</row>
    <row r="108" spans="1:12" ht="12.75">
      <c r="A108" s="690" t="s">
        <v>710</v>
      </c>
      <c r="B108" s="690"/>
      <c r="C108" s="691" t="s">
        <v>711</v>
      </c>
      <c r="D108" s="691"/>
      <c r="E108" s="691"/>
      <c r="F108" s="506" t="s">
        <v>545</v>
      </c>
      <c r="G108" s="689">
        <v>47</v>
      </c>
      <c r="H108" s="689"/>
      <c r="I108" s="692">
        <v>40808.6</v>
      </c>
      <c r="J108" s="692"/>
      <c r="K108" s="689">
        <v>1918004.2</v>
      </c>
      <c r="L108" s="689"/>
    </row>
    <row r="109" spans="1:12" ht="0" customHeight="1" hidden="1">
      <c r="A109" s="505"/>
      <c r="B109" s="505"/>
      <c r="C109" s="505"/>
      <c r="D109" s="505"/>
      <c r="E109" s="505"/>
      <c r="F109" s="505"/>
      <c r="G109" s="505"/>
      <c r="H109" s="505"/>
      <c r="I109" s="505"/>
      <c r="J109" s="505"/>
      <c r="K109" s="505"/>
      <c r="L109" s="505"/>
    </row>
    <row r="110" spans="1:12" ht="12.75">
      <c r="A110" s="505"/>
      <c r="B110" s="505"/>
      <c r="C110" s="505"/>
      <c r="D110" s="505"/>
      <c r="E110" s="505"/>
      <c r="F110" s="509" t="s">
        <v>708</v>
      </c>
      <c r="G110" s="688">
        <v>47</v>
      </c>
      <c r="H110" s="688"/>
      <c r="I110" s="505"/>
      <c r="J110" s="505"/>
      <c r="K110" s="688">
        <v>1918004.2</v>
      </c>
      <c r="L110" s="688"/>
    </row>
    <row r="111" spans="1:12" ht="6" customHeight="1">
      <c r="A111" s="505"/>
      <c r="B111" s="505"/>
      <c r="C111" s="505"/>
      <c r="D111" s="505"/>
      <c r="E111" s="505"/>
      <c r="F111" s="505"/>
      <c r="G111" s="505"/>
      <c r="H111" s="505"/>
      <c r="I111" s="505"/>
      <c r="J111" s="505"/>
      <c r="K111" s="505"/>
      <c r="L111" s="505"/>
    </row>
    <row r="112" spans="1:12" ht="12.75" hidden="1">
      <c r="A112" s="505"/>
      <c r="B112" s="505"/>
      <c r="C112" s="505"/>
      <c r="D112" s="505"/>
      <c r="E112" s="505"/>
      <c r="F112" s="505"/>
      <c r="G112" s="505"/>
      <c r="H112" s="505"/>
      <c r="I112" s="505"/>
      <c r="J112" s="505"/>
      <c r="K112" s="505"/>
      <c r="L112" s="505"/>
    </row>
    <row r="113" spans="1:12" s="513" customFormat="1" ht="16.5" customHeight="1">
      <c r="A113" s="511"/>
      <c r="B113" s="511"/>
      <c r="C113" s="511"/>
      <c r="D113" s="511"/>
      <c r="E113" s="511"/>
      <c r="F113" s="512" t="s">
        <v>712</v>
      </c>
      <c r="G113" s="687">
        <v>5872</v>
      </c>
      <c r="H113" s="687"/>
      <c r="I113" s="511"/>
      <c r="J113" s="511"/>
      <c r="K113" s="687">
        <v>18795720.66</v>
      </c>
      <c r="L113" s="687"/>
    </row>
    <row r="114" spans="1:12" s="12" customFormat="1" ht="12.75">
      <c r="A114" s="510"/>
      <c r="B114" s="510"/>
      <c r="C114" s="140" t="s">
        <v>214</v>
      </c>
      <c r="D114" s="510"/>
      <c r="E114" s="510"/>
      <c r="F114" s="510"/>
      <c r="G114" s="510"/>
      <c r="H114" s="510" t="s">
        <v>159</v>
      </c>
      <c r="I114" s="510"/>
      <c r="J114" s="510"/>
      <c r="K114" s="510"/>
      <c r="L114" s="510"/>
    </row>
    <row r="115" spans="1:12" s="12" customFormat="1" ht="12.75">
      <c r="A115" s="510"/>
      <c r="B115" s="510"/>
      <c r="C115" s="140" t="s">
        <v>427</v>
      </c>
      <c r="D115" s="140" t="s">
        <v>326</v>
      </c>
      <c r="E115" s="510"/>
      <c r="F115" s="510"/>
      <c r="G115" s="510"/>
      <c r="H115" s="510" t="s">
        <v>714</v>
      </c>
      <c r="I115" s="510"/>
      <c r="J115" s="510"/>
      <c r="K115" s="510"/>
      <c r="L115" s="510"/>
    </row>
    <row r="116" spans="1:12" ht="24" customHeight="1">
      <c r="A116" s="505"/>
      <c r="B116" s="505"/>
      <c r="D116" s="335" t="s">
        <v>324</v>
      </c>
      <c r="E116" s="505"/>
      <c r="F116" s="505"/>
      <c r="G116" s="505"/>
      <c r="H116" s="505"/>
      <c r="I116" s="505"/>
      <c r="J116" s="505"/>
      <c r="K116" s="505"/>
      <c r="L116" s="505"/>
    </row>
    <row r="117" spans="1:12" ht="12.75">
      <c r="A117" s="505"/>
      <c r="B117" s="505"/>
      <c r="C117" s="505"/>
      <c r="D117" s="505"/>
      <c r="E117" s="505"/>
      <c r="F117" s="505"/>
      <c r="G117" s="505"/>
      <c r="H117" s="505"/>
      <c r="I117" s="505"/>
      <c r="J117" s="505"/>
      <c r="K117" s="505"/>
      <c r="L117" s="505"/>
    </row>
    <row r="118" spans="1:12" ht="12.75">
      <c r="A118" s="505"/>
      <c r="B118" s="505"/>
      <c r="C118" s="505"/>
      <c r="D118" s="505"/>
      <c r="E118" s="505"/>
      <c r="F118" s="505"/>
      <c r="G118" s="505"/>
      <c r="H118" s="505"/>
      <c r="I118" s="505"/>
      <c r="J118" s="505"/>
      <c r="K118" s="505"/>
      <c r="L118" s="505"/>
    </row>
    <row r="119" spans="1:12" ht="12.75">
      <c r="A119" s="505"/>
      <c r="B119" s="505"/>
      <c r="C119" s="505"/>
      <c r="D119" s="505"/>
      <c r="E119" s="505"/>
      <c r="F119" s="505"/>
      <c r="G119" s="505"/>
      <c r="H119" s="505"/>
      <c r="I119" s="505"/>
      <c r="J119" s="505"/>
      <c r="K119" s="505"/>
      <c r="L119" s="505"/>
    </row>
    <row r="120" spans="1:12" ht="12.75">
      <c r="A120" s="505"/>
      <c r="B120" s="505"/>
      <c r="C120" s="505"/>
      <c r="D120" s="505"/>
      <c r="E120" s="505"/>
      <c r="F120" s="505"/>
      <c r="G120" s="505"/>
      <c r="H120" s="505"/>
      <c r="I120" s="505"/>
      <c r="J120" s="505"/>
      <c r="K120" s="505"/>
      <c r="L120" s="505"/>
    </row>
    <row r="121" spans="1:12" ht="12.75">
      <c r="A121" s="505"/>
      <c r="B121" s="505"/>
      <c r="C121" s="505"/>
      <c r="D121" s="505"/>
      <c r="E121" s="505"/>
      <c r="F121" s="505"/>
      <c r="G121" s="505"/>
      <c r="H121" s="505"/>
      <c r="I121" s="505"/>
      <c r="J121" s="505"/>
      <c r="K121" s="505"/>
      <c r="L121" s="505"/>
    </row>
    <row r="122" spans="1:12" ht="12.75">
      <c r="A122" s="505"/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</row>
    <row r="123" spans="1:12" ht="12.75">
      <c r="A123" s="505"/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</row>
    <row r="124" spans="1:12" ht="12.75">
      <c r="A124" s="505"/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</row>
  </sheetData>
  <sheetProtection/>
  <mergeCells count="432">
    <mergeCell ref="K9:L9"/>
    <mergeCell ref="C6:D6"/>
    <mergeCell ref="G6:H6"/>
    <mergeCell ref="I6:J6"/>
    <mergeCell ref="A1:L1"/>
    <mergeCell ref="A2:L2"/>
    <mergeCell ref="C3:D3"/>
    <mergeCell ref="A5:B5"/>
    <mergeCell ref="C5:E5"/>
    <mergeCell ref="F5:K5"/>
    <mergeCell ref="K6:L6"/>
    <mergeCell ref="A10:B10"/>
    <mergeCell ref="C10:E10"/>
    <mergeCell ref="G10:H10"/>
    <mergeCell ref="I10:J10"/>
    <mergeCell ref="K10:L10"/>
    <mergeCell ref="A7:B7"/>
    <mergeCell ref="C7:D7"/>
    <mergeCell ref="A9:B9"/>
    <mergeCell ref="C9:E9"/>
    <mergeCell ref="G9:H9"/>
    <mergeCell ref="A11:B11"/>
    <mergeCell ref="C11:E11"/>
    <mergeCell ref="G11:H11"/>
    <mergeCell ref="I11:J11"/>
    <mergeCell ref="I9:J9"/>
    <mergeCell ref="K11:L11"/>
    <mergeCell ref="A12:B12"/>
    <mergeCell ref="C12:E12"/>
    <mergeCell ref="G12:H12"/>
    <mergeCell ref="I12:J12"/>
    <mergeCell ref="K12:L12"/>
    <mergeCell ref="A13:B13"/>
    <mergeCell ref="C13:E13"/>
    <mergeCell ref="G13:H13"/>
    <mergeCell ref="I13:J13"/>
    <mergeCell ref="K13:L13"/>
    <mergeCell ref="A14:B14"/>
    <mergeCell ref="C14:E14"/>
    <mergeCell ref="G14:H14"/>
    <mergeCell ref="I14:J14"/>
    <mergeCell ref="K14:L14"/>
    <mergeCell ref="A15:B15"/>
    <mergeCell ref="C15:E15"/>
    <mergeCell ref="G15:H15"/>
    <mergeCell ref="I15:J15"/>
    <mergeCell ref="K15:L15"/>
    <mergeCell ref="A16:B16"/>
    <mergeCell ref="C16:E16"/>
    <mergeCell ref="G16:H16"/>
    <mergeCell ref="I16:J16"/>
    <mergeCell ref="K16:L16"/>
    <mergeCell ref="A17:B17"/>
    <mergeCell ref="C17:E17"/>
    <mergeCell ref="G17:H17"/>
    <mergeCell ref="I17:J17"/>
    <mergeCell ref="K17:L17"/>
    <mergeCell ref="A18:B18"/>
    <mergeCell ref="C18:E18"/>
    <mergeCell ref="G18:H18"/>
    <mergeCell ref="I18:J18"/>
    <mergeCell ref="K18:L18"/>
    <mergeCell ref="G20:H20"/>
    <mergeCell ref="K20:L20"/>
    <mergeCell ref="A22:B22"/>
    <mergeCell ref="C22:D22"/>
    <mergeCell ref="A24:B24"/>
    <mergeCell ref="C24:E24"/>
    <mergeCell ref="G24:H24"/>
    <mergeCell ref="I24:J24"/>
    <mergeCell ref="K24:L24"/>
    <mergeCell ref="A25:B25"/>
    <mergeCell ref="C25:E25"/>
    <mergeCell ref="G25:H25"/>
    <mergeCell ref="I25:J25"/>
    <mergeCell ref="K25:L25"/>
    <mergeCell ref="A26:B26"/>
    <mergeCell ref="C26:E26"/>
    <mergeCell ref="G26:H26"/>
    <mergeCell ref="I26:J26"/>
    <mergeCell ref="K26:L26"/>
    <mergeCell ref="A27:B27"/>
    <mergeCell ref="C27:E27"/>
    <mergeCell ref="G27:H27"/>
    <mergeCell ref="I27:J27"/>
    <mergeCell ref="K27:L27"/>
    <mergeCell ref="A28:B28"/>
    <mergeCell ref="C28:E28"/>
    <mergeCell ref="G28:H28"/>
    <mergeCell ref="I28:J28"/>
    <mergeCell ref="K28:L28"/>
    <mergeCell ref="A29:B29"/>
    <mergeCell ref="C29:E29"/>
    <mergeCell ref="G29:H29"/>
    <mergeCell ref="I29:J29"/>
    <mergeCell ref="K29:L29"/>
    <mergeCell ref="A33:B33"/>
    <mergeCell ref="C33:D33"/>
    <mergeCell ref="A35:B35"/>
    <mergeCell ref="C35:E35"/>
    <mergeCell ref="G35:H35"/>
    <mergeCell ref="I35:J35"/>
    <mergeCell ref="C41:E41"/>
    <mergeCell ref="G41:H41"/>
    <mergeCell ref="I41:J41"/>
    <mergeCell ref="K41:L41"/>
    <mergeCell ref="G31:H31"/>
    <mergeCell ref="K31:L31"/>
    <mergeCell ref="K35:L35"/>
    <mergeCell ref="A43:B43"/>
    <mergeCell ref="C43:E43"/>
    <mergeCell ref="G43:H43"/>
    <mergeCell ref="I43:J43"/>
    <mergeCell ref="K43:L43"/>
    <mergeCell ref="G37:H37"/>
    <mergeCell ref="K37:L37"/>
    <mergeCell ref="A39:B39"/>
    <mergeCell ref="C39:D39"/>
    <mergeCell ref="A41:B41"/>
    <mergeCell ref="A45:B45"/>
    <mergeCell ref="C45:E45"/>
    <mergeCell ref="G45:H45"/>
    <mergeCell ref="I45:J45"/>
    <mergeCell ref="K45:L45"/>
    <mergeCell ref="A42:B42"/>
    <mergeCell ref="C42:E42"/>
    <mergeCell ref="G42:H42"/>
    <mergeCell ref="I42:J42"/>
    <mergeCell ref="K42:L42"/>
    <mergeCell ref="A47:B47"/>
    <mergeCell ref="C47:E47"/>
    <mergeCell ref="G47:H47"/>
    <mergeCell ref="I47:J47"/>
    <mergeCell ref="K47:L47"/>
    <mergeCell ref="A44:B44"/>
    <mergeCell ref="C44:E44"/>
    <mergeCell ref="G44:H44"/>
    <mergeCell ref="I44:J44"/>
    <mergeCell ref="K44:L44"/>
    <mergeCell ref="A49:B49"/>
    <mergeCell ref="C49:E49"/>
    <mergeCell ref="G49:H49"/>
    <mergeCell ref="I49:J49"/>
    <mergeCell ref="K49:L49"/>
    <mergeCell ref="A46:B46"/>
    <mergeCell ref="C46:E46"/>
    <mergeCell ref="G46:H46"/>
    <mergeCell ref="I46:J46"/>
    <mergeCell ref="K46:L46"/>
    <mergeCell ref="A51:B51"/>
    <mergeCell ref="C51:E51"/>
    <mergeCell ref="G51:H51"/>
    <mergeCell ref="I51:J51"/>
    <mergeCell ref="K51:L51"/>
    <mergeCell ref="A48:B48"/>
    <mergeCell ref="C48:E48"/>
    <mergeCell ref="G48:H48"/>
    <mergeCell ref="I48:J48"/>
    <mergeCell ref="K48:L48"/>
    <mergeCell ref="A53:B53"/>
    <mergeCell ref="C53:E53"/>
    <mergeCell ref="G53:H53"/>
    <mergeCell ref="I53:J53"/>
    <mergeCell ref="K53:L53"/>
    <mergeCell ref="A50:B50"/>
    <mergeCell ref="C50:E50"/>
    <mergeCell ref="G50:H50"/>
    <mergeCell ref="I50:J50"/>
    <mergeCell ref="K50:L50"/>
    <mergeCell ref="A54:B54"/>
    <mergeCell ref="C54:E54"/>
    <mergeCell ref="G54:H54"/>
    <mergeCell ref="I54:J54"/>
    <mergeCell ref="K54:L54"/>
    <mergeCell ref="A52:B52"/>
    <mergeCell ref="C52:E52"/>
    <mergeCell ref="G52:H52"/>
    <mergeCell ref="I52:J52"/>
    <mergeCell ref="K52:L52"/>
    <mergeCell ref="A55:B55"/>
    <mergeCell ref="C55:E55"/>
    <mergeCell ref="G55:H55"/>
    <mergeCell ref="I55:J55"/>
    <mergeCell ref="K55:L55"/>
    <mergeCell ref="A56:B56"/>
    <mergeCell ref="C56:E56"/>
    <mergeCell ref="G56:H56"/>
    <mergeCell ref="I56:J56"/>
    <mergeCell ref="K56:L56"/>
    <mergeCell ref="A57:B57"/>
    <mergeCell ref="C57:E57"/>
    <mergeCell ref="G57:H57"/>
    <mergeCell ref="I57:J57"/>
    <mergeCell ref="K57:L57"/>
    <mergeCell ref="A58:B58"/>
    <mergeCell ref="C58:E58"/>
    <mergeCell ref="G58:H58"/>
    <mergeCell ref="I58:J58"/>
    <mergeCell ref="K58:L58"/>
    <mergeCell ref="A59:B59"/>
    <mergeCell ref="C59:E59"/>
    <mergeCell ref="G59:H59"/>
    <mergeCell ref="I59:J59"/>
    <mergeCell ref="K59:L59"/>
    <mergeCell ref="A60:B60"/>
    <mergeCell ref="C60:E60"/>
    <mergeCell ref="G60:H60"/>
    <mergeCell ref="I60:J60"/>
    <mergeCell ref="K60:L60"/>
    <mergeCell ref="A61:B61"/>
    <mergeCell ref="C61:E61"/>
    <mergeCell ref="G61:H61"/>
    <mergeCell ref="I61:J61"/>
    <mergeCell ref="K61:L61"/>
    <mergeCell ref="A62:B62"/>
    <mergeCell ref="C62:E62"/>
    <mergeCell ref="G62:H62"/>
    <mergeCell ref="I62:J62"/>
    <mergeCell ref="K62:L62"/>
    <mergeCell ref="A63:B63"/>
    <mergeCell ref="C63:E63"/>
    <mergeCell ref="G63:H63"/>
    <mergeCell ref="I63:J63"/>
    <mergeCell ref="K63:L63"/>
    <mergeCell ref="A64:B64"/>
    <mergeCell ref="C64:E64"/>
    <mergeCell ref="G64:H64"/>
    <mergeCell ref="I64:J64"/>
    <mergeCell ref="K64:L64"/>
    <mergeCell ref="A65:B65"/>
    <mergeCell ref="C65:E65"/>
    <mergeCell ref="G65:H65"/>
    <mergeCell ref="I65:J65"/>
    <mergeCell ref="K65:L65"/>
    <mergeCell ref="A66:B66"/>
    <mergeCell ref="C66:E66"/>
    <mergeCell ref="G66:H66"/>
    <mergeCell ref="I66:J66"/>
    <mergeCell ref="K66:L66"/>
    <mergeCell ref="A67:B67"/>
    <mergeCell ref="C67:E67"/>
    <mergeCell ref="G67:H67"/>
    <mergeCell ref="I67:J67"/>
    <mergeCell ref="K67:L67"/>
    <mergeCell ref="A68:B68"/>
    <mergeCell ref="C68:E68"/>
    <mergeCell ref="G68:H68"/>
    <mergeCell ref="I68:J68"/>
    <mergeCell ref="K68:L68"/>
    <mergeCell ref="A69:B69"/>
    <mergeCell ref="C69:E69"/>
    <mergeCell ref="G69:H69"/>
    <mergeCell ref="I69:J69"/>
    <mergeCell ref="K69:L69"/>
    <mergeCell ref="A70:B70"/>
    <mergeCell ref="C70:E70"/>
    <mergeCell ref="G70:H70"/>
    <mergeCell ref="I70:J70"/>
    <mergeCell ref="K70:L70"/>
    <mergeCell ref="A71:B71"/>
    <mergeCell ref="C71:E71"/>
    <mergeCell ref="G71:H71"/>
    <mergeCell ref="I71:J71"/>
    <mergeCell ref="K71:L71"/>
    <mergeCell ref="A72:B72"/>
    <mergeCell ref="C72:E72"/>
    <mergeCell ref="G72:H72"/>
    <mergeCell ref="I72:J72"/>
    <mergeCell ref="K72:L72"/>
    <mergeCell ref="A73:B73"/>
    <mergeCell ref="C73:E73"/>
    <mergeCell ref="G73:H73"/>
    <mergeCell ref="I73:J73"/>
    <mergeCell ref="K73:L73"/>
    <mergeCell ref="A74:B74"/>
    <mergeCell ref="C74:E74"/>
    <mergeCell ref="G74:H74"/>
    <mergeCell ref="I74:J74"/>
    <mergeCell ref="K74:L74"/>
    <mergeCell ref="A75:B75"/>
    <mergeCell ref="C75:E75"/>
    <mergeCell ref="G75:H75"/>
    <mergeCell ref="I75:J75"/>
    <mergeCell ref="K75:L75"/>
    <mergeCell ref="A76:B76"/>
    <mergeCell ref="C76:E76"/>
    <mergeCell ref="G76:H76"/>
    <mergeCell ref="I76:J76"/>
    <mergeCell ref="K76:L76"/>
    <mergeCell ref="A77:B77"/>
    <mergeCell ref="C77:E77"/>
    <mergeCell ref="G77:H77"/>
    <mergeCell ref="I77:J77"/>
    <mergeCell ref="K77:L77"/>
    <mergeCell ref="A78:B78"/>
    <mergeCell ref="C78:E78"/>
    <mergeCell ref="G78:H78"/>
    <mergeCell ref="I78:J78"/>
    <mergeCell ref="K78:L78"/>
    <mergeCell ref="A79:B79"/>
    <mergeCell ref="C79:E79"/>
    <mergeCell ref="G79:H79"/>
    <mergeCell ref="I79:J79"/>
    <mergeCell ref="K79:L79"/>
    <mergeCell ref="A80:B80"/>
    <mergeCell ref="C80:E80"/>
    <mergeCell ref="G80:H80"/>
    <mergeCell ref="I80:J80"/>
    <mergeCell ref="K80:L80"/>
    <mergeCell ref="A81:B81"/>
    <mergeCell ref="C81:E81"/>
    <mergeCell ref="G81:H81"/>
    <mergeCell ref="I81:J81"/>
    <mergeCell ref="K81:L81"/>
    <mergeCell ref="A82:B82"/>
    <mergeCell ref="C82:E82"/>
    <mergeCell ref="G82:H82"/>
    <mergeCell ref="I82:J82"/>
    <mergeCell ref="K82:L82"/>
    <mergeCell ref="A83:B83"/>
    <mergeCell ref="C83:E83"/>
    <mergeCell ref="G83:H83"/>
    <mergeCell ref="I83:J83"/>
    <mergeCell ref="K83:L83"/>
    <mergeCell ref="A84:B84"/>
    <mergeCell ref="C84:E84"/>
    <mergeCell ref="G84:H84"/>
    <mergeCell ref="I84:J84"/>
    <mergeCell ref="K84:L84"/>
    <mergeCell ref="A85:B85"/>
    <mergeCell ref="C85:E85"/>
    <mergeCell ref="G85:H85"/>
    <mergeCell ref="I85:J85"/>
    <mergeCell ref="K85:L85"/>
    <mergeCell ref="A86:B86"/>
    <mergeCell ref="C86:E86"/>
    <mergeCell ref="G86:H86"/>
    <mergeCell ref="I86:J86"/>
    <mergeCell ref="K86:L86"/>
    <mergeCell ref="A87:B87"/>
    <mergeCell ref="C87:E87"/>
    <mergeCell ref="G87:H87"/>
    <mergeCell ref="I87:J87"/>
    <mergeCell ref="K87:L87"/>
    <mergeCell ref="A88:B88"/>
    <mergeCell ref="C88:E88"/>
    <mergeCell ref="G88:H88"/>
    <mergeCell ref="I88:J88"/>
    <mergeCell ref="K88:L88"/>
    <mergeCell ref="A89:B89"/>
    <mergeCell ref="C89:E89"/>
    <mergeCell ref="G89:H89"/>
    <mergeCell ref="I89:J89"/>
    <mergeCell ref="K89:L89"/>
    <mergeCell ref="A90:B90"/>
    <mergeCell ref="C90:E90"/>
    <mergeCell ref="G90:H90"/>
    <mergeCell ref="I90:J90"/>
    <mergeCell ref="K90:L90"/>
    <mergeCell ref="A91:B91"/>
    <mergeCell ref="C91:E91"/>
    <mergeCell ref="G91:H91"/>
    <mergeCell ref="I91:J91"/>
    <mergeCell ref="K91:L91"/>
    <mergeCell ref="A92:B92"/>
    <mergeCell ref="C92:E92"/>
    <mergeCell ref="G92:H92"/>
    <mergeCell ref="I92:J92"/>
    <mergeCell ref="K92:L92"/>
    <mergeCell ref="A93:B93"/>
    <mergeCell ref="C93:E93"/>
    <mergeCell ref="G93:H93"/>
    <mergeCell ref="I93:J93"/>
    <mergeCell ref="K93:L93"/>
    <mergeCell ref="A94:B94"/>
    <mergeCell ref="C94:E94"/>
    <mergeCell ref="G94:H94"/>
    <mergeCell ref="I94:J94"/>
    <mergeCell ref="K94:L94"/>
    <mergeCell ref="A95:B95"/>
    <mergeCell ref="C95:E95"/>
    <mergeCell ref="G95:H95"/>
    <mergeCell ref="I95:J95"/>
    <mergeCell ref="K95:L95"/>
    <mergeCell ref="A96:B96"/>
    <mergeCell ref="C96:E96"/>
    <mergeCell ref="G96:H96"/>
    <mergeCell ref="I96:J96"/>
    <mergeCell ref="K96:L96"/>
    <mergeCell ref="A97:B97"/>
    <mergeCell ref="C97:E97"/>
    <mergeCell ref="G97:H97"/>
    <mergeCell ref="I97:J97"/>
    <mergeCell ref="K97:L97"/>
    <mergeCell ref="A98:B98"/>
    <mergeCell ref="C98:E98"/>
    <mergeCell ref="G98:H98"/>
    <mergeCell ref="I98:J98"/>
    <mergeCell ref="K98:L98"/>
    <mergeCell ref="A100:B100"/>
    <mergeCell ref="C100:E100"/>
    <mergeCell ref="G100:H100"/>
    <mergeCell ref="I100:J100"/>
    <mergeCell ref="K100:L100"/>
    <mergeCell ref="A99:B99"/>
    <mergeCell ref="C99:E99"/>
    <mergeCell ref="G99:H99"/>
    <mergeCell ref="I99:J99"/>
    <mergeCell ref="K99:L99"/>
    <mergeCell ref="A101:B101"/>
    <mergeCell ref="C101:E101"/>
    <mergeCell ref="G101:H101"/>
    <mergeCell ref="I101:J101"/>
    <mergeCell ref="K101:L101"/>
    <mergeCell ref="K110:L110"/>
    <mergeCell ref="A102:B102"/>
    <mergeCell ref="C102:E102"/>
    <mergeCell ref="G102:H102"/>
    <mergeCell ref="I102:J102"/>
    <mergeCell ref="K102:L102"/>
    <mergeCell ref="A106:B106"/>
    <mergeCell ref="C106:D106"/>
    <mergeCell ref="G113:H113"/>
    <mergeCell ref="K113:L113"/>
    <mergeCell ref="G104:H104"/>
    <mergeCell ref="K104:L104"/>
    <mergeCell ref="K108:L108"/>
    <mergeCell ref="A108:B108"/>
    <mergeCell ref="C108:E108"/>
    <mergeCell ref="G108:H108"/>
    <mergeCell ref="I108:J108"/>
    <mergeCell ref="G110:H110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31" sqref="A1:F31"/>
    </sheetView>
  </sheetViews>
  <sheetFormatPr defaultColWidth="9.140625" defaultRowHeight="12.75"/>
  <cols>
    <col min="1" max="1" width="5.57421875" style="0" customWidth="1"/>
    <col min="2" max="2" width="19.421875" style="0" customWidth="1"/>
    <col min="3" max="3" width="11.8515625" style="0" customWidth="1"/>
    <col min="4" max="4" width="11.7109375" style="0" customWidth="1"/>
    <col min="5" max="5" width="13.57421875" style="0" customWidth="1"/>
    <col min="6" max="6" width="18.140625" style="0" customWidth="1"/>
  </cols>
  <sheetData>
    <row r="1" spans="1:6" ht="18.75" customHeight="1">
      <c r="A1" s="336" t="s">
        <v>421</v>
      </c>
      <c r="B1" s="337"/>
      <c r="C1" s="337"/>
      <c r="D1" s="337"/>
      <c r="E1" s="337"/>
      <c r="F1" s="337"/>
    </row>
    <row r="2" spans="1:6" ht="17.25" customHeight="1">
      <c r="A2" s="338" t="s">
        <v>329</v>
      </c>
      <c r="B2" s="337"/>
      <c r="C2" s="337"/>
      <c r="D2" s="337"/>
      <c r="E2" s="337"/>
      <c r="F2" s="337"/>
    </row>
    <row r="3" spans="1:6" ht="12.75">
      <c r="A3" s="337"/>
      <c r="B3" s="337"/>
      <c r="C3" s="337"/>
      <c r="D3" s="337"/>
      <c r="E3" s="337"/>
      <c r="F3" s="337"/>
    </row>
    <row r="4" spans="1:6" ht="15">
      <c r="A4" s="460" t="s">
        <v>458</v>
      </c>
      <c r="B4" s="435"/>
      <c r="C4" s="435"/>
      <c r="D4" s="435"/>
      <c r="E4" s="435"/>
      <c r="F4" s="210"/>
    </row>
    <row r="5" spans="1:6" ht="13.5" thickBot="1">
      <c r="A5" s="337"/>
      <c r="B5" s="337"/>
      <c r="C5" s="337"/>
      <c r="D5" s="140" t="s">
        <v>497</v>
      </c>
      <c r="E5" s="337"/>
      <c r="F5" s="337"/>
    </row>
    <row r="6" spans="1:6" ht="27" customHeight="1" thickBot="1" thickTop="1">
      <c r="A6" s="436" t="s">
        <v>454</v>
      </c>
      <c r="B6" s="437" t="s">
        <v>459</v>
      </c>
      <c r="C6" s="437" t="s">
        <v>460</v>
      </c>
      <c r="D6" s="437" t="s">
        <v>461</v>
      </c>
      <c r="E6" s="437" t="s">
        <v>462</v>
      </c>
      <c r="F6" s="438" t="s">
        <v>463</v>
      </c>
    </row>
    <row r="7" spans="1:6" ht="20.25" customHeight="1">
      <c r="A7" s="439">
        <v>1</v>
      </c>
      <c r="B7" s="440" t="s">
        <v>464</v>
      </c>
      <c r="C7" s="440">
        <v>10100</v>
      </c>
      <c r="D7" s="440" t="s">
        <v>465</v>
      </c>
      <c r="E7" s="441">
        <f>PAAM!G37</f>
        <v>940168</v>
      </c>
      <c r="F7" s="442"/>
    </row>
    <row r="8" spans="1:6" ht="12.75">
      <c r="A8" s="443"/>
      <c r="B8" s="440"/>
      <c r="C8" s="440"/>
      <c r="D8" s="440"/>
      <c r="E8" s="441"/>
      <c r="F8" s="444"/>
    </row>
    <row r="9" spans="1:6" ht="12.75">
      <c r="A9" s="443"/>
      <c r="B9" s="445"/>
      <c r="C9" s="445"/>
      <c r="D9" s="445"/>
      <c r="E9" s="446"/>
      <c r="F9" s="444"/>
    </row>
    <row r="10" spans="1:6" ht="12.75">
      <c r="A10" s="443"/>
      <c r="B10" s="445"/>
      <c r="C10" s="445"/>
      <c r="D10" s="445"/>
      <c r="E10" s="446"/>
      <c r="F10" s="444"/>
    </row>
    <row r="11" spans="1:6" ht="12.75">
      <c r="A11" s="443"/>
      <c r="B11" s="445"/>
      <c r="C11" s="445"/>
      <c r="D11" s="445"/>
      <c r="E11" s="446"/>
      <c r="F11" s="444"/>
    </row>
    <row r="12" spans="1:6" ht="12.75">
      <c r="A12" s="443"/>
      <c r="B12" s="445"/>
      <c r="C12" s="445"/>
      <c r="D12" s="445"/>
      <c r="E12" s="446"/>
      <c r="F12" s="444"/>
    </row>
    <row r="13" spans="1:6" ht="12.75">
      <c r="A13" s="443"/>
      <c r="B13" s="445"/>
      <c r="C13" s="445"/>
      <c r="D13" s="445"/>
      <c r="E13" s="446"/>
      <c r="F13" s="444"/>
    </row>
    <row r="14" spans="1:6" ht="12.75">
      <c r="A14" s="443"/>
      <c r="B14" s="445"/>
      <c r="C14" s="445"/>
      <c r="D14" s="445"/>
      <c r="E14" s="446"/>
      <c r="F14" s="444"/>
    </row>
    <row r="15" spans="1:6" ht="12.75">
      <c r="A15" s="443"/>
      <c r="B15" s="445"/>
      <c r="C15" s="445"/>
      <c r="D15" s="445"/>
      <c r="E15" s="446"/>
      <c r="F15" s="444"/>
    </row>
    <row r="16" spans="1:6" ht="12.75">
      <c r="A16" s="443"/>
      <c r="B16" s="445"/>
      <c r="C16" s="445"/>
      <c r="D16" s="445"/>
      <c r="E16" s="446"/>
      <c r="F16" s="444"/>
    </row>
    <row r="17" spans="1:6" ht="12.75">
      <c r="A17" s="443"/>
      <c r="B17" s="445"/>
      <c r="C17" s="445"/>
      <c r="D17" s="445"/>
      <c r="E17" s="446"/>
      <c r="F17" s="444"/>
    </row>
    <row r="18" spans="1:6" ht="12.75">
      <c r="A18" s="443"/>
      <c r="B18" s="445"/>
      <c r="C18" s="445"/>
      <c r="D18" s="445"/>
      <c r="E18" s="446"/>
      <c r="F18" s="444"/>
    </row>
    <row r="19" spans="1:6" ht="12.75">
      <c r="A19" s="443"/>
      <c r="B19" s="445"/>
      <c r="C19" s="445"/>
      <c r="D19" s="445"/>
      <c r="E19" s="446"/>
      <c r="F19" s="444"/>
    </row>
    <row r="20" spans="1:6" ht="12.75">
      <c r="A20" s="443"/>
      <c r="B20" s="445"/>
      <c r="C20" s="445"/>
      <c r="D20" s="445"/>
      <c r="E20" s="446"/>
      <c r="F20" s="444"/>
    </row>
    <row r="21" spans="1:6" ht="12.75">
      <c r="A21" s="443"/>
      <c r="B21" s="445"/>
      <c r="C21" s="445"/>
      <c r="D21" s="445"/>
      <c r="E21" s="446"/>
      <c r="F21" s="444"/>
    </row>
    <row r="22" spans="1:6" ht="12.75">
      <c r="A22" s="443"/>
      <c r="B22" s="445"/>
      <c r="C22" s="445"/>
      <c r="D22" s="445"/>
      <c r="E22" s="446"/>
      <c r="F22" s="444"/>
    </row>
    <row r="23" spans="1:6" ht="12.75">
      <c r="A23" s="443"/>
      <c r="B23" s="445"/>
      <c r="C23" s="445"/>
      <c r="D23" s="445"/>
      <c r="E23" s="446"/>
      <c r="F23" s="444"/>
    </row>
    <row r="24" spans="1:6" ht="13.5" thickBot="1">
      <c r="A24" s="447"/>
      <c r="B24" s="448"/>
      <c r="C24" s="448"/>
      <c r="D24" s="448"/>
      <c r="E24" s="449"/>
      <c r="F24" s="450"/>
    </row>
    <row r="25" spans="1:6" ht="21" customHeight="1" thickBot="1">
      <c r="A25" s="451"/>
      <c r="B25" s="452" t="s">
        <v>154</v>
      </c>
      <c r="C25" s="452"/>
      <c r="D25" s="452"/>
      <c r="E25" s="453">
        <f>SUM(E7:E24)</f>
        <v>940168</v>
      </c>
      <c r="F25" s="454"/>
    </row>
    <row r="26" spans="1:6" ht="13.5" thickTop="1">
      <c r="A26" s="337"/>
      <c r="B26" s="337"/>
      <c r="C26" s="337"/>
      <c r="D26" s="337"/>
      <c r="E26" s="337"/>
      <c r="F26" s="337"/>
    </row>
    <row r="27" spans="1:6" ht="12.75">
      <c r="A27" s="337"/>
      <c r="B27" s="337"/>
      <c r="C27" s="337"/>
      <c r="D27" s="337"/>
      <c r="E27" s="337"/>
      <c r="F27" s="455"/>
    </row>
    <row r="28" spans="1:6" ht="12.75">
      <c r="A28" s="337"/>
      <c r="B28" s="337"/>
      <c r="C28" s="337"/>
      <c r="D28" s="337"/>
      <c r="E28" s="337"/>
      <c r="F28" s="455"/>
    </row>
    <row r="29" spans="1:6" ht="12.75">
      <c r="A29" s="456"/>
      <c r="B29" s="457"/>
      <c r="C29" s="458"/>
      <c r="D29" s="459"/>
      <c r="E29" s="459"/>
      <c r="F29" s="459"/>
    </row>
    <row r="30" spans="1:6" ht="12.75">
      <c r="A30" s="337"/>
      <c r="B30" s="140" t="s">
        <v>158</v>
      </c>
      <c r="C30" s="337"/>
      <c r="D30" s="337"/>
      <c r="E30" s="624" t="s">
        <v>159</v>
      </c>
      <c r="F30" s="624"/>
    </row>
    <row r="31" spans="1:6" ht="18.75" customHeight="1">
      <c r="A31" s="337"/>
      <c r="B31" s="140" t="s">
        <v>457</v>
      </c>
      <c r="C31" s="337"/>
      <c r="D31" s="337"/>
      <c r="E31" s="624" t="s">
        <v>324</v>
      </c>
      <c r="F31" s="624"/>
    </row>
  </sheetData>
  <sheetProtection/>
  <mergeCells count="2">
    <mergeCell ref="E30:F30"/>
    <mergeCell ref="E31:F31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84.00390625" style="0" customWidth="1"/>
    <col min="2" max="2" width="2.140625" style="0" customWidth="1"/>
  </cols>
  <sheetData>
    <row r="1" ht="27.75" customHeight="1">
      <c r="A1" s="610" t="s">
        <v>421</v>
      </c>
    </row>
    <row r="2" ht="24" customHeight="1">
      <c r="A2" s="609" t="s">
        <v>769</v>
      </c>
    </row>
    <row r="3" ht="15">
      <c r="A3" s="463"/>
    </row>
    <row r="4" ht="15">
      <c r="A4" s="463" t="s">
        <v>770</v>
      </c>
    </row>
    <row r="6" ht="20.25">
      <c r="A6" s="464" t="s">
        <v>466</v>
      </c>
    </row>
    <row r="7" ht="15">
      <c r="A7" s="178"/>
    </row>
    <row r="8" ht="13.5">
      <c r="A8" s="466" t="s">
        <v>498</v>
      </c>
    </row>
    <row r="9" ht="18" customHeight="1">
      <c r="A9" s="466" t="s">
        <v>473</v>
      </c>
    </row>
    <row r="10" ht="15" customHeight="1">
      <c r="A10" s="466" t="s">
        <v>467</v>
      </c>
    </row>
    <row r="11" ht="18.75" customHeight="1">
      <c r="A11" s="466" t="s">
        <v>474</v>
      </c>
    </row>
    <row r="12" ht="19.5" customHeight="1">
      <c r="A12" s="467" t="s">
        <v>774</v>
      </c>
    </row>
    <row r="13" ht="13.5">
      <c r="A13" s="467" t="s">
        <v>775</v>
      </c>
    </row>
    <row r="14" ht="13.5">
      <c r="A14" s="467" t="s">
        <v>776</v>
      </c>
    </row>
    <row r="15" ht="13.5">
      <c r="A15" s="467" t="s">
        <v>777</v>
      </c>
    </row>
    <row r="16" ht="13.5">
      <c r="A16" s="467" t="s">
        <v>773</v>
      </c>
    </row>
    <row r="17" ht="13.5">
      <c r="A17" s="466"/>
    </row>
    <row r="18" ht="13.5">
      <c r="A18" s="466" t="s">
        <v>499</v>
      </c>
    </row>
    <row r="19" ht="16.5" customHeight="1">
      <c r="A19" s="466" t="s">
        <v>468</v>
      </c>
    </row>
    <row r="20" ht="16.5" customHeight="1">
      <c r="A20" s="466" t="s">
        <v>469</v>
      </c>
    </row>
    <row r="21" ht="17.25" customHeight="1">
      <c r="A21" s="466" t="s">
        <v>470</v>
      </c>
    </row>
    <row r="22" ht="19.5" customHeight="1">
      <c r="A22" s="466" t="s">
        <v>471</v>
      </c>
    </row>
    <row r="23" ht="13.5">
      <c r="A23" s="466"/>
    </row>
    <row r="24" ht="13.5">
      <c r="A24" s="466" t="s">
        <v>472</v>
      </c>
    </row>
    <row r="25" ht="15">
      <c r="A25" s="465"/>
    </row>
    <row r="26" ht="15">
      <c r="A26" s="465"/>
    </row>
    <row r="27" ht="15">
      <c r="A27" s="178" t="s">
        <v>475</v>
      </c>
    </row>
    <row r="28" ht="15">
      <c r="A28" s="178"/>
    </row>
    <row r="29" ht="15">
      <c r="A29" s="178" t="s">
        <v>771</v>
      </c>
    </row>
    <row r="30" ht="15">
      <c r="A30" s="178"/>
    </row>
    <row r="31" ht="3" customHeight="1">
      <c r="A31" s="465"/>
    </row>
    <row r="32" ht="15">
      <c r="A32" s="435" t="s">
        <v>772</v>
      </c>
    </row>
    <row r="33" ht="15">
      <c r="A33" s="435"/>
    </row>
    <row r="34" ht="15">
      <c r="A34" s="463"/>
    </row>
    <row r="35" ht="15">
      <c r="A35" s="463"/>
    </row>
    <row r="36" ht="12.75">
      <c r="A36" s="3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38" sqref="A1:E38"/>
    </sheetView>
  </sheetViews>
  <sheetFormatPr defaultColWidth="9.140625" defaultRowHeight="12.75"/>
  <cols>
    <col min="1" max="1" width="7.140625" style="0" customWidth="1"/>
    <col min="2" max="2" width="29.28125" style="0" customWidth="1"/>
    <col min="3" max="3" width="7.140625" style="0" customWidth="1"/>
    <col min="4" max="4" width="18.00390625" style="0" customWidth="1"/>
    <col min="5" max="5" width="16.7109375" style="0" customWidth="1"/>
    <col min="6" max="6" width="13.57421875" style="0" customWidth="1"/>
  </cols>
  <sheetData>
    <row r="1" s="12" customFormat="1" ht="18" customHeight="1">
      <c r="B1" s="12" t="s">
        <v>453</v>
      </c>
    </row>
    <row r="2" spans="2:4" s="12" customFormat="1" ht="19.5" customHeight="1" thickBot="1">
      <c r="B2" s="608" t="s">
        <v>521</v>
      </c>
      <c r="C2" s="608"/>
      <c r="D2" s="608"/>
    </row>
    <row r="3" spans="1:5" s="12" customFormat="1" ht="18" customHeight="1" thickTop="1">
      <c r="A3" s="497"/>
      <c r="B3" s="113" t="s">
        <v>153</v>
      </c>
      <c r="C3" s="113" t="s">
        <v>430</v>
      </c>
      <c r="D3" s="113" t="s">
        <v>431</v>
      </c>
      <c r="E3" s="114" t="s">
        <v>432</v>
      </c>
    </row>
    <row r="4" spans="1:5" ht="16.5" customHeight="1">
      <c r="A4" s="498" t="s">
        <v>528</v>
      </c>
      <c r="B4" s="105" t="s">
        <v>433</v>
      </c>
      <c r="C4" s="105"/>
      <c r="D4" s="105"/>
      <c r="E4" s="106"/>
    </row>
    <row r="5" spans="1:5" ht="12.75">
      <c r="A5" s="499">
        <v>1</v>
      </c>
      <c r="B5" s="105" t="s">
        <v>434</v>
      </c>
      <c r="C5" s="105">
        <v>214</v>
      </c>
      <c r="D5" s="107"/>
      <c r="E5" s="108"/>
    </row>
    <row r="6" spans="1:5" ht="12.75">
      <c r="A6" s="499">
        <v>2</v>
      </c>
      <c r="B6" s="105" t="s">
        <v>435</v>
      </c>
      <c r="C6" s="105">
        <v>215</v>
      </c>
      <c r="D6" s="107"/>
      <c r="E6" s="106"/>
    </row>
    <row r="7" spans="1:6" ht="12.75">
      <c r="A7" s="499">
        <v>3</v>
      </c>
      <c r="B7" s="105" t="s">
        <v>422</v>
      </c>
      <c r="C7" s="109">
        <v>2131</v>
      </c>
      <c r="D7" s="107">
        <v>9430974</v>
      </c>
      <c r="E7" s="108">
        <v>3021469</v>
      </c>
      <c r="F7" s="70"/>
    </row>
    <row r="8" spans="1:6" s="12" customFormat="1" ht="12.75">
      <c r="A8" s="500"/>
      <c r="B8" s="501" t="s">
        <v>436</v>
      </c>
      <c r="C8" s="501"/>
      <c r="D8" s="502">
        <f>D7</f>
        <v>9430974</v>
      </c>
      <c r="E8" s="503">
        <f>E7</f>
        <v>3021469</v>
      </c>
      <c r="F8" s="504"/>
    </row>
    <row r="9" spans="1:5" ht="12.75">
      <c r="A9" s="499"/>
      <c r="B9" s="105"/>
      <c r="C9" s="105"/>
      <c r="D9" s="105"/>
      <c r="E9" s="106"/>
    </row>
    <row r="10" spans="1:5" ht="12.75">
      <c r="A10" s="498" t="s">
        <v>526</v>
      </c>
      <c r="B10" s="105" t="s">
        <v>437</v>
      </c>
      <c r="C10" s="105"/>
      <c r="D10" s="105"/>
      <c r="E10" s="106"/>
    </row>
    <row r="11" spans="1:5" ht="12.75">
      <c r="A11" s="499">
        <v>1</v>
      </c>
      <c r="B11" s="105" t="s">
        <v>438</v>
      </c>
      <c r="C11" s="109">
        <v>6081</v>
      </c>
      <c r="D11" s="107"/>
      <c r="E11" s="108"/>
    </row>
    <row r="12" spans="1:5" ht="12.75">
      <c r="A12" s="499">
        <v>2</v>
      </c>
      <c r="B12" s="105" t="s">
        <v>439</v>
      </c>
      <c r="C12" s="105">
        <v>615</v>
      </c>
      <c r="D12" s="107">
        <v>911907</v>
      </c>
      <c r="E12" s="108">
        <f>D12*0.2</f>
        <v>182381.40000000002</v>
      </c>
    </row>
    <row r="13" spans="1:5" ht="12.75">
      <c r="A13" s="499">
        <v>3</v>
      </c>
      <c r="B13" s="105" t="s">
        <v>196</v>
      </c>
      <c r="C13" s="105">
        <v>616</v>
      </c>
      <c r="D13" s="107"/>
      <c r="E13" s="108">
        <f aca="true" t="shared" si="0" ref="E13:E18">D13*0.2</f>
        <v>0</v>
      </c>
    </row>
    <row r="14" spans="1:5" ht="12.75">
      <c r="A14" s="499">
        <v>4</v>
      </c>
      <c r="B14" s="105" t="s">
        <v>440</v>
      </c>
      <c r="C14" s="109">
        <v>6171</v>
      </c>
      <c r="D14" s="107">
        <v>150000</v>
      </c>
      <c r="E14" s="108">
        <f t="shared" si="0"/>
        <v>30000</v>
      </c>
    </row>
    <row r="15" spans="1:5" ht="12.75">
      <c r="A15" s="499">
        <v>5</v>
      </c>
      <c r="B15" s="105" t="s">
        <v>441</v>
      </c>
      <c r="C15" s="109">
        <v>6182</v>
      </c>
      <c r="D15" s="107">
        <v>64000</v>
      </c>
      <c r="E15" s="108">
        <f t="shared" si="0"/>
        <v>12800</v>
      </c>
    </row>
    <row r="16" spans="1:5" ht="12.75">
      <c r="A16" s="499">
        <v>6</v>
      </c>
      <c r="B16" s="105" t="s">
        <v>442</v>
      </c>
      <c r="C16" s="109">
        <v>6187</v>
      </c>
      <c r="D16" s="107">
        <v>26500</v>
      </c>
      <c r="E16" s="108">
        <f t="shared" si="0"/>
        <v>5300</v>
      </c>
    </row>
    <row r="17" spans="1:5" ht="12.75">
      <c r="A17" s="499">
        <v>7</v>
      </c>
      <c r="B17" s="105" t="s">
        <v>443</v>
      </c>
      <c r="C17" s="105">
        <v>623</v>
      </c>
      <c r="D17" s="107"/>
      <c r="E17" s="108">
        <f t="shared" si="0"/>
        <v>0</v>
      </c>
    </row>
    <row r="18" spans="1:5" ht="12.75">
      <c r="A18" s="499">
        <v>8</v>
      </c>
      <c r="B18" s="105" t="s">
        <v>444</v>
      </c>
      <c r="C18" s="105">
        <v>626</v>
      </c>
      <c r="D18" s="107">
        <v>579208</v>
      </c>
      <c r="E18" s="108">
        <f t="shared" si="0"/>
        <v>115841.6</v>
      </c>
    </row>
    <row r="19" spans="1:5" ht="12.75">
      <c r="A19" s="499">
        <v>9</v>
      </c>
      <c r="B19" s="105" t="s">
        <v>445</v>
      </c>
      <c r="C19" s="105">
        <v>628</v>
      </c>
      <c r="D19" s="107">
        <v>33982</v>
      </c>
      <c r="E19" s="108">
        <v>0</v>
      </c>
    </row>
    <row r="20" spans="1:5" ht="12.75">
      <c r="A20" s="499">
        <v>10</v>
      </c>
      <c r="B20" s="105" t="s">
        <v>446</v>
      </c>
      <c r="C20" s="109">
        <v>6382</v>
      </c>
      <c r="D20" s="107">
        <v>37000</v>
      </c>
      <c r="E20" s="108">
        <v>0</v>
      </c>
    </row>
    <row r="21" spans="1:5" ht="12.75">
      <c r="A21" s="499">
        <v>11</v>
      </c>
      <c r="B21" s="496" t="s">
        <v>522</v>
      </c>
      <c r="C21" s="105">
        <v>635</v>
      </c>
      <c r="D21" s="107">
        <v>240000</v>
      </c>
      <c r="E21" s="108">
        <v>0</v>
      </c>
    </row>
    <row r="22" spans="1:5" ht="12.75">
      <c r="A22" s="499">
        <v>12</v>
      </c>
      <c r="B22" s="105" t="s">
        <v>248</v>
      </c>
      <c r="C22" s="105">
        <v>613</v>
      </c>
      <c r="D22" s="107">
        <v>440000</v>
      </c>
      <c r="E22" s="108">
        <v>0</v>
      </c>
    </row>
    <row r="23" spans="1:5" ht="12.75">
      <c r="A23" s="499">
        <v>13</v>
      </c>
      <c r="B23" s="496" t="s">
        <v>524</v>
      </c>
      <c r="C23" s="105">
        <v>638</v>
      </c>
      <c r="D23" s="107">
        <v>310000</v>
      </c>
      <c r="E23" s="108">
        <v>0</v>
      </c>
    </row>
    <row r="24" spans="1:5" ht="12.75">
      <c r="A24" s="499">
        <v>14</v>
      </c>
      <c r="B24" s="496" t="s">
        <v>525</v>
      </c>
      <c r="C24" s="105">
        <v>657</v>
      </c>
      <c r="D24" s="107">
        <v>144187</v>
      </c>
      <c r="E24" s="108"/>
    </row>
    <row r="25" spans="1:5" ht="12.75">
      <c r="A25" s="499">
        <v>15</v>
      </c>
      <c r="B25" s="496" t="s">
        <v>523</v>
      </c>
      <c r="C25" s="105">
        <v>659</v>
      </c>
      <c r="D25" s="107">
        <v>1755703</v>
      </c>
      <c r="E25" s="108">
        <f>D25*0.2</f>
        <v>351140.60000000003</v>
      </c>
    </row>
    <row r="26" spans="1:5" ht="12.75">
      <c r="A26" s="499">
        <v>16</v>
      </c>
      <c r="B26" s="105" t="s">
        <v>447</v>
      </c>
      <c r="C26" s="105">
        <v>641</v>
      </c>
      <c r="D26" s="107">
        <f>PASH!E12+PASH!H12</f>
        <v>-6367200</v>
      </c>
      <c r="E26" s="108">
        <v>0</v>
      </c>
    </row>
    <row r="27" spans="1:5" ht="12.75">
      <c r="A27" s="499">
        <v>17</v>
      </c>
      <c r="B27" s="105" t="s">
        <v>448</v>
      </c>
      <c r="C27" s="105">
        <v>644</v>
      </c>
      <c r="D27" s="107">
        <f>PASH!E13</f>
        <v>-619558</v>
      </c>
      <c r="E27" s="108">
        <v>0</v>
      </c>
    </row>
    <row r="28" spans="1:5" s="12" customFormat="1" ht="12.75">
      <c r="A28" s="500"/>
      <c r="B28" s="501" t="s">
        <v>527</v>
      </c>
      <c r="C28" s="501"/>
      <c r="D28" s="502">
        <f>SUM(D12:D27)</f>
        <v>-2294271</v>
      </c>
      <c r="E28" s="503">
        <f>SUM(E12:E27)</f>
        <v>697463.6000000001</v>
      </c>
    </row>
    <row r="29" spans="1:5" ht="12.75">
      <c r="A29" s="499"/>
      <c r="B29" s="105"/>
      <c r="C29" s="105"/>
      <c r="D29" s="105" t="s">
        <v>449</v>
      </c>
      <c r="E29" s="108">
        <v>1038903</v>
      </c>
    </row>
    <row r="30" spans="1:5" ht="12.75">
      <c r="A30" s="499"/>
      <c r="B30" s="105"/>
      <c r="C30" s="105"/>
      <c r="D30" s="105" t="s">
        <v>450</v>
      </c>
      <c r="E30" s="108">
        <v>23222208</v>
      </c>
    </row>
    <row r="31" spans="1:5" ht="12.75">
      <c r="A31" s="499"/>
      <c r="B31" s="105"/>
      <c r="C31" s="105"/>
      <c r="D31" s="496" t="s">
        <v>520</v>
      </c>
      <c r="E31" s="108">
        <f>E32-E30-E29</f>
        <v>3718933</v>
      </c>
    </row>
    <row r="32" spans="1:5" s="12" customFormat="1" ht="12.75">
      <c r="A32" s="500"/>
      <c r="B32" s="501"/>
      <c r="C32" s="501"/>
      <c r="D32" s="501" t="s">
        <v>451</v>
      </c>
      <c r="E32" s="503">
        <v>27980044</v>
      </c>
    </row>
    <row r="33" spans="1:5" ht="12.75">
      <c r="A33" s="104"/>
      <c r="B33" s="105"/>
      <c r="C33" s="105"/>
      <c r="D33" s="105"/>
      <c r="E33" s="106"/>
    </row>
    <row r="34" spans="1:5" ht="13.5" thickBot="1">
      <c r="A34" s="110"/>
      <c r="B34" s="111"/>
      <c r="C34" s="111"/>
      <c r="D34" s="111"/>
      <c r="E34" s="112"/>
    </row>
    <row r="35" ht="13.5" thickTop="1"/>
    <row r="37" spans="2:5" ht="12.75">
      <c r="B37" s="140" t="s">
        <v>158</v>
      </c>
      <c r="C37" s="337"/>
      <c r="D37" s="141" t="s">
        <v>159</v>
      </c>
      <c r="E37" s="141"/>
    </row>
    <row r="38" spans="2:5" ht="12.75">
      <c r="B38" s="140" t="s">
        <v>457</v>
      </c>
      <c r="C38" s="337"/>
      <c r="D38" s="141" t="s">
        <v>324</v>
      </c>
      <c r="E38" s="14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G46" sqref="A1:G46"/>
    </sheetView>
  </sheetViews>
  <sheetFormatPr defaultColWidth="9.140625" defaultRowHeight="12.75"/>
  <cols>
    <col min="1" max="1" width="3.7109375" style="190" customWidth="1"/>
    <col min="2" max="2" width="2.7109375" style="190" customWidth="1"/>
    <col min="3" max="3" width="4.00390625" style="190" customWidth="1"/>
    <col min="4" max="4" width="37.140625" style="191" customWidth="1"/>
    <col min="5" max="5" width="9.00390625" style="191" customWidth="1"/>
    <col min="6" max="7" width="15.7109375" style="192" customWidth="1"/>
    <col min="8" max="8" width="12.8515625" style="71" customWidth="1"/>
    <col min="9" max="16384" width="9.140625" style="71" customWidth="1"/>
  </cols>
  <sheetData>
    <row r="1" spans="1:7" s="102" customFormat="1" ht="9" customHeight="1">
      <c r="A1" s="185"/>
      <c r="B1" s="186"/>
      <c r="C1" s="186"/>
      <c r="D1" s="187"/>
      <c r="E1" s="188"/>
      <c r="F1" s="189"/>
      <c r="G1" s="189"/>
    </row>
    <row r="2" spans="1:7" s="102" customFormat="1" ht="18" customHeight="1">
      <c r="A2" s="617" t="s">
        <v>477</v>
      </c>
      <c r="B2" s="617"/>
      <c r="C2" s="617"/>
      <c r="D2" s="617"/>
      <c r="E2" s="617"/>
      <c r="F2" s="617"/>
      <c r="G2" s="617"/>
    </row>
    <row r="3" ht="6.75" customHeight="1" thickBot="1"/>
    <row r="4" spans="1:7" ht="17.25" customHeight="1" thickTop="1">
      <c r="A4" s="618" t="s">
        <v>2</v>
      </c>
      <c r="B4" s="620" t="s">
        <v>8</v>
      </c>
      <c r="C4" s="620"/>
      <c r="D4" s="620"/>
      <c r="E4" s="620" t="s">
        <v>9</v>
      </c>
      <c r="F4" s="193" t="s">
        <v>111</v>
      </c>
      <c r="G4" s="194" t="s">
        <v>111</v>
      </c>
    </row>
    <row r="5" spans="1:7" ht="19.5" customHeight="1">
      <c r="A5" s="619"/>
      <c r="B5" s="621"/>
      <c r="C5" s="621"/>
      <c r="D5" s="621"/>
      <c r="E5" s="621"/>
      <c r="F5" s="197" t="s">
        <v>112</v>
      </c>
      <c r="G5" s="198" t="s">
        <v>133</v>
      </c>
    </row>
    <row r="6" spans="1:7" s="102" customFormat="1" ht="24.75" customHeight="1">
      <c r="A6" s="195" t="s">
        <v>3</v>
      </c>
      <c r="B6" s="621" t="s">
        <v>129</v>
      </c>
      <c r="C6" s="621"/>
      <c r="D6" s="621"/>
      <c r="E6" s="199"/>
      <c r="F6" s="200">
        <f>F7+F11+F18+F28</f>
        <v>49251178</v>
      </c>
      <c r="G6" s="200">
        <f>G7+G11+G18+G28</f>
        <v>156029551</v>
      </c>
    </row>
    <row r="7" spans="1:7" s="102" customFormat="1" ht="21" customHeight="1">
      <c r="A7" s="201"/>
      <c r="B7" s="196">
        <v>1</v>
      </c>
      <c r="C7" s="202" t="s">
        <v>10</v>
      </c>
      <c r="D7" s="199"/>
      <c r="E7" s="199"/>
      <c r="F7" s="200">
        <f>F8+F9</f>
        <v>64016</v>
      </c>
      <c r="G7" s="200">
        <f>G8+G9</f>
        <v>92334</v>
      </c>
    </row>
    <row r="8" spans="1:7" s="102" customFormat="1" ht="19.5" customHeight="1">
      <c r="A8" s="201"/>
      <c r="B8" s="196"/>
      <c r="C8" s="203" t="s">
        <v>79</v>
      </c>
      <c r="D8" s="204" t="s">
        <v>29</v>
      </c>
      <c r="E8" s="199"/>
      <c r="F8" s="205">
        <v>14840</v>
      </c>
      <c r="G8" s="205">
        <v>30634</v>
      </c>
    </row>
    <row r="9" spans="1:7" s="102" customFormat="1" ht="18" customHeight="1">
      <c r="A9" s="201"/>
      <c r="B9" s="196"/>
      <c r="C9" s="203" t="s">
        <v>79</v>
      </c>
      <c r="D9" s="204" t="s">
        <v>30</v>
      </c>
      <c r="E9" s="199"/>
      <c r="F9" s="205">
        <v>49176</v>
      </c>
      <c r="G9" s="205">
        <v>61700</v>
      </c>
    </row>
    <row r="10" spans="1:7" s="102" customFormat="1" ht="16.5" customHeight="1">
      <c r="A10" s="201"/>
      <c r="B10" s="196">
        <v>2</v>
      </c>
      <c r="C10" s="202" t="s">
        <v>115</v>
      </c>
      <c r="D10" s="199"/>
      <c r="E10" s="199"/>
      <c r="F10" s="205"/>
      <c r="G10" s="205"/>
    </row>
    <row r="11" spans="1:7" s="102" customFormat="1" ht="16.5" customHeight="1">
      <c r="A11" s="201"/>
      <c r="B11" s="196">
        <v>3</v>
      </c>
      <c r="C11" s="202" t="s">
        <v>116</v>
      </c>
      <c r="D11" s="199"/>
      <c r="E11" s="199"/>
      <c r="F11" s="200">
        <f>F12+F13+F14+F15+F16</f>
        <v>29515344</v>
      </c>
      <c r="G11" s="200">
        <f>G12+G13+G14+G15+G16</f>
        <v>42868655</v>
      </c>
    </row>
    <row r="12" spans="1:7" s="102" customFormat="1" ht="16.5" customHeight="1">
      <c r="A12" s="201"/>
      <c r="B12" s="203"/>
      <c r="C12" s="203" t="s">
        <v>79</v>
      </c>
      <c r="D12" s="204" t="s">
        <v>117</v>
      </c>
      <c r="E12" s="199"/>
      <c r="F12" s="205"/>
      <c r="G12" s="205"/>
    </row>
    <row r="13" spans="1:7" s="102" customFormat="1" ht="16.5" customHeight="1">
      <c r="A13" s="201"/>
      <c r="B13" s="203"/>
      <c r="C13" s="203" t="s">
        <v>79</v>
      </c>
      <c r="D13" s="204" t="s">
        <v>80</v>
      </c>
      <c r="E13" s="199"/>
      <c r="F13" s="205">
        <v>1515300</v>
      </c>
      <c r="G13" s="205">
        <v>18607544</v>
      </c>
    </row>
    <row r="14" spans="1:7" s="102" customFormat="1" ht="16.5" customHeight="1">
      <c r="A14" s="201"/>
      <c r="B14" s="203"/>
      <c r="C14" s="203" t="s">
        <v>79</v>
      </c>
      <c r="D14" s="204" t="s">
        <v>81</v>
      </c>
      <c r="E14" s="222"/>
      <c r="F14" s="205">
        <v>20000</v>
      </c>
      <c r="G14" s="205"/>
    </row>
    <row r="15" spans="1:7" s="102" customFormat="1" ht="16.5" customHeight="1">
      <c r="A15" s="201"/>
      <c r="B15" s="203"/>
      <c r="C15" s="203" t="s">
        <v>79</v>
      </c>
      <c r="D15" s="204" t="s">
        <v>82</v>
      </c>
      <c r="E15" s="199"/>
      <c r="F15" s="205">
        <v>27980044</v>
      </c>
      <c r="G15" s="205">
        <v>24261111</v>
      </c>
    </row>
    <row r="16" spans="1:7" s="102" customFormat="1" ht="16.5" customHeight="1">
      <c r="A16" s="201"/>
      <c r="B16" s="203"/>
      <c r="C16" s="203" t="s">
        <v>79</v>
      </c>
      <c r="D16" s="204" t="s">
        <v>85</v>
      </c>
      <c r="E16" s="199"/>
      <c r="F16" s="205"/>
      <c r="G16" s="205"/>
    </row>
    <row r="17" spans="1:7" s="102" customFormat="1" ht="16.5" customHeight="1">
      <c r="A17" s="201"/>
      <c r="B17" s="203"/>
      <c r="C17" s="203" t="s">
        <v>79</v>
      </c>
      <c r="D17" s="204"/>
      <c r="E17" s="199"/>
      <c r="F17" s="205"/>
      <c r="G17" s="205"/>
    </row>
    <row r="18" spans="1:7" s="102" customFormat="1" ht="16.5" customHeight="1">
      <c r="A18" s="201"/>
      <c r="B18" s="196">
        <v>4</v>
      </c>
      <c r="C18" s="202" t="s">
        <v>11</v>
      </c>
      <c r="D18" s="199"/>
      <c r="E18" s="199"/>
      <c r="F18" s="200">
        <f>F20</f>
        <v>439574</v>
      </c>
      <c r="G18" s="200">
        <f>G20</f>
        <v>459574</v>
      </c>
    </row>
    <row r="19" spans="1:7" s="102" customFormat="1" ht="16.5" customHeight="1">
      <c r="A19" s="201"/>
      <c r="B19" s="203"/>
      <c r="C19" s="203" t="s">
        <v>79</v>
      </c>
      <c r="D19" s="204" t="s">
        <v>12</v>
      </c>
      <c r="E19" s="199"/>
      <c r="F19" s="205"/>
      <c r="G19" s="205"/>
    </row>
    <row r="20" spans="1:7" s="102" customFormat="1" ht="16.5" customHeight="1">
      <c r="A20" s="201"/>
      <c r="B20" s="203"/>
      <c r="C20" s="203" t="s">
        <v>79</v>
      </c>
      <c r="D20" s="204" t="s">
        <v>84</v>
      </c>
      <c r="E20" s="199"/>
      <c r="F20" s="205">
        <v>439574</v>
      </c>
      <c r="G20" s="205">
        <v>459574</v>
      </c>
    </row>
    <row r="21" spans="1:7" s="102" customFormat="1" ht="16.5" customHeight="1">
      <c r="A21" s="201"/>
      <c r="B21" s="203"/>
      <c r="C21" s="203" t="s">
        <v>79</v>
      </c>
      <c r="D21" s="204" t="s">
        <v>13</v>
      </c>
      <c r="E21" s="199"/>
      <c r="F21" s="205"/>
      <c r="G21" s="205"/>
    </row>
    <row r="22" spans="1:7" s="102" customFormat="1" ht="16.5" customHeight="1">
      <c r="A22" s="201"/>
      <c r="B22" s="203"/>
      <c r="C22" s="203" t="s">
        <v>79</v>
      </c>
      <c r="D22" s="204" t="s">
        <v>118</v>
      </c>
      <c r="E22" s="199"/>
      <c r="F22" s="205"/>
      <c r="G22" s="205"/>
    </row>
    <row r="23" spans="1:7" s="102" customFormat="1" ht="16.5" customHeight="1">
      <c r="A23" s="201"/>
      <c r="B23" s="203"/>
      <c r="C23" s="203" t="s">
        <v>79</v>
      </c>
      <c r="D23" s="204" t="s">
        <v>14</v>
      </c>
      <c r="E23" s="199"/>
      <c r="F23" s="205"/>
      <c r="G23" s="205"/>
    </row>
    <row r="24" spans="1:7" s="102" customFormat="1" ht="16.5" customHeight="1">
      <c r="A24" s="201"/>
      <c r="B24" s="203"/>
      <c r="C24" s="203" t="s">
        <v>79</v>
      </c>
      <c r="D24" s="204" t="s">
        <v>15</v>
      </c>
      <c r="E24" s="199"/>
      <c r="F24" s="205"/>
      <c r="G24" s="205"/>
    </row>
    <row r="25" spans="1:7" s="102" customFormat="1" ht="16.5" customHeight="1">
      <c r="A25" s="201"/>
      <c r="B25" s="203"/>
      <c r="C25" s="203" t="s">
        <v>79</v>
      </c>
      <c r="D25" s="204"/>
      <c r="E25" s="199"/>
      <c r="F25" s="205"/>
      <c r="G25" s="205"/>
    </row>
    <row r="26" spans="1:7" s="102" customFormat="1" ht="16.5" customHeight="1">
      <c r="A26" s="201"/>
      <c r="B26" s="196">
        <v>5</v>
      </c>
      <c r="C26" s="202" t="s">
        <v>119</v>
      </c>
      <c r="D26" s="199"/>
      <c r="E26" s="199"/>
      <c r="F26" s="205"/>
      <c r="G26" s="205"/>
    </row>
    <row r="27" spans="1:7" s="102" customFormat="1" ht="16.5" customHeight="1">
      <c r="A27" s="201"/>
      <c r="B27" s="196">
        <v>6</v>
      </c>
      <c r="C27" s="202" t="s">
        <v>120</v>
      </c>
      <c r="D27" s="199"/>
      <c r="E27" s="199"/>
      <c r="F27" s="205"/>
      <c r="G27" s="205"/>
    </row>
    <row r="28" spans="1:7" s="102" customFormat="1" ht="16.5" customHeight="1">
      <c r="A28" s="201"/>
      <c r="B28" s="196">
        <v>7</v>
      </c>
      <c r="C28" s="202" t="s">
        <v>16</v>
      </c>
      <c r="D28" s="199"/>
      <c r="E28" s="199"/>
      <c r="F28" s="200">
        <f>F29+F30</f>
        <v>19232244</v>
      </c>
      <c r="G28" s="200">
        <f>G29+G30</f>
        <v>112608988</v>
      </c>
    </row>
    <row r="29" spans="1:7" s="102" customFormat="1" ht="16.5" customHeight="1">
      <c r="A29" s="201"/>
      <c r="B29" s="196"/>
      <c r="C29" s="203" t="s">
        <v>79</v>
      </c>
      <c r="D29" s="199" t="s">
        <v>121</v>
      </c>
      <c r="E29" s="199"/>
      <c r="F29" s="205">
        <v>19232244</v>
      </c>
      <c r="G29" s="205">
        <v>112608988</v>
      </c>
    </row>
    <row r="30" spans="1:7" s="102" customFormat="1" ht="16.5" customHeight="1">
      <c r="A30" s="201"/>
      <c r="B30" s="196"/>
      <c r="C30" s="203" t="s">
        <v>79</v>
      </c>
      <c r="D30" s="199"/>
      <c r="E30" s="199"/>
      <c r="F30" s="205"/>
      <c r="G30" s="205"/>
    </row>
    <row r="31" spans="1:9" s="102" customFormat="1" ht="18.75" customHeight="1">
      <c r="A31" s="195" t="s">
        <v>4</v>
      </c>
      <c r="B31" s="621" t="s">
        <v>17</v>
      </c>
      <c r="C31" s="621"/>
      <c r="D31" s="621"/>
      <c r="E31" s="199"/>
      <c r="F31" s="200">
        <f>F32+F33+F38+F39+F40+F41</f>
        <v>18336146</v>
      </c>
      <c r="G31" s="200">
        <f>G32+G33+G38+G39+G40+G41</f>
        <v>8905173</v>
      </c>
      <c r="I31" s="517"/>
    </row>
    <row r="32" spans="1:7" s="102" customFormat="1" ht="16.5" customHeight="1">
      <c r="A32" s="201"/>
      <c r="B32" s="196">
        <v>1</v>
      </c>
      <c r="C32" s="202" t="s">
        <v>18</v>
      </c>
      <c r="D32" s="199"/>
      <c r="E32" s="199"/>
      <c r="F32" s="205"/>
      <c r="G32" s="205"/>
    </row>
    <row r="33" spans="1:7" s="102" customFormat="1" ht="16.5" customHeight="1">
      <c r="A33" s="201"/>
      <c r="B33" s="196">
        <v>2</v>
      </c>
      <c r="C33" s="202" t="s">
        <v>19</v>
      </c>
      <c r="D33" s="206"/>
      <c r="E33" s="199"/>
      <c r="F33" s="205">
        <f>F37+F36+F35+F34</f>
        <v>18336146</v>
      </c>
      <c r="G33" s="205">
        <f>G37+G36+G35+G34</f>
        <v>8905173</v>
      </c>
    </row>
    <row r="34" spans="1:7" s="102" customFormat="1" ht="16.5" customHeight="1">
      <c r="A34" s="201"/>
      <c r="B34" s="203"/>
      <c r="C34" s="203" t="s">
        <v>79</v>
      </c>
      <c r="D34" s="204" t="s">
        <v>24</v>
      </c>
      <c r="E34" s="199"/>
      <c r="F34" s="205"/>
      <c r="G34" s="205"/>
    </row>
    <row r="35" spans="1:7" s="102" customFormat="1" ht="16.5" customHeight="1">
      <c r="A35" s="201"/>
      <c r="B35" s="203"/>
      <c r="C35" s="203" t="s">
        <v>79</v>
      </c>
      <c r="D35" s="204" t="s">
        <v>5</v>
      </c>
      <c r="E35" s="199"/>
      <c r="F35" s="205"/>
      <c r="G35" s="205"/>
    </row>
    <row r="36" spans="1:7" s="102" customFormat="1" ht="16.5" customHeight="1">
      <c r="A36" s="201"/>
      <c r="B36" s="203"/>
      <c r="C36" s="203" t="s">
        <v>79</v>
      </c>
      <c r="D36" s="204" t="s">
        <v>83</v>
      </c>
      <c r="E36" s="199"/>
      <c r="F36" s="205">
        <v>14961944</v>
      </c>
      <c r="G36" s="205">
        <v>7448975</v>
      </c>
    </row>
    <row r="37" spans="1:7" s="102" customFormat="1" ht="16.5" customHeight="1">
      <c r="A37" s="201"/>
      <c r="B37" s="203"/>
      <c r="C37" s="203" t="s">
        <v>79</v>
      </c>
      <c r="D37" s="204" t="s">
        <v>92</v>
      </c>
      <c r="E37" s="199"/>
      <c r="F37" s="205">
        <f>PAAM!G38+PAAM!G39</f>
        <v>3374202</v>
      </c>
      <c r="G37" s="205">
        <v>1456198</v>
      </c>
    </row>
    <row r="38" spans="1:7" s="102" customFormat="1" ht="16.5" customHeight="1">
      <c r="A38" s="201"/>
      <c r="B38" s="196">
        <v>3</v>
      </c>
      <c r="C38" s="202" t="s">
        <v>20</v>
      </c>
      <c r="D38" s="199"/>
      <c r="E38" s="199"/>
      <c r="F38" s="205"/>
      <c r="G38" s="205"/>
    </row>
    <row r="39" spans="1:7" s="102" customFormat="1" ht="16.5" customHeight="1">
      <c r="A39" s="201"/>
      <c r="B39" s="196">
        <v>4</v>
      </c>
      <c r="C39" s="202" t="s">
        <v>21</v>
      </c>
      <c r="D39" s="199"/>
      <c r="E39" s="199"/>
      <c r="F39" s="205"/>
      <c r="G39" s="205"/>
    </row>
    <row r="40" spans="1:7" s="102" customFormat="1" ht="16.5" customHeight="1">
      <c r="A40" s="201"/>
      <c r="B40" s="196">
        <v>5</v>
      </c>
      <c r="C40" s="202" t="s">
        <v>22</v>
      </c>
      <c r="D40" s="199"/>
      <c r="E40" s="199"/>
      <c r="F40" s="205"/>
      <c r="G40" s="205"/>
    </row>
    <row r="41" spans="1:7" s="102" customFormat="1" ht="16.5" customHeight="1">
      <c r="A41" s="201"/>
      <c r="B41" s="196">
        <v>6</v>
      </c>
      <c r="C41" s="202" t="s">
        <v>23</v>
      </c>
      <c r="D41" s="199"/>
      <c r="E41" s="199"/>
      <c r="F41" s="205"/>
      <c r="G41" s="205"/>
    </row>
    <row r="42" spans="1:7" s="102" customFormat="1" ht="21" customHeight="1" thickBot="1">
      <c r="A42" s="207"/>
      <c r="B42" s="623" t="s">
        <v>52</v>
      </c>
      <c r="C42" s="623"/>
      <c r="D42" s="623"/>
      <c r="E42" s="208"/>
      <c r="F42" s="209">
        <f>F31+F6</f>
        <v>67587324</v>
      </c>
      <c r="G42" s="209">
        <f>G31+G6</f>
        <v>164934724</v>
      </c>
    </row>
    <row r="43" ht="12" customHeight="1" thickTop="1"/>
    <row r="44" ht="3" customHeight="1"/>
    <row r="45" spans="4:6" ht="17.25" customHeight="1">
      <c r="D45" s="210" t="s">
        <v>158</v>
      </c>
      <c r="E45" s="622" t="s">
        <v>159</v>
      </c>
      <c r="F45" s="622"/>
    </row>
    <row r="46" spans="4:7" ht="21" customHeight="1">
      <c r="D46" s="210" t="s">
        <v>425</v>
      </c>
      <c r="E46" s="622" t="s">
        <v>325</v>
      </c>
      <c r="F46" s="622"/>
      <c r="G46" s="192" t="s">
        <v>429</v>
      </c>
    </row>
  </sheetData>
  <sheetProtection/>
  <mergeCells count="9">
    <mergeCell ref="A2:G2"/>
    <mergeCell ref="A4:A5"/>
    <mergeCell ref="B4:D5"/>
    <mergeCell ref="E4:E5"/>
    <mergeCell ref="E45:F45"/>
    <mergeCell ref="E46:F46"/>
    <mergeCell ref="B6:D6"/>
    <mergeCell ref="B31:D31"/>
    <mergeCell ref="B42:D42"/>
  </mergeCells>
  <printOptions/>
  <pageMargins left="0.75" right="0.75" top="0.41" bottom="0.43" header="0.16" footer="0.16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G45" sqref="A1:G45"/>
    </sheetView>
  </sheetViews>
  <sheetFormatPr defaultColWidth="9.140625" defaultRowHeight="12.75"/>
  <cols>
    <col min="1" max="1" width="3.7109375" style="115" customWidth="1"/>
    <col min="2" max="2" width="2.7109375" style="115" customWidth="1"/>
    <col min="3" max="3" width="4.00390625" style="115" customWidth="1"/>
    <col min="4" max="4" width="40.57421875" style="116" customWidth="1"/>
    <col min="5" max="5" width="8.28125" style="116" customWidth="1"/>
    <col min="6" max="7" width="15.7109375" style="117" customWidth="1"/>
    <col min="8" max="8" width="9.140625" style="3" customWidth="1"/>
    <col min="9" max="9" width="15.8515625" style="3" customWidth="1"/>
    <col min="10" max="16384" width="9.140625" style="3" customWidth="1"/>
  </cols>
  <sheetData>
    <row r="1" spans="1:7" s="11" customFormat="1" ht="27" customHeight="1">
      <c r="A1" s="625" t="s">
        <v>518</v>
      </c>
      <c r="B1" s="625"/>
      <c r="C1" s="625"/>
      <c r="D1" s="625"/>
      <c r="E1" s="625"/>
      <c r="F1" s="625"/>
      <c r="G1" s="625"/>
    </row>
    <row r="2" ht="21" customHeight="1" thickBot="1"/>
    <row r="3" spans="1:7" s="11" customFormat="1" ht="15.75" customHeight="1" thickTop="1">
      <c r="A3" s="626" t="s">
        <v>2</v>
      </c>
      <c r="B3" s="628" t="s">
        <v>48</v>
      </c>
      <c r="C3" s="628"/>
      <c r="D3" s="628"/>
      <c r="E3" s="628" t="s">
        <v>9</v>
      </c>
      <c r="F3" s="118" t="s">
        <v>111</v>
      </c>
      <c r="G3" s="119" t="s">
        <v>111</v>
      </c>
    </row>
    <row r="4" spans="1:7" s="11" customFormat="1" ht="12" customHeight="1">
      <c r="A4" s="627"/>
      <c r="B4" s="629"/>
      <c r="C4" s="629"/>
      <c r="D4" s="629"/>
      <c r="E4" s="629"/>
      <c r="F4" s="122" t="s">
        <v>112</v>
      </c>
      <c r="G4" s="123" t="s">
        <v>128</v>
      </c>
    </row>
    <row r="5" spans="1:7" s="11" customFormat="1" ht="21" customHeight="1">
      <c r="A5" s="120" t="s">
        <v>3</v>
      </c>
      <c r="B5" s="629" t="s">
        <v>113</v>
      </c>
      <c r="C5" s="629"/>
      <c r="D5" s="629"/>
      <c r="E5" s="124"/>
      <c r="F5" s="125">
        <f>SUM(F6,F7,F10,F21,F22)</f>
        <v>86407213</v>
      </c>
      <c r="G5" s="125">
        <f>SUM(G6,G7,G10,G21,G22)</f>
        <v>172075368</v>
      </c>
    </row>
    <row r="6" spans="1:7" s="11" customFormat="1" ht="15.75" customHeight="1">
      <c r="A6" s="126"/>
      <c r="B6" s="121">
        <v>1</v>
      </c>
      <c r="C6" s="127" t="s">
        <v>25</v>
      </c>
      <c r="D6" s="124"/>
      <c r="E6" s="124"/>
      <c r="F6" s="128"/>
      <c r="G6" s="128"/>
    </row>
    <row r="7" spans="1:7" s="11" customFormat="1" ht="15.75" customHeight="1">
      <c r="A7" s="126"/>
      <c r="B7" s="121">
        <v>2</v>
      </c>
      <c r="C7" s="127" t="s">
        <v>26</v>
      </c>
      <c r="D7" s="124"/>
      <c r="E7" s="124"/>
      <c r="F7" s="128">
        <f>F8+F9</f>
        <v>67535840</v>
      </c>
      <c r="G7" s="128">
        <f>G8+G9</f>
        <v>57268240</v>
      </c>
    </row>
    <row r="8" spans="1:7" s="11" customFormat="1" ht="15.75" customHeight="1">
      <c r="A8" s="126"/>
      <c r="B8" s="129"/>
      <c r="C8" s="129" t="s">
        <v>79</v>
      </c>
      <c r="D8" s="130" t="s">
        <v>86</v>
      </c>
      <c r="E8" s="124"/>
      <c r="F8" s="128"/>
      <c r="G8" s="128"/>
    </row>
    <row r="9" spans="1:7" s="11" customFormat="1" ht="15.75" customHeight="1">
      <c r="A9" s="126"/>
      <c r="B9" s="129"/>
      <c r="C9" s="129" t="s">
        <v>79</v>
      </c>
      <c r="D9" s="130" t="s">
        <v>114</v>
      </c>
      <c r="E9" s="124"/>
      <c r="F9" s="128">
        <v>67535840</v>
      </c>
      <c r="G9" s="128">
        <v>57268240</v>
      </c>
    </row>
    <row r="10" spans="1:7" s="11" customFormat="1" ht="15.75" customHeight="1">
      <c r="A10" s="126"/>
      <c r="B10" s="121">
        <v>3</v>
      </c>
      <c r="C10" s="127" t="s">
        <v>27</v>
      </c>
      <c r="D10" s="124"/>
      <c r="E10" s="124"/>
      <c r="F10" s="125">
        <f>SUM(F11:F20)</f>
        <v>18871373</v>
      </c>
      <c r="G10" s="125">
        <f>SUM(G11:G20)</f>
        <v>114807128</v>
      </c>
    </row>
    <row r="11" spans="1:7" s="11" customFormat="1" ht="15.75" customHeight="1">
      <c r="A11" s="126"/>
      <c r="B11" s="129"/>
      <c r="C11" s="129" t="s">
        <v>79</v>
      </c>
      <c r="D11" s="130" t="s">
        <v>122</v>
      </c>
      <c r="E11" s="124"/>
      <c r="F11" s="128">
        <v>-28252627</v>
      </c>
      <c r="G11" s="128">
        <v>2973193</v>
      </c>
    </row>
    <row r="12" spans="1:7" s="11" customFormat="1" ht="15.75" customHeight="1">
      <c r="A12" s="126"/>
      <c r="B12" s="129"/>
      <c r="C12" s="129" t="s">
        <v>79</v>
      </c>
      <c r="D12" s="130" t="s">
        <v>123</v>
      </c>
      <c r="E12" s="124"/>
      <c r="F12" s="128">
        <v>2563098</v>
      </c>
      <c r="G12" s="128">
        <v>528050</v>
      </c>
    </row>
    <row r="13" spans="1:7" s="11" customFormat="1" ht="15.75" customHeight="1">
      <c r="A13" s="126"/>
      <c r="B13" s="129"/>
      <c r="C13" s="129" t="s">
        <v>79</v>
      </c>
      <c r="D13" s="130" t="s">
        <v>87</v>
      </c>
      <c r="E13" s="124"/>
      <c r="F13" s="128">
        <v>238869</v>
      </c>
      <c r="G13" s="128">
        <v>94417</v>
      </c>
    </row>
    <row r="14" spans="1:7" s="11" customFormat="1" ht="15.75" customHeight="1">
      <c r="A14" s="126"/>
      <c r="B14" s="129"/>
      <c r="C14" s="129" t="s">
        <v>79</v>
      </c>
      <c r="D14" s="130" t="s">
        <v>88</v>
      </c>
      <c r="E14" s="124"/>
      <c r="F14" s="128">
        <v>104040</v>
      </c>
      <c r="G14" s="128">
        <v>61320</v>
      </c>
    </row>
    <row r="15" spans="1:7" s="11" customFormat="1" ht="15.75" customHeight="1">
      <c r="A15" s="126"/>
      <c r="B15" s="129"/>
      <c r="C15" s="129" t="s">
        <v>79</v>
      </c>
      <c r="D15" s="130" t="s">
        <v>89</v>
      </c>
      <c r="E15" s="124"/>
      <c r="F15" s="128"/>
      <c r="G15" s="128"/>
    </row>
    <row r="16" spans="1:7" s="11" customFormat="1" ht="15.75" customHeight="1">
      <c r="A16" s="126"/>
      <c r="B16" s="129"/>
      <c r="C16" s="129" t="s">
        <v>79</v>
      </c>
      <c r="D16" s="130" t="s">
        <v>90</v>
      </c>
      <c r="E16" s="124"/>
      <c r="F16" s="128"/>
      <c r="G16" s="128"/>
    </row>
    <row r="17" spans="1:7" s="11" customFormat="1" ht="15.75" customHeight="1">
      <c r="A17" s="126"/>
      <c r="B17" s="129"/>
      <c r="C17" s="129" t="s">
        <v>79</v>
      </c>
      <c r="D17" s="130" t="s">
        <v>91</v>
      </c>
      <c r="E17" s="124"/>
      <c r="F17" s="128"/>
      <c r="G17" s="128"/>
    </row>
    <row r="18" spans="1:7" s="11" customFormat="1" ht="15.75" customHeight="1">
      <c r="A18" s="126"/>
      <c r="B18" s="129"/>
      <c r="C18" s="129" t="s">
        <v>79</v>
      </c>
      <c r="D18" s="130" t="s">
        <v>85</v>
      </c>
      <c r="E18" s="124"/>
      <c r="F18" s="128"/>
      <c r="G18" s="128"/>
    </row>
    <row r="19" spans="1:7" s="11" customFormat="1" ht="15.75" customHeight="1">
      <c r="A19" s="126"/>
      <c r="B19" s="129"/>
      <c r="C19" s="129" t="s">
        <v>79</v>
      </c>
      <c r="D19" s="130" t="s">
        <v>94</v>
      </c>
      <c r="E19" s="124"/>
      <c r="F19" s="128"/>
      <c r="G19" s="128"/>
    </row>
    <row r="20" spans="1:9" s="11" customFormat="1" ht="15.75" customHeight="1">
      <c r="A20" s="126"/>
      <c r="B20" s="129"/>
      <c r="C20" s="129" t="s">
        <v>79</v>
      </c>
      <c r="D20" s="130" t="s">
        <v>93</v>
      </c>
      <c r="E20" s="124"/>
      <c r="F20" s="128">
        <v>44217993</v>
      </c>
      <c r="G20" s="128">
        <v>111150148</v>
      </c>
      <c r="I20" s="516"/>
    </row>
    <row r="21" spans="1:7" s="11" customFormat="1" ht="15.75" customHeight="1">
      <c r="A21" s="126"/>
      <c r="B21" s="121">
        <v>4</v>
      </c>
      <c r="C21" s="127" t="s">
        <v>28</v>
      </c>
      <c r="D21" s="124"/>
      <c r="E21" s="124"/>
      <c r="F21" s="128"/>
      <c r="G21" s="128"/>
    </row>
    <row r="22" spans="1:7" s="11" customFormat="1" ht="15.75" customHeight="1">
      <c r="A22" s="126"/>
      <c r="B22" s="121">
        <v>5</v>
      </c>
      <c r="C22" s="127" t="s">
        <v>124</v>
      </c>
      <c r="D22" s="124"/>
      <c r="E22" s="124"/>
      <c r="F22" s="128"/>
      <c r="G22" s="128"/>
    </row>
    <row r="23" spans="1:9" s="11" customFormat="1" ht="19.5" customHeight="1">
      <c r="A23" s="120" t="s">
        <v>4</v>
      </c>
      <c r="B23" s="629" t="s">
        <v>49</v>
      </c>
      <c r="C23" s="629"/>
      <c r="D23" s="629"/>
      <c r="E23" s="124"/>
      <c r="F23" s="128">
        <f>SUM(F24,F27:F29)</f>
        <v>0</v>
      </c>
      <c r="G23" s="128">
        <f>SUM(G24,G27:G29)</f>
        <v>0</v>
      </c>
      <c r="I23" s="515"/>
    </row>
    <row r="24" spans="1:7" s="11" customFormat="1" ht="15.75" customHeight="1">
      <c r="A24" s="126"/>
      <c r="B24" s="121">
        <v>1</v>
      </c>
      <c r="C24" s="127" t="s">
        <v>33</v>
      </c>
      <c r="D24" s="131"/>
      <c r="E24" s="124"/>
      <c r="F24" s="128"/>
      <c r="G24" s="128"/>
    </row>
    <row r="25" spans="1:7" s="11" customFormat="1" ht="15.75" customHeight="1">
      <c r="A25" s="126"/>
      <c r="B25" s="129"/>
      <c r="C25" s="129" t="s">
        <v>79</v>
      </c>
      <c r="D25" s="130" t="s">
        <v>34</v>
      </c>
      <c r="E25" s="124"/>
      <c r="F25" s="128"/>
      <c r="G25" s="128"/>
    </row>
    <row r="26" spans="1:7" s="11" customFormat="1" ht="15.75" customHeight="1">
      <c r="A26" s="126"/>
      <c r="B26" s="129"/>
      <c r="C26" s="129" t="s">
        <v>79</v>
      </c>
      <c r="D26" s="130" t="s">
        <v>31</v>
      </c>
      <c r="E26" s="124"/>
      <c r="F26" s="128"/>
      <c r="G26" s="128"/>
    </row>
    <row r="27" spans="1:7" s="11" customFormat="1" ht="15.75" customHeight="1">
      <c r="A27" s="126"/>
      <c r="B27" s="121">
        <v>2</v>
      </c>
      <c r="C27" s="127" t="s">
        <v>35</v>
      </c>
      <c r="D27" s="124"/>
      <c r="E27" s="124"/>
      <c r="F27" s="128"/>
      <c r="G27" s="128"/>
    </row>
    <row r="28" spans="1:7" s="11" customFormat="1" ht="15.75" customHeight="1">
      <c r="A28" s="126"/>
      <c r="B28" s="121">
        <v>3</v>
      </c>
      <c r="C28" s="127" t="s">
        <v>28</v>
      </c>
      <c r="D28" s="124"/>
      <c r="E28" s="124"/>
      <c r="F28" s="128"/>
      <c r="G28" s="128"/>
    </row>
    <row r="29" spans="1:7" s="11" customFormat="1" ht="15.75" customHeight="1">
      <c r="A29" s="126"/>
      <c r="B29" s="121">
        <v>4</v>
      </c>
      <c r="C29" s="127" t="s">
        <v>36</v>
      </c>
      <c r="D29" s="124"/>
      <c r="E29" s="124"/>
      <c r="F29" s="128"/>
      <c r="G29" s="128"/>
    </row>
    <row r="30" spans="1:7" s="65" customFormat="1" ht="20.25" customHeight="1">
      <c r="A30" s="120"/>
      <c r="B30" s="629" t="s">
        <v>51</v>
      </c>
      <c r="C30" s="629"/>
      <c r="D30" s="629"/>
      <c r="E30" s="131"/>
      <c r="F30" s="132">
        <f>F23+F5</f>
        <v>86407213</v>
      </c>
      <c r="G30" s="132">
        <f>G23+G5</f>
        <v>172075368</v>
      </c>
    </row>
    <row r="31" spans="1:7" s="11" customFormat="1" ht="20.25" customHeight="1">
      <c r="A31" s="120" t="s">
        <v>37</v>
      </c>
      <c r="B31" s="629" t="s">
        <v>38</v>
      </c>
      <c r="C31" s="629"/>
      <c r="D31" s="629"/>
      <c r="E31" s="124"/>
      <c r="F31" s="125">
        <f>F34+F40+F41</f>
        <v>-18819889</v>
      </c>
      <c r="G31" s="125">
        <f>G34+G40+G41</f>
        <v>-7140644</v>
      </c>
    </row>
    <row r="32" spans="1:7" s="11" customFormat="1" ht="15.75" customHeight="1">
      <c r="A32" s="126"/>
      <c r="B32" s="121">
        <v>1</v>
      </c>
      <c r="C32" s="127" t="s">
        <v>39</v>
      </c>
      <c r="D32" s="124"/>
      <c r="E32" s="124"/>
      <c r="F32" s="128"/>
      <c r="G32" s="128"/>
    </row>
    <row r="33" spans="1:7" s="11" customFormat="1" ht="15.75" customHeight="1">
      <c r="A33" s="126"/>
      <c r="B33" s="121">
        <v>2</v>
      </c>
      <c r="C33" s="127" t="s">
        <v>40</v>
      </c>
      <c r="D33" s="124"/>
      <c r="E33" s="124"/>
      <c r="F33" s="128"/>
      <c r="G33" s="128"/>
    </row>
    <row r="34" spans="1:7" s="11" customFormat="1" ht="15.75" customHeight="1">
      <c r="A34" s="126"/>
      <c r="B34" s="121">
        <v>3</v>
      </c>
      <c r="C34" s="127" t="s">
        <v>41</v>
      </c>
      <c r="D34" s="124"/>
      <c r="E34" s="124"/>
      <c r="F34" s="128">
        <v>3500000</v>
      </c>
      <c r="G34" s="128">
        <v>3500000</v>
      </c>
    </row>
    <row r="35" spans="1:7" s="11" customFormat="1" ht="15.75" customHeight="1">
      <c r="A35" s="126"/>
      <c r="B35" s="121">
        <v>4</v>
      </c>
      <c r="C35" s="127" t="s">
        <v>42</v>
      </c>
      <c r="D35" s="124"/>
      <c r="E35" s="124"/>
      <c r="F35" s="128"/>
      <c r="G35" s="128"/>
    </row>
    <row r="36" spans="1:7" s="11" customFormat="1" ht="15.75" customHeight="1">
      <c r="A36" s="126"/>
      <c r="B36" s="121">
        <v>5</v>
      </c>
      <c r="C36" s="127" t="s">
        <v>95</v>
      </c>
      <c r="D36" s="124"/>
      <c r="E36" s="124"/>
      <c r="F36" s="128"/>
      <c r="G36" s="128"/>
    </row>
    <row r="37" spans="1:7" s="11" customFormat="1" ht="15.75" customHeight="1">
      <c r="A37" s="126"/>
      <c r="B37" s="121">
        <v>6</v>
      </c>
      <c r="C37" s="127" t="s">
        <v>43</v>
      </c>
      <c r="D37" s="124"/>
      <c r="E37" s="124"/>
      <c r="F37" s="128"/>
      <c r="G37" s="128"/>
    </row>
    <row r="38" spans="1:7" s="11" customFormat="1" ht="15.75" customHeight="1">
      <c r="A38" s="126"/>
      <c r="B38" s="121">
        <v>7</v>
      </c>
      <c r="C38" s="127" t="s">
        <v>44</v>
      </c>
      <c r="D38" s="124"/>
      <c r="E38" s="124"/>
      <c r="F38" s="128"/>
      <c r="G38" s="128"/>
    </row>
    <row r="39" spans="1:7" s="11" customFormat="1" ht="15.75" customHeight="1">
      <c r="A39" s="126"/>
      <c r="B39" s="121">
        <v>8</v>
      </c>
      <c r="C39" s="127" t="s">
        <v>45</v>
      </c>
      <c r="D39" s="124"/>
      <c r="E39" s="124"/>
      <c r="F39" s="128"/>
      <c r="G39" s="128"/>
    </row>
    <row r="40" spans="1:7" s="11" customFormat="1" ht="15.75" customHeight="1">
      <c r="A40" s="126"/>
      <c r="B40" s="121">
        <v>9</v>
      </c>
      <c r="C40" s="127" t="s">
        <v>46</v>
      </c>
      <c r="D40" s="124"/>
      <c r="E40" s="124"/>
      <c r="F40" s="128">
        <f>G40+G41</f>
        <v>-10640644</v>
      </c>
      <c r="G40" s="128">
        <v>-351183</v>
      </c>
    </row>
    <row r="41" spans="1:7" s="11" customFormat="1" ht="15.75" customHeight="1">
      <c r="A41" s="126"/>
      <c r="B41" s="121">
        <v>10</v>
      </c>
      <c r="C41" s="127" t="s">
        <v>47</v>
      </c>
      <c r="D41" s="124"/>
      <c r="E41" s="124"/>
      <c r="F41" s="128">
        <f>PASH!E28</f>
        <v>-11679245</v>
      </c>
      <c r="G41" s="128">
        <v>-10289461</v>
      </c>
    </row>
    <row r="42" spans="1:7" s="11" customFormat="1" ht="21.75" customHeight="1" thickBot="1">
      <c r="A42" s="133"/>
      <c r="B42" s="630" t="s">
        <v>50</v>
      </c>
      <c r="C42" s="630"/>
      <c r="D42" s="630"/>
      <c r="E42" s="134"/>
      <c r="F42" s="135">
        <f>SUM(F30:F31)</f>
        <v>67587324</v>
      </c>
      <c r="G42" s="135">
        <f>SUM(G30:G31)</f>
        <v>164934724</v>
      </c>
    </row>
    <row r="43" spans="1:7" s="11" customFormat="1" ht="10.5" customHeight="1" thickTop="1">
      <c r="A43" s="136"/>
      <c r="B43" s="136"/>
      <c r="C43" s="137"/>
      <c r="D43" s="138"/>
      <c r="E43" s="138"/>
      <c r="F43" s="139"/>
      <c r="G43" s="139"/>
    </row>
    <row r="44" spans="1:7" s="11" customFormat="1" ht="15.75" customHeight="1">
      <c r="A44" s="136"/>
      <c r="B44" s="136"/>
      <c r="C44" s="137"/>
      <c r="D44" s="140" t="s">
        <v>158</v>
      </c>
      <c r="E44" s="624" t="s">
        <v>159</v>
      </c>
      <c r="F44" s="624"/>
      <c r="G44" s="142"/>
    </row>
    <row r="45" spans="1:7" s="11" customFormat="1" ht="19.5" customHeight="1">
      <c r="A45" s="136"/>
      <c r="B45" s="136"/>
      <c r="C45" s="137"/>
      <c r="D45" s="141" t="s">
        <v>425</v>
      </c>
      <c r="E45" s="141" t="s">
        <v>327</v>
      </c>
      <c r="F45" s="143"/>
      <c r="G45" s="142"/>
    </row>
    <row r="46" spans="1:7" s="11" customFormat="1" ht="15.75" customHeight="1">
      <c r="A46" s="136"/>
      <c r="B46" s="136"/>
      <c r="C46" s="137"/>
      <c r="D46" s="144"/>
      <c r="E46" s="145"/>
      <c r="F46" s="146"/>
      <c r="G46" s="147"/>
    </row>
    <row r="47" spans="1:7" s="11" customFormat="1" ht="15.75" customHeight="1">
      <c r="A47" s="136"/>
      <c r="B47" s="136"/>
      <c r="C47" s="137"/>
      <c r="D47" s="144"/>
      <c r="E47" s="145"/>
      <c r="F47" s="146"/>
      <c r="G47" s="146"/>
    </row>
    <row r="48" spans="1:7" s="11" customFormat="1" ht="15.75" customHeight="1">
      <c r="A48" s="136"/>
      <c r="B48" s="136"/>
      <c r="C48" s="137"/>
      <c r="D48" s="148"/>
      <c r="E48" s="145"/>
      <c r="F48" s="146"/>
      <c r="G48" s="146"/>
    </row>
    <row r="49" spans="4:7" ht="15">
      <c r="D49" s="148"/>
      <c r="E49" s="145"/>
      <c r="F49" s="146"/>
      <c r="G49" s="146"/>
    </row>
    <row r="50" spans="4:7" ht="15">
      <c r="D50" s="148"/>
      <c r="E50" s="145"/>
      <c r="F50" s="146"/>
      <c r="G50" s="146"/>
    </row>
    <row r="51" spans="4:7" ht="13.5">
      <c r="D51" s="149"/>
      <c r="E51" s="145"/>
      <c r="F51" s="146"/>
      <c r="G51" s="146"/>
    </row>
    <row r="52" spans="4:7" ht="15">
      <c r="D52" s="148"/>
      <c r="E52" s="145"/>
      <c r="F52" s="146"/>
      <c r="G52" s="146"/>
    </row>
    <row r="53" spans="4:7" ht="15">
      <c r="D53" s="148"/>
      <c r="E53" s="145"/>
      <c r="F53" s="146"/>
      <c r="G53" s="146"/>
    </row>
    <row r="54" spans="4:7" ht="15">
      <c r="D54" s="148"/>
      <c r="E54" s="145"/>
      <c r="F54" s="146"/>
      <c r="G54" s="146"/>
    </row>
    <row r="55" spans="4:7" ht="15">
      <c r="D55" s="148"/>
      <c r="E55" s="145"/>
      <c r="F55" s="146"/>
      <c r="G55" s="146"/>
    </row>
    <row r="56" spans="4:7" ht="15">
      <c r="D56" s="150"/>
      <c r="E56" s="145"/>
      <c r="F56" s="146"/>
      <c r="G56" s="146"/>
    </row>
    <row r="57" spans="4:7" ht="15">
      <c r="D57" s="150"/>
      <c r="E57" s="145"/>
      <c r="F57" s="146"/>
      <c r="G57" s="146"/>
    </row>
    <row r="58" spans="4:7" ht="15">
      <c r="D58" s="151"/>
      <c r="E58" s="145"/>
      <c r="F58" s="146"/>
      <c r="G58" s="146"/>
    </row>
    <row r="59" spans="4:7" ht="13.5">
      <c r="D59" s="145"/>
      <c r="E59" s="145"/>
      <c r="F59" s="152"/>
      <c r="G59" s="152"/>
    </row>
    <row r="60" spans="4:7" ht="15">
      <c r="D60" s="150"/>
      <c r="E60" s="145"/>
      <c r="F60" s="146"/>
      <c r="G60" s="146"/>
    </row>
    <row r="61" spans="4:7" ht="15">
      <c r="D61" s="151"/>
      <c r="E61" s="145"/>
      <c r="F61" s="152"/>
      <c r="G61" s="152"/>
    </row>
    <row r="62" spans="4:7" ht="12.75">
      <c r="D62" s="145"/>
      <c r="E62" s="145"/>
      <c r="F62" s="153"/>
      <c r="G62" s="153"/>
    </row>
  </sheetData>
  <sheetProtection/>
  <mergeCells count="10">
    <mergeCell ref="E44:F44"/>
    <mergeCell ref="A1:G1"/>
    <mergeCell ref="A3:A4"/>
    <mergeCell ref="B3:D4"/>
    <mergeCell ref="E3:E4"/>
    <mergeCell ref="B42:D42"/>
    <mergeCell ref="B5:D5"/>
    <mergeCell ref="B23:D23"/>
    <mergeCell ref="B30:D30"/>
    <mergeCell ref="B31:D31"/>
  </mergeCells>
  <printOptions/>
  <pageMargins left="0.75" right="0.75" top="0.53" bottom="0.66" header="0.19" footer="0.4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2" sqref="A1:F32"/>
    </sheetView>
  </sheetViews>
  <sheetFormatPr defaultColWidth="9.140625" defaultRowHeight="12.75"/>
  <cols>
    <col min="1" max="1" width="4.8515625" style="238" customWidth="1"/>
    <col min="2" max="2" width="5.28125" style="238" customWidth="1"/>
    <col min="3" max="3" width="2.7109375" style="238" customWidth="1"/>
    <col min="4" max="4" width="44.28125" style="167" customWidth="1"/>
    <col min="5" max="5" width="14.7109375" style="239" customWidth="1"/>
    <col min="6" max="6" width="16.421875" style="240" customWidth="1"/>
    <col min="7" max="8" width="9.140625" style="5" customWidth="1"/>
    <col min="9" max="9" width="14.28125" style="5" customWidth="1"/>
    <col min="10" max="16384" width="9.140625" style="5" customWidth="1"/>
  </cols>
  <sheetData>
    <row r="1" spans="1:6" s="10" customFormat="1" ht="10.5" customHeight="1">
      <c r="A1" s="185"/>
      <c r="B1" s="185"/>
      <c r="C1" s="186"/>
      <c r="D1" s="187"/>
      <c r="E1" s="212"/>
      <c r="F1" s="213"/>
    </row>
    <row r="2" spans="1:6" s="10" customFormat="1" ht="18" customHeight="1">
      <c r="A2" s="635" t="s">
        <v>519</v>
      </c>
      <c r="B2" s="635"/>
      <c r="C2" s="635"/>
      <c r="D2" s="635"/>
      <c r="E2" s="635"/>
      <c r="F2" s="635"/>
    </row>
    <row r="3" spans="1:6" s="10" customFormat="1" ht="18.75" customHeight="1">
      <c r="A3" s="636" t="s">
        <v>109</v>
      </c>
      <c r="B3" s="636"/>
      <c r="C3" s="636"/>
      <c r="D3" s="636"/>
      <c r="E3" s="636"/>
      <c r="F3" s="636"/>
    </row>
    <row r="4" spans="1:6" ht="7.5" customHeight="1" thickBot="1">
      <c r="A4" s="190"/>
      <c r="B4" s="190"/>
      <c r="C4" s="190"/>
      <c r="D4" s="191"/>
      <c r="E4" s="214"/>
      <c r="F4" s="192"/>
    </row>
    <row r="5" spans="1:6" s="10" customFormat="1" ht="15.75" customHeight="1" thickTop="1">
      <c r="A5" s="618" t="s">
        <v>2</v>
      </c>
      <c r="B5" s="620" t="s">
        <v>110</v>
      </c>
      <c r="C5" s="620"/>
      <c r="D5" s="620"/>
      <c r="E5" s="215" t="s">
        <v>111</v>
      </c>
      <c r="F5" s="194" t="s">
        <v>111</v>
      </c>
    </row>
    <row r="6" spans="1:6" s="10" customFormat="1" ht="15.75" customHeight="1">
      <c r="A6" s="619"/>
      <c r="B6" s="621"/>
      <c r="C6" s="621"/>
      <c r="D6" s="621"/>
      <c r="E6" s="216" t="s">
        <v>112</v>
      </c>
      <c r="F6" s="198" t="s">
        <v>128</v>
      </c>
    </row>
    <row r="7" spans="1:6" s="10" customFormat="1" ht="24.75" customHeight="1">
      <c r="A7" s="201">
        <v>1</v>
      </c>
      <c r="B7" s="631" t="s">
        <v>53</v>
      </c>
      <c r="C7" s="631"/>
      <c r="D7" s="631"/>
      <c r="E7" s="218"/>
      <c r="F7" s="218"/>
    </row>
    <row r="8" spans="1:6" s="10" customFormat="1" ht="24.75" customHeight="1">
      <c r="A8" s="201">
        <v>2</v>
      </c>
      <c r="B8" s="631" t="s">
        <v>54</v>
      </c>
      <c r="C8" s="631"/>
      <c r="D8" s="631"/>
      <c r="E8" s="218"/>
      <c r="F8" s="218"/>
    </row>
    <row r="9" spans="1:6" s="10" customFormat="1" ht="24.75" customHeight="1">
      <c r="A9" s="201">
        <v>3</v>
      </c>
      <c r="B9" s="631" t="s">
        <v>125</v>
      </c>
      <c r="C9" s="631"/>
      <c r="D9" s="631"/>
      <c r="E9" s="221">
        <v>9430974</v>
      </c>
      <c r="F9" s="219"/>
    </row>
    <row r="10" spans="1:6" s="10" customFormat="1" ht="24.75" customHeight="1">
      <c r="A10" s="201">
        <v>4</v>
      </c>
      <c r="B10" s="631" t="s">
        <v>96</v>
      </c>
      <c r="C10" s="631"/>
      <c r="D10" s="631"/>
      <c r="E10" s="219"/>
      <c r="F10" s="219"/>
    </row>
    <row r="11" spans="1:6" s="10" customFormat="1" ht="24.75" customHeight="1">
      <c r="A11" s="201">
        <v>5</v>
      </c>
      <c r="B11" s="631" t="s">
        <v>97</v>
      </c>
      <c r="C11" s="631"/>
      <c r="D11" s="631"/>
      <c r="E11" s="220">
        <f>E12+E13</f>
        <v>-6986758</v>
      </c>
      <c r="F11" s="220">
        <f>F12+F13</f>
        <v>-5935251</v>
      </c>
    </row>
    <row r="12" spans="1:6" s="10" customFormat="1" ht="24.75" customHeight="1">
      <c r="A12" s="201"/>
      <c r="B12" s="217"/>
      <c r="C12" s="634" t="s">
        <v>98</v>
      </c>
      <c r="D12" s="634"/>
      <c r="E12" s="221">
        <v>-6367200</v>
      </c>
      <c r="F12" s="221">
        <v>-5391400</v>
      </c>
    </row>
    <row r="13" spans="1:6" s="10" customFormat="1" ht="24.75" customHeight="1">
      <c r="A13" s="201"/>
      <c r="B13" s="217"/>
      <c r="C13" s="634" t="s">
        <v>99</v>
      </c>
      <c r="D13" s="634"/>
      <c r="E13" s="221">
        <v>-619558</v>
      </c>
      <c r="F13" s="221">
        <v>-543851</v>
      </c>
    </row>
    <row r="14" spans="1:6" s="10" customFormat="1" ht="24.75" customHeight="1">
      <c r="A14" s="201">
        <v>6</v>
      </c>
      <c r="B14" s="631" t="s">
        <v>100</v>
      </c>
      <c r="C14" s="631"/>
      <c r="D14" s="631"/>
      <c r="E14" s="222">
        <v>0</v>
      </c>
      <c r="F14" s="222">
        <v>0</v>
      </c>
    </row>
    <row r="15" spans="1:9" s="10" customFormat="1" ht="24.75" customHeight="1">
      <c r="A15" s="201">
        <v>7</v>
      </c>
      <c r="B15" s="631" t="s">
        <v>101</v>
      </c>
      <c r="C15" s="631"/>
      <c r="D15" s="631"/>
      <c r="E15" s="222">
        <v>-14123461</v>
      </c>
      <c r="F15" s="222">
        <v>-4354210</v>
      </c>
      <c r="I15" s="514"/>
    </row>
    <row r="16" spans="1:6" s="10" customFormat="1" ht="27.75" customHeight="1">
      <c r="A16" s="201">
        <v>8</v>
      </c>
      <c r="B16" s="621" t="s">
        <v>102</v>
      </c>
      <c r="C16" s="621"/>
      <c r="D16" s="621"/>
      <c r="E16" s="222">
        <f>E10+E11+E14+E15</f>
        <v>-21110219</v>
      </c>
      <c r="F16" s="222">
        <f>F10+F11+F14+F15</f>
        <v>-10289461</v>
      </c>
    </row>
    <row r="17" spans="1:6" s="10" customFormat="1" ht="28.5" customHeight="1">
      <c r="A17" s="201">
        <v>9</v>
      </c>
      <c r="B17" s="632" t="s">
        <v>103</v>
      </c>
      <c r="C17" s="632"/>
      <c r="D17" s="632"/>
      <c r="E17" s="222">
        <f>E9+E16</f>
        <v>-11679245</v>
      </c>
      <c r="F17" s="222">
        <f>F7+F8+F16</f>
        <v>-10289461</v>
      </c>
    </row>
    <row r="18" spans="1:6" s="10" customFormat="1" ht="24.75" customHeight="1">
      <c r="A18" s="201">
        <v>10</v>
      </c>
      <c r="B18" s="631" t="s">
        <v>55</v>
      </c>
      <c r="C18" s="631"/>
      <c r="D18" s="631"/>
      <c r="E18" s="222"/>
      <c r="F18" s="222"/>
    </row>
    <row r="19" spans="1:6" s="10" customFormat="1" ht="24.75" customHeight="1">
      <c r="A19" s="201">
        <v>11</v>
      </c>
      <c r="B19" s="631" t="s">
        <v>104</v>
      </c>
      <c r="C19" s="631"/>
      <c r="D19" s="631"/>
      <c r="E19" s="222"/>
      <c r="F19" s="222"/>
    </row>
    <row r="20" spans="1:6" s="10" customFormat="1" ht="24.75" customHeight="1">
      <c r="A20" s="201">
        <v>12</v>
      </c>
      <c r="B20" s="631" t="s">
        <v>56</v>
      </c>
      <c r="C20" s="631"/>
      <c r="D20" s="631"/>
      <c r="E20" s="222"/>
      <c r="F20" s="222"/>
    </row>
    <row r="21" spans="1:6" s="10" customFormat="1" ht="24.75" customHeight="1">
      <c r="A21" s="201"/>
      <c r="B21" s="223">
        <v>121</v>
      </c>
      <c r="C21" s="634" t="s">
        <v>57</v>
      </c>
      <c r="D21" s="634"/>
      <c r="E21" s="222"/>
      <c r="F21" s="222"/>
    </row>
    <row r="22" spans="1:6" s="10" customFormat="1" ht="24.75" customHeight="1">
      <c r="A22" s="201"/>
      <c r="B22" s="217">
        <v>122</v>
      </c>
      <c r="C22" s="634" t="s">
        <v>105</v>
      </c>
      <c r="D22" s="634"/>
      <c r="E22" s="222"/>
      <c r="F22" s="222"/>
    </row>
    <row r="23" spans="1:6" s="10" customFormat="1" ht="24.75" customHeight="1">
      <c r="A23" s="201"/>
      <c r="B23" s="217">
        <v>123</v>
      </c>
      <c r="C23" s="634" t="s">
        <v>58</v>
      </c>
      <c r="D23" s="634"/>
      <c r="E23" s="222"/>
      <c r="F23" s="222"/>
    </row>
    <row r="24" spans="1:6" s="10" customFormat="1" ht="24.75" customHeight="1">
      <c r="A24" s="201"/>
      <c r="B24" s="217">
        <v>124</v>
      </c>
      <c r="C24" s="634" t="s">
        <v>59</v>
      </c>
      <c r="D24" s="634"/>
      <c r="E24" s="222"/>
      <c r="F24" s="222"/>
    </row>
    <row r="25" spans="1:6" s="10" customFormat="1" ht="39.75" customHeight="1">
      <c r="A25" s="201">
        <v>13</v>
      </c>
      <c r="B25" s="632" t="s">
        <v>60</v>
      </c>
      <c r="C25" s="632"/>
      <c r="D25" s="632"/>
      <c r="E25" s="222">
        <f>SUM(E18:E24)</f>
        <v>0</v>
      </c>
      <c r="F25" s="222">
        <f>SUM(F18:F24)</f>
        <v>0</v>
      </c>
    </row>
    <row r="26" spans="1:6" s="10" customFormat="1" ht="39.75" customHeight="1">
      <c r="A26" s="201">
        <v>14</v>
      </c>
      <c r="B26" s="632" t="s">
        <v>107</v>
      </c>
      <c r="C26" s="632"/>
      <c r="D26" s="632"/>
      <c r="E26" s="222">
        <f>E17+E25</f>
        <v>-11679245</v>
      </c>
      <c r="F26" s="222">
        <f>F17+F25</f>
        <v>-10289461</v>
      </c>
    </row>
    <row r="27" spans="1:6" s="10" customFormat="1" ht="24.75" customHeight="1">
      <c r="A27" s="201">
        <v>15</v>
      </c>
      <c r="B27" s="631" t="s">
        <v>61</v>
      </c>
      <c r="C27" s="631"/>
      <c r="D27" s="631"/>
      <c r="E27" s="222"/>
      <c r="F27" s="222"/>
    </row>
    <row r="28" spans="1:6" s="10" customFormat="1" ht="28.5" customHeight="1">
      <c r="A28" s="201">
        <v>16</v>
      </c>
      <c r="B28" s="632" t="s">
        <v>108</v>
      </c>
      <c r="C28" s="632"/>
      <c r="D28" s="632"/>
      <c r="E28" s="224">
        <f>E26-E27</f>
        <v>-11679245</v>
      </c>
      <c r="F28" s="224">
        <f>F26-F27</f>
        <v>-10289461</v>
      </c>
    </row>
    <row r="29" spans="1:6" s="10" customFormat="1" ht="24.75" customHeight="1" thickBot="1">
      <c r="A29" s="225">
        <v>17</v>
      </c>
      <c r="B29" s="633" t="s">
        <v>106</v>
      </c>
      <c r="C29" s="633"/>
      <c r="D29" s="633"/>
      <c r="E29" s="226"/>
      <c r="F29" s="226"/>
    </row>
    <row r="30" spans="1:6" s="10" customFormat="1" ht="24.75" customHeight="1" thickTop="1">
      <c r="A30" s="227"/>
      <c r="B30" s="228"/>
      <c r="C30" s="228"/>
      <c r="D30" s="228"/>
      <c r="E30" s="229"/>
      <c r="F30" s="229"/>
    </row>
    <row r="31" spans="1:6" s="10" customFormat="1" ht="15.75" customHeight="1">
      <c r="A31" s="227"/>
      <c r="B31" s="227"/>
      <c r="C31" s="227"/>
      <c r="D31" s="210" t="s">
        <v>158</v>
      </c>
      <c r="E31" s="622" t="s">
        <v>159</v>
      </c>
      <c r="F31" s="622"/>
    </row>
    <row r="32" spans="1:6" s="10" customFormat="1" ht="15.75" customHeight="1">
      <c r="A32" s="227"/>
      <c r="B32" s="227"/>
      <c r="C32" s="227"/>
      <c r="D32" s="210" t="s">
        <v>425</v>
      </c>
      <c r="E32" s="622" t="s">
        <v>325</v>
      </c>
      <c r="F32" s="622"/>
    </row>
    <row r="33" spans="1:6" s="10" customFormat="1" ht="15.75" customHeight="1">
      <c r="A33" s="230"/>
      <c r="B33" s="230"/>
      <c r="C33" s="230"/>
      <c r="D33" s="231"/>
      <c r="E33" s="232"/>
      <c r="F33" s="233"/>
    </row>
    <row r="34" spans="1:6" s="10" customFormat="1" ht="15.75" customHeight="1">
      <c r="A34" s="230"/>
      <c r="B34" s="230"/>
      <c r="C34" s="230"/>
      <c r="D34" s="231"/>
      <c r="E34" s="232"/>
      <c r="F34" s="233"/>
    </row>
    <row r="35" spans="1:6" s="10" customFormat="1" ht="15.75" customHeight="1">
      <c r="A35" s="230"/>
      <c r="B35" s="230"/>
      <c r="C35" s="230"/>
      <c r="D35" s="231"/>
      <c r="E35" s="232"/>
      <c r="F35" s="233"/>
    </row>
    <row r="36" spans="1:6" s="10" customFormat="1" ht="15.75" customHeight="1">
      <c r="A36" s="230"/>
      <c r="B36" s="230"/>
      <c r="C36" s="230"/>
      <c r="D36" s="231"/>
      <c r="E36" s="232"/>
      <c r="F36" s="233"/>
    </row>
    <row r="37" spans="1:6" s="10" customFormat="1" ht="15.75" customHeight="1">
      <c r="A37" s="230"/>
      <c r="B37" s="230"/>
      <c r="C37" s="230"/>
      <c r="D37" s="231"/>
      <c r="E37" s="232"/>
      <c r="F37" s="233"/>
    </row>
    <row r="38" spans="1:6" s="10" customFormat="1" ht="15.75" customHeight="1">
      <c r="A38" s="230"/>
      <c r="B38" s="230"/>
      <c r="C38" s="230"/>
      <c r="D38" s="231"/>
      <c r="E38" s="232"/>
      <c r="F38" s="233"/>
    </row>
    <row r="39" spans="1:6" s="10" customFormat="1" ht="15.75" customHeight="1">
      <c r="A39" s="230"/>
      <c r="B39" s="230"/>
      <c r="C39" s="230"/>
      <c r="D39" s="230"/>
      <c r="E39" s="232"/>
      <c r="F39" s="233"/>
    </row>
    <row r="40" spans="1:6" ht="12.75">
      <c r="A40" s="234"/>
      <c r="B40" s="234"/>
      <c r="C40" s="234"/>
      <c r="D40" s="235"/>
      <c r="E40" s="236"/>
      <c r="F40" s="237"/>
    </row>
  </sheetData>
  <sheetProtection/>
  <mergeCells count="29">
    <mergeCell ref="E31:F31"/>
    <mergeCell ref="E32:F32"/>
    <mergeCell ref="A2:F2"/>
    <mergeCell ref="A3:F3"/>
    <mergeCell ref="A5:A6"/>
    <mergeCell ref="B5:D6"/>
    <mergeCell ref="B11:D11"/>
    <mergeCell ref="C12:D12"/>
    <mergeCell ref="C13:D13"/>
    <mergeCell ref="B14:D14"/>
    <mergeCell ref="B7:D7"/>
    <mergeCell ref="B8:D8"/>
    <mergeCell ref="B9:D9"/>
    <mergeCell ref="B10:D10"/>
    <mergeCell ref="C21:D21"/>
    <mergeCell ref="C22:D22"/>
    <mergeCell ref="B15:D15"/>
    <mergeCell ref="B16:D16"/>
    <mergeCell ref="B17:D17"/>
    <mergeCell ref="B18:D18"/>
    <mergeCell ref="B19:D19"/>
    <mergeCell ref="B20:D20"/>
    <mergeCell ref="B27:D27"/>
    <mergeCell ref="B28:D28"/>
    <mergeCell ref="B29:D29"/>
    <mergeCell ref="C23:D23"/>
    <mergeCell ref="C24:D24"/>
    <mergeCell ref="B25:D25"/>
    <mergeCell ref="B26:D26"/>
  </mergeCells>
  <printOptions/>
  <pageMargins left="0.75" right="0.75" top="0.38" bottom="0.63" header="0.21" footer="0.26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D40" sqref="A1:D40"/>
    </sheetView>
  </sheetViews>
  <sheetFormatPr defaultColWidth="9.140625" defaultRowHeight="12.75"/>
  <cols>
    <col min="1" max="1" width="4.28125" style="243" customWidth="1"/>
    <col min="2" max="2" width="46.140625" style="243" customWidth="1"/>
    <col min="3" max="4" width="18.7109375" style="244" customWidth="1"/>
    <col min="5" max="5" width="8.8515625" style="71" customWidth="1"/>
    <col min="6" max="6" width="13.140625" style="71" customWidth="1"/>
    <col min="7" max="16384" width="8.8515625" style="71" customWidth="1"/>
  </cols>
  <sheetData>
    <row r="1" spans="1:4" ht="18.75" customHeight="1">
      <c r="A1" s="191"/>
      <c r="B1" s="241" t="s">
        <v>421</v>
      </c>
      <c r="C1" s="191"/>
      <c r="D1" s="191"/>
    </row>
    <row r="2" spans="1:4" ht="18.75" customHeight="1">
      <c r="A2" s="191"/>
      <c r="B2" s="242" t="s">
        <v>329</v>
      </c>
      <c r="C2" s="191"/>
      <c r="D2" s="191"/>
    </row>
    <row r="4" spans="1:4" ht="15">
      <c r="A4" s="637" t="s">
        <v>715</v>
      </c>
      <c r="B4" s="637"/>
      <c r="C4" s="637"/>
      <c r="D4" s="245"/>
    </row>
    <row r="5" ht="8.25" customHeight="1" thickBot="1"/>
    <row r="6" spans="1:4" ht="19.5" customHeight="1">
      <c r="A6" s="246" t="s">
        <v>2</v>
      </c>
      <c r="B6" s="247" t="s">
        <v>153</v>
      </c>
      <c r="C6" s="248" t="s">
        <v>111</v>
      </c>
      <c r="D6" s="249" t="s">
        <v>385</v>
      </c>
    </row>
    <row r="7" spans="1:4" ht="15" customHeight="1" thickBot="1">
      <c r="A7" s="250"/>
      <c r="B7" s="251"/>
      <c r="C7" s="252" t="s">
        <v>386</v>
      </c>
      <c r="D7" s="253" t="s">
        <v>387</v>
      </c>
    </row>
    <row r="8" spans="1:4" ht="20.25" customHeight="1">
      <c r="A8" s="254" t="s">
        <v>126</v>
      </c>
      <c r="B8" s="255" t="s">
        <v>147</v>
      </c>
      <c r="C8" s="256">
        <f>C9+C11+C16+C18</f>
        <v>-97347400</v>
      </c>
      <c r="D8" s="256">
        <f>D9+D11+D16+D18</f>
        <v>153471647</v>
      </c>
    </row>
    <row r="9" spans="1:4" ht="14.25">
      <c r="A9" s="257">
        <v>1</v>
      </c>
      <c r="B9" s="258" t="s">
        <v>388</v>
      </c>
      <c r="C9" s="259">
        <f>Pasivi!F41</f>
        <v>-11679245</v>
      </c>
      <c r="D9" s="259">
        <v>-10289461</v>
      </c>
    </row>
    <row r="10" spans="1:4" ht="14.25">
      <c r="A10" s="257">
        <v>2</v>
      </c>
      <c r="B10" s="258" t="s">
        <v>389</v>
      </c>
      <c r="C10" s="259"/>
      <c r="D10" s="259"/>
    </row>
    <row r="11" spans="1:4" ht="14.25">
      <c r="A11" s="257"/>
      <c r="B11" s="258" t="s">
        <v>390</v>
      </c>
      <c r="C11" s="259">
        <v>0</v>
      </c>
      <c r="D11" s="259">
        <v>0</v>
      </c>
    </row>
    <row r="12" spans="1:4" ht="14.25">
      <c r="A12" s="257"/>
      <c r="B12" s="258" t="s">
        <v>391</v>
      </c>
      <c r="C12" s="259"/>
      <c r="D12" s="259"/>
    </row>
    <row r="13" spans="1:4" ht="14.25">
      <c r="A13" s="257"/>
      <c r="B13" s="258" t="s">
        <v>392</v>
      </c>
      <c r="C13" s="259"/>
      <c r="D13" s="259"/>
    </row>
    <row r="14" spans="1:4" ht="14.25">
      <c r="A14" s="260"/>
      <c r="B14" s="261" t="s">
        <v>393</v>
      </c>
      <c r="C14" s="262"/>
      <c r="D14" s="262"/>
    </row>
    <row r="15" spans="1:4" ht="30" customHeight="1">
      <c r="A15" s="263">
        <v>3</v>
      </c>
      <c r="B15" s="264" t="s">
        <v>394</v>
      </c>
      <c r="C15" s="265">
        <f>Aktivi!G11-Aktivi!F11</f>
        <v>13353311</v>
      </c>
      <c r="D15" s="265">
        <v>-38379752</v>
      </c>
    </row>
    <row r="16" spans="1:4" ht="24" customHeight="1">
      <c r="A16" s="257">
        <v>4</v>
      </c>
      <c r="B16" s="266" t="s">
        <v>395</v>
      </c>
      <c r="C16" s="265"/>
      <c r="D16" s="265"/>
    </row>
    <row r="17" spans="1:4" ht="18" customHeight="1">
      <c r="A17" s="257">
        <v>5</v>
      </c>
      <c r="B17" s="258" t="s">
        <v>396</v>
      </c>
      <c r="C17" s="259">
        <v>-9430974</v>
      </c>
      <c r="D17" s="259">
        <v>-459574</v>
      </c>
    </row>
    <row r="18" spans="1:6" ht="18" customHeight="1">
      <c r="A18" s="257">
        <v>6</v>
      </c>
      <c r="B18" s="258" t="s">
        <v>397</v>
      </c>
      <c r="C18" s="259">
        <f>Pasivi!F5-Pasivi!G5</f>
        <v>-85668155</v>
      </c>
      <c r="D18" s="259">
        <v>163761108</v>
      </c>
      <c r="F18" s="66"/>
    </row>
    <row r="19" spans="1:4" ht="15.75" customHeight="1">
      <c r="A19" s="257">
        <v>7</v>
      </c>
      <c r="B19" s="258" t="s">
        <v>398</v>
      </c>
      <c r="C19" s="259"/>
      <c r="D19" s="259"/>
    </row>
    <row r="20" spans="1:4" ht="16.5" customHeight="1">
      <c r="A20" s="257">
        <v>8</v>
      </c>
      <c r="B20" s="258" t="s">
        <v>399</v>
      </c>
      <c r="C20" s="259"/>
      <c r="D20" s="259"/>
    </row>
    <row r="21" spans="1:4" ht="15.75" customHeight="1">
      <c r="A21" s="257">
        <v>9</v>
      </c>
      <c r="B21" s="258" t="s">
        <v>400</v>
      </c>
      <c r="C21" s="259">
        <v>20000</v>
      </c>
      <c r="D21" s="267"/>
    </row>
    <row r="22" spans="1:4" ht="17.25" customHeight="1">
      <c r="A22" s="257">
        <v>10</v>
      </c>
      <c r="B22" s="268" t="s">
        <v>482</v>
      </c>
      <c r="C22" s="259"/>
      <c r="D22" s="259"/>
    </row>
    <row r="23" spans="1:4" ht="20.25" customHeight="1">
      <c r="A23" s="257" t="s">
        <v>127</v>
      </c>
      <c r="B23" s="269" t="s">
        <v>401</v>
      </c>
      <c r="C23" s="262">
        <f>C26+C25</f>
        <v>-10309393</v>
      </c>
      <c r="D23" s="262">
        <f>D26+D25</f>
        <v>-116792735</v>
      </c>
    </row>
    <row r="24" spans="1:4" ht="14.25">
      <c r="A24" s="257">
        <v>1</v>
      </c>
      <c r="B24" s="258" t="s">
        <v>402</v>
      </c>
      <c r="C24" s="259"/>
      <c r="D24" s="259"/>
    </row>
    <row r="25" spans="1:6" ht="14.25">
      <c r="A25" s="257">
        <v>2</v>
      </c>
      <c r="B25" s="258" t="s">
        <v>68</v>
      </c>
      <c r="C25" s="259">
        <v>-9430974</v>
      </c>
      <c r="D25" s="259">
        <v>-8905173</v>
      </c>
      <c r="F25" s="66"/>
    </row>
    <row r="26" spans="1:4" ht="14.25">
      <c r="A26" s="270">
        <v>3</v>
      </c>
      <c r="B26" s="258" t="s">
        <v>476</v>
      </c>
      <c r="C26" s="259">
        <v>-878419</v>
      </c>
      <c r="D26" s="259">
        <v>-107887562</v>
      </c>
    </row>
    <row r="27" spans="1:4" ht="14.25">
      <c r="A27" s="270">
        <v>4</v>
      </c>
      <c r="B27" s="258" t="s">
        <v>403</v>
      </c>
      <c r="C27" s="259"/>
      <c r="D27" s="259"/>
    </row>
    <row r="28" spans="1:4" ht="14.25">
      <c r="A28" s="271">
        <v>5</v>
      </c>
      <c r="B28" s="261" t="s">
        <v>404</v>
      </c>
      <c r="C28" s="267"/>
      <c r="D28" s="267"/>
    </row>
    <row r="29" spans="1:4" ht="14.25">
      <c r="A29" s="272">
        <v>6</v>
      </c>
      <c r="B29" s="273" t="s">
        <v>405</v>
      </c>
      <c r="C29" s="259"/>
      <c r="D29" s="259"/>
    </row>
    <row r="30" spans="1:4" ht="20.25" customHeight="1">
      <c r="A30" s="257" t="s">
        <v>141</v>
      </c>
      <c r="B30" s="269" t="s">
        <v>69</v>
      </c>
      <c r="C30" s="262"/>
      <c r="D30" s="262">
        <v>1500000</v>
      </c>
    </row>
    <row r="31" spans="1:4" ht="15.75" customHeight="1">
      <c r="A31" s="270">
        <v>1</v>
      </c>
      <c r="B31" s="258" t="s">
        <v>481</v>
      </c>
      <c r="C31" s="259"/>
      <c r="D31" s="259">
        <v>1500000</v>
      </c>
    </row>
    <row r="32" spans="1:4" ht="17.25" customHeight="1">
      <c r="A32" s="270">
        <v>2</v>
      </c>
      <c r="B32" s="258" t="s">
        <v>406</v>
      </c>
      <c r="C32" s="259"/>
      <c r="D32" s="259"/>
    </row>
    <row r="33" spans="1:4" ht="18" customHeight="1">
      <c r="A33" s="270">
        <v>3</v>
      </c>
      <c r="B33" s="258" t="s">
        <v>407</v>
      </c>
      <c r="C33" s="259"/>
      <c r="D33" s="259"/>
    </row>
    <row r="34" spans="1:4" ht="15" customHeight="1">
      <c r="A34" s="270">
        <v>4</v>
      </c>
      <c r="B34" s="258" t="s">
        <v>408</v>
      </c>
      <c r="C34" s="259"/>
      <c r="D34" s="259"/>
    </row>
    <row r="35" spans="1:4" ht="17.25" customHeight="1">
      <c r="A35" s="270">
        <v>5</v>
      </c>
      <c r="B35" s="268" t="s">
        <v>409</v>
      </c>
      <c r="C35" s="259"/>
      <c r="D35" s="259"/>
    </row>
    <row r="36" spans="1:4" ht="21" customHeight="1">
      <c r="A36" s="270" t="s">
        <v>142</v>
      </c>
      <c r="B36" s="274" t="s">
        <v>410</v>
      </c>
      <c r="C36" s="267"/>
      <c r="D36" s="267"/>
    </row>
    <row r="37" spans="1:4" ht="18.75" customHeight="1">
      <c r="A37" s="270" t="s">
        <v>411</v>
      </c>
      <c r="B37" s="274" t="s">
        <v>412</v>
      </c>
      <c r="C37" s="267">
        <f>Aktivi!G7</f>
        <v>92334</v>
      </c>
      <c r="D37" s="267">
        <v>-200840</v>
      </c>
    </row>
    <row r="38" spans="1:4" ht="20.25" customHeight="1" thickBot="1">
      <c r="A38" s="275" t="s">
        <v>413</v>
      </c>
      <c r="B38" s="276" t="s">
        <v>414</v>
      </c>
      <c r="C38" s="267">
        <f>Aktivi!F7</f>
        <v>64016</v>
      </c>
      <c r="D38" s="267">
        <v>293174</v>
      </c>
    </row>
    <row r="39" spans="1:4" ht="24" customHeight="1">
      <c r="A39" s="191"/>
      <c r="B39" s="277" t="s">
        <v>158</v>
      </c>
      <c r="C39" s="211" t="s">
        <v>159</v>
      </c>
      <c r="D39" s="191"/>
    </row>
    <row r="40" spans="1:4" ht="18" customHeight="1">
      <c r="A40" s="191"/>
      <c r="B40" s="277" t="s">
        <v>425</v>
      </c>
      <c r="C40" s="211" t="s">
        <v>325</v>
      </c>
      <c r="D40" s="191"/>
    </row>
  </sheetData>
  <sheetProtection/>
  <mergeCells count="1">
    <mergeCell ref="A4:C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G43" sqref="A1:G43"/>
    </sheetView>
  </sheetViews>
  <sheetFormatPr defaultColWidth="9.140625" defaultRowHeight="12.75"/>
  <cols>
    <col min="1" max="1" width="8.8515625" style="191" customWidth="1"/>
    <col min="2" max="2" width="20.28125" style="191" customWidth="1"/>
    <col min="3" max="3" width="9.7109375" style="191" customWidth="1"/>
    <col min="4" max="4" width="15.140625" style="191" customWidth="1"/>
    <col min="5" max="5" width="11.8515625" style="191" customWidth="1"/>
    <col min="6" max="7" width="11.7109375" style="191" customWidth="1"/>
    <col min="8" max="16384" width="8.8515625" style="71" customWidth="1"/>
  </cols>
  <sheetData>
    <row r="1" spans="1:7" s="469" customFormat="1" ht="24.75" customHeight="1">
      <c r="A1" s="468"/>
      <c r="B1" s="461" t="s">
        <v>421</v>
      </c>
      <c r="C1" s="468"/>
      <c r="D1" s="468"/>
      <c r="E1" s="468"/>
      <c r="F1" s="468"/>
      <c r="G1" s="468"/>
    </row>
    <row r="2" spans="1:7" s="469" customFormat="1" ht="21.75" customHeight="1">
      <c r="A2" s="468"/>
      <c r="B2" s="462" t="s">
        <v>329</v>
      </c>
      <c r="C2" s="468"/>
      <c r="D2" s="468"/>
      <c r="E2" s="468"/>
      <c r="F2" s="468"/>
      <c r="G2" s="468"/>
    </row>
    <row r="3" ht="13.5">
      <c r="B3" s="242"/>
    </row>
    <row r="4" spans="2:7" ht="15">
      <c r="B4" s="638" t="s">
        <v>478</v>
      </c>
      <c r="C4" s="638"/>
      <c r="D4" s="638"/>
      <c r="E4" s="638"/>
      <c r="F4" s="638"/>
      <c r="G4" s="638"/>
    </row>
    <row r="5" ht="14.25" thickBot="1"/>
    <row r="6" spans="1:7" ht="14.25" thickTop="1">
      <c r="A6" s="639" t="s">
        <v>2</v>
      </c>
      <c r="B6" s="641" t="s">
        <v>153</v>
      </c>
      <c r="C6" s="643" t="s">
        <v>307</v>
      </c>
      <c r="D6" s="278" t="s">
        <v>308</v>
      </c>
      <c r="E6" s="643" t="s">
        <v>309</v>
      </c>
      <c r="F6" s="643" t="s">
        <v>310</v>
      </c>
      <c r="G6" s="279" t="s">
        <v>308</v>
      </c>
    </row>
    <row r="7" spans="1:7" ht="24.75" customHeight="1">
      <c r="A7" s="640"/>
      <c r="B7" s="642"/>
      <c r="C7" s="644"/>
      <c r="D7" s="280">
        <v>41275</v>
      </c>
      <c r="E7" s="644"/>
      <c r="F7" s="644"/>
      <c r="G7" s="281">
        <v>41639</v>
      </c>
    </row>
    <row r="8" spans="1:7" ht="15">
      <c r="A8" s="282">
        <v>1</v>
      </c>
      <c r="B8" s="283" t="s">
        <v>24</v>
      </c>
      <c r="C8" s="284"/>
      <c r="D8" s="285">
        <v>0</v>
      </c>
      <c r="E8" s="285"/>
      <c r="F8" s="285">
        <v>0</v>
      </c>
      <c r="G8" s="286">
        <f aca="true" t="shared" si="0" ref="G8:G13">D8+E8-F8</f>
        <v>0</v>
      </c>
    </row>
    <row r="9" spans="1:7" ht="15">
      <c r="A9" s="282">
        <v>2</v>
      </c>
      <c r="B9" s="283" t="s">
        <v>311</v>
      </c>
      <c r="C9" s="284"/>
      <c r="D9" s="285">
        <v>0</v>
      </c>
      <c r="E9" s="285"/>
      <c r="F9" s="285">
        <v>0</v>
      </c>
      <c r="G9" s="286">
        <f t="shared" si="0"/>
        <v>0</v>
      </c>
    </row>
    <row r="10" spans="1:7" ht="15">
      <c r="A10" s="282">
        <v>3</v>
      </c>
      <c r="B10" s="283" t="s">
        <v>312</v>
      </c>
      <c r="C10" s="284"/>
      <c r="D10" s="66">
        <v>6508807</v>
      </c>
      <c r="E10" s="285">
        <v>7512969</v>
      </c>
      <c r="F10" s="285">
        <v>0</v>
      </c>
      <c r="G10" s="286">
        <f t="shared" si="0"/>
        <v>14021776</v>
      </c>
    </row>
    <row r="11" spans="1:7" ht="15">
      <c r="A11" s="282">
        <v>4</v>
      </c>
      <c r="B11" s="283" t="s">
        <v>313</v>
      </c>
      <c r="C11" s="284"/>
      <c r="D11" s="66">
        <v>940168</v>
      </c>
      <c r="E11" s="287">
        <v>0</v>
      </c>
      <c r="F11" s="287">
        <v>0</v>
      </c>
      <c r="G11" s="286">
        <f t="shared" si="0"/>
        <v>940168</v>
      </c>
    </row>
    <row r="12" spans="1:7" ht="15">
      <c r="A12" s="282">
        <v>5</v>
      </c>
      <c r="B12" s="283" t="s">
        <v>419</v>
      </c>
      <c r="C12" s="284">
        <v>0</v>
      </c>
      <c r="D12" s="66">
        <v>209638</v>
      </c>
      <c r="E12" s="287">
        <v>0</v>
      </c>
      <c r="F12" s="287">
        <v>0</v>
      </c>
      <c r="G12" s="286">
        <f t="shared" si="0"/>
        <v>209638</v>
      </c>
    </row>
    <row r="13" spans="1:8" ht="15">
      <c r="A13" s="282">
        <v>6</v>
      </c>
      <c r="B13" s="283" t="s">
        <v>420</v>
      </c>
      <c r="C13" s="284">
        <v>0</v>
      </c>
      <c r="D13" s="66">
        <v>1246560</v>
      </c>
      <c r="E13" s="287">
        <v>1918004</v>
      </c>
      <c r="F13" s="287">
        <v>0</v>
      </c>
      <c r="G13" s="286">
        <f t="shared" si="0"/>
        <v>3164564</v>
      </c>
      <c r="H13" s="66"/>
    </row>
    <row r="14" spans="1:8" ht="24" customHeight="1" thickBot="1">
      <c r="A14" s="289"/>
      <c r="B14" s="290" t="s">
        <v>314</v>
      </c>
      <c r="C14" s="291">
        <v>0</v>
      </c>
      <c r="D14" s="292">
        <f>SUM(D10:D13)</f>
        <v>8905173</v>
      </c>
      <c r="E14" s="292">
        <f>SUM(E8:E13)</f>
        <v>9430973</v>
      </c>
      <c r="F14" s="292">
        <f>SUM(F8:F13)</f>
        <v>0</v>
      </c>
      <c r="G14" s="293">
        <f>SUM(G8:G13)</f>
        <v>18336146</v>
      </c>
      <c r="H14" s="66"/>
    </row>
    <row r="15" ht="11.25" customHeight="1" thickTop="1"/>
    <row r="16" ht="1.5" customHeight="1">
      <c r="D16" s="192"/>
    </row>
    <row r="17" spans="2:7" ht="15">
      <c r="B17" s="638" t="s">
        <v>480</v>
      </c>
      <c r="C17" s="638"/>
      <c r="D17" s="638"/>
      <c r="E17" s="638"/>
      <c r="F17" s="638"/>
      <c r="G17" s="638"/>
    </row>
    <row r="18" ht="14.25" thickBot="1">
      <c r="G18" s="192"/>
    </row>
    <row r="19" spans="1:7" ht="14.25" thickTop="1">
      <c r="A19" s="639" t="s">
        <v>2</v>
      </c>
      <c r="B19" s="641" t="s">
        <v>153</v>
      </c>
      <c r="C19" s="643" t="s">
        <v>307</v>
      </c>
      <c r="D19" s="278" t="s">
        <v>308</v>
      </c>
      <c r="E19" s="643" t="s">
        <v>309</v>
      </c>
      <c r="F19" s="643" t="s">
        <v>310</v>
      </c>
      <c r="G19" s="279" t="s">
        <v>308</v>
      </c>
    </row>
    <row r="20" spans="1:7" ht="13.5">
      <c r="A20" s="640"/>
      <c r="B20" s="642"/>
      <c r="C20" s="644"/>
      <c r="D20" s="280">
        <v>41275</v>
      </c>
      <c r="E20" s="644"/>
      <c r="F20" s="644"/>
      <c r="G20" s="281">
        <v>41639</v>
      </c>
    </row>
    <row r="21" spans="1:7" ht="15">
      <c r="A21" s="294">
        <v>1</v>
      </c>
      <c r="B21" s="283" t="s">
        <v>24</v>
      </c>
      <c r="C21" s="295"/>
      <c r="D21" s="287">
        <v>0</v>
      </c>
      <c r="E21" s="287">
        <v>0</v>
      </c>
      <c r="F21" s="287">
        <v>0</v>
      </c>
      <c r="G21" s="296">
        <f>D21+E21</f>
        <v>0</v>
      </c>
    </row>
    <row r="22" spans="1:7" ht="15">
      <c r="A22" s="294">
        <v>2</v>
      </c>
      <c r="B22" s="283" t="s">
        <v>311</v>
      </c>
      <c r="C22" s="295"/>
      <c r="D22" s="287">
        <v>0</v>
      </c>
      <c r="E22" s="287">
        <v>0</v>
      </c>
      <c r="F22" s="287">
        <v>0</v>
      </c>
      <c r="G22" s="296">
        <f>D22+E22</f>
        <v>0</v>
      </c>
    </row>
    <row r="23" spans="1:7" ht="15">
      <c r="A23" s="294">
        <v>3</v>
      </c>
      <c r="B23" s="283" t="s">
        <v>315</v>
      </c>
      <c r="C23" s="295"/>
      <c r="D23" s="287">
        <v>0</v>
      </c>
      <c r="E23" s="287">
        <v>0</v>
      </c>
      <c r="F23" s="287">
        <v>0</v>
      </c>
      <c r="G23" s="296">
        <f>D23+E23</f>
        <v>0</v>
      </c>
    </row>
    <row r="24" spans="1:7" ht="15">
      <c r="A24" s="294">
        <v>4</v>
      </c>
      <c r="B24" s="283" t="s">
        <v>313</v>
      </c>
      <c r="C24" s="295"/>
      <c r="D24" s="287">
        <v>0</v>
      </c>
      <c r="E24" s="287">
        <v>0</v>
      </c>
      <c r="F24" s="287">
        <v>0</v>
      </c>
      <c r="G24" s="296">
        <f>D24+E24-F24</f>
        <v>0</v>
      </c>
    </row>
    <row r="25" spans="1:7" ht="15">
      <c r="A25" s="294">
        <v>5</v>
      </c>
      <c r="B25" s="283" t="s">
        <v>419</v>
      </c>
      <c r="C25" s="295"/>
      <c r="D25" s="288">
        <v>0</v>
      </c>
      <c r="E25" s="287">
        <v>0</v>
      </c>
      <c r="F25" s="287">
        <v>0</v>
      </c>
      <c r="G25" s="296">
        <f>D25+E25-F25</f>
        <v>0</v>
      </c>
    </row>
    <row r="26" spans="1:7" ht="15">
      <c r="A26" s="294">
        <v>6</v>
      </c>
      <c r="B26" s="283" t="s">
        <v>420</v>
      </c>
      <c r="C26" s="295"/>
      <c r="D26" s="287">
        <v>0</v>
      </c>
      <c r="E26" s="287">
        <v>0</v>
      </c>
      <c r="F26" s="287">
        <v>0</v>
      </c>
      <c r="G26" s="296">
        <f>D26+E26-F26</f>
        <v>0</v>
      </c>
    </row>
    <row r="27" spans="1:7" ht="27" customHeight="1" thickBot="1">
      <c r="A27" s="297"/>
      <c r="B27" s="298" t="s">
        <v>314</v>
      </c>
      <c r="C27" s="299"/>
      <c r="D27" s="300">
        <f>SUM(D21:D26)</f>
        <v>0</v>
      </c>
      <c r="E27" s="300">
        <f>SUM(E21:E26)</f>
        <v>0</v>
      </c>
      <c r="F27" s="300">
        <f>SUM(F21:F26)</f>
        <v>0</v>
      </c>
      <c r="G27" s="301">
        <f>SUM(G21:G26)</f>
        <v>0</v>
      </c>
    </row>
    <row r="28" spans="1:7" ht="14.25" thickTop="1">
      <c r="A28" s="165" t="s">
        <v>423</v>
      </c>
      <c r="B28" s="165"/>
      <c r="C28" s="165"/>
      <c r="D28" s="165"/>
      <c r="E28" s="165"/>
      <c r="F28" s="302"/>
      <c r="G28" s="303"/>
    </row>
    <row r="29" ht="9" customHeight="1"/>
    <row r="30" spans="2:7" ht="15">
      <c r="B30" s="638" t="s">
        <v>479</v>
      </c>
      <c r="C30" s="638"/>
      <c r="D30" s="638"/>
      <c r="E30" s="638"/>
      <c r="F30" s="638"/>
      <c r="G30" s="638"/>
    </row>
    <row r="31" ht="14.25" thickBot="1"/>
    <row r="32" spans="1:7" ht="14.25" thickTop="1">
      <c r="A32" s="639" t="s">
        <v>2</v>
      </c>
      <c r="B32" s="641" t="s">
        <v>153</v>
      </c>
      <c r="C32" s="643" t="s">
        <v>307</v>
      </c>
      <c r="D32" s="278" t="s">
        <v>308</v>
      </c>
      <c r="E32" s="643" t="s">
        <v>309</v>
      </c>
      <c r="F32" s="643" t="s">
        <v>310</v>
      </c>
      <c r="G32" s="279" t="s">
        <v>308</v>
      </c>
    </row>
    <row r="33" spans="1:7" ht="13.5">
      <c r="A33" s="640"/>
      <c r="B33" s="642"/>
      <c r="C33" s="644"/>
      <c r="D33" s="280">
        <v>41275</v>
      </c>
      <c r="E33" s="644"/>
      <c r="F33" s="644"/>
      <c r="G33" s="281">
        <v>41639</v>
      </c>
    </row>
    <row r="34" spans="1:7" ht="15">
      <c r="A34" s="294">
        <v>1</v>
      </c>
      <c r="B34" s="283" t="s">
        <v>24</v>
      </c>
      <c r="C34" s="295"/>
      <c r="D34" s="287">
        <v>0</v>
      </c>
      <c r="E34" s="287"/>
      <c r="F34" s="287">
        <v>0</v>
      </c>
      <c r="G34" s="296">
        <f aca="true" t="shared" si="1" ref="G34:G39">D34+E34-F34</f>
        <v>0</v>
      </c>
    </row>
    <row r="35" spans="1:7" ht="15">
      <c r="A35" s="294">
        <v>2</v>
      </c>
      <c r="B35" s="283" t="s">
        <v>311</v>
      </c>
      <c r="C35" s="295"/>
      <c r="D35" s="287">
        <v>0</v>
      </c>
      <c r="E35" s="287"/>
      <c r="F35" s="287">
        <v>0</v>
      </c>
      <c r="G35" s="296">
        <f t="shared" si="1"/>
        <v>0</v>
      </c>
    </row>
    <row r="36" spans="1:7" ht="15">
      <c r="A36" s="294">
        <v>3</v>
      </c>
      <c r="B36" s="283" t="s">
        <v>315</v>
      </c>
      <c r="C36" s="295"/>
      <c r="D36" s="66">
        <v>6508807</v>
      </c>
      <c r="E36" s="288">
        <f>E10</f>
        <v>7512969</v>
      </c>
      <c r="F36" s="287">
        <v>0</v>
      </c>
      <c r="G36" s="296">
        <f t="shared" si="1"/>
        <v>14021776</v>
      </c>
    </row>
    <row r="37" spans="1:7" ht="15">
      <c r="A37" s="294">
        <v>4</v>
      </c>
      <c r="B37" s="283" t="s">
        <v>313</v>
      </c>
      <c r="C37" s="295"/>
      <c r="D37" s="66">
        <v>940168</v>
      </c>
      <c r="E37" s="288">
        <f>E11</f>
        <v>0</v>
      </c>
      <c r="F37" s="287">
        <v>0</v>
      </c>
      <c r="G37" s="296">
        <f t="shared" si="1"/>
        <v>940168</v>
      </c>
    </row>
    <row r="38" spans="1:7" ht="15">
      <c r="A38" s="294">
        <v>5</v>
      </c>
      <c r="B38" s="283" t="s">
        <v>419</v>
      </c>
      <c r="C38" s="295"/>
      <c r="D38" s="66">
        <v>209638</v>
      </c>
      <c r="E38" s="288">
        <f>E12</f>
        <v>0</v>
      </c>
      <c r="F38" s="287">
        <v>0</v>
      </c>
      <c r="G38" s="296">
        <f t="shared" si="1"/>
        <v>209638</v>
      </c>
    </row>
    <row r="39" spans="1:7" ht="15">
      <c r="A39" s="294">
        <v>6</v>
      </c>
      <c r="B39" s="283" t="s">
        <v>420</v>
      </c>
      <c r="C39" s="295"/>
      <c r="D39" s="66">
        <v>1246560</v>
      </c>
      <c r="E39" s="288">
        <f>E13</f>
        <v>1918004</v>
      </c>
      <c r="F39" s="287">
        <v>0</v>
      </c>
      <c r="G39" s="296">
        <f t="shared" si="1"/>
        <v>3164564</v>
      </c>
    </row>
    <row r="40" spans="1:7" ht="24.75" customHeight="1" thickBot="1">
      <c r="A40" s="297"/>
      <c r="B40" s="298" t="s">
        <v>314</v>
      </c>
      <c r="C40" s="299"/>
      <c r="D40" s="300">
        <v>0</v>
      </c>
      <c r="E40" s="300">
        <f>SUM(E34:E39)</f>
        <v>9430973</v>
      </c>
      <c r="F40" s="300">
        <f>SUM(F34:F39)</f>
        <v>0</v>
      </c>
      <c r="G40" s="301">
        <f>SUM(G34:G39)</f>
        <v>18336146</v>
      </c>
    </row>
    <row r="41" ht="3" customHeight="1" thickTop="1"/>
    <row r="42" spans="2:5" ht="24" customHeight="1">
      <c r="B42" s="277" t="s">
        <v>158</v>
      </c>
      <c r="C42" s="304"/>
      <c r="E42" s="211" t="s">
        <v>159</v>
      </c>
    </row>
    <row r="43" spans="2:7" ht="24.75" customHeight="1">
      <c r="B43" s="277" t="s">
        <v>425</v>
      </c>
      <c r="C43" s="277"/>
      <c r="E43" s="211" t="s">
        <v>325</v>
      </c>
      <c r="G43" s="192"/>
    </row>
    <row r="44" spans="5:7" ht="13.5">
      <c r="E44" s="277"/>
      <c r="F44" s="304"/>
      <c r="G44" s="211"/>
    </row>
    <row r="47" ht="13.5">
      <c r="G47" s="192"/>
    </row>
  </sheetData>
  <sheetProtection/>
  <mergeCells count="18">
    <mergeCell ref="B4:G4"/>
    <mergeCell ref="A6:A7"/>
    <mergeCell ref="B6:B7"/>
    <mergeCell ref="C6:C7"/>
    <mergeCell ref="E6:E7"/>
    <mergeCell ref="F6:F7"/>
    <mergeCell ref="B17:G17"/>
    <mergeCell ref="A19:A20"/>
    <mergeCell ref="B19:B20"/>
    <mergeCell ref="C19:C20"/>
    <mergeCell ref="E19:E20"/>
    <mergeCell ref="F19:F20"/>
    <mergeCell ref="B30:G30"/>
    <mergeCell ref="A32:A33"/>
    <mergeCell ref="B32:B33"/>
    <mergeCell ref="C32:C33"/>
    <mergeCell ref="E32:E33"/>
    <mergeCell ref="F32:F3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21" sqref="A1:H21"/>
    </sheetView>
  </sheetViews>
  <sheetFormatPr defaultColWidth="9.140625" defaultRowHeight="12.75"/>
  <cols>
    <col min="1" max="1" width="5.57421875" style="0" customWidth="1"/>
    <col min="2" max="2" width="44.28125" style="0" customWidth="1"/>
    <col min="3" max="3" width="14.140625" style="0" customWidth="1"/>
    <col min="4" max="4" width="14.7109375" style="0" customWidth="1"/>
    <col min="5" max="5" width="12.8515625" style="0" customWidth="1"/>
    <col min="6" max="6" width="11.00390625" style="0" customWidth="1"/>
    <col min="7" max="7" width="12.8515625" style="2" customWidth="1"/>
    <col min="8" max="8" width="12.8515625" style="0" customWidth="1"/>
  </cols>
  <sheetData>
    <row r="1" spans="1:8" s="433" customFormat="1" ht="24" customHeight="1">
      <c r="A1" s="645" t="s">
        <v>484</v>
      </c>
      <c r="B1" s="645"/>
      <c r="C1" s="645"/>
      <c r="D1" s="645"/>
      <c r="E1" s="645"/>
      <c r="F1" s="469"/>
      <c r="G1" s="469"/>
      <c r="H1" s="469"/>
    </row>
    <row r="2" spans="1:8" ht="11.25" customHeight="1">
      <c r="A2" s="71"/>
      <c r="B2" s="71"/>
      <c r="C2" s="71"/>
      <c r="D2" s="71"/>
      <c r="E2" s="71"/>
      <c r="F2" s="71"/>
      <c r="G2" s="71"/>
      <c r="H2" s="71"/>
    </row>
    <row r="3" spans="1:8" ht="15">
      <c r="A3" s="646" t="s">
        <v>485</v>
      </c>
      <c r="B3" s="647"/>
      <c r="C3" s="647"/>
      <c r="D3" s="72"/>
      <c r="E3" s="72"/>
      <c r="F3" s="71"/>
      <c r="G3" s="71"/>
      <c r="H3" s="71"/>
    </row>
    <row r="4" spans="1:8" ht="15.75" thickBot="1">
      <c r="A4" s="73"/>
      <c r="B4" s="74"/>
      <c r="C4" s="74"/>
      <c r="D4" s="75"/>
      <c r="E4" s="75"/>
      <c r="F4" s="71"/>
      <c r="G4" s="71"/>
      <c r="H4" s="71"/>
    </row>
    <row r="5" spans="1:8" ht="27.75" thickTop="1">
      <c r="A5" s="76" t="s">
        <v>2</v>
      </c>
      <c r="B5" s="77" t="s">
        <v>146</v>
      </c>
      <c r="C5" s="78" t="s">
        <v>41</v>
      </c>
      <c r="D5" s="79" t="s">
        <v>42</v>
      </c>
      <c r="E5" s="79" t="s">
        <v>64</v>
      </c>
      <c r="F5" s="78" t="s">
        <v>316</v>
      </c>
      <c r="G5" s="78" t="s">
        <v>317</v>
      </c>
      <c r="H5" s="80" t="s">
        <v>136</v>
      </c>
    </row>
    <row r="6" spans="1:8" ht="24.75" customHeight="1">
      <c r="A6" s="81" t="s">
        <v>3</v>
      </c>
      <c r="B6" s="82" t="s">
        <v>426</v>
      </c>
      <c r="C6" s="83">
        <v>2000000</v>
      </c>
      <c r="D6" s="84">
        <v>1000</v>
      </c>
      <c r="E6" s="84">
        <v>0</v>
      </c>
      <c r="F6" s="85">
        <v>0</v>
      </c>
      <c r="G6" s="86">
        <v>-351183</v>
      </c>
      <c r="H6" s="87">
        <f>C6+G6</f>
        <v>1648817</v>
      </c>
    </row>
    <row r="7" spans="1:8" ht="28.5" customHeight="1">
      <c r="A7" s="88" t="s">
        <v>126</v>
      </c>
      <c r="B7" s="89" t="s">
        <v>318</v>
      </c>
      <c r="C7" s="90"/>
      <c r="D7" s="91"/>
      <c r="E7" s="91"/>
      <c r="F7" s="86"/>
      <c r="G7" s="86"/>
      <c r="H7" s="87">
        <f aca="true" t="shared" si="0" ref="H7:H18">C7+G7</f>
        <v>0</v>
      </c>
    </row>
    <row r="8" spans="1:8" ht="25.5" customHeight="1">
      <c r="A8" s="81" t="s">
        <v>127</v>
      </c>
      <c r="B8" s="82" t="s">
        <v>62</v>
      </c>
      <c r="C8" s="83">
        <v>2000000</v>
      </c>
      <c r="D8" s="84"/>
      <c r="E8" s="84"/>
      <c r="F8" s="85"/>
      <c r="G8" s="86">
        <v>-351183</v>
      </c>
      <c r="H8" s="87">
        <f t="shared" si="0"/>
        <v>1648817</v>
      </c>
    </row>
    <row r="9" spans="1:8" s="67" customFormat="1" ht="27" customHeight="1">
      <c r="A9" s="92">
        <v>1</v>
      </c>
      <c r="B9" s="93" t="s">
        <v>63</v>
      </c>
      <c r="C9" s="94"/>
      <c r="D9" s="95"/>
      <c r="E9" s="95"/>
      <c r="F9" s="94"/>
      <c r="G9" s="94">
        <v>-10289461</v>
      </c>
      <c r="H9" s="87">
        <f t="shared" si="0"/>
        <v>-10289461</v>
      </c>
    </row>
    <row r="10" spans="1:8" ht="21.75" customHeight="1">
      <c r="A10" s="88">
        <v>2</v>
      </c>
      <c r="B10" s="89" t="s">
        <v>319</v>
      </c>
      <c r="C10" s="90"/>
      <c r="D10" s="91"/>
      <c r="E10" s="91"/>
      <c r="F10" s="86"/>
      <c r="G10" s="86"/>
      <c r="H10" s="87">
        <f t="shared" si="0"/>
        <v>0</v>
      </c>
    </row>
    <row r="11" spans="1:8" ht="24.75" customHeight="1">
      <c r="A11" s="88">
        <v>3</v>
      </c>
      <c r="B11" s="89" t="s">
        <v>320</v>
      </c>
      <c r="C11" s="90">
        <v>1500000</v>
      </c>
      <c r="D11" s="91"/>
      <c r="E11" s="91"/>
      <c r="F11" s="86"/>
      <c r="G11" s="86"/>
      <c r="H11" s="87">
        <f t="shared" si="0"/>
        <v>1500000</v>
      </c>
    </row>
    <row r="12" spans="1:8" ht="21" customHeight="1">
      <c r="A12" s="88">
        <v>4</v>
      </c>
      <c r="B12" s="89" t="s">
        <v>321</v>
      </c>
      <c r="C12" s="90"/>
      <c r="D12" s="91"/>
      <c r="E12" s="91"/>
      <c r="F12" s="86"/>
      <c r="G12" s="86"/>
      <c r="H12" s="87">
        <f t="shared" si="0"/>
        <v>0</v>
      </c>
    </row>
    <row r="13" spans="1:8" ht="34.5" customHeight="1">
      <c r="A13" s="81" t="s">
        <v>4</v>
      </c>
      <c r="B13" s="82" t="s">
        <v>416</v>
      </c>
      <c r="C13" s="83">
        <v>3500000</v>
      </c>
      <c r="D13" s="84">
        <v>1000</v>
      </c>
      <c r="E13" s="84">
        <v>0</v>
      </c>
      <c r="F13" s="85">
        <v>0</v>
      </c>
      <c r="G13" s="86">
        <f>G8+G9</f>
        <v>-10640644</v>
      </c>
      <c r="H13" s="87">
        <f t="shared" si="0"/>
        <v>-7140644</v>
      </c>
    </row>
    <row r="14" spans="1:8" ht="21" customHeight="1">
      <c r="A14" s="88">
        <v>1</v>
      </c>
      <c r="B14" s="89" t="s">
        <v>63</v>
      </c>
      <c r="C14" s="96"/>
      <c r="D14" s="84"/>
      <c r="E14" s="84"/>
      <c r="F14" s="86"/>
      <c r="G14" s="94">
        <f>Pasivi!F41</f>
        <v>-11679245</v>
      </c>
      <c r="H14" s="87">
        <f t="shared" si="0"/>
        <v>-11679245</v>
      </c>
    </row>
    <row r="15" spans="1:8" ht="20.25" customHeight="1">
      <c r="A15" s="88">
        <v>2</v>
      </c>
      <c r="B15" s="89" t="s">
        <v>319</v>
      </c>
      <c r="C15" s="90"/>
      <c r="D15" s="91"/>
      <c r="E15" s="91"/>
      <c r="F15" s="86"/>
      <c r="G15" s="86"/>
      <c r="H15" s="87">
        <f t="shared" si="0"/>
        <v>0</v>
      </c>
    </row>
    <row r="16" spans="1:8" ht="25.5" customHeight="1">
      <c r="A16" s="88">
        <v>3</v>
      </c>
      <c r="B16" s="89" t="s">
        <v>322</v>
      </c>
      <c r="C16" s="83"/>
      <c r="D16" s="91"/>
      <c r="E16" s="91"/>
      <c r="F16" s="86"/>
      <c r="G16" s="86"/>
      <c r="H16" s="87"/>
    </row>
    <row r="17" spans="1:8" ht="21.75" customHeight="1">
      <c r="A17" s="88">
        <v>4</v>
      </c>
      <c r="B17" s="89" t="s">
        <v>323</v>
      </c>
      <c r="C17" s="97"/>
      <c r="D17" s="91"/>
      <c r="E17" s="91"/>
      <c r="F17" s="86"/>
      <c r="G17" s="86"/>
      <c r="H17" s="87">
        <f t="shared" si="0"/>
        <v>0</v>
      </c>
    </row>
    <row r="18" spans="1:8" ht="30" customHeight="1" thickBot="1">
      <c r="A18" s="98" t="s">
        <v>37</v>
      </c>
      <c r="B18" s="99" t="s">
        <v>483</v>
      </c>
      <c r="C18" s="100">
        <f>C13+C14+C15+C16+C17</f>
        <v>3500000</v>
      </c>
      <c r="D18" s="100">
        <f>D13+D14+D15+D16+D17</f>
        <v>1000</v>
      </c>
      <c r="E18" s="100">
        <f>E13+E14+E15+E16+E17</f>
        <v>0</v>
      </c>
      <c r="F18" s="100">
        <f>F13+F14+F15+F16+F17</f>
        <v>0</v>
      </c>
      <c r="G18" s="100">
        <f>G13+G14+G15+G16+G17</f>
        <v>-22319889</v>
      </c>
      <c r="H18" s="471">
        <f t="shared" si="0"/>
        <v>-18819889</v>
      </c>
    </row>
    <row r="19" spans="1:8" ht="24.75" customHeight="1" thickTop="1">
      <c r="A19" s="71"/>
      <c r="B19" s="71"/>
      <c r="C19" s="71"/>
      <c r="D19" s="71"/>
      <c r="E19" s="71"/>
      <c r="F19" s="71"/>
      <c r="G19" s="71"/>
      <c r="H19" s="470"/>
    </row>
    <row r="20" spans="1:8" ht="22.5" customHeight="1">
      <c r="A20" s="71"/>
      <c r="B20" s="101" t="s">
        <v>158</v>
      </c>
      <c r="C20" s="71"/>
      <c r="D20" s="71"/>
      <c r="E20" s="71"/>
      <c r="F20" s="648" t="s">
        <v>159</v>
      </c>
      <c r="G20" s="648"/>
      <c r="H20" s="71"/>
    </row>
    <row r="21" spans="1:8" ht="27.75" customHeight="1">
      <c r="A21" s="71"/>
      <c r="B21" s="101" t="s">
        <v>425</v>
      </c>
      <c r="C21" s="71"/>
      <c r="D21" s="71"/>
      <c r="E21" s="71"/>
      <c r="F21" s="648" t="s">
        <v>325</v>
      </c>
      <c r="G21" s="648"/>
      <c r="H21" s="71"/>
    </row>
  </sheetData>
  <sheetProtection/>
  <mergeCells count="4">
    <mergeCell ref="A1:E1"/>
    <mergeCell ref="A3:C3"/>
    <mergeCell ref="F20:G20"/>
    <mergeCell ref="F21:G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G28" sqref="A1:G28"/>
    </sheetView>
  </sheetViews>
  <sheetFormatPr defaultColWidth="9.140625" defaultRowHeight="12.75"/>
  <cols>
    <col min="1" max="1" width="11.7109375" style="191" customWidth="1"/>
    <col min="2" max="2" width="33.421875" style="191" customWidth="1"/>
    <col min="3" max="3" width="9.8515625" style="191" customWidth="1"/>
    <col min="4" max="4" width="12.00390625" style="191" customWidth="1"/>
    <col min="5" max="5" width="12.7109375" style="191" customWidth="1"/>
    <col min="6" max="6" width="16.140625" style="191" customWidth="1"/>
    <col min="7" max="7" width="20.28125" style="191" customWidth="1"/>
    <col min="8" max="8" width="16.57421875" style="191" customWidth="1"/>
    <col min="9" max="33" width="8.8515625" style="191" customWidth="1"/>
    <col min="34" max="16384" width="8.8515625" style="103" customWidth="1"/>
  </cols>
  <sheetData>
    <row r="1" spans="1:7" ht="15">
      <c r="A1" s="635" t="s">
        <v>486</v>
      </c>
      <c r="B1" s="635"/>
      <c r="C1" s="635"/>
      <c r="D1" s="635"/>
      <c r="E1" s="635"/>
      <c r="F1" s="635"/>
      <c r="G1" s="635"/>
    </row>
    <row r="3" spans="1:7" ht="18" customHeight="1">
      <c r="A3" s="649" t="s">
        <v>487</v>
      </c>
      <c r="B3" s="649"/>
      <c r="C3" s="649"/>
      <c r="D3" s="649"/>
      <c r="E3" s="649"/>
      <c r="F3" s="649"/>
      <c r="G3" s="649"/>
    </row>
    <row r="4" spans="1:7" ht="13.5">
      <c r="A4" s="305"/>
      <c r="B4" s="306"/>
      <c r="C4" s="306"/>
      <c r="D4" s="306"/>
      <c r="E4" s="306"/>
      <c r="F4" s="306"/>
      <c r="G4" s="306"/>
    </row>
    <row r="5" spans="1:7" ht="14.25" thickBot="1">
      <c r="A5" s="305"/>
      <c r="B5" s="306"/>
      <c r="C5" s="306"/>
      <c r="D5" s="306"/>
      <c r="E5" s="306"/>
      <c r="F5" s="306"/>
      <c r="G5" s="306"/>
    </row>
    <row r="6" spans="1:9" ht="27" thickBot="1" thickTop="1">
      <c r="A6" s="307"/>
      <c r="B6" s="308" t="s">
        <v>134</v>
      </c>
      <c r="C6" s="309" t="s">
        <v>24</v>
      </c>
      <c r="D6" s="309" t="s">
        <v>5</v>
      </c>
      <c r="E6" s="309" t="s">
        <v>83</v>
      </c>
      <c r="F6" s="309" t="s">
        <v>135</v>
      </c>
      <c r="G6" s="310" t="s">
        <v>136</v>
      </c>
      <c r="I6" s="334"/>
    </row>
    <row r="7" spans="1:7" ht="14.25" thickTop="1">
      <c r="A7" s="311"/>
      <c r="B7" s="312"/>
      <c r="C7" s="312"/>
      <c r="D7" s="312"/>
      <c r="E7" s="312"/>
      <c r="F7" s="312"/>
      <c r="G7" s="313"/>
    </row>
    <row r="8" spans="1:7" ht="13.5">
      <c r="A8" s="314" t="s">
        <v>126</v>
      </c>
      <c r="B8" s="315" t="s">
        <v>488</v>
      </c>
      <c r="C8" s="316"/>
      <c r="D8" s="317"/>
      <c r="E8" s="318"/>
      <c r="F8" s="318">
        <v>0</v>
      </c>
      <c r="G8" s="319">
        <f>SUM(C8:F8)</f>
        <v>0</v>
      </c>
    </row>
    <row r="9" spans="1:7" ht="13.5">
      <c r="A9" s="320"/>
      <c r="B9" s="321" t="s">
        <v>137</v>
      </c>
      <c r="C9" s="322">
        <v>0</v>
      </c>
      <c r="D9" s="322"/>
      <c r="E9" s="323">
        <f>Aktivi!F36</f>
        <v>14961944</v>
      </c>
      <c r="F9" s="323">
        <f>Aktivi!F37</f>
        <v>3374202</v>
      </c>
      <c r="G9" s="324">
        <f>SUM(C9:F9)</f>
        <v>18336146</v>
      </c>
    </row>
    <row r="10" spans="1:7" ht="13.5">
      <c r="A10" s="320"/>
      <c r="B10" s="321" t="s">
        <v>138</v>
      </c>
      <c r="C10" s="322">
        <v>0</v>
      </c>
      <c r="D10" s="322"/>
      <c r="E10" s="323"/>
      <c r="F10" s="323"/>
      <c r="G10" s="324">
        <f>SUM(C10:F10)</f>
        <v>0</v>
      </c>
    </row>
    <row r="11" spans="1:8" ht="13.5">
      <c r="A11" s="320"/>
      <c r="B11" s="325" t="s">
        <v>489</v>
      </c>
      <c r="C11" s="322">
        <f>C8+C9-C10</f>
        <v>0</v>
      </c>
      <c r="D11" s="322">
        <f>SUM(D8:D10)</f>
        <v>0</v>
      </c>
      <c r="E11" s="322">
        <f>SUM(E8:E10)</f>
        <v>14961944</v>
      </c>
      <c r="F11" s="322">
        <f>SUM(F8:F10)</f>
        <v>3374202</v>
      </c>
      <c r="G11" s="326">
        <f>SUM(G8:G10)</f>
        <v>18336146</v>
      </c>
      <c r="H11" s="192"/>
    </row>
    <row r="12" spans="1:7" ht="13.5">
      <c r="A12" s="327"/>
      <c r="B12" s="325"/>
      <c r="C12" s="325"/>
      <c r="D12" s="325"/>
      <c r="E12" s="325"/>
      <c r="F12" s="325"/>
      <c r="G12" s="328"/>
    </row>
    <row r="13" spans="1:7" ht="13.5">
      <c r="A13" s="320" t="s">
        <v>127</v>
      </c>
      <c r="B13" s="321" t="s">
        <v>490</v>
      </c>
      <c r="C13" s="322">
        <v>0</v>
      </c>
      <c r="D13" s="322"/>
      <c r="E13" s="322"/>
      <c r="F13" s="322">
        <v>0</v>
      </c>
      <c r="G13" s="324">
        <f>SUM(C13:F13)</f>
        <v>0</v>
      </c>
    </row>
    <row r="14" spans="1:7" ht="13.5">
      <c r="A14" s="327"/>
      <c r="B14" s="325" t="s">
        <v>139</v>
      </c>
      <c r="C14" s="329">
        <v>0</v>
      </c>
      <c r="D14" s="329">
        <v>0</v>
      </c>
      <c r="E14" s="329"/>
      <c r="F14" s="329">
        <v>0</v>
      </c>
      <c r="G14" s="324">
        <f>SUM(C14:F14)</f>
        <v>0</v>
      </c>
    </row>
    <row r="15" spans="1:7" ht="13.5">
      <c r="A15" s="320"/>
      <c r="B15" s="321" t="s">
        <v>140</v>
      </c>
      <c r="C15" s="322">
        <v>0</v>
      </c>
      <c r="D15" s="322"/>
      <c r="E15" s="322"/>
      <c r="F15" s="322"/>
      <c r="G15" s="324">
        <f>SUM(C15:F15)</f>
        <v>0</v>
      </c>
    </row>
    <row r="16" spans="1:7" ht="13.5">
      <c r="A16" s="320"/>
      <c r="B16" s="321" t="s">
        <v>491</v>
      </c>
      <c r="C16" s="322">
        <f>SUM(C13:C15)</f>
        <v>0</v>
      </c>
      <c r="D16" s="322"/>
      <c r="E16" s="322">
        <f>SUM(E13:E15)</f>
        <v>0</v>
      </c>
      <c r="F16" s="322">
        <f>SUM(F13:F15)</f>
        <v>0</v>
      </c>
      <c r="G16" s="326">
        <f>SUM(G13:G15)</f>
        <v>0</v>
      </c>
    </row>
    <row r="17" spans="1:7" ht="13.5">
      <c r="A17" s="320"/>
      <c r="B17" s="325"/>
      <c r="C17" s="322"/>
      <c r="D17" s="322"/>
      <c r="E17" s="323"/>
      <c r="F17" s="323"/>
      <c r="G17" s="324">
        <f>SUM(C17:F17)</f>
        <v>0</v>
      </c>
    </row>
    <row r="18" spans="1:7" ht="13.5">
      <c r="A18" s="320" t="s">
        <v>141</v>
      </c>
      <c r="B18" s="321" t="s">
        <v>492</v>
      </c>
      <c r="C18" s="322">
        <v>0</v>
      </c>
      <c r="D18" s="322">
        <v>0</v>
      </c>
      <c r="E18" s="323">
        <v>0</v>
      </c>
      <c r="F18" s="323">
        <v>0</v>
      </c>
      <c r="G18" s="324">
        <f>SUM(C18:F18)</f>
        <v>0</v>
      </c>
    </row>
    <row r="19" spans="1:7" ht="13.5">
      <c r="A19" s="320"/>
      <c r="B19" s="321" t="s">
        <v>137</v>
      </c>
      <c r="C19" s="322">
        <v>0</v>
      </c>
      <c r="D19" s="322">
        <v>0</v>
      </c>
      <c r="E19" s="323">
        <v>0</v>
      </c>
      <c r="F19" s="323">
        <v>0</v>
      </c>
      <c r="G19" s="324">
        <f>SUM(C19:F19)</f>
        <v>0</v>
      </c>
    </row>
    <row r="20" spans="1:7" ht="13.5">
      <c r="A20" s="320"/>
      <c r="B20" s="321" t="s">
        <v>138</v>
      </c>
      <c r="C20" s="322">
        <v>0</v>
      </c>
      <c r="D20" s="322">
        <v>0</v>
      </c>
      <c r="E20" s="323">
        <v>0</v>
      </c>
      <c r="F20" s="323">
        <v>0</v>
      </c>
      <c r="G20" s="324">
        <f>SUM(C20:F20)</f>
        <v>0</v>
      </c>
    </row>
    <row r="21" spans="1:7" ht="13.5">
      <c r="A21" s="320"/>
      <c r="B21" s="321" t="s">
        <v>493</v>
      </c>
      <c r="C21" s="322">
        <f>C18+C19-C20</f>
        <v>0</v>
      </c>
      <c r="D21" s="322">
        <f>D18+D19-D20</f>
        <v>0</v>
      </c>
      <c r="E21" s="322">
        <f>E18+E19-E20</f>
        <v>0</v>
      </c>
      <c r="F21" s="322">
        <f>F18+F19-F20</f>
        <v>0</v>
      </c>
      <c r="G21" s="326">
        <f>G18+G19-G20</f>
        <v>0</v>
      </c>
    </row>
    <row r="22" spans="1:7" ht="13.5">
      <c r="A22" s="327"/>
      <c r="B22" s="325"/>
      <c r="C22" s="325"/>
      <c r="D22" s="325"/>
      <c r="E22" s="325"/>
      <c r="F22" s="325"/>
      <c r="G22" s="328"/>
    </row>
    <row r="23" spans="1:7" ht="13.5">
      <c r="A23" s="320" t="s">
        <v>142</v>
      </c>
      <c r="B23" s="321" t="s">
        <v>494</v>
      </c>
      <c r="C23" s="323">
        <f>C8-C13-C18</f>
        <v>0</v>
      </c>
      <c r="D23" s="323">
        <f>D8-D13-D18</f>
        <v>0</v>
      </c>
      <c r="E23" s="323">
        <f>E8-E13-E18</f>
        <v>0</v>
      </c>
      <c r="F23" s="323">
        <f>F8-F13-F18</f>
        <v>0</v>
      </c>
      <c r="G23" s="324">
        <f>G8-G13-G18</f>
        <v>0</v>
      </c>
    </row>
    <row r="24" spans="1:7" ht="13.5">
      <c r="A24" s="320"/>
      <c r="B24" s="325"/>
      <c r="C24" s="322"/>
      <c r="D24" s="322"/>
      <c r="E24" s="323"/>
      <c r="F24" s="323"/>
      <c r="G24" s="324">
        <f>SUM(C24:F24)</f>
        <v>0</v>
      </c>
    </row>
    <row r="25" spans="1:7" ht="14.25" thickBot="1">
      <c r="A25" s="330"/>
      <c r="B25" s="331" t="s">
        <v>495</v>
      </c>
      <c r="C25" s="332">
        <f>C11-C16-C21</f>
        <v>0</v>
      </c>
      <c r="D25" s="332">
        <f>D11-D16-D21</f>
        <v>0</v>
      </c>
      <c r="E25" s="332">
        <f>E11-E16-E21</f>
        <v>14961944</v>
      </c>
      <c r="F25" s="332">
        <f>F11-F16-F21</f>
        <v>3374202</v>
      </c>
      <c r="G25" s="333">
        <f>G11-G16-G21</f>
        <v>18336146</v>
      </c>
    </row>
    <row r="26" ht="14.25" thickTop="1"/>
    <row r="27" spans="2:4" ht="19.5" customHeight="1">
      <c r="B27" s="210" t="s">
        <v>158</v>
      </c>
      <c r="C27" s="622" t="s">
        <v>159</v>
      </c>
      <c r="D27" s="622"/>
    </row>
    <row r="28" spans="2:4" ht="27" customHeight="1">
      <c r="B28" s="210" t="s">
        <v>425</v>
      </c>
      <c r="C28" s="622" t="s">
        <v>325</v>
      </c>
      <c r="D28" s="622"/>
    </row>
    <row r="29" ht="42.75" customHeight="1"/>
  </sheetData>
  <sheetProtection/>
  <mergeCells count="4">
    <mergeCell ref="A3:G3"/>
    <mergeCell ref="A1:G1"/>
    <mergeCell ref="C27:D27"/>
    <mergeCell ref="C28:D28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J29" sqref="A1:J29"/>
    </sheetView>
  </sheetViews>
  <sheetFormatPr defaultColWidth="9.140625" defaultRowHeight="12.75"/>
  <cols>
    <col min="1" max="1" width="5.421875" style="337" customWidth="1"/>
    <col min="2" max="5" width="8.8515625" style="337" customWidth="1"/>
    <col min="6" max="6" width="8.140625" style="337" customWidth="1"/>
    <col min="7" max="10" width="8.8515625" style="337" customWidth="1"/>
  </cols>
  <sheetData>
    <row r="1" spans="1:10" ht="26.25" customHeight="1">
      <c r="A1" s="335"/>
      <c r="B1" s="336" t="s">
        <v>328</v>
      </c>
      <c r="G1" s="335"/>
      <c r="H1" s="335"/>
      <c r="I1" s="335"/>
      <c r="J1" s="335"/>
    </row>
    <row r="2" spans="1:10" ht="21" customHeight="1">
      <c r="A2" s="335"/>
      <c r="B2" s="338" t="s">
        <v>329</v>
      </c>
      <c r="G2" s="335"/>
      <c r="H2" s="335"/>
      <c r="I2" s="335"/>
      <c r="J2" s="335"/>
    </row>
    <row r="3" spans="1:10" ht="12.75">
      <c r="A3" s="335"/>
      <c r="B3" s="140"/>
      <c r="C3" s="335"/>
      <c r="D3" s="335"/>
      <c r="E3" s="335"/>
      <c r="F3" s="335"/>
      <c r="G3" s="335"/>
      <c r="H3" s="335"/>
      <c r="I3" s="140" t="s">
        <v>286</v>
      </c>
      <c r="J3" s="335"/>
    </row>
    <row r="4" spans="1:10" ht="12.75">
      <c r="A4" s="335"/>
      <c r="B4" s="140"/>
      <c r="C4" s="335"/>
      <c r="D4" s="335"/>
      <c r="E4" s="335"/>
      <c r="F4" s="335"/>
      <c r="G4" s="335"/>
      <c r="H4" s="335"/>
      <c r="I4" s="335"/>
      <c r="J4" s="335"/>
    </row>
    <row r="5" spans="1:10" ht="18" customHeight="1" thickBot="1">
      <c r="A5" s="339"/>
      <c r="B5" s="339"/>
      <c r="C5" s="339"/>
      <c r="D5" s="339"/>
      <c r="E5" s="339"/>
      <c r="F5" s="339"/>
      <c r="G5" s="339"/>
      <c r="H5" s="339"/>
      <c r="I5" s="340"/>
      <c r="J5" s="341" t="s">
        <v>216</v>
      </c>
    </row>
    <row r="6" spans="1:10" ht="26.25" customHeight="1" thickTop="1">
      <c r="A6" s="650" t="s">
        <v>217</v>
      </c>
      <c r="B6" s="651"/>
      <c r="C6" s="651"/>
      <c r="D6" s="651"/>
      <c r="E6" s="651"/>
      <c r="F6" s="651"/>
      <c r="G6" s="651"/>
      <c r="H6" s="651"/>
      <c r="I6" s="651"/>
      <c r="J6" s="652"/>
    </row>
    <row r="7" spans="1:10" ht="36" customHeight="1" thickBot="1">
      <c r="A7" s="342"/>
      <c r="B7" s="653" t="s">
        <v>287</v>
      </c>
      <c r="C7" s="653"/>
      <c r="D7" s="653"/>
      <c r="E7" s="653"/>
      <c r="F7" s="654"/>
      <c r="G7" s="343" t="s">
        <v>219</v>
      </c>
      <c r="H7" s="343" t="s">
        <v>220</v>
      </c>
      <c r="I7" s="344" t="s">
        <v>496</v>
      </c>
      <c r="J7" s="345" t="s">
        <v>417</v>
      </c>
    </row>
    <row r="8" spans="1:10" ht="25.5" customHeight="1" thickTop="1">
      <c r="A8" s="346">
        <v>1</v>
      </c>
      <c r="B8" s="655" t="s">
        <v>288</v>
      </c>
      <c r="C8" s="656"/>
      <c r="D8" s="656"/>
      <c r="E8" s="656"/>
      <c r="F8" s="656"/>
      <c r="G8" s="347">
        <v>70</v>
      </c>
      <c r="H8" s="347">
        <v>11100</v>
      </c>
      <c r="I8" s="348">
        <v>0</v>
      </c>
      <c r="J8" s="349">
        <v>0</v>
      </c>
    </row>
    <row r="9" spans="1:10" ht="26.25">
      <c r="A9" s="350" t="s">
        <v>243</v>
      </c>
      <c r="B9" s="657" t="s">
        <v>289</v>
      </c>
      <c r="C9" s="657"/>
      <c r="D9" s="657"/>
      <c r="E9" s="657"/>
      <c r="F9" s="658"/>
      <c r="G9" s="351" t="s">
        <v>290</v>
      </c>
      <c r="H9" s="351">
        <v>11101</v>
      </c>
      <c r="I9" s="352">
        <v>0</v>
      </c>
      <c r="J9" s="353">
        <v>0</v>
      </c>
    </row>
    <row r="10" spans="1:10" ht="18" customHeight="1">
      <c r="A10" s="354" t="s">
        <v>226</v>
      </c>
      <c r="B10" s="657" t="s">
        <v>291</v>
      </c>
      <c r="C10" s="657"/>
      <c r="D10" s="657"/>
      <c r="E10" s="657"/>
      <c r="F10" s="658"/>
      <c r="G10" s="351">
        <v>704</v>
      </c>
      <c r="H10" s="351">
        <v>11102</v>
      </c>
      <c r="I10" s="352">
        <v>0</v>
      </c>
      <c r="J10" s="353">
        <v>0</v>
      </c>
    </row>
    <row r="11" spans="1:10" ht="17.25" customHeight="1">
      <c r="A11" s="354" t="s">
        <v>228</v>
      </c>
      <c r="B11" s="657" t="s">
        <v>292</v>
      </c>
      <c r="C11" s="657"/>
      <c r="D11" s="657"/>
      <c r="E11" s="657"/>
      <c r="F11" s="658"/>
      <c r="G11" s="355">
        <v>705</v>
      </c>
      <c r="H11" s="351">
        <v>11103</v>
      </c>
      <c r="I11" s="352">
        <v>0</v>
      </c>
      <c r="J11" s="353">
        <v>0</v>
      </c>
    </row>
    <row r="12" spans="1:10" ht="25.5" customHeight="1">
      <c r="A12" s="356">
        <v>2</v>
      </c>
      <c r="B12" s="659" t="s">
        <v>293</v>
      </c>
      <c r="C12" s="659"/>
      <c r="D12" s="659"/>
      <c r="E12" s="659"/>
      <c r="F12" s="660"/>
      <c r="G12" s="357">
        <v>708</v>
      </c>
      <c r="H12" s="358">
        <v>11104</v>
      </c>
      <c r="I12" s="352">
        <v>0</v>
      </c>
      <c r="J12" s="353">
        <v>0</v>
      </c>
    </row>
    <row r="13" spans="1:10" ht="16.5" customHeight="1">
      <c r="A13" s="359" t="s">
        <v>243</v>
      </c>
      <c r="B13" s="657" t="s">
        <v>294</v>
      </c>
      <c r="C13" s="657"/>
      <c r="D13" s="657"/>
      <c r="E13" s="657"/>
      <c r="F13" s="658"/>
      <c r="G13" s="351">
        <v>7081</v>
      </c>
      <c r="H13" s="360">
        <v>111041</v>
      </c>
      <c r="I13" s="352">
        <v>0</v>
      </c>
      <c r="J13" s="353">
        <v>0</v>
      </c>
    </row>
    <row r="14" spans="1:10" ht="16.5" customHeight="1">
      <c r="A14" s="359" t="s">
        <v>245</v>
      </c>
      <c r="B14" s="657" t="s">
        <v>295</v>
      </c>
      <c r="C14" s="657"/>
      <c r="D14" s="657"/>
      <c r="E14" s="657"/>
      <c r="F14" s="658"/>
      <c r="G14" s="351">
        <v>7082</v>
      </c>
      <c r="H14" s="360">
        <v>111042</v>
      </c>
      <c r="I14" s="352">
        <v>0</v>
      </c>
      <c r="J14" s="353">
        <v>0</v>
      </c>
    </row>
    <row r="15" spans="1:10" ht="15" customHeight="1">
      <c r="A15" s="359" t="s">
        <v>247</v>
      </c>
      <c r="B15" s="657" t="s">
        <v>296</v>
      </c>
      <c r="C15" s="657"/>
      <c r="D15" s="657"/>
      <c r="E15" s="657"/>
      <c r="F15" s="658"/>
      <c r="G15" s="351">
        <v>7083</v>
      </c>
      <c r="H15" s="360">
        <v>111043</v>
      </c>
      <c r="I15" s="352">
        <v>0</v>
      </c>
      <c r="J15" s="353">
        <v>0</v>
      </c>
    </row>
    <row r="16" spans="1:10" ht="30.75" customHeight="1">
      <c r="A16" s="361">
        <v>3</v>
      </c>
      <c r="B16" s="659" t="s">
        <v>297</v>
      </c>
      <c r="C16" s="659"/>
      <c r="D16" s="659"/>
      <c r="E16" s="659"/>
      <c r="F16" s="660"/>
      <c r="G16" s="357">
        <v>71</v>
      </c>
      <c r="H16" s="358">
        <v>11201</v>
      </c>
      <c r="I16" s="352">
        <v>0</v>
      </c>
      <c r="J16" s="353">
        <v>0</v>
      </c>
    </row>
    <row r="17" spans="1:10" ht="15" customHeight="1">
      <c r="A17" s="362"/>
      <c r="B17" s="661" t="s">
        <v>298</v>
      </c>
      <c r="C17" s="661"/>
      <c r="D17" s="661"/>
      <c r="E17" s="661"/>
      <c r="F17" s="662"/>
      <c r="G17" s="363"/>
      <c r="H17" s="351">
        <v>112011</v>
      </c>
      <c r="I17" s="352">
        <v>0</v>
      </c>
      <c r="J17" s="353">
        <v>0</v>
      </c>
    </row>
    <row r="18" spans="1:10" ht="15" customHeight="1">
      <c r="A18" s="362"/>
      <c r="B18" s="661" t="s">
        <v>299</v>
      </c>
      <c r="C18" s="661"/>
      <c r="D18" s="661"/>
      <c r="E18" s="661"/>
      <c r="F18" s="662"/>
      <c r="G18" s="363"/>
      <c r="H18" s="351">
        <v>112012</v>
      </c>
      <c r="I18" s="352">
        <v>0</v>
      </c>
      <c r="J18" s="353">
        <v>0</v>
      </c>
    </row>
    <row r="19" spans="1:10" ht="32.25" customHeight="1">
      <c r="A19" s="364">
        <v>4</v>
      </c>
      <c r="B19" s="659" t="s">
        <v>300</v>
      </c>
      <c r="C19" s="659"/>
      <c r="D19" s="659"/>
      <c r="E19" s="659"/>
      <c r="F19" s="660"/>
      <c r="G19" s="365">
        <v>72</v>
      </c>
      <c r="H19" s="366">
        <v>11300</v>
      </c>
      <c r="I19" s="352">
        <v>0</v>
      </c>
      <c r="J19" s="353">
        <v>0</v>
      </c>
    </row>
    <row r="20" spans="1:10" ht="18" customHeight="1">
      <c r="A20" s="354"/>
      <c r="B20" s="665" t="s">
        <v>301</v>
      </c>
      <c r="C20" s="666"/>
      <c r="D20" s="666"/>
      <c r="E20" s="666"/>
      <c r="F20" s="666"/>
      <c r="G20" s="367"/>
      <c r="H20" s="368">
        <v>11301</v>
      </c>
      <c r="I20" s="352">
        <v>0</v>
      </c>
      <c r="J20" s="353">
        <v>0</v>
      </c>
    </row>
    <row r="21" spans="1:10" ht="27" customHeight="1">
      <c r="A21" s="346">
        <v>5</v>
      </c>
      <c r="B21" s="660" t="s">
        <v>302</v>
      </c>
      <c r="C21" s="667"/>
      <c r="D21" s="667"/>
      <c r="E21" s="667"/>
      <c r="F21" s="667"/>
      <c r="G21" s="369">
        <v>73</v>
      </c>
      <c r="H21" s="369">
        <v>11400</v>
      </c>
      <c r="I21" s="352">
        <v>0</v>
      </c>
      <c r="J21" s="353">
        <v>0</v>
      </c>
    </row>
    <row r="22" spans="1:10" ht="26.25" customHeight="1">
      <c r="A22" s="370">
        <v>6</v>
      </c>
      <c r="B22" s="660" t="s">
        <v>303</v>
      </c>
      <c r="C22" s="667"/>
      <c r="D22" s="667"/>
      <c r="E22" s="667"/>
      <c r="F22" s="667"/>
      <c r="G22" s="369">
        <v>75</v>
      </c>
      <c r="H22" s="347">
        <v>11500</v>
      </c>
      <c r="I22" s="352">
        <v>0</v>
      </c>
      <c r="J22" s="353">
        <v>0</v>
      </c>
    </row>
    <row r="23" spans="1:10" ht="24" customHeight="1">
      <c r="A23" s="346">
        <v>7</v>
      </c>
      <c r="B23" s="659" t="s">
        <v>304</v>
      </c>
      <c r="C23" s="659"/>
      <c r="D23" s="659"/>
      <c r="E23" s="659"/>
      <c r="F23" s="660"/>
      <c r="G23" s="357">
        <v>77</v>
      </c>
      <c r="H23" s="357">
        <v>11600</v>
      </c>
      <c r="I23" s="352">
        <v>0</v>
      </c>
      <c r="J23" s="353">
        <v>0</v>
      </c>
    </row>
    <row r="24" spans="1:11" ht="27" customHeight="1" thickBot="1">
      <c r="A24" s="342" t="s">
        <v>305</v>
      </c>
      <c r="B24" s="664" t="s">
        <v>306</v>
      </c>
      <c r="C24" s="664"/>
      <c r="D24" s="664"/>
      <c r="E24" s="664"/>
      <c r="F24" s="664"/>
      <c r="G24" s="371"/>
      <c r="H24" s="371">
        <v>11800</v>
      </c>
      <c r="I24" s="372">
        <v>0</v>
      </c>
      <c r="J24" s="373">
        <v>0</v>
      </c>
      <c r="K24" s="2"/>
    </row>
    <row r="25" spans="1:10" ht="13.5" thickTop="1">
      <c r="A25" s="374"/>
      <c r="B25" s="375"/>
      <c r="C25" s="375"/>
      <c r="D25" s="375"/>
      <c r="E25" s="375"/>
      <c r="F25" s="375"/>
      <c r="G25" s="375"/>
      <c r="H25" s="375"/>
      <c r="I25" s="376"/>
      <c r="J25" s="376"/>
    </row>
    <row r="26" spans="1:10" ht="12.75">
      <c r="A26" s="377"/>
      <c r="B26" s="377"/>
      <c r="C26" s="377"/>
      <c r="D26" s="377"/>
      <c r="E26" s="377"/>
      <c r="F26" s="377"/>
      <c r="I26" s="376"/>
      <c r="J26" s="376"/>
    </row>
    <row r="27" spans="1:10" ht="12.75">
      <c r="A27" s="374"/>
      <c r="B27" s="375"/>
      <c r="C27" s="375"/>
      <c r="D27" s="375"/>
      <c r="E27" s="375"/>
      <c r="F27" s="375"/>
      <c r="G27" s="375"/>
      <c r="H27" s="375"/>
      <c r="I27" s="376"/>
      <c r="J27" s="376"/>
    </row>
    <row r="28" spans="1:8" ht="12.75">
      <c r="A28" s="374"/>
      <c r="B28" s="375"/>
      <c r="C28" s="376" t="s">
        <v>214</v>
      </c>
      <c r="D28" s="376"/>
      <c r="G28" s="663" t="s">
        <v>159</v>
      </c>
      <c r="H28" s="663"/>
    </row>
    <row r="29" spans="1:8" ht="27" customHeight="1">
      <c r="A29" s="374"/>
      <c r="B29" s="375"/>
      <c r="C29" s="376" t="s">
        <v>425</v>
      </c>
      <c r="D29" s="376"/>
      <c r="G29" s="663" t="s">
        <v>325</v>
      </c>
      <c r="H29" s="663"/>
    </row>
    <row r="32" ht="81" customHeight="1"/>
    <row r="33" ht="33.75" customHeight="1"/>
  </sheetData>
  <sheetProtection/>
  <mergeCells count="21">
    <mergeCell ref="G28:H28"/>
    <mergeCell ref="G29:H29"/>
    <mergeCell ref="B24:F24"/>
    <mergeCell ref="B18:F18"/>
    <mergeCell ref="B19:F19"/>
    <mergeCell ref="B20:F20"/>
    <mergeCell ref="B21:F21"/>
    <mergeCell ref="B22:F22"/>
    <mergeCell ref="B23:F23"/>
    <mergeCell ref="B16:F16"/>
    <mergeCell ref="B17:F17"/>
    <mergeCell ref="B10:F10"/>
    <mergeCell ref="B11:F11"/>
    <mergeCell ref="B12:F12"/>
    <mergeCell ref="B13:F13"/>
    <mergeCell ref="A6:J6"/>
    <mergeCell ref="B7:F7"/>
    <mergeCell ref="B8:F8"/>
    <mergeCell ref="B9:F9"/>
    <mergeCell ref="B14:F14"/>
    <mergeCell ref="B15:F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Financa</cp:lastModifiedBy>
  <cp:lastPrinted>2014-07-10T13:35:15Z</cp:lastPrinted>
  <dcterms:created xsi:type="dcterms:W3CDTF">2002-02-16T18:16:52Z</dcterms:created>
  <dcterms:modified xsi:type="dcterms:W3CDTF">2014-07-14T07:08:54Z</dcterms:modified>
  <cp:category/>
  <cp:version/>
  <cp:contentType/>
  <cp:contentStatus/>
</cp:coreProperties>
</file>