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  <sheet name="AKTIVET" sheetId="2" r:id="rId2"/>
    <sheet name="DETYRIMET" sheetId="3" r:id="rId3"/>
    <sheet name="PASH" sheetId="4" r:id="rId4"/>
    <sheet name="PFMin" sheetId="5" r:id="rId5"/>
    <sheet name="Pasqyra e kapitalit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<sst xmlns="http://schemas.openxmlformats.org/spreadsheetml/2006/main" count="288" uniqueCount="219">
  <si>
    <t>Nr.</t>
  </si>
  <si>
    <t>Pershkrimi I Elementeve</t>
  </si>
  <si>
    <t>Referencat</t>
  </si>
  <si>
    <t>Nr.llog</t>
  </si>
  <si>
    <t>Viti</t>
  </si>
  <si>
    <t>Shitjet neto</t>
  </si>
  <si>
    <t>shfrytezimit</t>
  </si>
  <si>
    <t>gatshme dhe prodhimit ne proçes</t>
  </si>
  <si>
    <t>Kosto e punes</t>
  </si>
  <si>
    <t>pjesmarrjet</t>
  </si>
  <si>
    <t>Te ardhurat dhe shpenzimet financiare</t>
  </si>
  <si>
    <t xml:space="preserve">Te ardhurat dhe shpenzimet financiare nga </t>
  </si>
  <si>
    <t>investime te tjera financiare afatgjata</t>
  </si>
  <si>
    <t>Te ardhura dhe shpenzime nga interesat</t>
  </si>
  <si>
    <t>Fitimet (humbjet) nga kursi I kembimit</t>
  </si>
  <si>
    <t>Totali I te ardhurave dhe shpenzimeve</t>
  </si>
  <si>
    <t>finaciare (12.1 +/-12.2+/-12.3+/-12.4)</t>
  </si>
  <si>
    <t>Fitimi (humbja) para tatimit (9+/-13)</t>
  </si>
  <si>
    <t>Shpenzimet e tatimit mbi fitimin</t>
  </si>
  <si>
    <t>Fitimi (humbja) neto e vitit finaciar</t>
  </si>
  <si>
    <t>(14-15)</t>
  </si>
  <si>
    <t>Elementet e pasqyrave te konsoliduara</t>
  </si>
  <si>
    <t>Te dhena identifikuese</t>
  </si>
  <si>
    <t>Te dhena te tjera</t>
  </si>
  <si>
    <t>Shenime</t>
  </si>
  <si>
    <t>AKTIVET</t>
  </si>
  <si>
    <t>I</t>
  </si>
  <si>
    <t>AKTIVET AFATSHKURTRA</t>
  </si>
  <si>
    <t>Aktive monetare</t>
  </si>
  <si>
    <t>(i)</t>
  </si>
  <si>
    <t>(ii)</t>
  </si>
  <si>
    <t>Derivative dhe aktive te mbajtura per tregtim</t>
  </si>
  <si>
    <t>- Derivativet</t>
  </si>
  <si>
    <t>- Aktivet e mbajtura per tregtim</t>
  </si>
  <si>
    <t>Totali 2</t>
  </si>
  <si>
    <t>Aktive te tjera financiare afatshkurtra</t>
  </si>
  <si>
    <t>(iii)</t>
  </si>
  <si>
    <t>(iv)</t>
  </si>
  <si>
    <t>Llogari /Kerkesa te tjera te arketueshme</t>
  </si>
  <si>
    <t>Investime te tjera finaciare</t>
  </si>
  <si>
    <t>Totali 3</t>
  </si>
  <si>
    <t>Inventari</t>
  </si>
  <si>
    <t>(v)</t>
  </si>
  <si>
    <t>Prodhim ne proçes</t>
  </si>
  <si>
    <t>Produkte te gatshme</t>
  </si>
  <si>
    <t>Mallra per rishitje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</si>
  <si>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</si>
  <si>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</si>
  <si>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</si>
  <si>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</si>
  <si>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</si>
  <si>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</si>
  <si>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</si>
  <si>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</si>
  <si>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Pjesmarrje te tjera ne njesi te kontrolluara</t>
  </si>
  <si>
    <t>(vetem PF)</t>
  </si>
  <si>
    <t>Aksione dhe investime te tjera ne pjesmarrje</t>
  </si>
  <si>
    <t>Aksione dhe letra te tjera me vlere</t>
  </si>
  <si>
    <t>Llogari/ Kerkesa te arketueshme afatgjata</t>
  </si>
  <si>
    <t>Totali 1.</t>
  </si>
  <si>
    <t>Aktive afatgjata materiale</t>
  </si>
  <si>
    <t>Toka</t>
  </si>
  <si>
    <t>Ndertesa</t>
  </si>
  <si>
    <t>Makineri dhe pajisje</t>
  </si>
  <si>
    <t>Aktive te tjera afatgjata materiale (me vl.kontabel)</t>
  </si>
  <si>
    <t>Totali 2.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</si>
  <si>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</si>
  <si>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</si>
  <si>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</si>
  <si>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</si>
  <si>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</si>
  <si>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</si>
  <si>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</si>
  <si>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(II)</t>
  </si>
  <si>
    <t>DETYRIMET DHE KAPITALI</t>
  </si>
  <si>
    <t>DETYRIMET AFATSHKURTRA</t>
  </si>
  <si>
    <t>Derivativet</t>
  </si>
  <si>
    <t>Huamarrjet</t>
  </si>
  <si>
    <t>Huat dhe obligacionet afatshkurtra</t>
  </si>
  <si>
    <t>Kthimet/ ripagesat e huave afatgjata</t>
  </si>
  <si>
    <t>Bono te konvertueshme</t>
  </si>
  <si>
    <t>Huat dhe parapagimet</t>
  </si>
  <si>
    <t>Te pagueshme ndaj punonjesve</t>
  </si>
  <si>
    <t>Hua te tjera</t>
  </si>
  <si>
    <t>Parapagimet e arketuara</t>
  </si>
  <si>
    <t>Grantet dhe te ardhurat e shtyra</t>
  </si>
  <si>
    <t>Provizionet afatshkurtra</t>
  </si>
  <si>
    <t>TOTALI I DETYR.AFATSHKURTRA (I)</t>
  </si>
  <si>
    <t>DETYRIMET AFATGJATA</t>
  </si>
  <si>
    <t>Huate afatgjata</t>
  </si>
  <si>
    <t>Hua, bono dhe detyrime nga qiraja financiare</t>
  </si>
  <si>
    <t>Bonot e konvertueshme</t>
  </si>
  <si>
    <t>Huamarrje te tjera afatgjata</t>
  </si>
  <si>
    <t>Provizionet afatgjata</t>
  </si>
  <si>
    <t>III</t>
  </si>
  <si>
    <t>KAPITALI</t>
  </si>
  <si>
    <t>Aksionet e pakices(perdoret vetem ne pasyrat</t>
  </si>
  <si>
    <t>finaciare te konsoliduara)</t>
  </si>
  <si>
    <t>Kapitali qe I perket aksionareve te shoqerise meme</t>
  </si>
  <si>
    <t>(perdoret vetem ne PF te konsoliduara)</t>
  </si>
  <si>
    <t>Kapitali aksionar</t>
  </si>
  <si>
    <t>Primi I aksionit</t>
  </si>
  <si>
    <t>Njesite ose aksionet e thesarit (negative)</t>
  </si>
  <si>
    <t>Rezervat statusore</t>
  </si>
  <si>
    <t>Rezervat ligjore</t>
  </si>
  <si>
    <t>Rezervat e tjera</t>
  </si>
  <si>
    <t>Fitimet e pashperndara</t>
  </si>
  <si>
    <t>Fitimi (humbja) e vitit finaciar</t>
  </si>
  <si>
    <t>Te ardhurat dhe shpenzimet financiare nga</t>
  </si>
  <si>
    <t>njesite e kontrolluara</t>
  </si>
  <si>
    <t xml:space="preserve">Fitimi apo (humbja) nga veprimtaria </t>
  </si>
  <si>
    <t>Totali I shpenzimeve (shuma 4 - 7)</t>
  </si>
  <si>
    <t xml:space="preserve">Shpenzime te tjera </t>
  </si>
  <si>
    <t>Amortizime dhe zhvleresime</t>
  </si>
  <si>
    <t xml:space="preserve">-shpenzimet per sigurimet shoqerore dhe </t>
  </si>
  <si>
    <t>shendetesore</t>
  </si>
  <si>
    <t>-pagat e personelit</t>
  </si>
  <si>
    <t xml:space="preserve">Ndryshimet ne inventarin e produktetve te </t>
  </si>
  <si>
    <t xml:space="preserve">Te ardhura te tjera nga veprimtarite e </t>
  </si>
  <si>
    <t>Fluksi monetar nga veprimtarite e shfrytezimit</t>
  </si>
  <si>
    <t>Fluksi monetar nga veprimtarite investuese</t>
  </si>
  <si>
    <t>Blerjet e aktiveve afatgjata materiale</t>
  </si>
  <si>
    <t>Interesi I arketuar</t>
  </si>
  <si>
    <t>Dividentet e arketuar</t>
  </si>
  <si>
    <t>MM neto te perdorura ne veprimtarite investuese</t>
  </si>
  <si>
    <t>Fluksi monetar nga aktivitetet financiare</t>
  </si>
  <si>
    <t>Te ardhurat nga ememtimi I kapitalit aksionar</t>
  </si>
  <si>
    <t>Pagesat e e detyrimeve te qirase financiare</t>
  </si>
  <si>
    <t>Dividende te paguar</t>
  </si>
  <si>
    <t>MM neto e perdorur ne veprimtarite financiare</t>
  </si>
  <si>
    <t>Mjetet monetare ne fillim te periudhes kontabel</t>
  </si>
  <si>
    <t>Mjetet monetare ne fund te periudhes kontabel</t>
  </si>
  <si>
    <t>Rritja/renia neto e mjeteve monetare</t>
  </si>
  <si>
    <t>Te ardhura nga huamarrje afatgjata</t>
  </si>
  <si>
    <t>Pasqyra e fluksit monetar - Metoda indirekte</t>
  </si>
  <si>
    <t>Fitimi para tatimit</t>
  </si>
  <si>
    <t>Rregullime per:</t>
  </si>
  <si>
    <t xml:space="preserve">               Amortizimin</t>
  </si>
  <si>
    <t xml:space="preserve">               Humbje nga kembimet valutore</t>
  </si>
  <si>
    <t xml:space="preserve">              Te ardhura nga investimet</t>
  </si>
  <si>
    <t xml:space="preserve">              Shpenzime per interesea</t>
  </si>
  <si>
    <t>aktiviteti, si dhe kerkesave te arketueshme te tjera</t>
  </si>
  <si>
    <t>Rritje/renie ne tepricen e kerkesave te arketueshme nga</t>
  </si>
  <si>
    <t>Rritje/renie ne tepricen e inventarit</t>
  </si>
  <si>
    <t>Rritje/renie ne tepricen e detyrimeve, per tu paguar nga</t>
  </si>
  <si>
    <t>aktiviteti</t>
  </si>
  <si>
    <t>MM te perfituara nga aktivitetet</t>
  </si>
  <si>
    <t>Tatim mbi fitimin I paguar</t>
  </si>
  <si>
    <t>MM neto nga aktivitetetet e shfrytezimit</t>
  </si>
  <si>
    <t>Dividentet e paguar</t>
  </si>
  <si>
    <t>Fitimi neto per periudhen kontabel</t>
  </si>
  <si>
    <t xml:space="preserve">           PASQYRAT FINACIARE</t>
  </si>
  <si>
    <t xml:space="preserve">              (Mbeshtetur ne Ligjinnr.9228, date 29.04.2004 "Per Kontabilitetin dhe Pasqyrat</t>
  </si>
  <si>
    <t xml:space="preserve">            Finaciare", te ndryshuar, dhe ne Standartet Kombetare te Kontabilitetit  -  SKK 2)</t>
  </si>
  <si>
    <t>Rrumbullakimi</t>
  </si>
  <si>
    <t>Periudha Kontabel</t>
  </si>
  <si>
    <t>-  Data e krijimit   20.12.2001</t>
  </si>
  <si>
    <t>-  Nr.Regj Tregt    3709315</t>
  </si>
  <si>
    <t>kryesore (1+2+/-3-8)</t>
  </si>
  <si>
    <r>
      <t xml:space="preserve">   NIPT  </t>
    </r>
    <r>
      <rPr>
        <b/>
        <sz val="12"/>
        <rFont val="Arial"/>
        <family val="2"/>
      </rPr>
      <t xml:space="preserve"> K 21308001 C</t>
    </r>
  </si>
  <si>
    <t>Te pagueshme ndaj furnitoreve</t>
  </si>
  <si>
    <t>Primi aksionit</t>
  </si>
  <si>
    <t>Rezerva stat.ligjore</t>
  </si>
  <si>
    <t>Fitimi USHTRIMIT</t>
  </si>
  <si>
    <t>TOTALI</t>
  </si>
  <si>
    <t>A</t>
  </si>
  <si>
    <t>Efekti ndryshimeve ne politikat kontabel</t>
  </si>
  <si>
    <t>B</t>
  </si>
  <si>
    <t>Pozicioni i rregulluar</t>
  </si>
  <si>
    <t>Rritja rezerves kapitalit</t>
  </si>
  <si>
    <t>Emetimi aksioneve</t>
  </si>
  <si>
    <t>Emetimi kapitali aksionar</t>
  </si>
  <si>
    <t>Aksione te thesari te riblera</t>
  </si>
  <si>
    <t>Pozicioni me 31 dhjetor 2008</t>
  </si>
  <si>
    <t>Detyrime tatimore (tvsh+tap-i)</t>
  </si>
  <si>
    <t xml:space="preserve">Detyrime te tjera </t>
  </si>
  <si>
    <t>Mallra dhe materialet e konsumuara</t>
  </si>
  <si>
    <t>(iiii)</t>
  </si>
  <si>
    <t xml:space="preserve"> </t>
  </si>
  <si>
    <r>
      <t>Pasqyra finaciare               -</t>
    </r>
    <r>
      <rPr>
        <b/>
        <sz val="12"/>
        <rFont val="Arial"/>
        <family val="2"/>
      </rPr>
      <t>Individuale</t>
    </r>
  </si>
  <si>
    <t xml:space="preserve">                                                         BILANCI</t>
  </si>
  <si>
    <t>Fusha e veprimtarise    Import-Export, Tregti  me shumice</t>
  </si>
  <si>
    <t xml:space="preserve">                                 dhe pakice artikuj te ndryshem</t>
  </si>
  <si>
    <t xml:space="preserve">                  Administratori</t>
  </si>
  <si>
    <t>Mallra te pamberritura</t>
  </si>
  <si>
    <t>-  Adresa      Godina prane Ish Stacionit te trenit</t>
  </si>
  <si>
    <t xml:space="preserve">                    Kashar</t>
  </si>
  <si>
    <t xml:space="preserve">                    Tirane</t>
  </si>
  <si>
    <t>Blerta Zenelaj</t>
  </si>
  <si>
    <t xml:space="preserve">   Hartuesi</t>
  </si>
  <si>
    <t xml:space="preserve">Te drejta ndaj organeve tatimore, doganore </t>
  </si>
  <si>
    <t>Llogari /Kerkesa te arketueshme/Kliente</t>
  </si>
  <si>
    <t>Lendet e para (mat.te para dhe ndihmese)</t>
  </si>
  <si>
    <t xml:space="preserve">                    Agim ZEQO</t>
  </si>
  <si>
    <t>TOTALI I DETYRIMEVE</t>
  </si>
  <si>
    <t>TOTALI I DETYR.AFATGJATA (II)</t>
  </si>
  <si>
    <t>TOTALI I KAPITALIT (III)</t>
  </si>
  <si>
    <t>TOTALI I AKTIVEVE (I + II)</t>
  </si>
  <si>
    <t>TOTALI I DETYRIMEVE DHE KAPITALIT (I+II+III)</t>
  </si>
  <si>
    <t>(ii*)</t>
  </si>
  <si>
    <t>Detyrime ndaj sigurimeve shoqerore dhe shend.</t>
  </si>
  <si>
    <t xml:space="preserve">              A- PASQYRA E TE ARDHURAVE DHE SHPENZIMEVE</t>
  </si>
  <si>
    <t xml:space="preserve">             ( Bazuar ne klasifikimin e Shpenzimeve sipas Natyres)</t>
  </si>
  <si>
    <t>Blerje aksionesh dhe letra te tjera me vlere</t>
  </si>
  <si>
    <t xml:space="preserve">                    Administratori</t>
  </si>
  <si>
    <t xml:space="preserve">                      Agim ZEQO</t>
  </si>
  <si>
    <t>Pozicioni me 31 dhjetor 2009</t>
  </si>
  <si>
    <t>Rezerva te tjera</t>
  </si>
  <si>
    <r>
      <t xml:space="preserve">   Emri  </t>
    </r>
    <r>
      <rPr>
        <sz val="16"/>
        <rFont val="Arial"/>
        <family val="2"/>
      </rPr>
      <t xml:space="preserve"> </t>
    </r>
    <r>
      <rPr>
        <b/>
        <sz val="12"/>
        <rFont val="Arial"/>
        <family val="2"/>
      </rPr>
      <t>Albanian Distribution &amp;Development Shpk</t>
    </r>
  </si>
  <si>
    <t xml:space="preserve">          Nga 01.01.2010 - 31.12.2010</t>
  </si>
  <si>
    <t>Data e plotesimit te PF    17.03.2011</t>
  </si>
  <si>
    <t>Shoqeria   ALBANIAN DISTRIBUTION &amp; DEVELOPMENT Shpk</t>
  </si>
  <si>
    <t>Pasqyra  e  Ndryshimeve  ne  Kapital  2010</t>
  </si>
  <si>
    <t>Pozicioni me 31 dhjetor 2010</t>
  </si>
  <si>
    <r>
      <t xml:space="preserve">Monedha                             </t>
    </r>
    <r>
      <rPr>
        <b/>
        <sz val="10"/>
        <rFont val="Arial"/>
        <family val="2"/>
      </rPr>
      <t>LEKE</t>
    </r>
  </si>
  <si>
    <t>Te ardhura nga shitja e aksioneve</t>
  </si>
  <si>
    <t>Vlera kontabele e aksioneve te shitura</t>
  </si>
  <si>
    <t xml:space="preserve">               PASQYRA E FLUKSIT MONETAR 2010 - METODA INDIREKTE</t>
  </si>
  <si>
    <t>Te ardhura te tjera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</si>
</sst>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_(* #,##0_);_(* \(#,##0\);_(* &quot;-&quot;??_);_(@_)"/>
    <numFmt numFmtId="182" formatCode="#,##0_);\-#,##0"/>
    <numFmt numFmtId="183" formatCode="0.000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#,##0\ &quot;LEKE&quot;;\-#,##0\ &quot;LEKE&quot;"/>
    <numFmt numFmtId="197" formatCode="#,##0\ &quot;LEKE&quot;;[Red]\-#,##0\ &quot;LEKE&quot;"/>
    <numFmt numFmtId="198" formatCode="#,##0.00\ &quot;LEKE&quot;;\-#,##0.00\ &quot;LEKE&quot;"/>
    <numFmt numFmtId="199" formatCode="#,##0.00\ &quot;LEKE&quot;;[Red]\-#,##0.00\ &quot;LEKE&quot;"/>
    <numFmt numFmtId="200" formatCode="_-* #,##0\ &quot;LEKE&quot;_-;\-* #,##0\ &quot;LEKE&quot;_-;_-* &quot;-&quot;\ &quot;LEKE&quot;_-;_-@_-"/>
    <numFmt numFmtId="201" formatCode="_-* #,##0\ _L_E_K_E_-;\-* #,##0\ _L_E_K_E_-;_-* &quot;-&quot;\ _L_E_K_E_-;_-@_-"/>
    <numFmt numFmtId="202" formatCode="_-* #,##0.00\ &quot;LEKE&quot;_-;\-* #,##0.00\ &quot;LEKE&quot;_-;_-* &quot;-&quot;??\ &quot;LEKE&quot;_-;_-@_-"/>
    <numFmt numFmtId="203" formatCode="_-* #,##0.00\ _L_E_K_E_-;\-* #,##0.00\ _L_E_K_E_-;_-* &quot;-&quot;??\ _L_E_K_E_-;_-@_-"/>
    <numFmt numFmtId="204" formatCode="#,##0.0"/>
    <numFmt numFmtId="205" formatCode="mm/dd/yy"/>
    <numFmt numFmtId="206" formatCode="0.0"/>
    <numFmt numFmtId="207" formatCode="_-* #,##0.0_-;\-* #,##0.0_-;_-* &quot;-&quot;??_-;_-@_-"/>
    <numFmt numFmtId="208" formatCode="_-* #,##0_-;\-* #,##0_-;_-* &quot;-&quot;??_-;_-@_-"/>
    <numFmt numFmtId="209" formatCode="0.00_);\(0.00\)"/>
    <numFmt numFmtId="210" formatCode="0_);\(0\)"/>
    <numFmt numFmtId="211" formatCode="#,##0.0_);\(#,##0.0\)"/>
    <numFmt numFmtId="212" formatCode="0.000%"/>
    <numFmt numFmtId="213" formatCode="0.0000"/>
    <numFmt numFmtId="214" formatCode="0.00000"/>
    <numFmt numFmtId="215" formatCode="#,##0;[Red]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62"/>
      </left>
      <right style="double"/>
      <top style="double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9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85" applyFont="1" applyAlignment="1">
      <alignment horizontal="center"/>
      <protection/>
    </xf>
    <xf numFmtId="0" fontId="9" fillId="0" borderId="0" xfId="85">
      <alignment/>
      <protection/>
    </xf>
    <xf numFmtId="0" fontId="30" fillId="0" borderId="0" xfId="85" applyFont="1">
      <alignment/>
      <protection/>
    </xf>
    <xf numFmtId="0" fontId="8" fillId="0" borderId="0" xfId="85" applyFont="1" applyAlignment="1">
      <alignment horizontal="center"/>
      <protection/>
    </xf>
    <xf numFmtId="0" fontId="31" fillId="4" borderId="10" xfId="85" applyFont="1" applyFill="1" applyBorder="1" applyAlignment="1">
      <alignment horizontal="center" vertical="center" wrapText="1"/>
      <protection/>
    </xf>
    <xf numFmtId="0" fontId="32" fillId="4" borderId="10" xfId="85" applyFont="1" applyFill="1" applyBorder="1" applyAlignment="1">
      <alignment horizontal="center" vertical="center" wrapText="1"/>
      <protection/>
    </xf>
    <xf numFmtId="0" fontId="33" fillId="0" borderId="11" xfId="85" applyFont="1" applyBorder="1" applyAlignment="1">
      <alignment horizontal="center" vertical="center"/>
      <protection/>
    </xf>
    <xf numFmtId="0" fontId="33" fillId="0" borderId="12" xfId="85" applyFont="1" applyBorder="1" applyAlignment="1">
      <alignment vertical="center"/>
      <protection/>
    </xf>
    <xf numFmtId="3" fontId="8" fillId="0" borderId="13" xfId="85" applyNumberFormat="1" applyFont="1" applyBorder="1" applyAlignment="1">
      <alignment vertical="center"/>
      <protection/>
    </xf>
    <xf numFmtId="3" fontId="8" fillId="0" borderId="14" xfId="85" applyNumberFormat="1" applyFont="1" applyBorder="1" applyAlignment="1">
      <alignment vertical="center"/>
      <protection/>
    </xf>
    <xf numFmtId="0" fontId="8" fillId="0" borderId="11" xfId="85" applyFont="1" applyBorder="1" applyAlignment="1">
      <alignment horizontal="center" vertical="center"/>
      <protection/>
    </xf>
    <xf numFmtId="0" fontId="8" fillId="0" borderId="12" xfId="85" applyFont="1" applyBorder="1" applyAlignment="1">
      <alignment vertical="center"/>
      <protection/>
    </xf>
    <xf numFmtId="0" fontId="8" fillId="0" borderId="15" xfId="85" applyFont="1" applyBorder="1" applyAlignment="1">
      <alignment horizontal="center" vertical="center"/>
      <protection/>
    </xf>
    <xf numFmtId="0" fontId="8" fillId="0" borderId="16" xfId="85" applyFont="1" applyBorder="1" applyAlignment="1">
      <alignment vertical="center"/>
      <protection/>
    </xf>
    <xf numFmtId="3" fontId="8" fillId="0" borderId="17" xfId="85" applyNumberFormat="1" applyFont="1" applyBorder="1" applyAlignment="1">
      <alignment vertical="center"/>
      <protection/>
    </xf>
    <xf numFmtId="3" fontId="8" fillId="0" borderId="18" xfId="85" applyNumberFormat="1" applyFont="1" applyBorder="1" applyAlignment="1">
      <alignment vertical="center"/>
      <protection/>
    </xf>
    <xf numFmtId="3" fontId="32" fillId="4" borderId="10" xfId="85" applyNumberFormat="1" applyFont="1" applyFill="1" applyBorder="1" applyAlignment="1">
      <alignment horizontal="center" vertical="center" wrapText="1"/>
      <protection/>
    </xf>
    <xf numFmtId="3" fontId="32" fillId="4" borderId="19" xfId="85" applyNumberFormat="1" applyFont="1" applyFill="1" applyBorder="1" applyAlignment="1">
      <alignment horizontal="center" vertical="center" wrapText="1"/>
      <protection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37" fontId="40" fillId="0" borderId="0" xfId="0" applyNumberFormat="1" applyFont="1" applyAlignment="1">
      <alignment/>
    </xf>
    <xf numFmtId="37" fontId="34" fillId="0" borderId="0" xfId="0" applyNumberFormat="1" applyFont="1" applyAlignment="1">
      <alignment/>
    </xf>
    <xf numFmtId="37" fontId="35" fillId="0" borderId="0" xfId="0" applyNumberFormat="1" applyFont="1" applyAlignment="1">
      <alignment/>
    </xf>
    <xf numFmtId="3" fontId="33" fillId="0" borderId="13" xfId="85" applyNumberFormat="1" applyFont="1" applyBorder="1" applyAlignment="1">
      <alignment vertical="center"/>
      <protection/>
    </xf>
    <xf numFmtId="3" fontId="33" fillId="0" borderId="14" xfId="85" applyNumberFormat="1" applyFont="1" applyBorder="1" applyAlignment="1">
      <alignment vertical="center"/>
      <protection/>
    </xf>
    <xf numFmtId="3" fontId="33" fillId="0" borderId="17" xfId="85" applyNumberFormat="1" applyFont="1" applyBorder="1" applyAlignment="1">
      <alignment vertical="center"/>
      <protection/>
    </xf>
    <xf numFmtId="3" fontId="33" fillId="0" borderId="18" xfId="85" applyNumberFormat="1" applyFont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6" fillId="0" borderId="0" xfId="85" applyFont="1">
      <alignment/>
      <protection/>
    </xf>
    <xf numFmtId="3" fontId="0" fillId="0" borderId="0" xfId="0" applyNumberFormat="1" applyFont="1" applyAlignment="1">
      <alignment/>
    </xf>
    <xf numFmtId="49" fontId="6" fillId="24" borderId="17" xfId="0" applyNumberFormat="1" applyFont="1" applyFill="1" applyBorder="1" applyAlignment="1">
      <alignment horizontal="center"/>
    </xf>
    <xf numFmtId="49" fontId="0" fillId="24" borderId="20" xfId="0" applyNumberFormat="1" applyFill="1" applyBorder="1" applyAlignment="1">
      <alignment/>
    </xf>
    <xf numFmtId="49" fontId="0" fillId="24" borderId="20" xfId="0" applyNumberFormat="1" applyFont="1" applyFill="1" applyBorder="1" applyAlignment="1">
      <alignment/>
    </xf>
    <xf numFmtId="49" fontId="0" fillId="24" borderId="21" xfId="0" applyNumberFormat="1" applyFill="1" applyBorder="1" applyAlignment="1">
      <alignment/>
    </xf>
    <xf numFmtId="49" fontId="0" fillId="25" borderId="20" xfId="0" applyNumberFormat="1" applyFill="1" applyBorder="1" applyAlignment="1">
      <alignment/>
    </xf>
    <xf numFmtId="49" fontId="0" fillId="25" borderId="21" xfId="0" applyNumberForma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5" xfId="0" applyFill="1" applyBorder="1" applyAlignment="1">
      <alignment/>
    </xf>
    <xf numFmtId="0" fontId="7" fillId="25" borderId="24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49" fontId="0" fillId="25" borderId="24" xfId="0" applyNumberFormat="1" applyFill="1" applyBorder="1" applyAlignment="1">
      <alignment/>
    </xf>
    <xf numFmtId="49" fontId="4" fillId="25" borderId="0" xfId="0" applyNumberFormat="1" applyFont="1" applyFill="1" applyBorder="1" applyAlignment="1">
      <alignment horizontal="center"/>
    </xf>
    <xf numFmtId="49" fontId="0" fillId="25" borderId="0" xfId="0" applyNumberForma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49" fontId="5" fillId="24" borderId="20" xfId="0" applyNumberFormat="1" applyFon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49" fontId="6" fillId="24" borderId="20" xfId="0" applyNumberFormat="1" applyFont="1" applyFill="1" applyBorder="1" applyAlignment="1">
      <alignment/>
    </xf>
    <xf numFmtId="49" fontId="1" fillId="24" borderId="2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" fillId="25" borderId="29" xfId="0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1" fontId="34" fillId="25" borderId="21" xfId="0" applyNumberFormat="1" applyFont="1" applyFill="1" applyBorder="1" applyAlignment="1">
      <alignment horizontal="center"/>
    </xf>
    <xf numFmtId="0" fontId="1" fillId="25" borderId="13" xfId="0" applyFont="1" applyFill="1" applyBorder="1" applyAlignment="1">
      <alignment horizontal="left"/>
    </xf>
    <xf numFmtId="49" fontId="1" fillId="25" borderId="13" xfId="0" applyNumberFormat="1" applyFont="1" applyFill="1" applyBorder="1" applyAlignment="1">
      <alignment/>
    </xf>
    <xf numFmtId="0" fontId="1" fillId="25" borderId="13" xfId="0" applyFont="1" applyFill="1" applyBorder="1" applyAlignment="1">
      <alignment/>
    </xf>
    <xf numFmtId="3" fontId="34" fillId="25" borderId="13" xfId="0" applyNumberFormat="1" applyFont="1" applyFill="1" applyBorder="1" applyAlignment="1">
      <alignment/>
    </xf>
    <xf numFmtId="49" fontId="0" fillId="25" borderId="13" xfId="0" applyNumberFormat="1" applyFill="1" applyBorder="1" applyAlignment="1">
      <alignment/>
    </xf>
    <xf numFmtId="0" fontId="0" fillId="25" borderId="13" xfId="0" applyFill="1" applyBorder="1" applyAlignment="1">
      <alignment/>
    </xf>
    <xf numFmtId="3" fontId="35" fillId="25" borderId="13" xfId="0" applyNumberFormat="1" applyFont="1" applyFill="1" applyBorder="1" applyAlignment="1">
      <alignment/>
    </xf>
    <xf numFmtId="3" fontId="36" fillId="25" borderId="13" xfId="0" applyNumberFormat="1" applyFont="1" applyFill="1" applyBorder="1" applyAlignment="1">
      <alignment/>
    </xf>
    <xf numFmtId="49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1" fillId="25" borderId="17" xfId="0" applyFont="1" applyFill="1" applyBorder="1" applyAlignment="1">
      <alignment horizontal="left"/>
    </xf>
    <xf numFmtId="49" fontId="5" fillId="25" borderId="17" xfId="0" applyNumberFormat="1" applyFont="1" applyFill="1" applyBorder="1" applyAlignment="1">
      <alignment horizontal="left"/>
    </xf>
    <xf numFmtId="0" fontId="1" fillId="25" borderId="17" xfId="0" applyFont="1" applyFill="1" applyBorder="1" applyAlignment="1">
      <alignment horizontal="center"/>
    </xf>
    <xf numFmtId="3" fontId="34" fillId="25" borderId="17" xfId="0" applyNumberFormat="1" applyFont="1" applyFill="1" applyBorder="1" applyAlignment="1">
      <alignment horizontal="center"/>
    </xf>
    <xf numFmtId="0" fontId="1" fillId="25" borderId="21" xfId="0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0" fillId="25" borderId="13" xfId="0" applyFont="1" applyFill="1" applyBorder="1" applyAlignment="1">
      <alignment horizontal="left"/>
    </xf>
    <xf numFmtId="49" fontId="8" fillId="25" borderId="13" xfId="0" applyNumberFormat="1" applyFont="1" applyFill="1" applyBorder="1" applyAlignment="1">
      <alignment/>
    </xf>
    <xf numFmtId="37" fontId="1" fillId="25" borderId="17" xfId="0" applyNumberFormat="1" applyFont="1" applyFill="1" applyBorder="1" applyAlignment="1">
      <alignment horizontal="center"/>
    </xf>
    <xf numFmtId="37" fontId="34" fillId="25" borderId="17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/>
    </xf>
    <xf numFmtId="3" fontId="0" fillId="25" borderId="13" xfId="0" applyNumberFormat="1" applyFill="1" applyBorder="1" applyAlignment="1">
      <alignment horizontal="left"/>
    </xf>
    <xf numFmtId="37" fontId="35" fillId="25" borderId="13" xfId="0" applyNumberFormat="1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7" xfId="0" applyFill="1" applyBorder="1" applyAlignment="1">
      <alignment horizontal="left"/>
    </xf>
    <xf numFmtId="37" fontId="35" fillId="25" borderId="17" xfId="0" applyNumberFormat="1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1" xfId="0" applyFill="1" applyBorder="1" applyAlignment="1">
      <alignment horizontal="left"/>
    </xf>
    <xf numFmtId="37" fontId="35" fillId="25" borderId="21" xfId="0" applyNumberFormat="1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0" xfId="0" applyFont="1" applyFill="1" applyBorder="1" applyAlignment="1">
      <alignment horizontal="left"/>
    </xf>
    <xf numFmtId="37" fontId="35" fillId="25" borderId="20" xfId="0" applyNumberFormat="1" applyFont="1" applyFill="1" applyBorder="1" applyAlignment="1">
      <alignment/>
    </xf>
    <xf numFmtId="0" fontId="0" fillId="25" borderId="13" xfId="0" applyFill="1" applyBorder="1" applyAlignment="1">
      <alignment horizontal="left"/>
    </xf>
    <xf numFmtId="49" fontId="0" fillId="25" borderId="17" xfId="0" applyNumberFormat="1" applyFill="1" applyBorder="1" applyAlignment="1">
      <alignment/>
    </xf>
    <xf numFmtId="0" fontId="0" fillId="25" borderId="20" xfId="0" applyFill="1" applyBorder="1" applyAlignment="1">
      <alignment horizontal="left"/>
    </xf>
    <xf numFmtId="0" fontId="1" fillId="25" borderId="17" xfId="0" applyFont="1" applyFill="1" applyBorder="1" applyAlignment="1">
      <alignment/>
    </xf>
    <xf numFmtId="37" fontId="34" fillId="25" borderId="17" xfId="0" applyNumberFormat="1" applyFont="1" applyFill="1" applyBorder="1" applyAlignment="1">
      <alignment/>
    </xf>
    <xf numFmtId="0" fontId="1" fillId="25" borderId="21" xfId="0" applyFont="1" applyFill="1" applyBorder="1" applyAlignment="1">
      <alignment/>
    </xf>
    <xf numFmtId="37" fontId="34" fillId="25" borderId="21" xfId="0" applyNumberFormat="1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7" xfId="0" applyFont="1" applyFill="1" applyBorder="1" applyAlignment="1">
      <alignment horizontal="left"/>
    </xf>
    <xf numFmtId="0" fontId="0" fillId="25" borderId="21" xfId="0" applyFont="1" applyFill="1" applyBorder="1" applyAlignment="1">
      <alignment/>
    </xf>
    <xf numFmtId="3" fontId="0" fillId="25" borderId="21" xfId="0" applyNumberFormat="1" applyFont="1" applyFill="1" applyBorder="1" applyAlignment="1">
      <alignment horizontal="left"/>
    </xf>
    <xf numFmtId="3" fontId="0" fillId="25" borderId="21" xfId="0" applyNumberFormat="1" applyFill="1" applyBorder="1" applyAlignment="1">
      <alignment horizontal="left"/>
    </xf>
    <xf numFmtId="3" fontId="0" fillId="25" borderId="17" xfId="0" applyNumberFormat="1" applyFill="1" applyBorder="1" applyAlignment="1">
      <alignment horizontal="left"/>
    </xf>
    <xf numFmtId="37" fontId="36" fillId="25" borderId="13" xfId="0" applyNumberFormat="1" applyFont="1" applyFill="1" applyBorder="1" applyAlignment="1">
      <alignment/>
    </xf>
    <xf numFmtId="37" fontId="34" fillId="25" borderId="13" xfId="0" applyNumberFormat="1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left"/>
    </xf>
    <xf numFmtId="37" fontId="35" fillId="25" borderId="31" xfId="0" applyNumberFormat="1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1" fillId="25" borderId="31" xfId="0" applyFont="1" applyFill="1" applyBorder="1" applyAlignment="1">
      <alignment/>
    </xf>
    <xf numFmtId="210" fontId="1" fillId="25" borderId="21" xfId="0" applyNumberFormat="1" applyFont="1" applyFill="1" applyBorder="1" applyAlignment="1">
      <alignment horizontal="center"/>
    </xf>
    <xf numFmtId="210" fontId="34" fillId="25" borderId="21" xfId="0" applyNumberFormat="1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3" fontId="1" fillId="25" borderId="29" xfId="0" applyNumberFormat="1" applyFont="1" applyFill="1" applyBorder="1" applyAlignment="1">
      <alignment horizontal="center"/>
    </xf>
    <xf numFmtId="3" fontId="1" fillId="25" borderId="33" xfId="0" applyNumberFormat="1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1" fontId="1" fillId="25" borderId="21" xfId="0" applyNumberFormat="1" applyFont="1" applyFill="1" applyBorder="1" applyAlignment="1">
      <alignment horizontal="center"/>
    </xf>
    <xf numFmtId="1" fontId="1" fillId="25" borderId="35" xfId="0" applyNumberFormat="1" applyFont="1" applyFill="1" applyBorder="1" applyAlignment="1">
      <alignment horizontal="center"/>
    </xf>
    <xf numFmtId="37" fontId="1" fillId="25" borderId="13" xfId="0" applyNumberFormat="1" applyFont="1" applyFill="1" applyBorder="1" applyAlignment="1">
      <alignment/>
    </xf>
    <xf numFmtId="37" fontId="1" fillId="25" borderId="14" xfId="0" applyNumberFormat="1" applyFont="1" applyFill="1" applyBorder="1" applyAlignment="1">
      <alignment/>
    </xf>
    <xf numFmtId="37" fontId="0" fillId="25" borderId="13" xfId="0" applyNumberFormat="1" applyFont="1" applyFill="1" applyBorder="1" applyAlignment="1">
      <alignment/>
    </xf>
    <xf numFmtId="37" fontId="0" fillId="25" borderId="14" xfId="0" applyNumberFormat="1" applyFill="1" applyBorder="1" applyAlignment="1">
      <alignment/>
    </xf>
    <xf numFmtId="37" fontId="0" fillId="25" borderId="14" xfId="0" applyNumberFormat="1" applyFont="1" applyFill="1" applyBorder="1" applyAlignment="1">
      <alignment/>
    </xf>
    <xf numFmtId="0" fontId="4" fillId="25" borderId="13" xfId="0" applyFont="1" applyFill="1" applyBorder="1" applyAlignment="1">
      <alignment/>
    </xf>
    <xf numFmtId="37" fontId="38" fillId="25" borderId="13" xfId="0" applyNumberFormat="1" applyFont="1" applyFill="1" applyBorder="1" applyAlignment="1">
      <alignment/>
    </xf>
    <xf numFmtId="0" fontId="6" fillId="25" borderId="11" xfId="0" applyFont="1" applyFill="1" applyBorder="1" applyAlignment="1">
      <alignment/>
    </xf>
    <xf numFmtId="49" fontId="4" fillId="25" borderId="13" xfId="0" applyNumberFormat="1" applyFont="1" applyFill="1" applyBorder="1" applyAlignment="1">
      <alignment/>
    </xf>
    <xf numFmtId="37" fontId="4" fillId="25" borderId="14" xfId="0" applyNumberFormat="1" applyFont="1" applyFill="1" applyBorder="1" applyAlignment="1">
      <alignment/>
    </xf>
    <xf numFmtId="37" fontId="4" fillId="25" borderId="13" xfId="0" applyNumberFormat="1" applyFont="1" applyFill="1" applyBorder="1" applyAlignment="1">
      <alignment/>
    </xf>
    <xf numFmtId="37" fontId="39" fillId="25" borderId="13" xfId="0" applyNumberFormat="1" applyFont="1" applyFill="1" applyBorder="1" applyAlignment="1">
      <alignment/>
    </xf>
    <xf numFmtId="37" fontId="39" fillId="25" borderId="14" xfId="0" applyNumberFormat="1" applyFont="1" applyFill="1" applyBorder="1" applyAlignment="1">
      <alignment/>
    </xf>
    <xf numFmtId="49" fontId="6" fillId="25" borderId="13" xfId="0" applyNumberFormat="1" applyFont="1" applyFill="1" applyBorder="1" applyAlignment="1">
      <alignment/>
    </xf>
    <xf numFmtId="37" fontId="37" fillId="25" borderId="13" xfId="0" applyNumberFormat="1" applyFont="1" applyFill="1" applyBorder="1" applyAlignment="1">
      <alignment/>
    </xf>
    <xf numFmtId="37" fontId="37" fillId="25" borderId="14" xfId="0" applyNumberFormat="1" applyFont="1" applyFill="1" applyBorder="1" applyAlignment="1">
      <alignment/>
    </xf>
    <xf numFmtId="37" fontId="0" fillId="25" borderId="13" xfId="0" applyNumberFormat="1" applyFont="1" applyFill="1" applyBorder="1" applyAlignment="1">
      <alignment/>
    </xf>
    <xf numFmtId="37" fontId="1" fillId="25" borderId="14" xfId="0" applyNumberFormat="1" applyFont="1" applyFill="1" applyBorder="1" applyAlignment="1">
      <alignment/>
    </xf>
    <xf numFmtId="37" fontId="0" fillId="25" borderId="13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37" fontId="6" fillId="25" borderId="13" xfId="0" applyNumberFormat="1" applyFont="1" applyFill="1" applyBorder="1" applyAlignment="1">
      <alignment/>
    </xf>
    <xf numFmtId="37" fontId="6" fillId="25" borderId="14" xfId="0" applyNumberFormat="1" applyFont="1" applyFill="1" applyBorder="1" applyAlignment="1">
      <alignment/>
    </xf>
    <xf numFmtId="37" fontId="4" fillId="25" borderId="13" xfId="0" applyNumberFormat="1" applyFont="1" applyFill="1" applyBorder="1" applyAlignment="1">
      <alignment/>
    </xf>
    <xf numFmtId="37" fontId="1" fillId="25" borderId="17" xfId="0" applyNumberFormat="1" applyFont="1" applyFill="1" applyBorder="1" applyAlignment="1">
      <alignment/>
    </xf>
    <xf numFmtId="37" fontId="1" fillId="25" borderId="18" xfId="0" applyNumberFormat="1" applyFont="1" applyFill="1" applyBorder="1" applyAlignment="1">
      <alignment/>
    </xf>
    <xf numFmtId="37" fontId="1" fillId="25" borderId="31" xfId="0" applyNumberFormat="1" applyFont="1" applyFill="1" applyBorder="1" applyAlignment="1">
      <alignment/>
    </xf>
    <xf numFmtId="37" fontId="1" fillId="25" borderId="36" xfId="0" applyNumberFormat="1" applyFont="1" applyFill="1" applyBorder="1" applyAlignment="1">
      <alignment/>
    </xf>
    <xf numFmtId="180" fontId="0" fillId="0" borderId="0" xfId="89" applyNumberFormat="1" applyFont="1" applyAlignment="1">
      <alignment/>
    </xf>
    <xf numFmtId="180" fontId="3" fillId="0" borderId="0" xfId="89" applyNumberFormat="1" applyFont="1" applyAlignment="1">
      <alignment/>
    </xf>
    <xf numFmtId="180" fontId="1" fillId="0" borderId="0" xfId="89" applyNumberFormat="1" applyFont="1" applyAlignment="1">
      <alignment/>
    </xf>
    <xf numFmtId="180" fontId="1" fillId="0" borderId="0" xfId="89" applyNumberFormat="1" applyFont="1" applyAlignment="1">
      <alignment horizontal="center"/>
    </xf>
    <xf numFmtId="180" fontId="0" fillId="0" borderId="0" xfId="89" applyNumberFormat="1" applyFont="1" applyAlignment="1">
      <alignment/>
    </xf>
    <xf numFmtId="10" fontId="1" fillId="0" borderId="0" xfId="89" applyNumberFormat="1" applyFont="1" applyAlignment="1">
      <alignment/>
    </xf>
    <xf numFmtId="212" fontId="1" fillId="0" borderId="0" xfId="89" applyNumberFormat="1" applyFont="1" applyAlignment="1">
      <alignment/>
    </xf>
    <xf numFmtId="10" fontId="0" fillId="0" borderId="0" xfId="89" applyNumberFormat="1" applyFont="1" applyAlignment="1">
      <alignment/>
    </xf>
    <xf numFmtId="10" fontId="3" fillId="0" borderId="0" xfId="89" applyNumberFormat="1" applyFont="1" applyAlignment="1">
      <alignment/>
    </xf>
    <xf numFmtId="10" fontId="1" fillId="0" borderId="0" xfId="89" applyNumberFormat="1" applyFont="1" applyAlignment="1">
      <alignment horizontal="center"/>
    </xf>
    <xf numFmtId="37" fontId="35" fillId="25" borderId="13" xfId="0" applyNumberFormat="1" applyFont="1" applyFill="1" applyBorder="1" applyAlignment="1">
      <alignment/>
    </xf>
    <xf numFmtId="0" fontId="29" fillId="0" borderId="0" xfId="85" applyFont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eutrale" xfId="84"/>
    <cellStyle name="Normal_bilanci me standarte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238125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0"/>
  <sheetViews>
    <sheetView tabSelected="1" zoomScalePageLayoutView="0" workbookViewId="0" topLeftCell="A34">
      <selection activeCell="E33" sqref="E33"/>
    </sheetView>
  </sheetViews>
  <sheetFormatPr defaultColWidth="9.140625" defaultRowHeight="12.75"/>
  <cols>
    <col min="1" max="1" width="4.7109375" style="0" customWidth="1"/>
    <col min="2" max="2" width="50.8515625" style="0" customWidth="1"/>
    <col min="3" max="3" width="1.57421875" style="0" customWidth="1"/>
    <col min="4" max="4" width="42.7109375" style="0" customWidth="1"/>
  </cols>
  <sheetData>
    <row r="1" ht="3.75" customHeight="1"/>
    <row r="4" spans="1:4" ht="12.75">
      <c r="A4" s="54"/>
      <c r="B4" s="55"/>
      <c r="C4" s="55"/>
      <c r="D4" s="56"/>
    </row>
    <row r="5" spans="1:4" ht="12.75">
      <c r="A5" s="57"/>
      <c r="B5" s="58"/>
      <c r="C5" s="58"/>
      <c r="D5" s="59"/>
    </row>
    <row r="6" spans="1:4" ht="12.75">
      <c r="A6" s="57"/>
      <c r="B6" s="58"/>
      <c r="C6" s="58"/>
      <c r="D6" s="59"/>
    </row>
    <row r="7" spans="1:4" ht="12.75">
      <c r="A7" s="57"/>
      <c r="B7" s="58"/>
      <c r="C7" s="58"/>
      <c r="D7" s="59"/>
    </row>
    <row r="8" spans="1:4" ht="12.75">
      <c r="A8" s="57"/>
      <c r="B8" s="58"/>
      <c r="C8" s="58"/>
      <c r="D8" s="59"/>
    </row>
    <row r="9" spans="1:4" ht="12.75">
      <c r="A9" s="57"/>
      <c r="B9" s="58"/>
      <c r="C9" s="58"/>
      <c r="D9" s="59"/>
    </row>
    <row r="10" spans="1:4" ht="12.75">
      <c r="A10" s="57"/>
      <c r="B10" s="58"/>
      <c r="C10" s="58"/>
      <c r="D10" s="59"/>
    </row>
    <row r="11" spans="1:4" s="13" customFormat="1" ht="33.75">
      <c r="A11" s="60"/>
      <c r="B11" s="61" t="s">
        <v>151</v>
      </c>
      <c r="C11" s="61"/>
      <c r="D11" s="62"/>
    </row>
    <row r="12" spans="1:4" ht="12.75">
      <c r="A12" s="57"/>
      <c r="B12" s="58"/>
      <c r="C12" s="58"/>
      <c r="D12" s="59"/>
    </row>
    <row r="13" spans="1:4" ht="12.75">
      <c r="A13" s="57"/>
      <c r="B13" s="58"/>
      <c r="C13" s="58"/>
      <c r="D13" s="59"/>
    </row>
    <row r="14" spans="1:4" ht="12.75">
      <c r="A14" s="57"/>
      <c r="B14" s="58" t="s">
        <v>152</v>
      </c>
      <c r="C14" s="58"/>
      <c r="D14" s="59"/>
    </row>
    <row r="15" spans="1:4" ht="12.75">
      <c r="A15" s="57"/>
      <c r="B15" s="58" t="s">
        <v>153</v>
      </c>
      <c r="C15" s="58"/>
      <c r="D15" s="59"/>
    </row>
    <row r="16" spans="1:4" ht="12.75">
      <c r="A16" s="57"/>
      <c r="B16" s="58"/>
      <c r="C16" s="58"/>
      <c r="D16" s="59"/>
    </row>
    <row r="17" spans="1:4" ht="12.75">
      <c r="A17" s="57"/>
      <c r="B17" s="58"/>
      <c r="C17" s="58"/>
      <c r="D17" s="59"/>
    </row>
    <row r="18" spans="1:4" ht="12.75">
      <c r="A18" s="57"/>
      <c r="B18" s="58"/>
      <c r="C18" s="58"/>
      <c r="D18" s="59"/>
    </row>
    <row r="19" spans="1:4" ht="12.75">
      <c r="A19" s="57"/>
      <c r="B19" s="58"/>
      <c r="C19" s="58"/>
      <c r="D19" s="59"/>
    </row>
    <row r="20" spans="1:4" ht="12.75">
      <c r="A20" s="57"/>
      <c r="B20" s="58"/>
      <c r="C20" s="58"/>
      <c r="D20" s="59"/>
    </row>
    <row r="21" spans="1:4" ht="12.75">
      <c r="A21" s="57"/>
      <c r="B21" s="58"/>
      <c r="C21" s="58"/>
      <c r="D21" s="59"/>
    </row>
    <row r="22" spans="1:4" ht="12.75">
      <c r="A22" s="57"/>
      <c r="B22" s="58"/>
      <c r="C22" s="58"/>
      <c r="D22" s="59"/>
    </row>
    <row r="23" spans="1:4" ht="12.75">
      <c r="A23" s="57"/>
      <c r="B23" s="58"/>
      <c r="C23" s="58"/>
      <c r="D23" s="59"/>
    </row>
    <row r="24" spans="1:4" ht="12.75">
      <c r="A24" s="57"/>
      <c r="B24" s="58"/>
      <c r="C24" s="58"/>
      <c r="D24" s="59"/>
    </row>
    <row r="25" spans="1:4" ht="12.75">
      <c r="A25" s="57"/>
      <c r="B25" s="58"/>
      <c r="C25" s="58"/>
      <c r="D25" s="59"/>
    </row>
    <row r="26" spans="1:4" ht="12.75">
      <c r="A26" s="57"/>
      <c r="B26" s="58"/>
      <c r="C26" s="58"/>
      <c r="D26" s="59"/>
    </row>
    <row r="27" spans="1:4" ht="12.75">
      <c r="A27" s="57"/>
      <c r="B27" s="58"/>
      <c r="C27" s="58"/>
      <c r="D27" s="59"/>
    </row>
    <row r="28" spans="1:4" ht="12.75">
      <c r="A28" s="57"/>
      <c r="B28" s="58"/>
      <c r="C28" s="58"/>
      <c r="D28" s="59"/>
    </row>
    <row r="29" spans="1:4" ht="12.75">
      <c r="A29" s="57"/>
      <c r="B29" s="58"/>
      <c r="C29" s="58"/>
      <c r="D29" s="59"/>
    </row>
    <row r="30" spans="1:4" ht="12.75">
      <c r="A30" s="57"/>
      <c r="B30" s="58"/>
      <c r="C30" s="58"/>
      <c r="D30" s="59"/>
    </row>
    <row r="31" spans="1:4" ht="12.75">
      <c r="A31" s="57"/>
      <c r="B31" s="58"/>
      <c r="C31" s="58"/>
      <c r="D31" s="59"/>
    </row>
    <row r="32" spans="1:4" ht="12.75">
      <c r="A32" s="57"/>
      <c r="B32" s="58"/>
      <c r="C32" s="58"/>
      <c r="D32" s="59"/>
    </row>
    <row r="33" spans="1:4" ht="12.75">
      <c r="A33" s="57"/>
      <c r="B33" s="58"/>
      <c r="C33" s="58"/>
      <c r="D33" s="59"/>
    </row>
    <row r="34" spans="1:4" s="9" customFormat="1" ht="15" customHeight="1">
      <c r="A34" s="63"/>
      <c r="B34" s="48" t="s">
        <v>22</v>
      </c>
      <c r="C34" s="64"/>
      <c r="D34" s="48" t="s">
        <v>23</v>
      </c>
    </row>
    <row r="35" spans="1:4" s="9" customFormat="1" ht="15" customHeight="1">
      <c r="A35" s="63"/>
      <c r="B35" s="49"/>
      <c r="C35" s="65"/>
      <c r="D35" s="49"/>
    </row>
    <row r="36" spans="1:4" s="9" customFormat="1" ht="15" customHeight="1">
      <c r="A36" s="63"/>
      <c r="B36" s="49"/>
      <c r="C36" s="65"/>
      <c r="D36" s="69"/>
    </row>
    <row r="37" spans="1:4" s="9" customFormat="1" ht="15" customHeight="1">
      <c r="A37" s="63"/>
      <c r="B37" s="50" t="s">
        <v>208</v>
      </c>
      <c r="C37" s="65"/>
      <c r="D37" s="49" t="s">
        <v>179</v>
      </c>
    </row>
    <row r="38" spans="1:4" s="9" customFormat="1" ht="15" customHeight="1">
      <c r="A38" s="63"/>
      <c r="B38" s="49" t="s">
        <v>159</v>
      </c>
      <c r="C38" s="65"/>
      <c r="D38" s="70" t="s">
        <v>178</v>
      </c>
    </row>
    <row r="39" spans="1:4" s="9" customFormat="1" ht="15" customHeight="1">
      <c r="A39" s="63"/>
      <c r="B39" s="49" t="s">
        <v>185</v>
      </c>
      <c r="C39" s="65"/>
      <c r="D39" s="49"/>
    </row>
    <row r="40" spans="1:4" s="9" customFormat="1" ht="15" customHeight="1">
      <c r="A40" s="63"/>
      <c r="B40" s="49" t="s">
        <v>186</v>
      </c>
      <c r="C40" s="65"/>
      <c r="D40" s="50" t="s">
        <v>214</v>
      </c>
    </row>
    <row r="41" spans="1:4" s="9" customFormat="1" ht="15" customHeight="1">
      <c r="A41" s="63"/>
      <c r="B41" s="49" t="s">
        <v>187</v>
      </c>
      <c r="C41" s="65"/>
      <c r="D41" s="49"/>
    </row>
    <row r="42" spans="1:4" s="9" customFormat="1" ht="15" customHeight="1">
      <c r="A42" s="63"/>
      <c r="B42" s="49"/>
      <c r="C42" s="65"/>
      <c r="D42" s="49" t="s">
        <v>154</v>
      </c>
    </row>
    <row r="43" spans="1:4" s="9" customFormat="1" ht="15" customHeight="1">
      <c r="A43" s="63"/>
      <c r="B43" s="49" t="s">
        <v>156</v>
      </c>
      <c r="C43" s="65"/>
      <c r="D43" s="49"/>
    </row>
    <row r="44" spans="1:4" s="9" customFormat="1" ht="15" customHeight="1">
      <c r="A44" s="63"/>
      <c r="B44" s="49"/>
      <c r="C44" s="65"/>
      <c r="D44" s="72" t="s">
        <v>155</v>
      </c>
    </row>
    <row r="45" spans="1:4" s="9" customFormat="1" ht="15" customHeight="1">
      <c r="A45" s="63"/>
      <c r="B45" s="49" t="s">
        <v>157</v>
      </c>
      <c r="C45" s="65"/>
      <c r="D45" s="71" t="s">
        <v>209</v>
      </c>
    </row>
    <row r="46" spans="1:4" s="9" customFormat="1" ht="15" customHeight="1">
      <c r="A46" s="63"/>
      <c r="B46" s="49"/>
      <c r="C46" s="65"/>
      <c r="D46" s="49"/>
    </row>
    <row r="47" spans="1:4" s="9" customFormat="1" ht="15" customHeight="1">
      <c r="A47" s="63"/>
      <c r="B47" s="49" t="s">
        <v>181</v>
      </c>
      <c r="C47" s="65"/>
      <c r="D47" s="50" t="s">
        <v>210</v>
      </c>
    </row>
    <row r="48" spans="1:4" s="9" customFormat="1" ht="15" customHeight="1">
      <c r="A48" s="63"/>
      <c r="B48" s="51" t="s">
        <v>182</v>
      </c>
      <c r="C48" s="65"/>
      <c r="D48" s="51"/>
    </row>
    <row r="49" spans="1:4" ht="12.75">
      <c r="A49" s="57"/>
      <c r="B49" s="58"/>
      <c r="C49" s="58"/>
      <c r="D49" s="59"/>
    </row>
    <row r="50" spans="1:4" ht="12.75">
      <c r="A50" s="66"/>
      <c r="B50" s="67"/>
      <c r="C50" s="67"/>
      <c r="D50" s="68"/>
    </row>
  </sheetData>
  <sheetProtection password="EF8E" sheet="1"/>
  <printOptions/>
  <pageMargins left="0.5" right="0.25" top="0.4" bottom="1" header="0.2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1">
      <selection activeCell="B56" sqref="B56"/>
    </sheetView>
  </sheetViews>
  <sheetFormatPr defaultColWidth="9.140625" defaultRowHeight="12.75"/>
  <cols>
    <col min="1" max="1" width="5.57421875" style="8" customWidth="1"/>
    <col min="2" max="2" width="42.140625" style="9" customWidth="1"/>
    <col min="3" max="3" width="11.57421875" style="0" customWidth="1"/>
    <col min="4" max="5" width="14.7109375" style="35" customWidth="1"/>
    <col min="6" max="6" width="12.140625" style="0" customWidth="1"/>
    <col min="7" max="7" width="22.140625" style="0" customWidth="1"/>
    <col min="9" max="9" width="10.140625" style="0" bestFit="1" customWidth="1"/>
    <col min="10" max="10" width="11.140625" style="0" bestFit="1" customWidth="1"/>
  </cols>
  <sheetData>
    <row r="1" spans="1:4" ht="12.75">
      <c r="A1" s="3" t="s">
        <v>211</v>
      </c>
      <c r="B1"/>
      <c r="C1" s="43"/>
      <c r="D1" s="1"/>
    </row>
    <row r="2" ht="18.75" customHeight="1">
      <c r="B2" s="93" t="s">
        <v>180</v>
      </c>
    </row>
    <row r="3" spans="1:5" s="2" customFormat="1" ht="14.25" customHeight="1">
      <c r="A3" s="88"/>
      <c r="B3" s="89" t="s">
        <v>25</v>
      </c>
      <c r="C3" s="90" t="s">
        <v>24</v>
      </c>
      <c r="D3" s="91" t="s">
        <v>4</v>
      </c>
      <c r="E3" s="91" t="s">
        <v>4</v>
      </c>
    </row>
    <row r="4" spans="1:5" s="2" customFormat="1" ht="12.75" customHeight="1">
      <c r="A4" s="92"/>
      <c r="B4" s="75"/>
      <c r="C4" s="76"/>
      <c r="D4" s="77">
        <v>2010</v>
      </c>
      <c r="E4" s="77">
        <v>2009</v>
      </c>
    </row>
    <row r="5" spans="1:5" s="3" customFormat="1" ht="14.25" customHeight="1">
      <c r="A5" s="78" t="s">
        <v>26</v>
      </c>
      <c r="B5" s="79" t="s">
        <v>27</v>
      </c>
      <c r="C5" s="80"/>
      <c r="D5" s="81"/>
      <c r="E5" s="81"/>
    </row>
    <row r="6" spans="1:6" s="3" customFormat="1" ht="14.25" customHeight="1">
      <c r="A6" s="78">
        <v>1</v>
      </c>
      <c r="B6" s="79" t="s">
        <v>28</v>
      </c>
      <c r="C6" s="80"/>
      <c r="D6" s="81">
        <v>8714626.64</v>
      </c>
      <c r="E6" s="81">
        <v>10763545</v>
      </c>
      <c r="F6" s="47"/>
    </row>
    <row r="7" spans="1:6" s="3" customFormat="1" ht="14.25" customHeight="1">
      <c r="A7" s="78">
        <v>2</v>
      </c>
      <c r="B7" s="79" t="s">
        <v>31</v>
      </c>
      <c r="C7" s="80"/>
      <c r="D7" s="81"/>
      <c r="E7" s="81"/>
      <c r="F7" s="47"/>
    </row>
    <row r="8" spans="1:6" ht="14.25" customHeight="1">
      <c r="A8" s="78" t="s">
        <v>29</v>
      </c>
      <c r="B8" s="82" t="s">
        <v>32</v>
      </c>
      <c r="C8" s="83"/>
      <c r="D8" s="84"/>
      <c r="E8" s="84"/>
      <c r="F8" s="47"/>
    </row>
    <row r="9" spans="1:6" ht="14.25" customHeight="1">
      <c r="A9" s="78" t="s">
        <v>30</v>
      </c>
      <c r="B9" s="82" t="s">
        <v>33</v>
      </c>
      <c r="C9" s="83"/>
      <c r="D9" s="84"/>
      <c r="E9" s="84"/>
      <c r="F9" s="47"/>
    </row>
    <row r="10" spans="1:6" s="3" customFormat="1" ht="14.25" customHeight="1">
      <c r="A10" s="78"/>
      <c r="B10" s="79" t="s">
        <v>34</v>
      </c>
      <c r="C10" s="80"/>
      <c r="D10" s="81">
        <f>SUM(D8:D9)</f>
        <v>0</v>
      </c>
      <c r="E10" s="81">
        <f>SUM(E8:E9)</f>
        <v>0</v>
      </c>
      <c r="F10" s="47"/>
    </row>
    <row r="11" spans="1:6" s="3" customFormat="1" ht="14.25" customHeight="1">
      <c r="A11" s="78">
        <v>3</v>
      </c>
      <c r="B11" s="79" t="s">
        <v>35</v>
      </c>
      <c r="C11" s="80"/>
      <c r="D11" s="81"/>
      <c r="E11" s="81"/>
      <c r="F11" s="47"/>
    </row>
    <row r="12" spans="1:9" ht="14.25" customHeight="1">
      <c r="A12" s="78" t="s">
        <v>29</v>
      </c>
      <c r="B12" s="86" t="s">
        <v>191</v>
      </c>
      <c r="C12" s="83"/>
      <c r="D12" s="84">
        <v>77363612.79</v>
      </c>
      <c r="E12" s="84">
        <v>67501615</v>
      </c>
      <c r="F12" s="47"/>
      <c r="I12" s="1"/>
    </row>
    <row r="13" spans="1:6" ht="14.25" customHeight="1">
      <c r="A13" s="78" t="s">
        <v>30</v>
      </c>
      <c r="B13" s="82" t="s">
        <v>38</v>
      </c>
      <c r="C13" s="83"/>
      <c r="D13" s="84">
        <v>9957578.3</v>
      </c>
      <c r="E13" s="84">
        <v>5207572</v>
      </c>
      <c r="F13" s="47"/>
    </row>
    <row r="14" spans="1:6" ht="14.25" customHeight="1">
      <c r="A14" s="78" t="s">
        <v>36</v>
      </c>
      <c r="B14" s="86" t="s">
        <v>190</v>
      </c>
      <c r="C14" s="83"/>
      <c r="D14" s="84">
        <v>10643850.92</v>
      </c>
      <c r="E14" s="84">
        <v>5381057</v>
      </c>
      <c r="F14" s="47"/>
    </row>
    <row r="15" spans="1:6" ht="14.25" customHeight="1">
      <c r="A15" s="78" t="s">
        <v>37</v>
      </c>
      <c r="B15" s="82" t="s">
        <v>39</v>
      </c>
      <c r="C15" s="83"/>
      <c r="D15" s="84"/>
      <c r="E15" s="84"/>
      <c r="F15" s="47"/>
    </row>
    <row r="16" spans="1:7" s="3" customFormat="1" ht="14.25" customHeight="1">
      <c r="A16" s="78"/>
      <c r="B16" s="79" t="s">
        <v>40</v>
      </c>
      <c r="C16" s="80"/>
      <c r="D16" s="81">
        <f>SUM(D12:D15)</f>
        <v>97965042.01</v>
      </c>
      <c r="E16" s="81">
        <f>SUM(E12:E15)</f>
        <v>78090244</v>
      </c>
      <c r="F16" s="47"/>
      <c r="G16" s="5"/>
    </row>
    <row r="17" spans="1:6" s="3" customFormat="1" ht="14.25" customHeight="1">
      <c r="A17" s="78">
        <v>4</v>
      </c>
      <c r="B17" s="79" t="s">
        <v>41</v>
      </c>
      <c r="C17" s="80"/>
      <c r="D17" s="81"/>
      <c r="E17" s="81"/>
      <c r="F17" s="47"/>
    </row>
    <row r="18" spans="1:6" s="3" customFormat="1" ht="14.25" customHeight="1">
      <c r="A18" s="78" t="s">
        <v>29</v>
      </c>
      <c r="B18" s="86" t="s">
        <v>192</v>
      </c>
      <c r="C18" s="87"/>
      <c r="D18" s="84">
        <v>8185518.35</v>
      </c>
      <c r="E18" s="84">
        <v>5565814</v>
      </c>
      <c r="F18" s="47"/>
    </row>
    <row r="19" spans="1:6" s="3" customFormat="1" ht="14.25" customHeight="1">
      <c r="A19" s="78" t="s">
        <v>30</v>
      </c>
      <c r="B19" s="86" t="s">
        <v>43</v>
      </c>
      <c r="C19" s="87"/>
      <c r="D19" s="84"/>
      <c r="E19" s="84"/>
      <c r="F19" s="47"/>
    </row>
    <row r="20" spans="1:6" ht="14.25" customHeight="1">
      <c r="A20" s="78" t="s">
        <v>36</v>
      </c>
      <c r="B20" s="86" t="s">
        <v>44</v>
      </c>
      <c r="C20" s="87"/>
      <c r="D20" s="85"/>
      <c r="E20" s="85"/>
      <c r="F20" s="47"/>
    </row>
    <row r="21" spans="1:6" ht="14.25" customHeight="1">
      <c r="A21" s="78" t="s">
        <v>37</v>
      </c>
      <c r="B21" s="82" t="s">
        <v>45</v>
      </c>
      <c r="C21" s="83"/>
      <c r="D21" s="84">
        <v>262006804.25</v>
      </c>
      <c r="E21" s="84">
        <v>101710486</v>
      </c>
      <c r="F21" s="47"/>
    </row>
    <row r="22" spans="1:6" ht="14.25" customHeight="1">
      <c r="A22" s="78" t="s">
        <v>42</v>
      </c>
      <c r="B22" s="86" t="s">
        <v>184</v>
      </c>
      <c r="C22" s="83"/>
      <c r="D22" s="84">
        <v>38698046.09</v>
      </c>
      <c r="E22" s="84">
        <v>177319322</v>
      </c>
      <c r="F22" s="47"/>
    </row>
    <row r="23" spans="1:6" s="3" customFormat="1" ht="14.25" customHeight="1">
      <c r="A23" s="78"/>
      <c r="B23" s="79" t="s">
        <v>46</v>
      </c>
      <c r="C23" s="80"/>
      <c r="D23" s="81">
        <f>SUM(D18:D22)</f>
        <v>308890368.69000006</v>
      </c>
      <c r="E23" s="81">
        <f>SUM(E18:E22)</f>
        <v>284595622</v>
      </c>
      <c r="F23" s="47"/>
    </row>
    <row r="24" spans="1:6" s="3" customFormat="1" ht="14.25" customHeight="1">
      <c r="A24" s="78">
        <v>5</v>
      </c>
      <c r="B24" s="79" t="s">
        <v>47</v>
      </c>
      <c r="C24" s="80"/>
      <c r="D24" s="81"/>
      <c r="E24" s="81"/>
      <c r="F24" s="47"/>
    </row>
    <row r="25" spans="1:6" s="3" customFormat="1" ht="14.25" customHeight="1">
      <c r="A25" s="78">
        <v>6</v>
      </c>
      <c r="B25" s="79" t="s">
        <v>48</v>
      </c>
      <c r="C25" s="80"/>
      <c r="D25" s="81"/>
      <c r="E25" s="81"/>
      <c r="F25" s="47"/>
    </row>
    <row r="26" spans="1:6" s="3" customFormat="1" ht="14.25" customHeight="1">
      <c r="A26" s="78">
        <v>7</v>
      </c>
      <c r="B26" s="79" t="s">
        <v>49</v>
      </c>
      <c r="C26" s="80"/>
      <c r="D26" s="81">
        <v>7342187.85</v>
      </c>
      <c r="E26" s="81">
        <v>6733041</v>
      </c>
      <c r="F26" s="47"/>
    </row>
    <row r="27" spans="1:6" s="3" customFormat="1" ht="14.25" customHeight="1">
      <c r="A27" s="78"/>
      <c r="B27" s="79" t="s">
        <v>50</v>
      </c>
      <c r="C27" s="80"/>
      <c r="D27" s="81">
        <f>D6+D16+D23+D24+D25+D26</f>
        <v>422912225.19000006</v>
      </c>
      <c r="E27" s="81">
        <f>E6+E16+E23+E24+E25+E26</f>
        <v>380182452</v>
      </c>
      <c r="F27" s="47"/>
    </row>
    <row r="28" spans="1:6" ht="13.5" customHeight="1">
      <c r="A28" s="78"/>
      <c r="B28" s="82"/>
      <c r="C28" s="83"/>
      <c r="D28" s="84"/>
      <c r="E28" s="84"/>
      <c r="F28" s="47"/>
    </row>
    <row r="29" spans="1:6" ht="14.25" customHeight="1">
      <c r="A29" s="78" t="s">
        <v>51</v>
      </c>
      <c r="B29" s="79" t="s">
        <v>52</v>
      </c>
      <c r="C29" s="83"/>
      <c r="D29" s="84"/>
      <c r="E29" s="84"/>
      <c r="F29" s="47"/>
    </row>
    <row r="30" spans="1:6" s="3" customFormat="1" ht="14.25" customHeight="1">
      <c r="A30" s="78">
        <v>1</v>
      </c>
      <c r="B30" s="79" t="s">
        <v>53</v>
      </c>
      <c r="C30" s="80"/>
      <c r="D30" s="81"/>
      <c r="E30" s="81"/>
      <c r="F30" s="47"/>
    </row>
    <row r="31" spans="1:6" ht="14.25" customHeight="1">
      <c r="A31" s="78" t="s">
        <v>29</v>
      </c>
      <c r="B31" s="82" t="s">
        <v>54</v>
      </c>
      <c r="C31" s="83"/>
      <c r="D31" s="84"/>
      <c r="E31" s="84"/>
      <c r="F31" s="47"/>
    </row>
    <row r="32" spans="1:6" ht="14.25" customHeight="1">
      <c r="A32" s="78"/>
      <c r="B32" s="82" t="s">
        <v>55</v>
      </c>
      <c r="C32" s="83"/>
      <c r="D32" s="84"/>
      <c r="E32" s="84"/>
      <c r="F32" s="47"/>
    </row>
    <row r="33" spans="1:6" ht="14.25" customHeight="1">
      <c r="A33" s="78" t="s">
        <v>30</v>
      </c>
      <c r="B33" s="82" t="s">
        <v>56</v>
      </c>
      <c r="C33" s="83"/>
      <c r="D33" s="84"/>
      <c r="E33" s="84"/>
      <c r="F33" s="47"/>
    </row>
    <row r="34" spans="1:6" ht="14.25" customHeight="1">
      <c r="A34" s="78" t="s">
        <v>36</v>
      </c>
      <c r="B34" s="82" t="s">
        <v>57</v>
      </c>
      <c r="C34" s="83"/>
      <c r="D34" s="84">
        <v>727924331.3</v>
      </c>
      <c r="E34" s="84">
        <v>191088000</v>
      </c>
      <c r="F34" s="47"/>
    </row>
    <row r="35" spans="1:6" s="4" customFormat="1" ht="14.25" customHeight="1">
      <c r="A35" s="78" t="s">
        <v>37</v>
      </c>
      <c r="B35" s="86" t="s">
        <v>58</v>
      </c>
      <c r="C35" s="87"/>
      <c r="D35" s="84"/>
      <c r="E35" s="84"/>
      <c r="F35" s="47"/>
    </row>
    <row r="36" spans="1:6" s="3" customFormat="1" ht="14.25" customHeight="1">
      <c r="A36" s="78"/>
      <c r="B36" s="79" t="s">
        <v>59</v>
      </c>
      <c r="C36" s="80"/>
      <c r="D36" s="81">
        <f>SUM(D31:D35)</f>
        <v>727924331.3</v>
      </c>
      <c r="E36" s="81">
        <f>SUM(E31:E35)</f>
        <v>191088000</v>
      </c>
      <c r="F36" s="47"/>
    </row>
    <row r="37" spans="1:6" s="3" customFormat="1" ht="14.25" customHeight="1">
      <c r="A37" s="78">
        <v>2</v>
      </c>
      <c r="B37" s="79" t="s">
        <v>60</v>
      </c>
      <c r="C37" s="80"/>
      <c r="D37" s="81"/>
      <c r="E37" s="81"/>
      <c r="F37" s="47"/>
    </row>
    <row r="38" spans="1:6" s="3" customFormat="1" ht="14.25" customHeight="1">
      <c r="A38" s="78" t="s">
        <v>29</v>
      </c>
      <c r="B38" s="86" t="s">
        <v>61</v>
      </c>
      <c r="C38" s="80"/>
      <c r="D38" s="81"/>
      <c r="E38" s="81"/>
      <c r="F38" s="47"/>
    </row>
    <row r="39" spans="1:6" s="3" customFormat="1" ht="14.25" customHeight="1">
      <c r="A39" s="78" t="s">
        <v>30</v>
      </c>
      <c r="B39" s="86" t="s">
        <v>62</v>
      </c>
      <c r="C39" s="80"/>
      <c r="D39" s="81"/>
      <c r="E39" s="81"/>
      <c r="F39" s="47"/>
    </row>
    <row r="40" spans="1:6" s="3" customFormat="1" ht="14.25" customHeight="1">
      <c r="A40" s="78" t="s">
        <v>36</v>
      </c>
      <c r="B40" s="86" t="s">
        <v>63</v>
      </c>
      <c r="C40" s="80"/>
      <c r="D40" s="84">
        <v>90497767</v>
      </c>
      <c r="E40" s="84">
        <v>62586061</v>
      </c>
      <c r="F40" s="47"/>
    </row>
    <row r="41" spans="1:6" s="3" customFormat="1" ht="14.25" customHeight="1">
      <c r="A41" s="78" t="s">
        <v>37</v>
      </c>
      <c r="B41" s="86" t="s">
        <v>64</v>
      </c>
      <c r="C41" s="80"/>
      <c r="D41" s="84">
        <v>130931188</v>
      </c>
      <c r="E41" s="84">
        <v>97627369</v>
      </c>
      <c r="F41" s="47"/>
    </row>
    <row r="42" spans="1:7" s="3" customFormat="1" ht="14.25" customHeight="1">
      <c r="A42" s="78"/>
      <c r="B42" s="79" t="s">
        <v>65</v>
      </c>
      <c r="C42" s="80"/>
      <c r="D42" s="81">
        <f>SUM(D38:D41)</f>
        <v>221428955</v>
      </c>
      <c r="E42" s="81">
        <f>SUM(E38:E41)</f>
        <v>160213430</v>
      </c>
      <c r="F42" s="47"/>
      <c r="G42" s="5"/>
    </row>
    <row r="43" spans="1:6" s="3" customFormat="1" ht="14.25" customHeight="1">
      <c r="A43" s="78">
        <v>3</v>
      </c>
      <c r="B43" s="79" t="s">
        <v>66</v>
      </c>
      <c r="C43" s="80"/>
      <c r="D43" s="81"/>
      <c r="E43" s="81"/>
      <c r="F43" s="47"/>
    </row>
    <row r="44" spans="1:10" ht="14.25" customHeight="1">
      <c r="A44" s="78">
        <v>4</v>
      </c>
      <c r="B44" s="79" t="s">
        <v>67</v>
      </c>
      <c r="C44" s="83"/>
      <c r="D44" s="84"/>
      <c r="E44" s="84"/>
      <c r="F44" s="47"/>
      <c r="J44" s="1"/>
    </row>
    <row r="45" spans="1:6" ht="14.25" customHeight="1">
      <c r="A45" s="78" t="s">
        <v>29</v>
      </c>
      <c r="B45" s="86" t="s">
        <v>68</v>
      </c>
      <c r="C45" s="83"/>
      <c r="D45" s="84"/>
      <c r="E45" s="84"/>
      <c r="F45" s="47"/>
    </row>
    <row r="46" spans="1:6" ht="14.25" customHeight="1">
      <c r="A46" s="78" t="s">
        <v>30</v>
      </c>
      <c r="B46" s="86" t="s">
        <v>69</v>
      </c>
      <c r="C46" s="83"/>
      <c r="D46" s="84"/>
      <c r="E46" s="84"/>
      <c r="F46" s="47"/>
    </row>
    <row r="47" spans="1:6" ht="14.25" customHeight="1">
      <c r="A47" s="78" t="s">
        <v>36</v>
      </c>
      <c r="B47" s="86" t="s">
        <v>70</v>
      </c>
      <c r="C47" s="83"/>
      <c r="D47" s="84"/>
      <c r="E47" s="84"/>
      <c r="F47" s="47"/>
    </row>
    <row r="48" spans="1:6" ht="14.25" customHeight="1">
      <c r="A48" s="78"/>
      <c r="B48" s="79" t="s">
        <v>46</v>
      </c>
      <c r="C48" s="83"/>
      <c r="D48" s="81">
        <f>SUM(D45:D47)</f>
        <v>0</v>
      </c>
      <c r="E48" s="81">
        <f>SUM(E45:E47)</f>
        <v>0</v>
      </c>
      <c r="F48" s="47"/>
    </row>
    <row r="49" spans="1:6" ht="14.25" customHeight="1">
      <c r="A49" s="78">
        <v>5</v>
      </c>
      <c r="B49" s="79" t="s">
        <v>71</v>
      </c>
      <c r="C49" s="83"/>
      <c r="D49" s="84"/>
      <c r="E49" s="84"/>
      <c r="F49" s="47"/>
    </row>
    <row r="50" spans="1:6" s="3" customFormat="1" ht="14.25" customHeight="1">
      <c r="A50" s="78">
        <v>6</v>
      </c>
      <c r="B50" s="79" t="s">
        <v>72</v>
      </c>
      <c r="C50" s="80"/>
      <c r="D50" s="81"/>
      <c r="E50" s="81"/>
      <c r="F50" s="47"/>
    </row>
    <row r="51" spans="1:6" s="3" customFormat="1" ht="14.25" customHeight="1">
      <c r="A51" s="78"/>
      <c r="B51" s="79" t="s">
        <v>73</v>
      </c>
      <c r="C51" s="80"/>
      <c r="D51" s="81">
        <f>D36+D42+D43+D48+D49+D50</f>
        <v>949353286.3</v>
      </c>
      <c r="E51" s="81">
        <f>E36+E42+E43+E48+E49+E50</f>
        <v>351301430</v>
      </c>
      <c r="F51" s="47"/>
    </row>
    <row r="52" spans="1:6" s="3" customFormat="1" ht="14.25" customHeight="1">
      <c r="A52" s="78"/>
      <c r="B52" s="79" t="s">
        <v>197</v>
      </c>
      <c r="C52" s="80"/>
      <c r="D52" s="81">
        <f>D27+D51</f>
        <v>1372265511.49</v>
      </c>
      <c r="E52" s="81">
        <f>E27+E51</f>
        <v>731483882</v>
      </c>
      <c r="F52" s="47"/>
    </row>
    <row r="53" spans="2:5" ht="15" customHeight="1">
      <c r="B53" s="73" t="s">
        <v>189</v>
      </c>
      <c r="D53" s="94" t="s">
        <v>183</v>
      </c>
      <c r="E53" s="94"/>
    </row>
    <row r="54" spans="2:5" ht="15" customHeight="1">
      <c r="B54" s="73" t="s">
        <v>188</v>
      </c>
      <c r="D54" s="94" t="s">
        <v>193</v>
      </c>
      <c r="E54" s="94"/>
    </row>
    <row r="55" ht="15" customHeight="1"/>
    <row r="56" ht="15" customHeight="1"/>
  </sheetData>
  <sheetProtection password="EF8E" sheet="1"/>
  <printOptions/>
  <pageMargins left="0.97" right="0.56" top="0.25" bottom="0" header="0.23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E33" sqref="E33"/>
    </sheetView>
  </sheetViews>
  <sheetFormatPr defaultColWidth="9.140625" defaultRowHeight="12.75"/>
  <cols>
    <col min="1" max="1" width="5.57421875" style="8" customWidth="1"/>
    <col min="2" max="2" width="43.00390625" style="9" customWidth="1"/>
    <col min="3" max="3" width="11.57421875" style="0" customWidth="1"/>
    <col min="4" max="5" width="14.7109375" style="35" customWidth="1"/>
    <col min="6" max="6" width="11.00390625" style="0" customWidth="1"/>
    <col min="7" max="7" width="11.7109375" style="0" customWidth="1"/>
    <col min="9" max="9" width="12.421875" style="0" customWidth="1"/>
  </cols>
  <sheetData>
    <row r="1" spans="1:4" ht="12.75">
      <c r="A1" s="3" t="s">
        <v>211</v>
      </c>
      <c r="B1"/>
      <c r="C1" s="43"/>
      <c r="D1" s="1"/>
    </row>
    <row r="2" ht="19.5" customHeight="1">
      <c r="B2" s="93" t="s">
        <v>180</v>
      </c>
    </row>
    <row r="3" spans="1:5" s="2" customFormat="1" ht="14.25" customHeight="1">
      <c r="A3" s="88"/>
      <c r="B3" s="89" t="s">
        <v>74</v>
      </c>
      <c r="C3" s="90" t="s">
        <v>24</v>
      </c>
      <c r="D3" s="91" t="s">
        <v>4</v>
      </c>
      <c r="E3" s="91" t="s">
        <v>4</v>
      </c>
    </row>
    <row r="4" spans="1:5" s="2" customFormat="1" ht="11.25" customHeight="1">
      <c r="A4" s="92"/>
      <c r="B4" s="75"/>
      <c r="C4" s="76"/>
      <c r="D4" s="77">
        <v>2010</v>
      </c>
      <c r="E4" s="77">
        <v>2009</v>
      </c>
    </row>
    <row r="5" spans="1:5" s="3" customFormat="1" ht="14.25" customHeight="1">
      <c r="A5" s="78" t="s">
        <v>26</v>
      </c>
      <c r="B5" s="79" t="s">
        <v>75</v>
      </c>
      <c r="C5" s="80"/>
      <c r="D5" s="81"/>
      <c r="E5" s="81"/>
    </row>
    <row r="6" spans="1:5" s="3" customFormat="1" ht="14.25" customHeight="1">
      <c r="A6" s="78">
        <v>1</v>
      </c>
      <c r="B6" s="79" t="s">
        <v>76</v>
      </c>
      <c r="C6" s="80"/>
      <c r="D6" s="81">
        <v>0</v>
      </c>
      <c r="E6" s="81">
        <v>0</v>
      </c>
    </row>
    <row r="7" spans="1:5" s="4" customFormat="1" ht="14.25" customHeight="1">
      <c r="A7" s="95">
        <v>2</v>
      </c>
      <c r="B7" s="86" t="s">
        <v>77</v>
      </c>
      <c r="C7" s="87"/>
      <c r="D7" s="84"/>
      <c r="E7" s="84"/>
    </row>
    <row r="8" spans="1:5" ht="14.25" customHeight="1">
      <c r="A8" s="78" t="s">
        <v>29</v>
      </c>
      <c r="B8" s="82" t="s">
        <v>78</v>
      </c>
      <c r="C8" s="83"/>
      <c r="D8" s="84"/>
      <c r="E8" s="84"/>
    </row>
    <row r="9" spans="1:5" ht="14.25" customHeight="1">
      <c r="A9" s="78" t="s">
        <v>30</v>
      </c>
      <c r="B9" s="82" t="s">
        <v>79</v>
      </c>
      <c r="C9" s="83"/>
      <c r="D9" s="84"/>
      <c r="E9" s="84"/>
    </row>
    <row r="10" spans="1:5" ht="14.25" customHeight="1">
      <c r="A10" s="78" t="s">
        <v>36</v>
      </c>
      <c r="B10" s="82" t="s">
        <v>80</v>
      </c>
      <c r="C10" s="83"/>
      <c r="D10" s="84"/>
      <c r="E10" s="84"/>
    </row>
    <row r="11" spans="1:5" s="3" customFormat="1" ht="14.25" customHeight="1">
      <c r="A11" s="78"/>
      <c r="B11" s="79" t="s">
        <v>34</v>
      </c>
      <c r="C11" s="80"/>
      <c r="D11" s="81">
        <f>SUM(D8:D10)</f>
        <v>0</v>
      </c>
      <c r="E11" s="81">
        <f>SUM(E8:E10)</f>
        <v>0</v>
      </c>
    </row>
    <row r="12" spans="1:5" s="4" customFormat="1" ht="14.25" customHeight="1">
      <c r="A12" s="95">
        <v>3</v>
      </c>
      <c r="B12" s="86" t="s">
        <v>81</v>
      </c>
      <c r="C12" s="87"/>
      <c r="D12" s="85"/>
      <c r="E12" s="85"/>
    </row>
    <row r="13" spans="1:6" ht="14.25" customHeight="1">
      <c r="A13" s="78" t="s">
        <v>29</v>
      </c>
      <c r="B13" s="82" t="s">
        <v>160</v>
      </c>
      <c r="C13" s="83"/>
      <c r="D13" s="84">
        <v>203816334.87</v>
      </c>
      <c r="E13" s="84">
        <v>162339902</v>
      </c>
      <c r="F13" s="1"/>
    </row>
    <row r="14" spans="1:6" ht="14.25" customHeight="1">
      <c r="A14" s="78" t="s">
        <v>30</v>
      </c>
      <c r="B14" s="82" t="s">
        <v>82</v>
      </c>
      <c r="C14" s="83"/>
      <c r="D14" s="84">
        <v>3649754</v>
      </c>
      <c r="E14" s="84">
        <v>2167904.5</v>
      </c>
      <c r="F14" s="1"/>
    </row>
    <row r="15" spans="1:6" ht="14.25" customHeight="1">
      <c r="A15" s="78" t="s">
        <v>199</v>
      </c>
      <c r="B15" s="96" t="s">
        <v>200</v>
      </c>
      <c r="C15" s="83"/>
      <c r="D15" s="84">
        <v>1143922</v>
      </c>
      <c r="E15" s="84">
        <v>569894.5</v>
      </c>
      <c r="F15" s="1"/>
    </row>
    <row r="16" spans="1:6" ht="14.25" customHeight="1">
      <c r="A16" s="78" t="s">
        <v>36</v>
      </c>
      <c r="B16" s="82" t="s">
        <v>174</v>
      </c>
      <c r="C16" s="83"/>
      <c r="D16" s="84">
        <v>1192030.27</v>
      </c>
      <c r="E16" s="84">
        <v>14280167.5</v>
      </c>
      <c r="F16" s="1"/>
    </row>
    <row r="17" spans="1:6" ht="14.25" customHeight="1">
      <c r="A17" s="78" t="s">
        <v>177</v>
      </c>
      <c r="B17" s="82" t="s">
        <v>175</v>
      </c>
      <c r="C17" s="83"/>
      <c r="D17" s="84">
        <v>670240066.64</v>
      </c>
      <c r="E17" s="84">
        <v>142763747.5</v>
      </c>
      <c r="F17" s="1"/>
    </row>
    <row r="18" spans="1:6" ht="14.25" customHeight="1">
      <c r="A18" s="78" t="s">
        <v>37</v>
      </c>
      <c r="B18" s="82" t="s">
        <v>83</v>
      </c>
      <c r="C18" s="83"/>
      <c r="D18" s="84">
        <v>133761600</v>
      </c>
      <c r="E18" s="84">
        <v>191961977</v>
      </c>
      <c r="F18" s="1"/>
    </row>
    <row r="19" spans="1:6" ht="14.25" customHeight="1">
      <c r="A19" s="78" t="s">
        <v>42</v>
      </c>
      <c r="B19" s="82" t="s">
        <v>84</v>
      </c>
      <c r="C19" s="83"/>
      <c r="D19" s="84">
        <v>12385436</v>
      </c>
      <c r="E19" s="84">
        <v>4666667</v>
      </c>
      <c r="F19" s="1"/>
    </row>
    <row r="20" spans="1:9" s="3" customFormat="1" ht="14.25" customHeight="1">
      <c r="A20" s="78"/>
      <c r="B20" s="79" t="s">
        <v>40</v>
      </c>
      <c r="C20" s="80"/>
      <c r="D20" s="81">
        <f>SUM(D13:D19)</f>
        <v>1026189143.78</v>
      </c>
      <c r="E20" s="81">
        <f>SUM(E13:E19)</f>
        <v>518750260</v>
      </c>
      <c r="F20" s="1"/>
      <c r="G20" s="5"/>
      <c r="I20" s="5"/>
    </row>
    <row r="21" spans="1:6" s="4" customFormat="1" ht="14.25" customHeight="1">
      <c r="A21" s="95">
        <v>4</v>
      </c>
      <c r="B21" s="86" t="s">
        <v>85</v>
      </c>
      <c r="C21" s="87"/>
      <c r="D21" s="84">
        <v>3253643</v>
      </c>
      <c r="E21" s="84">
        <v>1548012</v>
      </c>
      <c r="F21" s="1"/>
    </row>
    <row r="22" spans="1:6" s="4" customFormat="1" ht="14.25" customHeight="1">
      <c r="A22" s="95">
        <v>5</v>
      </c>
      <c r="B22" s="86" t="s">
        <v>86</v>
      </c>
      <c r="C22" s="87"/>
      <c r="D22" s="84">
        <v>0</v>
      </c>
      <c r="E22" s="84">
        <v>0</v>
      </c>
      <c r="F22" s="1"/>
    </row>
    <row r="23" spans="1:9" s="3" customFormat="1" ht="14.25" customHeight="1">
      <c r="A23" s="78"/>
      <c r="B23" s="79" t="s">
        <v>87</v>
      </c>
      <c r="C23" s="80"/>
      <c r="D23" s="81">
        <f>D6+D11+D20+D21+D22</f>
        <v>1029442786.78</v>
      </c>
      <c r="E23" s="81">
        <f>E6+E11+E20+E21+E22</f>
        <v>520298272</v>
      </c>
      <c r="F23" s="1"/>
      <c r="G23" s="5"/>
      <c r="I23" s="5"/>
    </row>
    <row r="24" spans="1:6" ht="14.25" customHeight="1">
      <c r="A24" s="78"/>
      <c r="B24" s="82"/>
      <c r="C24" s="83"/>
      <c r="D24" s="84"/>
      <c r="E24" s="84"/>
      <c r="F24" s="1"/>
    </row>
    <row r="25" spans="1:6" ht="14.25" customHeight="1">
      <c r="A25" s="78" t="s">
        <v>51</v>
      </c>
      <c r="B25" s="79" t="s">
        <v>88</v>
      </c>
      <c r="C25" s="83"/>
      <c r="D25" s="84"/>
      <c r="E25" s="84"/>
      <c r="F25" s="1"/>
    </row>
    <row r="26" spans="1:6" s="3" customFormat="1" ht="14.25" customHeight="1">
      <c r="A26" s="78">
        <v>1</v>
      </c>
      <c r="B26" s="79" t="s">
        <v>89</v>
      </c>
      <c r="C26" s="80"/>
      <c r="D26" s="81"/>
      <c r="E26" s="81"/>
      <c r="F26" s="1"/>
    </row>
    <row r="27" spans="1:6" ht="14.25" customHeight="1">
      <c r="A27" s="78" t="s">
        <v>29</v>
      </c>
      <c r="B27" s="82" t="s">
        <v>90</v>
      </c>
      <c r="C27" s="83"/>
      <c r="D27" s="84">
        <v>8731486.11</v>
      </c>
      <c r="E27" s="84"/>
      <c r="F27" s="1"/>
    </row>
    <row r="28" spans="1:6" ht="14.25" customHeight="1">
      <c r="A28" s="78" t="s">
        <v>30</v>
      </c>
      <c r="B28" s="82" t="s">
        <v>91</v>
      </c>
      <c r="C28" s="83"/>
      <c r="D28" s="84"/>
      <c r="E28" s="84"/>
      <c r="F28" s="1"/>
    </row>
    <row r="29" spans="1:6" s="3" customFormat="1" ht="14.25" customHeight="1">
      <c r="A29" s="78"/>
      <c r="B29" s="79" t="s">
        <v>59</v>
      </c>
      <c r="C29" s="80"/>
      <c r="D29" s="81">
        <f>SUM(D27:D28)</f>
        <v>8731486.11</v>
      </c>
      <c r="E29" s="81">
        <f>SUM(E27:E28)</f>
        <v>0</v>
      </c>
      <c r="F29" s="1"/>
    </row>
    <row r="30" spans="1:6" s="4" customFormat="1" ht="14.25" customHeight="1">
      <c r="A30" s="95">
        <v>2</v>
      </c>
      <c r="B30" s="86" t="s">
        <v>92</v>
      </c>
      <c r="C30" s="87"/>
      <c r="D30" s="84">
        <v>0</v>
      </c>
      <c r="E30" s="84">
        <v>0</v>
      </c>
      <c r="F30" s="1"/>
    </row>
    <row r="31" spans="1:6" s="4" customFormat="1" ht="14.25" customHeight="1">
      <c r="A31" s="95">
        <v>3</v>
      </c>
      <c r="B31" s="86" t="s">
        <v>93</v>
      </c>
      <c r="C31" s="87"/>
      <c r="D31" s="84">
        <v>0</v>
      </c>
      <c r="E31" s="84">
        <v>0</v>
      </c>
      <c r="F31" s="1"/>
    </row>
    <row r="32" spans="1:6" s="4" customFormat="1" ht="14.25" customHeight="1">
      <c r="A32" s="95">
        <v>4</v>
      </c>
      <c r="B32" s="86" t="s">
        <v>85</v>
      </c>
      <c r="C32" s="87"/>
      <c r="D32" s="84">
        <v>13014574.43</v>
      </c>
      <c r="E32" s="84">
        <v>6192048</v>
      </c>
      <c r="F32" s="1"/>
    </row>
    <row r="33" spans="1:6" s="3" customFormat="1" ht="14.25" customHeight="1">
      <c r="A33" s="78"/>
      <c r="B33" s="79" t="s">
        <v>195</v>
      </c>
      <c r="C33" s="80"/>
      <c r="D33" s="81">
        <f>D29+D30+D31+D32</f>
        <v>21746060.54</v>
      </c>
      <c r="E33" s="81">
        <f>E29+E30+E31+E32</f>
        <v>6192048</v>
      </c>
      <c r="F33" s="1"/>
    </row>
    <row r="34" spans="1:6" s="3" customFormat="1" ht="14.25" customHeight="1">
      <c r="A34" s="78"/>
      <c r="B34" s="79" t="s">
        <v>194</v>
      </c>
      <c r="C34" s="80"/>
      <c r="D34" s="81">
        <f>D23+D33</f>
        <v>1051188847.3199999</v>
      </c>
      <c r="E34" s="81">
        <f>E23+E33</f>
        <v>526490320</v>
      </c>
      <c r="F34" s="1"/>
    </row>
    <row r="35" spans="1:6" s="3" customFormat="1" ht="14.25" customHeight="1">
      <c r="A35" s="78"/>
      <c r="B35" s="79"/>
      <c r="C35" s="80"/>
      <c r="D35" s="81"/>
      <c r="E35" s="81"/>
      <c r="F35" s="1"/>
    </row>
    <row r="36" spans="1:6" s="3" customFormat="1" ht="14.25" customHeight="1">
      <c r="A36" s="78" t="s">
        <v>94</v>
      </c>
      <c r="B36" s="79" t="s">
        <v>95</v>
      </c>
      <c r="C36" s="80"/>
      <c r="D36" s="81"/>
      <c r="E36" s="81"/>
      <c r="F36" s="1"/>
    </row>
    <row r="37" spans="1:6" s="4" customFormat="1" ht="14.25" customHeight="1">
      <c r="A37" s="78">
        <v>1</v>
      </c>
      <c r="B37" s="86" t="s">
        <v>96</v>
      </c>
      <c r="C37" s="87"/>
      <c r="D37" s="84"/>
      <c r="E37" s="84"/>
      <c r="F37" s="1"/>
    </row>
    <row r="38" spans="1:6" ht="14.25" customHeight="1">
      <c r="A38" s="78"/>
      <c r="B38" s="86" t="s">
        <v>97</v>
      </c>
      <c r="C38" s="83"/>
      <c r="D38" s="84"/>
      <c r="E38" s="84"/>
      <c r="F38" s="1"/>
    </row>
    <row r="39" spans="1:6" ht="14.25" customHeight="1">
      <c r="A39" s="78">
        <v>2</v>
      </c>
      <c r="B39" s="86" t="s">
        <v>98</v>
      </c>
      <c r="C39" s="83"/>
      <c r="D39" s="84"/>
      <c r="E39" s="84"/>
      <c r="F39" s="1"/>
    </row>
    <row r="40" spans="1:6" ht="14.25" customHeight="1">
      <c r="A40" s="78"/>
      <c r="B40" s="86" t="s">
        <v>99</v>
      </c>
      <c r="C40" s="83"/>
      <c r="D40" s="84"/>
      <c r="E40" s="84"/>
      <c r="F40" s="1"/>
    </row>
    <row r="41" spans="1:6" s="4" customFormat="1" ht="14.25" customHeight="1">
      <c r="A41" s="78">
        <v>3</v>
      </c>
      <c r="B41" s="86" t="s">
        <v>100</v>
      </c>
      <c r="C41" s="87"/>
      <c r="D41" s="84">
        <v>170000000</v>
      </c>
      <c r="E41" s="84">
        <v>100000000</v>
      </c>
      <c r="F41" s="1"/>
    </row>
    <row r="42" spans="1:6" s="4" customFormat="1" ht="14.25" customHeight="1">
      <c r="A42" s="78">
        <v>4</v>
      </c>
      <c r="B42" s="86" t="s">
        <v>101</v>
      </c>
      <c r="C42" s="87"/>
      <c r="D42" s="84"/>
      <c r="E42" s="84"/>
      <c r="F42" s="1"/>
    </row>
    <row r="43" spans="1:6" s="4" customFormat="1" ht="14.25" customHeight="1">
      <c r="A43" s="78">
        <v>5</v>
      </c>
      <c r="B43" s="86" t="s">
        <v>102</v>
      </c>
      <c r="C43" s="87"/>
      <c r="D43" s="84"/>
      <c r="E43" s="84"/>
      <c r="F43" s="1"/>
    </row>
    <row r="44" spans="1:6" s="4" customFormat="1" ht="14.25" customHeight="1">
      <c r="A44" s="78">
        <v>6</v>
      </c>
      <c r="B44" s="86" t="s">
        <v>103</v>
      </c>
      <c r="C44" s="87"/>
      <c r="D44" s="84">
        <v>537769</v>
      </c>
      <c r="E44" s="84">
        <v>537769</v>
      </c>
      <c r="F44" s="1"/>
    </row>
    <row r="45" spans="1:6" s="4" customFormat="1" ht="14.25" customHeight="1">
      <c r="A45" s="78">
        <v>7</v>
      </c>
      <c r="B45" s="86" t="s">
        <v>104</v>
      </c>
      <c r="C45" s="87"/>
      <c r="D45" s="84">
        <v>9462231</v>
      </c>
      <c r="E45" s="84">
        <v>9462231</v>
      </c>
      <c r="F45" s="1"/>
    </row>
    <row r="46" spans="1:6" s="4" customFormat="1" ht="14.25" customHeight="1">
      <c r="A46" s="78">
        <v>8</v>
      </c>
      <c r="B46" s="86" t="s">
        <v>105</v>
      </c>
      <c r="C46" s="87"/>
      <c r="D46" s="84">
        <v>94993562</v>
      </c>
      <c r="E46" s="84">
        <v>53993512</v>
      </c>
      <c r="F46" s="1"/>
    </row>
    <row r="47" spans="1:6" s="4" customFormat="1" ht="14.25" customHeight="1">
      <c r="A47" s="78">
        <v>9</v>
      </c>
      <c r="B47" s="86" t="s">
        <v>106</v>
      </c>
      <c r="C47" s="87"/>
      <c r="D47" s="87"/>
      <c r="E47" s="87"/>
      <c r="F47" s="1"/>
    </row>
    <row r="48" spans="1:6" s="4" customFormat="1" ht="14.25" customHeight="1">
      <c r="A48" s="78">
        <v>10</v>
      </c>
      <c r="B48" s="86" t="s">
        <v>107</v>
      </c>
      <c r="C48" s="87"/>
      <c r="D48" s="84">
        <f>PASH!D37</f>
        <v>46083102.55000019</v>
      </c>
      <c r="E48" s="84">
        <f>PASH!E37-0.5</f>
        <v>41000049.5</v>
      </c>
      <c r="F48" s="1"/>
    </row>
    <row r="49" spans="1:6" s="3" customFormat="1" ht="14.25" customHeight="1">
      <c r="A49" s="78"/>
      <c r="B49" s="79" t="s">
        <v>196</v>
      </c>
      <c r="C49" s="80"/>
      <c r="D49" s="81">
        <f>SUM(D37:D48)</f>
        <v>321076664.5500002</v>
      </c>
      <c r="E49" s="81">
        <f>SUM(E37:E48)</f>
        <v>204993561.5</v>
      </c>
      <c r="F49" s="1"/>
    </row>
    <row r="50" spans="1:6" s="3" customFormat="1" ht="14.25" customHeight="1">
      <c r="A50" s="78"/>
      <c r="B50" s="79"/>
      <c r="C50" s="80"/>
      <c r="D50" s="81"/>
      <c r="E50" s="81"/>
      <c r="F50" s="1"/>
    </row>
    <row r="51" spans="1:6" s="3" customFormat="1" ht="14.25" customHeight="1">
      <c r="A51" s="78"/>
      <c r="B51" s="79" t="s">
        <v>198</v>
      </c>
      <c r="C51" s="80"/>
      <c r="D51" s="81">
        <f>D23+D33+D49</f>
        <v>1372265511.8700001</v>
      </c>
      <c r="E51" s="81">
        <f>E23+E33+E49</f>
        <v>731483881.5</v>
      </c>
      <c r="F51" s="1"/>
    </row>
    <row r="52" spans="2:5" ht="15" customHeight="1">
      <c r="B52" s="73" t="s">
        <v>189</v>
      </c>
      <c r="D52" s="94" t="s">
        <v>183</v>
      </c>
      <c r="E52" s="94"/>
    </row>
    <row r="53" spans="2:5" ht="15" customHeight="1">
      <c r="B53" s="73" t="s">
        <v>188</v>
      </c>
      <c r="D53" s="94" t="s">
        <v>193</v>
      </c>
      <c r="E53" s="94"/>
    </row>
    <row r="54" ht="15" customHeight="1"/>
    <row r="55" ht="12.75">
      <c r="D55" s="35">
        <f>AKTIVET!D52-DETYRIMET!D51</f>
        <v>-0.38000011444091797</v>
      </c>
    </row>
  </sheetData>
  <sheetProtection password="EF8E" sheet="1"/>
  <printOptions/>
  <pageMargins left="0.97" right="0.56" top="0.3" bottom="0.2" header="0.35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57421875" style="3" customWidth="1"/>
    <col min="2" max="2" width="37.421875" style="0" customWidth="1"/>
    <col min="3" max="3" width="9.7109375" style="11" customWidth="1"/>
    <col min="4" max="4" width="18.140625" style="34" customWidth="1"/>
    <col min="5" max="5" width="17.00390625" style="38" customWidth="1"/>
    <col min="6" max="6" width="4.57421875" style="0" customWidth="1"/>
    <col min="7" max="7" width="0.2890625" style="0" customWidth="1"/>
    <col min="8" max="8" width="7.57421875" style="168" customWidth="1"/>
    <col min="9" max="9" width="7.28125" style="168" customWidth="1"/>
    <col min="11" max="11" width="9.140625" style="175" customWidth="1"/>
  </cols>
  <sheetData>
    <row r="1" spans="1:5" ht="12.75">
      <c r="A1" s="3" t="s">
        <v>211</v>
      </c>
      <c r="C1" s="43"/>
      <c r="D1" s="1"/>
      <c r="E1"/>
    </row>
    <row r="2" spans="2:11" s="6" customFormat="1" ht="23.25" customHeight="1">
      <c r="B2" s="6" t="s">
        <v>201</v>
      </c>
      <c r="C2" s="10"/>
      <c r="D2" s="32"/>
      <c r="E2" s="36"/>
      <c r="H2" s="169"/>
      <c r="I2" s="169"/>
      <c r="K2" s="176"/>
    </row>
    <row r="3" spans="2:11" s="6" customFormat="1" ht="15.75">
      <c r="B3" s="6" t="s">
        <v>202</v>
      </c>
      <c r="C3" s="10"/>
      <c r="D3" s="32"/>
      <c r="E3" s="36"/>
      <c r="H3" s="169"/>
      <c r="I3" s="169"/>
      <c r="K3" s="176"/>
    </row>
    <row r="4" spans="3:11" s="3" customFormat="1" ht="12.75">
      <c r="C4" s="8"/>
      <c r="D4" s="33"/>
      <c r="E4" s="37"/>
      <c r="H4" s="170"/>
      <c r="I4" s="170"/>
      <c r="K4" s="173"/>
    </row>
    <row r="5" spans="1:11" s="2" customFormat="1" ht="18" customHeight="1">
      <c r="A5" s="90"/>
      <c r="B5" s="90"/>
      <c r="C5" s="90" t="s">
        <v>2</v>
      </c>
      <c r="D5" s="97" t="s">
        <v>4</v>
      </c>
      <c r="E5" s="98" t="s">
        <v>4</v>
      </c>
      <c r="H5" s="171"/>
      <c r="I5" s="171"/>
      <c r="K5" s="177"/>
    </row>
    <row r="6" spans="1:11" s="2" customFormat="1" ht="18" customHeight="1">
      <c r="A6" s="76" t="s">
        <v>0</v>
      </c>
      <c r="B6" s="76" t="s">
        <v>1</v>
      </c>
      <c r="C6" s="76" t="s">
        <v>3</v>
      </c>
      <c r="D6" s="133">
        <v>2010</v>
      </c>
      <c r="E6" s="134">
        <v>2009</v>
      </c>
      <c r="H6" s="171"/>
      <c r="I6" s="171"/>
      <c r="K6" s="177"/>
    </row>
    <row r="7" spans="1:5" ht="31.5" customHeight="1">
      <c r="A7" s="80">
        <v>1</v>
      </c>
      <c r="B7" s="83" t="s">
        <v>5</v>
      </c>
      <c r="C7" s="100"/>
      <c r="D7" s="101">
        <v>2510869938.7</v>
      </c>
      <c r="E7" s="101">
        <v>1985195718</v>
      </c>
    </row>
    <row r="8" spans="1:5" ht="12.75" customHeight="1">
      <c r="A8" s="115">
        <v>2</v>
      </c>
      <c r="B8" s="103" t="s">
        <v>118</v>
      </c>
      <c r="C8" s="104"/>
      <c r="D8" s="105"/>
      <c r="E8" s="105"/>
    </row>
    <row r="9" spans="1:7" ht="13.5" customHeight="1">
      <c r="A9" s="117"/>
      <c r="B9" s="106" t="s">
        <v>6</v>
      </c>
      <c r="C9" s="107"/>
      <c r="D9" s="108">
        <v>30149146.71</v>
      </c>
      <c r="E9" s="108">
        <v>11537999</v>
      </c>
      <c r="G9" s="34"/>
    </row>
    <row r="10" spans="1:5" ht="18" customHeight="1">
      <c r="A10" s="115">
        <v>3</v>
      </c>
      <c r="B10" s="103" t="s">
        <v>117</v>
      </c>
      <c r="C10" s="104"/>
      <c r="D10" s="105"/>
      <c r="E10" s="105"/>
    </row>
    <row r="11" spans="1:11" s="4" customFormat="1" ht="18" customHeight="1">
      <c r="A11" s="131"/>
      <c r="B11" s="109" t="s">
        <v>7</v>
      </c>
      <c r="C11" s="110"/>
      <c r="D11" s="111"/>
      <c r="E11" s="111"/>
      <c r="H11" s="172"/>
      <c r="I11" s="172"/>
      <c r="K11" s="175"/>
    </row>
    <row r="12" spans="1:5" ht="18" customHeight="1">
      <c r="A12" s="80">
        <v>4</v>
      </c>
      <c r="B12" s="83" t="s">
        <v>176</v>
      </c>
      <c r="C12" s="112"/>
      <c r="D12" s="101">
        <v>-2262912111.41</v>
      </c>
      <c r="E12" s="101">
        <v>-1774330714</v>
      </c>
    </row>
    <row r="13" spans="1:5" ht="18" customHeight="1">
      <c r="A13" s="80">
        <v>5</v>
      </c>
      <c r="B13" s="83" t="s">
        <v>8</v>
      </c>
      <c r="C13" s="112"/>
      <c r="D13" s="101">
        <f>SUM(D14:D16)</f>
        <v>-62218757</v>
      </c>
      <c r="E13" s="101">
        <f>SUM(E14:E16)</f>
        <v>-37537882</v>
      </c>
    </row>
    <row r="14" spans="1:5" ht="18" customHeight="1">
      <c r="A14" s="115"/>
      <c r="B14" s="113" t="s">
        <v>116</v>
      </c>
      <c r="C14" s="104"/>
      <c r="D14" s="105">
        <v>-55575848</v>
      </c>
      <c r="E14" s="105">
        <v>-33161036</v>
      </c>
    </row>
    <row r="15" spans="1:5" ht="18" customHeight="1">
      <c r="A15" s="115"/>
      <c r="B15" s="113" t="s">
        <v>114</v>
      </c>
      <c r="C15" s="104"/>
      <c r="D15" s="105"/>
      <c r="E15" s="105"/>
    </row>
    <row r="16" spans="1:5" ht="18" customHeight="1">
      <c r="A16" s="117"/>
      <c r="B16" s="53" t="s">
        <v>115</v>
      </c>
      <c r="C16" s="107"/>
      <c r="D16" s="108">
        <v>-6642909</v>
      </c>
      <c r="E16" s="108">
        <v>-4376846</v>
      </c>
    </row>
    <row r="17" spans="1:5" ht="18" customHeight="1">
      <c r="A17" s="131">
        <v>6</v>
      </c>
      <c r="B17" s="52" t="s">
        <v>113</v>
      </c>
      <c r="C17" s="114"/>
      <c r="D17" s="111">
        <v>-22044345</v>
      </c>
      <c r="E17" s="111">
        <v>-14504360</v>
      </c>
    </row>
    <row r="18" spans="1:5" ht="18" customHeight="1">
      <c r="A18" s="80">
        <v>7</v>
      </c>
      <c r="B18" s="83" t="s">
        <v>112</v>
      </c>
      <c r="C18" s="112"/>
      <c r="D18" s="101">
        <f>-169851154.72</f>
        <v>-169851154.72</v>
      </c>
      <c r="E18" s="101">
        <v>-102760780</v>
      </c>
    </row>
    <row r="19" spans="1:11" s="3" customFormat="1" ht="18" customHeight="1">
      <c r="A19" s="115">
        <v>8</v>
      </c>
      <c r="B19" s="115" t="s">
        <v>111</v>
      </c>
      <c r="C19" s="88"/>
      <c r="D19" s="116">
        <f>D12+D13+D17+D18</f>
        <v>-2517026368.1299996</v>
      </c>
      <c r="E19" s="116">
        <f>E12+E13+E17+E18</f>
        <v>-1929133736</v>
      </c>
      <c r="H19" s="170"/>
      <c r="I19" s="170"/>
      <c r="K19" s="175"/>
    </row>
    <row r="20" spans="1:11" s="3" customFormat="1" ht="18" customHeight="1">
      <c r="A20" s="115">
        <v>9</v>
      </c>
      <c r="B20" s="115" t="s">
        <v>110</v>
      </c>
      <c r="C20" s="88"/>
      <c r="D20" s="116"/>
      <c r="E20" s="116"/>
      <c r="H20" s="170"/>
      <c r="I20" s="170"/>
      <c r="K20" s="175"/>
    </row>
    <row r="21" spans="1:11" s="3" customFormat="1" ht="18" customHeight="1">
      <c r="A21" s="117"/>
      <c r="B21" s="117" t="s">
        <v>158</v>
      </c>
      <c r="C21" s="92"/>
      <c r="D21" s="118">
        <f>D7+D9+D19</f>
        <v>23992717.28000021</v>
      </c>
      <c r="E21" s="118">
        <f>E7+E9+E19</f>
        <v>67599981</v>
      </c>
      <c r="H21" s="174"/>
      <c r="I21" s="173"/>
      <c r="K21" s="175"/>
    </row>
    <row r="22" spans="1:11" s="4" customFormat="1" ht="15.75" customHeight="1">
      <c r="A22" s="115">
        <v>10</v>
      </c>
      <c r="B22" s="119" t="s">
        <v>11</v>
      </c>
      <c r="C22" s="120"/>
      <c r="D22" s="105"/>
      <c r="E22" s="105"/>
      <c r="H22" s="174"/>
      <c r="I22" s="173"/>
      <c r="K22" s="175"/>
    </row>
    <row r="23" spans="1:11" s="4" customFormat="1" ht="15" customHeight="1">
      <c r="A23" s="117"/>
      <c r="B23" s="121" t="s">
        <v>109</v>
      </c>
      <c r="C23" s="122"/>
      <c r="D23" s="108"/>
      <c r="E23" s="108"/>
      <c r="H23" s="174"/>
      <c r="I23" s="173"/>
      <c r="K23" s="175"/>
    </row>
    <row r="24" spans="1:9" ht="18" customHeight="1">
      <c r="A24" s="115">
        <v>11</v>
      </c>
      <c r="B24" s="103" t="s">
        <v>108</v>
      </c>
      <c r="C24" s="104"/>
      <c r="D24" s="105"/>
      <c r="E24" s="105"/>
      <c r="H24" s="174"/>
      <c r="I24" s="173"/>
    </row>
    <row r="25" spans="1:9" ht="10.5" customHeight="1">
      <c r="A25" s="117"/>
      <c r="B25" s="106" t="s">
        <v>9</v>
      </c>
      <c r="C25" s="123"/>
      <c r="D25" s="108"/>
      <c r="E25" s="108"/>
      <c r="H25" s="174"/>
      <c r="I25" s="173"/>
    </row>
    <row r="26" spans="1:9" ht="18" customHeight="1">
      <c r="A26" s="80">
        <v>12</v>
      </c>
      <c r="B26" s="83" t="s">
        <v>10</v>
      </c>
      <c r="C26" s="112"/>
      <c r="D26" s="101"/>
      <c r="E26" s="101"/>
      <c r="H26" s="174"/>
      <c r="I26" s="173"/>
    </row>
    <row r="27" spans="1:9" ht="18" customHeight="1">
      <c r="A27" s="115">
        <v>12.1</v>
      </c>
      <c r="B27" s="103" t="s">
        <v>11</v>
      </c>
      <c r="C27" s="124"/>
      <c r="D27" s="105"/>
      <c r="E27" s="105"/>
      <c r="H27" s="174"/>
      <c r="I27" s="173"/>
    </row>
    <row r="28" spans="1:9" ht="12" customHeight="1">
      <c r="A28" s="117"/>
      <c r="B28" s="106" t="s">
        <v>12</v>
      </c>
      <c r="C28" s="123"/>
      <c r="D28" s="108"/>
      <c r="E28" s="108"/>
      <c r="H28" s="174"/>
      <c r="I28" s="173"/>
    </row>
    <row r="29" spans="1:9" ht="18" customHeight="1">
      <c r="A29" s="80">
        <v>12.2</v>
      </c>
      <c r="B29" s="83" t="s">
        <v>13</v>
      </c>
      <c r="C29" s="100"/>
      <c r="D29" s="101">
        <v>-237545.59</v>
      </c>
      <c r="E29" s="101">
        <v>-30654</v>
      </c>
      <c r="H29" s="174"/>
      <c r="I29" s="173"/>
    </row>
    <row r="30" spans="1:9" ht="18" customHeight="1">
      <c r="A30" s="80">
        <v>12.3</v>
      </c>
      <c r="B30" s="83" t="s">
        <v>14</v>
      </c>
      <c r="C30" s="112"/>
      <c r="D30" s="101">
        <v>-3932429.14</v>
      </c>
      <c r="E30" s="101">
        <v>-19844761</v>
      </c>
      <c r="H30" s="174"/>
      <c r="I30" s="173"/>
    </row>
    <row r="31" spans="1:9" ht="20.25" customHeight="1">
      <c r="A31" s="80">
        <v>12.4</v>
      </c>
      <c r="B31" s="87" t="s">
        <v>215</v>
      </c>
      <c r="C31" s="112"/>
      <c r="D31" s="101">
        <v>340155200</v>
      </c>
      <c r="E31" s="101"/>
      <c r="H31" s="174"/>
      <c r="I31" s="173"/>
    </row>
    <row r="32" spans="1:9" ht="18" customHeight="1">
      <c r="A32" s="80">
        <v>12.5</v>
      </c>
      <c r="B32" s="87" t="s">
        <v>216</v>
      </c>
      <c r="C32" s="100"/>
      <c r="D32" s="178">
        <v>-305808000</v>
      </c>
      <c r="E32" s="125"/>
      <c r="H32" s="174"/>
      <c r="I32" s="173"/>
    </row>
    <row r="33" spans="1:11" s="3" customFormat="1" ht="18" customHeight="1">
      <c r="A33" s="115">
        <v>13</v>
      </c>
      <c r="B33" s="115" t="s">
        <v>15</v>
      </c>
      <c r="C33" s="88"/>
      <c r="D33" s="116"/>
      <c r="E33" s="116"/>
      <c r="H33" s="174"/>
      <c r="I33" s="173"/>
      <c r="K33" s="175"/>
    </row>
    <row r="34" spans="1:11" s="3" customFormat="1" ht="18" customHeight="1">
      <c r="A34" s="117"/>
      <c r="B34" s="117" t="s">
        <v>16</v>
      </c>
      <c r="C34" s="92"/>
      <c r="D34" s="118">
        <f>SUM(D23:D32)</f>
        <v>30177225.26999998</v>
      </c>
      <c r="E34" s="118">
        <f>SUM(E22:E32)</f>
        <v>-19875415</v>
      </c>
      <c r="H34" s="174"/>
      <c r="I34" s="173"/>
      <c r="K34" s="175"/>
    </row>
    <row r="35" spans="1:11" s="3" customFormat="1" ht="18" customHeight="1">
      <c r="A35" s="80">
        <v>14</v>
      </c>
      <c r="B35" s="80" t="s">
        <v>17</v>
      </c>
      <c r="C35" s="78"/>
      <c r="D35" s="126">
        <f>D21+D34</f>
        <v>54169942.55000019</v>
      </c>
      <c r="E35" s="126">
        <f>E21+E34</f>
        <v>47724566</v>
      </c>
      <c r="H35" s="174"/>
      <c r="I35" s="174"/>
      <c r="K35" s="175"/>
    </row>
    <row r="36" spans="1:9" ht="18" customHeight="1">
      <c r="A36" s="80">
        <v>15</v>
      </c>
      <c r="B36" s="83" t="s">
        <v>18</v>
      </c>
      <c r="C36" s="112"/>
      <c r="D36" s="101">
        <v>8086840</v>
      </c>
      <c r="E36" s="101">
        <v>6724516</v>
      </c>
      <c r="H36" s="174"/>
      <c r="I36" s="174"/>
    </row>
    <row r="37" spans="1:11" s="3" customFormat="1" ht="18" customHeight="1">
      <c r="A37" s="115">
        <v>16</v>
      </c>
      <c r="B37" s="115" t="s">
        <v>19</v>
      </c>
      <c r="C37" s="88"/>
      <c r="D37" s="116">
        <f>D35-D36</f>
        <v>46083102.55000019</v>
      </c>
      <c r="E37" s="116">
        <f>E35-E36</f>
        <v>41000050</v>
      </c>
      <c r="H37" s="174"/>
      <c r="I37" s="174"/>
      <c r="K37" s="175"/>
    </row>
    <row r="38" spans="1:11" s="3" customFormat="1" ht="18" customHeight="1">
      <c r="A38" s="117"/>
      <c r="B38" s="117" t="s">
        <v>20</v>
      </c>
      <c r="C38" s="92"/>
      <c r="D38" s="118"/>
      <c r="E38" s="118"/>
      <c r="H38" s="170"/>
      <c r="I38" s="170"/>
      <c r="K38" s="175"/>
    </row>
    <row r="39" spans="1:5" ht="18" customHeight="1" thickBot="1">
      <c r="A39" s="132">
        <v>17</v>
      </c>
      <c r="B39" s="128" t="s">
        <v>21</v>
      </c>
      <c r="C39" s="129"/>
      <c r="D39" s="130"/>
      <c r="E39" s="130"/>
    </row>
    <row r="40" ht="8.25" customHeight="1" thickTop="1"/>
    <row r="41" spans="1:5" ht="15" customHeight="1">
      <c r="A41" s="8"/>
      <c r="B41" s="73" t="s">
        <v>189</v>
      </c>
      <c r="C41"/>
      <c r="D41" s="94" t="s">
        <v>183</v>
      </c>
      <c r="E41" s="94"/>
    </row>
    <row r="42" spans="1:5" ht="15" customHeight="1">
      <c r="A42" s="8"/>
      <c r="B42" s="73" t="s">
        <v>188</v>
      </c>
      <c r="C42"/>
      <c r="D42" s="94" t="s">
        <v>193</v>
      </c>
      <c r="E42" s="94"/>
    </row>
  </sheetData>
  <sheetProtection password="EF8E" sheet="1"/>
  <printOptions/>
  <pageMargins left="0.97" right="0.75" top="0.55" bottom="0.47" header="0.6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31">
      <selection activeCell="E33" sqref="E33"/>
    </sheetView>
  </sheetViews>
  <sheetFormatPr defaultColWidth="9.140625" defaultRowHeight="12.75"/>
  <cols>
    <col min="1" max="1" width="5.57421875" style="3" customWidth="1"/>
    <col min="2" max="2" width="50.57421875" style="0" customWidth="1"/>
    <col min="3" max="3" width="15.57421875" style="43" customWidth="1"/>
    <col min="4" max="4" width="16.421875" style="1" customWidth="1"/>
  </cols>
  <sheetData>
    <row r="1" ht="12.75">
      <c r="A1" s="3" t="s">
        <v>211</v>
      </c>
    </row>
    <row r="2" spans="1:4" s="6" customFormat="1" ht="28.5" customHeight="1">
      <c r="A2" s="6" t="s">
        <v>217</v>
      </c>
      <c r="C2" s="44"/>
      <c r="D2" s="7"/>
    </row>
    <row r="3" spans="3:4" s="3" customFormat="1" ht="18" customHeight="1" thickBot="1">
      <c r="C3" s="45"/>
      <c r="D3" s="5"/>
    </row>
    <row r="4" spans="1:4" s="2" customFormat="1" ht="18" customHeight="1" thickTop="1">
      <c r="A4" s="135"/>
      <c r="B4" s="74" t="s">
        <v>134</v>
      </c>
      <c r="C4" s="136" t="s">
        <v>4</v>
      </c>
      <c r="D4" s="137" t="s">
        <v>4</v>
      </c>
    </row>
    <row r="5" spans="1:4" s="2" customFormat="1" ht="18" customHeight="1">
      <c r="A5" s="138"/>
      <c r="B5" s="76"/>
      <c r="C5" s="139">
        <v>2010</v>
      </c>
      <c r="D5" s="140">
        <v>2009</v>
      </c>
    </row>
    <row r="6" spans="1:4" s="3" customFormat="1" ht="18" customHeight="1">
      <c r="A6" s="99"/>
      <c r="B6" s="80" t="s">
        <v>119</v>
      </c>
      <c r="C6" s="141">
        <f>C20</f>
        <v>548047268.5500002</v>
      </c>
      <c r="D6" s="142">
        <f>D20-2</f>
        <v>249562222</v>
      </c>
    </row>
    <row r="7" spans="1:4" ht="18" customHeight="1">
      <c r="A7" s="99"/>
      <c r="B7" s="83" t="s">
        <v>135</v>
      </c>
      <c r="C7" s="143">
        <f>PASH!D35</f>
        <v>54169942.55000019</v>
      </c>
      <c r="D7" s="144">
        <v>47724566</v>
      </c>
    </row>
    <row r="8" spans="1:4" ht="18" customHeight="1">
      <c r="A8" s="99"/>
      <c r="B8" s="83" t="s">
        <v>136</v>
      </c>
      <c r="C8" s="143">
        <f>SUM(C9:C12)</f>
        <v>22044345</v>
      </c>
      <c r="D8" s="145">
        <v>14504360</v>
      </c>
    </row>
    <row r="9" spans="1:4" s="3" customFormat="1" ht="18" customHeight="1">
      <c r="A9" s="99"/>
      <c r="B9" s="146" t="s">
        <v>137</v>
      </c>
      <c r="C9" s="147">
        <f>-PASH!D17</f>
        <v>22044345</v>
      </c>
      <c r="D9" s="145">
        <v>14504360</v>
      </c>
    </row>
    <row r="10" spans="1:4" ht="18" customHeight="1">
      <c r="A10" s="99"/>
      <c r="B10" s="146" t="s">
        <v>138</v>
      </c>
      <c r="C10" s="147"/>
      <c r="D10" s="144"/>
    </row>
    <row r="11" spans="1:4" ht="18" customHeight="1">
      <c r="A11" s="99"/>
      <c r="B11" s="146" t="s">
        <v>139</v>
      </c>
      <c r="C11" s="147"/>
      <c r="D11" s="144"/>
    </row>
    <row r="12" spans="1:4" s="12" customFormat="1" ht="18" customHeight="1">
      <c r="A12" s="148"/>
      <c r="B12" s="149" t="s">
        <v>140</v>
      </c>
      <c r="C12" s="147"/>
      <c r="D12" s="150"/>
    </row>
    <row r="13" spans="1:4" s="12" customFormat="1" ht="18" customHeight="1">
      <c r="A13" s="148"/>
      <c r="B13" s="86" t="s">
        <v>142</v>
      </c>
      <c r="C13" s="151">
        <v>-20483957</v>
      </c>
      <c r="D13" s="150">
        <v>-125408606</v>
      </c>
    </row>
    <row r="14" spans="1:4" s="12" customFormat="1" ht="18" customHeight="1">
      <c r="A14" s="148"/>
      <c r="B14" s="86" t="s">
        <v>141</v>
      </c>
      <c r="C14" s="151"/>
      <c r="D14" s="150"/>
    </row>
    <row r="15" spans="1:4" s="12" customFormat="1" ht="18" customHeight="1">
      <c r="A15" s="148"/>
      <c r="B15" s="86" t="s">
        <v>143</v>
      </c>
      <c r="C15" s="151">
        <v>-24294747</v>
      </c>
      <c r="D15" s="150">
        <v>-60643484</v>
      </c>
    </row>
    <row r="16" spans="1:4" s="12" customFormat="1" ht="18" customHeight="1">
      <c r="A16" s="148"/>
      <c r="B16" s="86" t="s">
        <v>144</v>
      </c>
      <c r="C16" s="151"/>
      <c r="D16" s="150"/>
    </row>
    <row r="17" spans="1:4" s="12" customFormat="1" ht="18" customHeight="1">
      <c r="A17" s="148"/>
      <c r="B17" s="86" t="s">
        <v>145</v>
      </c>
      <c r="C17" s="151">
        <v>524698527</v>
      </c>
      <c r="D17" s="150">
        <v>380109906</v>
      </c>
    </row>
    <row r="18" spans="1:4" s="12" customFormat="1" ht="18" customHeight="1">
      <c r="A18" s="148"/>
      <c r="B18" s="79" t="s">
        <v>146</v>
      </c>
      <c r="C18" s="152">
        <f>C7+C8+C13+C15+C17-2</f>
        <v>556134108.5500002</v>
      </c>
      <c r="D18" s="153">
        <f>D7+D8+D13+D15+D17</f>
        <v>256286742</v>
      </c>
    </row>
    <row r="19" spans="1:4" s="12" customFormat="1" ht="18" customHeight="1">
      <c r="A19" s="148"/>
      <c r="B19" s="86" t="s">
        <v>147</v>
      </c>
      <c r="C19" s="151">
        <f>-PASH!D36</f>
        <v>-8086840</v>
      </c>
      <c r="D19" s="150">
        <v>-6724516</v>
      </c>
    </row>
    <row r="20" spans="1:4" s="12" customFormat="1" ht="18" customHeight="1">
      <c r="A20" s="148"/>
      <c r="B20" s="154" t="s">
        <v>148</v>
      </c>
      <c r="C20" s="155">
        <f>C18+C19</f>
        <v>548047268.5500002</v>
      </c>
      <c r="D20" s="156">
        <f>D18+D19-2</f>
        <v>249562224</v>
      </c>
    </row>
    <row r="21" spans="1:4" ht="18" customHeight="1">
      <c r="A21" s="99"/>
      <c r="B21" s="82"/>
      <c r="C21" s="157"/>
      <c r="D21" s="144"/>
    </row>
    <row r="22" spans="1:4" s="3" customFormat="1" ht="18" customHeight="1">
      <c r="A22" s="99"/>
      <c r="B22" s="79" t="s">
        <v>120</v>
      </c>
      <c r="C22" s="141"/>
      <c r="D22" s="158"/>
    </row>
    <row r="23" spans="1:4" ht="18" customHeight="1">
      <c r="A23" s="99"/>
      <c r="B23" s="87" t="s">
        <v>203</v>
      </c>
      <c r="C23" s="159">
        <v>-842644331</v>
      </c>
      <c r="D23" s="144">
        <v>-191088000</v>
      </c>
    </row>
    <row r="24" spans="1:4" s="4" customFormat="1" ht="18" customHeight="1">
      <c r="A24" s="160"/>
      <c r="B24" s="87" t="s">
        <v>121</v>
      </c>
      <c r="C24" s="159">
        <v>-90246620</v>
      </c>
      <c r="D24" s="145">
        <v>-61607010</v>
      </c>
    </row>
    <row r="25" spans="1:4" s="4" customFormat="1" ht="18" customHeight="1">
      <c r="A25" s="160"/>
      <c r="B25" s="87" t="s">
        <v>218</v>
      </c>
      <c r="C25" s="159">
        <v>42422112</v>
      </c>
      <c r="D25" s="145">
        <v>5872878</v>
      </c>
    </row>
    <row r="26" spans="1:4" s="4" customFormat="1" ht="18" customHeight="1">
      <c r="A26" s="160"/>
      <c r="B26" s="87" t="s">
        <v>122</v>
      </c>
      <c r="C26" s="159"/>
      <c r="D26" s="145"/>
    </row>
    <row r="27" spans="1:4" s="4" customFormat="1" ht="18" customHeight="1">
      <c r="A27" s="160"/>
      <c r="B27" s="87" t="s">
        <v>123</v>
      </c>
      <c r="C27" s="159"/>
      <c r="D27" s="145"/>
    </row>
    <row r="28" spans="1:4" s="12" customFormat="1" ht="18" customHeight="1">
      <c r="A28" s="148"/>
      <c r="B28" s="146" t="s">
        <v>124</v>
      </c>
      <c r="C28" s="161">
        <f>SUM(C23:C27)</f>
        <v>-890468839</v>
      </c>
      <c r="D28" s="162">
        <f>SUM(D23:D27)-1</f>
        <v>-246822133</v>
      </c>
    </row>
    <row r="29" spans="1:4" ht="18" customHeight="1">
      <c r="A29" s="99"/>
      <c r="B29" s="83"/>
      <c r="C29" s="157"/>
      <c r="D29" s="144"/>
    </row>
    <row r="30" spans="1:4" s="3" customFormat="1" ht="18" customHeight="1">
      <c r="A30" s="99"/>
      <c r="B30" s="80" t="s">
        <v>125</v>
      </c>
      <c r="C30" s="141">
        <v>340155200</v>
      </c>
      <c r="D30" s="158"/>
    </row>
    <row r="31" spans="1:4" ht="18" customHeight="1">
      <c r="A31" s="99"/>
      <c r="B31" s="83" t="s">
        <v>126</v>
      </c>
      <c r="C31" s="159"/>
      <c r="D31" s="144"/>
    </row>
    <row r="32" spans="1:4" ht="18" customHeight="1">
      <c r="A32" s="99"/>
      <c r="B32" s="83" t="s">
        <v>133</v>
      </c>
      <c r="C32" s="159"/>
      <c r="D32" s="144"/>
    </row>
    <row r="33" spans="1:4" ht="18" customHeight="1">
      <c r="A33" s="99"/>
      <c r="B33" s="83" t="s">
        <v>127</v>
      </c>
      <c r="C33" s="159"/>
      <c r="D33" s="144"/>
    </row>
    <row r="34" spans="1:4" ht="18" customHeight="1">
      <c r="A34" s="99"/>
      <c r="B34" s="83" t="s">
        <v>128</v>
      </c>
      <c r="C34" s="159"/>
      <c r="D34" s="144">
        <v>0</v>
      </c>
    </row>
    <row r="35" spans="1:4" s="12" customFormat="1" ht="18" customHeight="1">
      <c r="A35" s="148"/>
      <c r="B35" s="146" t="s">
        <v>129</v>
      </c>
      <c r="C35" s="161">
        <f>SUM(C31:C34)</f>
        <v>0</v>
      </c>
      <c r="D35" s="161">
        <f>SUM(D31:D34)</f>
        <v>0</v>
      </c>
    </row>
    <row r="36" spans="1:4" s="12" customFormat="1" ht="18" customHeight="1">
      <c r="A36" s="148"/>
      <c r="B36" s="146"/>
      <c r="C36" s="163"/>
      <c r="D36" s="150"/>
    </row>
    <row r="37" spans="1:4" s="3" customFormat="1" ht="18" customHeight="1">
      <c r="A37" s="99"/>
      <c r="B37" s="80" t="s">
        <v>132</v>
      </c>
      <c r="C37" s="141">
        <f>C20+C28+C30+C35</f>
        <v>-2266370.4499998093</v>
      </c>
      <c r="D37" s="142">
        <f>D20+D28+D35</f>
        <v>2740091</v>
      </c>
    </row>
    <row r="38" spans="1:4" s="3" customFormat="1" ht="18" customHeight="1">
      <c r="A38" s="102"/>
      <c r="B38" s="115" t="s">
        <v>130</v>
      </c>
      <c r="C38" s="164">
        <f>AKTIVET!E6</f>
        <v>10763545</v>
      </c>
      <c r="D38" s="165">
        <v>8023454</v>
      </c>
    </row>
    <row r="39" spans="1:4" s="3" customFormat="1" ht="18" customHeight="1" thickBot="1">
      <c r="A39" s="127"/>
      <c r="B39" s="132" t="s">
        <v>131</v>
      </c>
      <c r="C39" s="166">
        <f>C37+C38</f>
        <v>8497174.55000019</v>
      </c>
      <c r="D39" s="167">
        <f>D37+D38</f>
        <v>10763545</v>
      </c>
    </row>
    <row r="40" ht="18" customHeight="1" thickTop="1"/>
    <row r="41" spans="1:4" ht="15" customHeight="1">
      <c r="A41" s="8"/>
      <c r="B41" s="73" t="s">
        <v>189</v>
      </c>
      <c r="C41" s="94" t="s">
        <v>204</v>
      </c>
      <c r="D41" s="94"/>
    </row>
    <row r="42" spans="1:4" ht="15" customHeight="1">
      <c r="A42" s="8"/>
      <c r="B42" s="73" t="s">
        <v>188</v>
      </c>
      <c r="C42" s="94" t="s">
        <v>205</v>
      </c>
      <c r="D42" s="94"/>
    </row>
    <row r="46" ht="12.75">
      <c r="C46" s="43">
        <f>8497175</f>
        <v>8497175</v>
      </c>
    </row>
    <row r="47" ht="12.75">
      <c r="C47" s="43">
        <f>C39-C46</f>
        <v>-0.4499998092651367</v>
      </c>
    </row>
  </sheetData>
  <sheetProtection password="EF8E" sheet="1"/>
  <printOptions/>
  <pageMargins left="0.97" right="0.75" top="0.34" bottom="0.3" header="0.44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33" sqref="E33"/>
    </sheetView>
  </sheetViews>
  <sheetFormatPr defaultColWidth="10.28125" defaultRowHeight="12.75"/>
  <cols>
    <col min="1" max="1" width="5.8515625" style="15" customWidth="1"/>
    <col min="2" max="2" width="33.140625" style="15" customWidth="1"/>
    <col min="3" max="3" width="16.140625" style="15" customWidth="1"/>
    <col min="4" max="4" width="10.140625" style="15" customWidth="1"/>
    <col min="5" max="5" width="13.00390625" style="15" customWidth="1"/>
    <col min="6" max="6" width="10.7109375" style="15" customWidth="1"/>
    <col min="7" max="7" width="10.8515625" style="15" bestFit="1" customWidth="1"/>
    <col min="8" max="8" width="13.57421875" style="15" customWidth="1"/>
    <col min="9" max="16384" width="10.28125" style="15" customWidth="1"/>
  </cols>
  <sheetData>
    <row r="1" spans="1:4" s="46" customFormat="1" ht="15">
      <c r="A1" s="3" t="s">
        <v>211</v>
      </c>
      <c r="B1"/>
      <c r="C1" s="43"/>
      <c r="D1" s="1"/>
    </row>
    <row r="3" spans="1:8" ht="15.75">
      <c r="A3" s="14"/>
      <c r="B3" s="179" t="s">
        <v>212</v>
      </c>
      <c r="C3" s="179"/>
      <c r="D3" s="179"/>
      <c r="E3" s="179"/>
      <c r="F3" s="179"/>
      <c r="G3" s="179"/>
      <c r="H3" s="179"/>
    </row>
    <row r="5" spans="2:7" ht="15">
      <c r="B5" s="16"/>
      <c r="G5" s="17"/>
    </row>
    <row r="6" ht="15.75" thickBot="1"/>
    <row r="7" spans="1:8" ht="24" thickBot="1" thickTop="1">
      <c r="A7" s="18"/>
      <c r="B7" s="19"/>
      <c r="C7" s="19" t="s">
        <v>100</v>
      </c>
      <c r="D7" s="19" t="s">
        <v>161</v>
      </c>
      <c r="E7" s="18" t="s">
        <v>162</v>
      </c>
      <c r="F7" s="19" t="s">
        <v>207</v>
      </c>
      <c r="G7" s="19" t="s">
        <v>163</v>
      </c>
      <c r="H7" s="19" t="s">
        <v>164</v>
      </c>
    </row>
    <row r="8" spans="1:8" ht="15.75" thickTop="1">
      <c r="A8" s="20" t="s">
        <v>26</v>
      </c>
      <c r="B8" s="21" t="s">
        <v>173</v>
      </c>
      <c r="C8" s="39">
        <v>100000000</v>
      </c>
      <c r="D8" s="39"/>
      <c r="E8" s="39">
        <v>1075539</v>
      </c>
      <c r="F8" s="39">
        <v>43276485</v>
      </c>
      <c r="G8" s="39">
        <v>19641488</v>
      </c>
      <c r="H8" s="40">
        <f>SUM(C8:G8)</f>
        <v>163993512</v>
      </c>
    </row>
    <row r="9" spans="1:8" ht="15">
      <c r="A9" s="24" t="s">
        <v>165</v>
      </c>
      <c r="B9" s="25" t="s">
        <v>166</v>
      </c>
      <c r="C9" s="22"/>
      <c r="D9" s="22"/>
      <c r="E9" s="22"/>
      <c r="F9" s="22"/>
      <c r="G9" s="22"/>
      <c r="H9" s="23"/>
    </row>
    <row r="10" spans="1:8" ht="15">
      <c r="A10" s="20" t="s">
        <v>167</v>
      </c>
      <c r="B10" s="21" t="s">
        <v>168</v>
      </c>
      <c r="C10" s="22"/>
      <c r="D10" s="22"/>
      <c r="E10" s="22"/>
      <c r="F10" s="22"/>
      <c r="G10" s="22"/>
      <c r="H10" s="23">
        <f>F10+G10</f>
        <v>0</v>
      </c>
    </row>
    <row r="11" spans="1:8" ht="15">
      <c r="A11" s="26">
        <v>1</v>
      </c>
      <c r="B11" s="27" t="s">
        <v>150</v>
      </c>
      <c r="C11" s="28"/>
      <c r="D11" s="28"/>
      <c r="E11" s="28"/>
      <c r="F11" s="28"/>
      <c r="G11" s="28">
        <v>0</v>
      </c>
      <c r="H11" s="23">
        <v>0</v>
      </c>
    </row>
    <row r="12" spans="1:8" ht="15">
      <c r="A12" s="26">
        <v>2</v>
      </c>
      <c r="B12" s="27" t="s">
        <v>149</v>
      </c>
      <c r="C12" s="28"/>
      <c r="D12" s="28"/>
      <c r="E12" s="28"/>
      <c r="F12" s="28"/>
      <c r="G12" s="28"/>
      <c r="H12" s="29"/>
    </row>
    <row r="13" spans="1:8" ht="15">
      <c r="A13" s="26">
        <v>3</v>
      </c>
      <c r="B13" s="27" t="s">
        <v>169</v>
      </c>
      <c r="C13" s="28"/>
      <c r="D13" s="28"/>
      <c r="E13" s="28">
        <v>0</v>
      </c>
      <c r="F13" s="28"/>
      <c r="G13" s="28"/>
      <c r="H13" s="29">
        <v>0</v>
      </c>
    </row>
    <row r="14" spans="1:8" ht="15">
      <c r="A14" s="26">
        <v>4</v>
      </c>
      <c r="B14" s="27" t="s">
        <v>170</v>
      </c>
      <c r="C14" s="28"/>
      <c r="D14" s="28"/>
      <c r="E14" s="28"/>
      <c r="F14" s="28"/>
      <c r="G14" s="28"/>
      <c r="H14" s="29"/>
    </row>
    <row r="15" spans="1:8" ht="15">
      <c r="A15" s="20" t="s">
        <v>51</v>
      </c>
      <c r="B15" s="21" t="s">
        <v>206</v>
      </c>
      <c r="C15" s="41">
        <f>SUM(C8:C14)</f>
        <v>100000000</v>
      </c>
      <c r="D15" s="41">
        <f>SUM(D8:D14)</f>
        <v>0</v>
      </c>
      <c r="E15" s="41">
        <v>10000000</v>
      </c>
      <c r="F15" s="41">
        <v>53993512</v>
      </c>
      <c r="G15" s="41">
        <v>41000050</v>
      </c>
      <c r="H15" s="42">
        <f>SUM(C15:G15)</f>
        <v>204993562</v>
      </c>
    </row>
    <row r="16" spans="1:8" ht="15">
      <c r="A16" s="24">
        <v>1</v>
      </c>
      <c r="B16" s="27" t="s">
        <v>150</v>
      </c>
      <c r="C16" s="28"/>
      <c r="D16" s="28"/>
      <c r="E16" s="28"/>
      <c r="F16" s="28"/>
      <c r="G16" s="28">
        <f>PASH!D37</f>
        <v>46083102.55000019</v>
      </c>
      <c r="H16" s="29">
        <f>SUM(C16:G16)</f>
        <v>46083102.55000019</v>
      </c>
    </row>
    <row r="17" spans="1:8" ht="15">
      <c r="A17" s="24">
        <v>2</v>
      </c>
      <c r="B17" s="27" t="s">
        <v>149</v>
      </c>
      <c r="C17" s="28"/>
      <c r="D17" s="28"/>
      <c r="E17" s="28"/>
      <c r="F17" s="28"/>
      <c r="G17" s="28"/>
      <c r="H17" s="29">
        <f>SUM(C17:G17)</f>
        <v>0</v>
      </c>
    </row>
    <row r="18" spans="1:8" ht="15">
      <c r="A18" s="26">
        <v>3</v>
      </c>
      <c r="B18" s="27" t="s">
        <v>169</v>
      </c>
      <c r="C18" s="28"/>
      <c r="D18" s="28"/>
      <c r="E18" s="28"/>
      <c r="F18" s="28"/>
      <c r="G18" s="28"/>
      <c r="H18" s="29">
        <f>SUM(C18:G18)</f>
        <v>0</v>
      </c>
    </row>
    <row r="19" spans="1:8" ht="15">
      <c r="A19" s="24">
        <v>4</v>
      </c>
      <c r="B19" s="27" t="s">
        <v>171</v>
      </c>
      <c r="C19" s="28">
        <v>70000000</v>
      </c>
      <c r="D19" s="28"/>
      <c r="E19" s="28"/>
      <c r="F19" s="28"/>
      <c r="G19" s="28"/>
      <c r="H19" s="29">
        <f>SUM(C19:G19)</f>
        <v>70000000</v>
      </c>
    </row>
    <row r="20" spans="1:8" ht="15.75" thickBot="1">
      <c r="A20" s="24">
        <v>5</v>
      </c>
      <c r="B20" s="27" t="s">
        <v>172</v>
      </c>
      <c r="C20" s="28"/>
      <c r="D20" s="28"/>
      <c r="E20" s="28"/>
      <c r="F20" s="28"/>
      <c r="G20" s="28"/>
      <c r="H20" s="29"/>
    </row>
    <row r="21" spans="1:8" ht="16.5" thickBot="1" thickTop="1">
      <c r="A21" s="18" t="s">
        <v>94</v>
      </c>
      <c r="B21" s="19" t="s">
        <v>213</v>
      </c>
      <c r="C21" s="30">
        <f aca="true" t="shared" si="0" ref="C21:H21">SUM(C15:C20)</f>
        <v>170000000</v>
      </c>
      <c r="D21" s="30">
        <f t="shared" si="0"/>
        <v>0</v>
      </c>
      <c r="E21" s="30">
        <f t="shared" si="0"/>
        <v>10000000</v>
      </c>
      <c r="F21" s="30">
        <f>G15+F15</f>
        <v>94993562</v>
      </c>
      <c r="G21" s="30">
        <f>G16</f>
        <v>46083102.55000019</v>
      </c>
      <c r="H21" s="31">
        <f t="shared" si="0"/>
        <v>321076664.5500002</v>
      </c>
    </row>
    <row r="22" ht="15.75" thickTop="1"/>
    <row r="24" spans="1:7" ht="15" customHeight="1">
      <c r="A24" s="8"/>
      <c r="B24" s="73" t="s">
        <v>189</v>
      </c>
      <c r="F24" s="94" t="s">
        <v>183</v>
      </c>
      <c r="G24" s="15"/>
    </row>
    <row r="25" spans="1:7" ht="15" customHeight="1">
      <c r="A25" s="8"/>
      <c r="B25" s="73" t="s">
        <v>188</v>
      </c>
      <c r="F25" s="94" t="s">
        <v>193</v>
      </c>
      <c r="G25" s="15"/>
    </row>
  </sheetData>
  <sheetProtection password="EF8E" sheet="1"/>
  <mergeCells count="1">
    <mergeCell ref="B3:H3"/>
  </mergeCells>
  <printOptions/>
  <pageMargins left="1.02" right="0.22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Blerta Zenelaj</dc:creator>
  <cp:keywords/>
  <dc:description/>
  <cp:lastModifiedBy>Blerta Zenelaj</cp:lastModifiedBy>
  <cp:lastPrinted>2011-03-25T15:36:10Z</cp:lastPrinted>
  <dcterms:created xsi:type="dcterms:W3CDTF">2009-02-26T12:01:21Z</dcterms:created>
  <dcterms:modified xsi:type="dcterms:W3CDTF">2011-07-16T08:59:33Z</dcterms:modified>
  <cp:category/>
  <cp:version/>
  <cp:contentType/>
  <cp:contentStatus/>
</cp:coreProperties>
</file>