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5"/>
  </bookViews>
  <sheets>
    <sheet name="1" sheetId="1" r:id="rId1"/>
    <sheet name="AKTIVET" sheetId="2" r:id="rId2"/>
    <sheet name="DETYRIMET" sheetId="3" r:id="rId3"/>
    <sheet name="PASH" sheetId="4" r:id="rId4"/>
    <sheet name="PFMin" sheetId="5" r:id="rId5"/>
    <sheet name="Pasqyra e kapitalit" sheetId="6" r:id="rId6"/>
  </sheets>
  <definedNames/>
  <calcPr fullCalcOnLoad="1"/>
</workbook>
</file>

<file path=xl/comments4.xml><?xml version="1.0" encoding="utf-8"?>
<comments xmlns="http://schemas.openxmlformats.org/spreadsheetml/2006/main">
  <authors>
    <author>Blerta Zenelaj</author>
  </authors>
  <commentList>
    <comment ref="D7" authorId="0">
      <text>
        <r>
          <rPr>
            <b/>
            <sz val="9"/>
            <rFont val="Tahoma"/>
            <family val="2"/>
          </rPr>
          <t>Blerta Zenelaj: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<sst xmlns="http://schemas.openxmlformats.org/spreadsheetml/2006/main" count="301" uniqueCount="225">
  <si>
    <t>Nr.</t>
  </si>
  <si>
    <t>Pershkrimi I Elementeve</t>
  </si>
  <si>
    <t>Referencat</t>
  </si>
  <si>
    <t>Nr.llog</t>
  </si>
  <si>
    <t>Viti</t>
  </si>
  <si>
    <t>Shitjet neto</t>
  </si>
  <si>
    <t>shfrytezimit</t>
  </si>
  <si>
    <t>gatshme dhe prodhimit ne proçes</t>
  </si>
  <si>
    <t>Kosto e punes</t>
  </si>
  <si>
    <t>pjesmarrjet</t>
  </si>
  <si>
    <t>Te ardhurat dhe shpenzimet financiare</t>
  </si>
  <si>
    <t xml:space="preserve">Te ardhurat dhe shpenzimet financiare nga </t>
  </si>
  <si>
    <t>investime te tjera financiare afatgjata</t>
  </si>
  <si>
    <t>Te ardhura dhe shpenzime nga interesat</t>
  </si>
  <si>
    <t>Fitimet (humbjet) nga kursi I kembimit</t>
  </si>
  <si>
    <t>Totali I te ardhurave dhe shpenzimeve</t>
  </si>
  <si>
    <t>finaciare (12.1 +/-12.2+/-12.3+/-12.4)</t>
  </si>
  <si>
    <t>Fitimi (humbja) para tatimit (9+/-13)</t>
  </si>
  <si>
    <t>Shpenzimet e tatimit mbi fitimin</t>
  </si>
  <si>
    <t>Fitimi (humbja) neto e vitit finaciar</t>
  </si>
  <si>
    <t>(14-15)</t>
  </si>
  <si>
    <t>Elementet e pasqyrave te konsoliduara</t>
  </si>
  <si>
    <t>Te dhena identifikuese</t>
  </si>
  <si>
    <t>Te dhena te tjera</t>
  </si>
  <si>
    <t>Shenime</t>
  </si>
  <si>
    <t>AKTIVET</t>
  </si>
  <si>
    <t>I</t>
  </si>
  <si>
    <t>AKTIVET AFATSHKURTRA</t>
  </si>
  <si>
    <t>Aktive monetare</t>
  </si>
  <si>
    <t>(i)</t>
  </si>
  <si>
    <t>(ii)</t>
  </si>
  <si>
    <t>Derivative dhe aktive te mbajtura per tregtim</t>
  </si>
  <si>
    <t>- Derivativet</t>
  </si>
  <si>
    <t>- Aktivet e mbajtura per tregtim</t>
  </si>
  <si>
    <t>Totali 2</t>
  </si>
  <si>
    <t>Aktive te tjera financiare afatshkurtra</t>
  </si>
  <si>
    <t>(iii)</t>
  </si>
  <si>
    <t>(iv)</t>
  </si>
  <si>
    <t>Llogari /Kerkesa te tjera te arketueshme</t>
  </si>
  <si>
    <t>Investime te tjera finaciare</t>
  </si>
  <si>
    <t>Totali 3</t>
  </si>
  <si>
    <t>Inventari</t>
  </si>
  <si>
    <t>(v)</t>
  </si>
  <si>
    <t>Prodhim ne proçes</t>
  </si>
  <si>
    <t>Produkte te gatshme</t>
  </si>
  <si>
    <t>Mallra per rishitje</t>
  </si>
  <si>
    <t>Totali 4</t>
  </si>
  <si>
    <t>Aktivet biologjike afatshkurtra</t>
  </si>
  <si>
    <t>Aktivet afatshkurtra te mbajtura per shitje</t>
  </si>
  <si>
    <t>Parapagimet dhe shpenzimet e shtyra</t>
  </si>
  <si>
    <t>TOTALI I AKTIVEVE AFATSHKURTRA (I)</t>
  </si>
  <si>
    <t>II</t>
  </si>
  <si>
    <t>AKTIVET AFATGJATA</t>
  </si>
  <si>
    <t>Investimet financiare afatgjata</t>
  </si>
  <si>
    <t>Pjesmarrje te tjera ne njesi te kontrolluara</t>
  </si>
  <si>
    <t>(vetem PF)</t>
  </si>
  <si>
    <t>Aksione dhe investime te tjera ne pjesmarrje</t>
  </si>
  <si>
    <t>Aksione dhe letra te tjera me vlere</t>
  </si>
  <si>
    <t>Llogari/ Kerkesa te arketueshme afatgjata</t>
  </si>
  <si>
    <t>Totali 1.</t>
  </si>
  <si>
    <t>Aktive afatgjata materiale</t>
  </si>
  <si>
    <t>Toka</t>
  </si>
  <si>
    <t>Ndertesa</t>
  </si>
  <si>
    <t>Makineri dhe pajisje</t>
  </si>
  <si>
    <t>Aktive te tjera afatgjata materiale (me vl.kontabel)</t>
  </si>
  <si>
    <t>Totali 2.</t>
  </si>
  <si>
    <t>Aktive Biologjike afatgjata</t>
  </si>
  <si>
    <t>Aktive afatgjata jomateriale</t>
  </si>
  <si>
    <t>Emri I mire</t>
  </si>
  <si>
    <t>Shpenzimet e zhvillimit</t>
  </si>
  <si>
    <t>Aktive te tjera afatgjata jomateriale</t>
  </si>
  <si>
    <t>Kapital aksionar I papaguar</t>
  </si>
  <si>
    <t>Aktive te tjera afatgjata</t>
  </si>
  <si>
    <t>TOTALI I AKTIVEVE AFATGJATA (II)</t>
  </si>
  <si>
    <t>DETYRIMET DHE KAPITALI</t>
  </si>
  <si>
    <t>DETYRIMET AFATSHKURTRA</t>
  </si>
  <si>
    <t>Derivativet</t>
  </si>
  <si>
    <t>Huamarrjet</t>
  </si>
  <si>
    <t>Huat dhe obligacionet afatshkurtra</t>
  </si>
  <si>
    <t>Kthimet/ ripagesat e huave afatgjata</t>
  </si>
  <si>
    <t>Bono te konvertueshme</t>
  </si>
  <si>
    <t>Huat dhe parapagimet</t>
  </si>
  <si>
    <t>Te pagueshme ndaj punonjesve</t>
  </si>
  <si>
    <t>Hua te tjera</t>
  </si>
  <si>
    <t>Parapagimet e arketuara</t>
  </si>
  <si>
    <t>Grantet dhe te ardhurat e shtyra</t>
  </si>
  <si>
    <t>Provizionet afatshkurtra</t>
  </si>
  <si>
    <t>TOTALI I DETYR.AFATSHKURTRA (I)</t>
  </si>
  <si>
    <t>DETYRIMET AFATGJATA</t>
  </si>
  <si>
    <t>Huate afatgjata</t>
  </si>
  <si>
    <t>Hua, bono dhe detyrime nga qiraja financiare</t>
  </si>
  <si>
    <t>Bonot e konvertueshme</t>
  </si>
  <si>
    <t>Huamarrje te tjera afatgjata</t>
  </si>
  <si>
    <t>Provizionet afatgjata</t>
  </si>
  <si>
    <t>III</t>
  </si>
  <si>
    <t>KAPITALI</t>
  </si>
  <si>
    <t>Aksionet e pakices(perdoret vetem ne pasyrat</t>
  </si>
  <si>
    <t>finaciare te konsoliduara)</t>
  </si>
  <si>
    <t>Kapitali qe I perket aksionareve te shoqerise meme</t>
  </si>
  <si>
    <t>(perdoret vetem ne PF te konsoliduara)</t>
  </si>
  <si>
    <t>Kapitali aksionar</t>
  </si>
  <si>
    <t>Primi I aksionit</t>
  </si>
  <si>
    <t>Njesite ose aksionet e thesarit (negative)</t>
  </si>
  <si>
    <t>Rezervat statusore</t>
  </si>
  <si>
    <t>Rezervat ligjore</t>
  </si>
  <si>
    <t>Rezervat e tjera</t>
  </si>
  <si>
    <t>Fitimet e pashperndara</t>
  </si>
  <si>
    <t>Fitimi (humbja) e vitit finaciar</t>
  </si>
  <si>
    <t>Te ardhurat dhe shpenzimet financiare nga</t>
  </si>
  <si>
    <t>njesite e kontrolluara</t>
  </si>
  <si>
    <t xml:space="preserve">Fitimi apo (humbja) nga veprimtaria </t>
  </si>
  <si>
    <t>Totali I shpenzimeve (shuma 4 - 7)</t>
  </si>
  <si>
    <t xml:space="preserve">Shpenzime te tjera </t>
  </si>
  <si>
    <t>Amortizime dhe zhvleresime</t>
  </si>
  <si>
    <t xml:space="preserve">-shpenzimet per sigurimet shoqerore dhe </t>
  </si>
  <si>
    <t>shendetesore</t>
  </si>
  <si>
    <t>-pagat e personelit</t>
  </si>
  <si>
    <t xml:space="preserve">Ndryshimet ne inventarin e produktetve te </t>
  </si>
  <si>
    <t xml:space="preserve">Te ardhura te tjera nga veprimtarite e </t>
  </si>
  <si>
    <t>Fluksi monetar nga veprimtarite e shfrytezimit</t>
  </si>
  <si>
    <t>Fluksi monetar nga veprimtarite investuese</t>
  </si>
  <si>
    <t>Blerjet e aktiveve afatgjata materiale</t>
  </si>
  <si>
    <t>Interesi I arketuar</t>
  </si>
  <si>
    <t>Dividentet e arketuar</t>
  </si>
  <si>
    <t>MM neto te perdorura ne veprimtarite investuese</t>
  </si>
  <si>
    <t>Fluksi monetar nga aktivitetet financiare</t>
  </si>
  <si>
    <t>Te ardhurat nga ememtimi I kapitalit aksionar</t>
  </si>
  <si>
    <t>Pagesat e e detyrimeve te qirase financiare</t>
  </si>
  <si>
    <t>Dividende te paguar</t>
  </si>
  <si>
    <t>MM neto e perdorur ne veprimtarite financiare</t>
  </si>
  <si>
    <t>Mjetet monetare ne fillim te periudhes kontabel</t>
  </si>
  <si>
    <t>Mjetet monetare ne fund te periudhes kontabel</t>
  </si>
  <si>
    <t>Rritja/renia neto e mjeteve monetare</t>
  </si>
  <si>
    <t>Te ardhura nga huamarrje afatgjata</t>
  </si>
  <si>
    <t>Pasqyra e fluksit monetar - Metoda indirekte</t>
  </si>
  <si>
    <t>Fitimi para tatimit</t>
  </si>
  <si>
    <t>Rregullime per:</t>
  </si>
  <si>
    <t xml:space="preserve">               Amortizimin</t>
  </si>
  <si>
    <t xml:space="preserve">               Humbje nga kembimet valutore</t>
  </si>
  <si>
    <t xml:space="preserve">              Te ardhura nga investimet</t>
  </si>
  <si>
    <t xml:space="preserve">              Shpenzime per interesea</t>
  </si>
  <si>
    <t>aktiviteti, si dhe kerkesave te arketueshme te tjera</t>
  </si>
  <si>
    <t>Rritje/renie ne tepricen e kerkesave te arketueshme nga</t>
  </si>
  <si>
    <t>Rritje/renie ne tepricen e inventarit</t>
  </si>
  <si>
    <t>Rritje/renie ne tepricen e detyrimeve, per tu paguar nga</t>
  </si>
  <si>
    <t>aktiviteti</t>
  </si>
  <si>
    <t>MM te perfituara nga aktivitetet</t>
  </si>
  <si>
    <t>Tatim mbi fitimin I paguar</t>
  </si>
  <si>
    <t>MM neto nga aktivitetetet e shfrytezimit</t>
  </si>
  <si>
    <t>Dividentet e paguar</t>
  </si>
  <si>
    <t>Fitimi neto per periudhen kontabel</t>
  </si>
  <si>
    <t xml:space="preserve">           PASQYRAT FINACIARE</t>
  </si>
  <si>
    <t xml:space="preserve">              (Mbeshtetur ne Ligjinnr.9228, date 29.04.2004 "Per Kontabilitetin dhe Pasqyrat</t>
  </si>
  <si>
    <t xml:space="preserve">            Finaciare", te ndryshuar, dhe ne Standartet Kombetare te Kontabilitetit  -  SKK 2)</t>
  </si>
  <si>
    <t>Rrumbullakimi</t>
  </si>
  <si>
    <t>Periudha Kontabel</t>
  </si>
  <si>
    <t>-  Data e krijimit   20.12.2001</t>
  </si>
  <si>
    <t>-  Nr.Regj Tregt    3709315</t>
  </si>
  <si>
    <t>kryesore (1+2+/-3-8)</t>
  </si>
  <si>
    <r>
      <t xml:space="preserve">   NIPT  </t>
    </r>
    <r>
      <rPr>
        <b/>
        <sz val="12"/>
        <rFont val="Arial"/>
        <family val="2"/>
      </rPr>
      <t xml:space="preserve"> K 21308001 C</t>
    </r>
  </si>
  <si>
    <t>Te pagueshme ndaj furnitoreve</t>
  </si>
  <si>
    <t>Primi aksionit</t>
  </si>
  <si>
    <t>Fitimi USHTRIMIT</t>
  </si>
  <si>
    <t>TOTALI</t>
  </si>
  <si>
    <t>A</t>
  </si>
  <si>
    <t>Efekti ndryshimeve ne politikat kontabel</t>
  </si>
  <si>
    <t>B</t>
  </si>
  <si>
    <t>Pozicioni i rregulluar</t>
  </si>
  <si>
    <t>Rritja rezerves kapitalit</t>
  </si>
  <si>
    <t>Emetimi aksioneve</t>
  </si>
  <si>
    <t>Emetimi kapitali aksionar</t>
  </si>
  <si>
    <t>Aksione te thesari te riblera</t>
  </si>
  <si>
    <t>Pozicioni me 31 dhjetor 2008</t>
  </si>
  <si>
    <t>Detyrime tatimore (tvsh+tap-i)</t>
  </si>
  <si>
    <t xml:space="preserve">Detyrime te tjera </t>
  </si>
  <si>
    <t>Mallra dhe materialet e konsumuara</t>
  </si>
  <si>
    <t>(iiii)</t>
  </si>
  <si>
    <t xml:space="preserve"> </t>
  </si>
  <si>
    <r>
      <t>Pasqyra finaciare               -</t>
    </r>
    <r>
      <rPr>
        <b/>
        <sz val="12"/>
        <rFont val="Arial"/>
        <family val="2"/>
      </rPr>
      <t>Individuale</t>
    </r>
  </si>
  <si>
    <t xml:space="preserve">                                                         BILANCI</t>
  </si>
  <si>
    <t>Fusha e veprimtarise    Import-Export, Tregti  me shumice</t>
  </si>
  <si>
    <t xml:space="preserve">                                 dhe pakice artikuj te ndryshem</t>
  </si>
  <si>
    <t xml:space="preserve">                  Administratori</t>
  </si>
  <si>
    <t>Mallra te pamberritura</t>
  </si>
  <si>
    <t>-  Adresa      Godina prane Ish Stacionit te trenit</t>
  </si>
  <si>
    <t xml:space="preserve">                    Kashar</t>
  </si>
  <si>
    <t xml:space="preserve">                    Tirane</t>
  </si>
  <si>
    <t>Blerta Zenelaj</t>
  </si>
  <si>
    <t xml:space="preserve">   Hartuesi</t>
  </si>
  <si>
    <t xml:space="preserve">Te drejta ndaj organeve tatimore, doganore </t>
  </si>
  <si>
    <t>Llogari /Kerkesa te arketueshme/Kliente</t>
  </si>
  <si>
    <t>Lendet e para (mat.te para dhe ndihmese)</t>
  </si>
  <si>
    <t xml:space="preserve">                    Agim ZEQO</t>
  </si>
  <si>
    <t>TOTALI I DETYRIMEVE</t>
  </si>
  <si>
    <t>TOTALI I DETYR.AFATGJATA (II)</t>
  </si>
  <si>
    <t>TOTALI I KAPITALIT (III)</t>
  </si>
  <si>
    <t>TOTALI I AKTIVEVE (I + II)</t>
  </si>
  <si>
    <t>TOTALI I DETYRIMEVE DHE KAPITALIT (I+II+III)</t>
  </si>
  <si>
    <t>(ii*)</t>
  </si>
  <si>
    <t>Detyrime ndaj sigurimeve shoqerore dhe shend.</t>
  </si>
  <si>
    <t xml:space="preserve">              A- PASQYRA E TE ARDHURAVE DHE SHPENZIMEVE</t>
  </si>
  <si>
    <t xml:space="preserve">             ( Bazuar ne klasifikimin e Shpenzimeve sipas Natyres)</t>
  </si>
  <si>
    <t>Blerje aksionesh dhe letra te tjera me vlere</t>
  </si>
  <si>
    <t xml:space="preserve">                    Administratori</t>
  </si>
  <si>
    <t xml:space="preserve">                      Agim ZEQO</t>
  </si>
  <si>
    <t>Pozicioni me 31 dhjetor 2009</t>
  </si>
  <si>
    <t>Rezerva te tjera</t>
  </si>
  <si>
    <r>
      <t xml:space="preserve">   Emri  </t>
    </r>
    <r>
      <rPr>
        <sz val="16"/>
        <rFont val="Arial"/>
        <family val="2"/>
      </rPr>
      <t xml:space="preserve"> </t>
    </r>
    <r>
      <rPr>
        <b/>
        <sz val="12"/>
        <rFont val="Arial"/>
        <family val="2"/>
      </rPr>
      <t>Albanian Distribution &amp;Development Shpk</t>
    </r>
  </si>
  <si>
    <t>Shoqeria   ALBANIAN DISTRIBUTION &amp; DEVELOPMENT Shpk</t>
  </si>
  <si>
    <t>Pozicioni me 31 dhjetor 2010</t>
  </si>
  <si>
    <r>
      <t xml:space="preserve">Monedha                             </t>
    </r>
    <r>
      <rPr>
        <b/>
        <sz val="10"/>
        <rFont val="Arial"/>
        <family val="2"/>
      </rPr>
      <t>LEKE</t>
    </r>
  </si>
  <si>
    <t>Vlera kontabele e aksioneve te shitura</t>
  </si>
  <si>
    <t>Te ardhura te tjera</t>
  </si>
  <si>
    <t xml:space="preserve">          Nga 01.01.2011 - 31.12.2011</t>
  </si>
  <si>
    <t>Rezerva ligjore</t>
  </si>
  <si>
    <t>Kapiatlizimi I fitimit</t>
  </si>
  <si>
    <t>Fitimi I pashpërndare</t>
  </si>
  <si>
    <t>Rritja e rezervave ligjore</t>
  </si>
  <si>
    <t>Rezerva stattore</t>
  </si>
  <si>
    <t>Kapitalizimii rezervave</t>
  </si>
  <si>
    <t>Pozicioni me 31 dhjetor 2011</t>
  </si>
  <si>
    <t>Fitimet (humbjet) nga shitja e aksioneve</t>
  </si>
  <si>
    <t>Data e plotesimit te PF    20.03.2012</t>
  </si>
  <si>
    <t xml:space="preserve">               PASQYRA E FLUKSIT MONETAR 2011 - METODA INDIREKTE</t>
  </si>
  <si>
    <t>Pasqyra  e  Ndryshimeve  ne  Kapital  2011</t>
  </si>
</sst>
</file>

<file path=xl/styles.xml><?xml version="1.0" encoding="utf-8"?>
<styleSheet xmlns="http://schemas.openxmlformats.org/spreadsheetml/2006/main">
  <numFmts count="6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0.0%"/>
    <numFmt numFmtId="181" formatCode="_(* #,##0_);_(* \(#,##0\);_(* &quot;-&quot;??_);_(@_)"/>
    <numFmt numFmtId="182" formatCode="#,##0_);\-#,##0"/>
    <numFmt numFmtId="183" formatCode="0.000"/>
    <numFmt numFmtId="184" formatCode="&quot;€&quot;\ #,##0;\-&quot;€&quot;\ #,##0"/>
    <numFmt numFmtId="185" formatCode="&quot;€&quot;\ #,##0;[Red]\-&quot;€&quot;\ #,##0"/>
    <numFmt numFmtId="186" formatCode="&quot;€&quot;\ #,##0.00;\-&quot;€&quot;\ #,##0.00"/>
    <numFmt numFmtId="187" formatCode="&quot;€&quot;\ #,##0.00;[Red]\-&quot;€&quot;\ #,##0.00"/>
    <numFmt numFmtId="188" formatCode="_-&quot;€&quot;\ * #,##0_-;\-&quot;€&quot;\ * #,##0_-;_-&quot;€&quot;\ * &quot;-&quot;_-;_-@_-"/>
    <numFmt numFmtId="189" formatCode="_-&quot;€&quot;\ * #,##0.00_-;\-&quot;€&quot;\ * #,##0.00_-;_-&quot;€&quot;\ * &quot;-&quot;??_-;_-@_-"/>
    <numFmt numFmtId="190" formatCode="&quot;L.&quot;\ #,##0;\-&quot;L.&quot;\ #,##0"/>
    <numFmt numFmtId="191" formatCode="&quot;L.&quot;\ #,##0;[Red]\-&quot;L.&quot;\ #,##0"/>
    <numFmt numFmtId="192" formatCode="&quot;L.&quot;\ #,##0.00;\-&quot;L.&quot;\ #,##0.00"/>
    <numFmt numFmtId="193" formatCode="&quot;L.&quot;\ #,##0.00;[Red]\-&quot;L.&quot;\ #,##0.00"/>
    <numFmt numFmtId="194" formatCode="_-&quot;L.&quot;\ * #,##0_-;\-&quot;L.&quot;\ * #,##0_-;_-&quot;L.&quot;\ * &quot;-&quot;_-;_-@_-"/>
    <numFmt numFmtId="195" formatCode="_-&quot;L.&quot;\ * #,##0.00_-;\-&quot;L.&quot;\ * #,##0.00_-;_-&quot;L.&quot;\ * &quot;-&quot;??_-;_-@_-"/>
    <numFmt numFmtId="196" formatCode="#,##0\ &quot;LEKE&quot;;\-#,##0\ &quot;LEKE&quot;"/>
    <numFmt numFmtId="197" formatCode="#,##0\ &quot;LEKE&quot;;[Red]\-#,##0\ &quot;LEKE&quot;"/>
    <numFmt numFmtId="198" formatCode="#,##0.00\ &quot;LEKE&quot;;\-#,##0.00\ &quot;LEKE&quot;"/>
    <numFmt numFmtId="199" formatCode="#,##0.00\ &quot;LEKE&quot;;[Red]\-#,##0.00\ &quot;LEKE&quot;"/>
    <numFmt numFmtId="200" formatCode="_-* #,##0\ &quot;LEKE&quot;_-;\-* #,##0\ &quot;LEKE&quot;_-;_-* &quot;-&quot;\ &quot;LEKE&quot;_-;_-@_-"/>
    <numFmt numFmtId="201" formatCode="_-* #,##0\ _L_E_K_E_-;\-* #,##0\ _L_E_K_E_-;_-* &quot;-&quot;\ _L_E_K_E_-;_-@_-"/>
    <numFmt numFmtId="202" formatCode="_-* #,##0.00\ &quot;LEKE&quot;_-;\-* #,##0.00\ &quot;LEKE&quot;_-;_-* &quot;-&quot;??\ &quot;LEKE&quot;_-;_-@_-"/>
    <numFmt numFmtId="203" formatCode="_-* #,##0.00\ _L_E_K_E_-;\-* #,##0.00\ _L_E_K_E_-;_-* &quot;-&quot;??\ _L_E_K_E_-;_-@_-"/>
    <numFmt numFmtId="204" formatCode="#,##0.0"/>
    <numFmt numFmtId="205" formatCode="mm/dd/yy"/>
    <numFmt numFmtId="206" formatCode="0.0"/>
    <numFmt numFmtId="207" formatCode="_-* #,##0.0_-;\-* #,##0.0_-;_-* &quot;-&quot;??_-;_-@_-"/>
    <numFmt numFmtId="208" formatCode="_-* #,##0_-;\-* #,##0_-;_-* &quot;-&quot;??_-;_-@_-"/>
    <numFmt numFmtId="209" formatCode="0.00_);\(0.00\)"/>
    <numFmt numFmtId="210" formatCode="0_);\(0\)"/>
    <numFmt numFmtId="211" formatCode="#,##0.0_);\(#,##0.0\)"/>
    <numFmt numFmtId="212" formatCode="0.000%"/>
    <numFmt numFmtId="213" formatCode="0.0000"/>
    <numFmt numFmtId="214" formatCode="0.00000"/>
    <numFmt numFmtId="215" formatCode="#,##0;[Red]#,##0"/>
    <numFmt numFmtId="216" formatCode="#,##0.0;\-#,##0.0"/>
    <numFmt numFmtId="217" formatCode="#,##0.000;\-#,##0.000"/>
    <numFmt numFmtId="218" formatCode="_(* #,##0.0_);_(* \(#,##0.0\);_(* &quot;-&quot;??_);_(@_)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sz val="2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2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1"/>
      <name val="Arial"/>
      <family val="2"/>
    </font>
    <font>
      <i/>
      <sz val="9"/>
      <name val="Arial"/>
      <family val="2"/>
    </font>
    <font>
      <i/>
      <sz val="11"/>
      <name val="Arial"/>
      <family val="2"/>
    </font>
    <font>
      <sz val="1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color indexed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2"/>
      <color indexed="56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rgb="FF002060"/>
      <name val="Arial"/>
      <family val="2"/>
    </font>
    <font>
      <b/>
      <sz val="10"/>
      <color rgb="FF002060"/>
      <name val="Arial"/>
      <family val="2"/>
    </font>
    <font>
      <b/>
      <sz val="12"/>
      <color rgb="FF00206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>
        <color indexed="62"/>
      </left>
      <right style="double"/>
      <top style="double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22" fillId="0" borderId="2" applyNumberFormat="0" applyFill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2" applyNumberFormat="0" applyFill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9" fillId="0" borderId="0">
      <alignment/>
      <protection/>
    </xf>
    <xf numFmtId="0" fontId="0" fillId="23" borderId="7" applyNumberFormat="0" applyFont="0" applyAlignment="0" applyProtection="0"/>
    <xf numFmtId="0" fontId="9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11" fillId="3" borderId="0" applyNumberFormat="0" applyBorder="0" applyAlignment="0" applyProtection="0"/>
    <xf numFmtId="0" fontId="16" fillId="4" borderId="0" applyNumberFormat="0" applyBorder="0" applyAlignment="0" applyProtection="0"/>
    <xf numFmtId="0" fontId="27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29" fillId="0" borderId="0" xfId="85" applyFont="1" applyAlignment="1">
      <alignment horizontal="center"/>
      <protection/>
    </xf>
    <xf numFmtId="0" fontId="9" fillId="0" borderId="0" xfId="85">
      <alignment/>
      <protection/>
    </xf>
    <xf numFmtId="0" fontId="30" fillId="4" borderId="10" xfId="85" applyFont="1" applyFill="1" applyBorder="1" applyAlignment="1">
      <alignment horizontal="center" vertical="center" wrapText="1"/>
      <protection/>
    </xf>
    <xf numFmtId="0" fontId="31" fillId="4" borderId="10" xfId="85" applyFont="1" applyFill="1" applyBorder="1" applyAlignment="1">
      <alignment horizontal="center" vertical="center" wrapText="1"/>
      <protection/>
    </xf>
    <xf numFmtId="0" fontId="32" fillId="0" borderId="11" xfId="85" applyFont="1" applyBorder="1" applyAlignment="1">
      <alignment horizontal="center" vertical="center"/>
      <protection/>
    </xf>
    <xf numFmtId="0" fontId="32" fillId="0" borderId="12" xfId="85" applyFont="1" applyBorder="1" applyAlignment="1">
      <alignment vertical="center"/>
      <protection/>
    </xf>
    <xf numFmtId="3" fontId="8" fillId="0" borderId="13" xfId="85" applyNumberFormat="1" applyFont="1" applyBorder="1" applyAlignment="1">
      <alignment vertical="center"/>
      <protection/>
    </xf>
    <xf numFmtId="3" fontId="8" fillId="0" borderId="14" xfId="85" applyNumberFormat="1" applyFont="1" applyBorder="1" applyAlignment="1">
      <alignment vertical="center"/>
      <protection/>
    </xf>
    <xf numFmtId="0" fontId="8" fillId="0" borderId="11" xfId="85" applyFont="1" applyBorder="1" applyAlignment="1">
      <alignment horizontal="center" vertical="center"/>
      <protection/>
    </xf>
    <xf numFmtId="0" fontId="8" fillId="0" borderId="12" xfId="85" applyFont="1" applyBorder="1" applyAlignment="1">
      <alignment vertical="center"/>
      <protection/>
    </xf>
    <xf numFmtId="0" fontId="8" fillId="0" borderId="15" xfId="85" applyFont="1" applyBorder="1" applyAlignment="1">
      <alignment horizontal="center" vertical="center"/>
      <protection/>
    </xf>
    <xf numFmtId="0" fontId="8" fillId="0" borderId="16" xfId="85" applyFont="1" applyBorder="1" applyAlignment="1">
      <alignment vertical="center"/>
      <protection/>
    </xf>
    <xf numFmtId="3" fontId="8" fillId="0" borderId="17" xfId="85" applyNumberFormat="1" applyFont="1" applyBorder="1" applyAlignment="1">
      <alignment vertical="center"/>
      <protection/>
    </xf>
    <xf numFmtId="3" fontId="8" fillId="0" borderId="18" xfId="85" applyNumberFormat="1" applyFont="1" applyBorder="1" applyAlignment="1">
      <alignment vertical="center"/>
      <protection/>
    </xf>
    <xf numFmtId="3" fontId="31" fillId="4" borderId="10" xfId="85" applyNumberFormat="1" applyFont="1" applyFill="1" applyBorder="1" applyAlignment="1">
      <alignment horizontal="center" vertical="center" wrapText="1"/>
      <protection/>
    </xf>
    <xf numFmtId="3" fontId="31" fillId="4" borderId="19" xfId="85" applyNumberFormat="1" applyFont="1" applyFill="1" applyBorder="1" applyAlignment="1">
      <alignment horizontal="center" vertical="center" wrapText="1"/>
      <protection/>
    </xf>
    <xf numFmtId="3" fontId="34" fillId="0" borderId="0" xfId="0" applyNumberFormat="1" applyFont="1" applyAlignment="1">
      <alignment/>
    </xf>
    <xf numFmtId="3" fontId="32" fillId="0" borderId="13" xfId="85" applyNumberFormat="1" applyFont="1" applyBorder="1" applyAlignment="1">
      <alignment vertical="center"/>
      <protection/>
    </xf>
    <xf numFmtId="3" fontId="32" fillId="0" borderId="14" xfId="85" applyNumberFormat="1" applyFont="1" applyBorder="1" applyAlignment="1">
      <alignment vertical="center"/>
      <protection/>
    </xf>
    <xf numFmtId="3" fontId="32" fillId="0" borderId="17" xfId="85" applyNumberFormat="1" applyFont="1" applyBorder="1" applyAlignment="1">
      <alignment vertical="center"/>
      <protection/>
    </xf>
    <xf numFmtId="3" fontId="32" fillId="0" borderId="18" xfId="85" applyNumberFormat="1" applyFont="1" applyBorder="1" applyAlignment="1">
      <alignment vertical="center"/>
      <protection/>
    </xf>
    <xf numFmtId="3" fontId="0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26" fillId="0" borderId="0" xfId="85" applyFont="1">
      <alignment/>
      <protection/>
    </xf>
    <xf numFmtId="3" fontId="0" fillId="0" borderId="0" xfId="0" applyNumberFormat="1" applyFont="1" applyAlignment="1">
      <alignment/>
    </xf>
    <xf numFmtId="49" fontId="6" fillId="15" borderId="17" xfId="0" applyNumberFormat="1" applyFont="1" applyFill="1" applyBorder="1" applyAlignment="1">
      <alignment horizontal="center"/>
    </xf>
    <xf numFmtId="49" fontId="0" fillId="15" borderId="20" xfId="0" applyNumberFormat="1" applyFill="1" applyBorder="1" applyAlignment="1">
      <alignment/>
    </xf>
    <xf numFmtId="49" fontId="0" fillId="15" borderId="20" xfId="0" applyNumberFormat="1" applyFont="1" applyFill="1" applyBorder="1" applyAlignment="1">
      <alignment/>
    </xf>
    <xf numFmtId="49" fontId="0" fillId="15" borderId="21" xfId="0" applyNumberFormat="1" applyFill="1" applyBorder="1" applyAlignment="1">
      <alignment/>
    </xf>
    <xf numFmtId="0" fontId="0" fillId="7" borderId="16" xfId="0" applyFill="1" applyBorder="1" applyAlignment="1">
      <alignment/>
    </xf>
    <xf numFmtId="0" fontId="0" fillId="7" borderId="22" xfId="0" applyFill="1" applyBorder="1" applyAlignment="1">
      <alignment/>
    </xf>
    <xf numFmtId="0" fontId="0" fillId="7" borderId="23" xfId="0" applyFill="1" applyBorder="1" applyAlignment="1">
      <alignment/>
    </xf>
    <xf numFmtId="0" fontId="0" fillId="7" borderId="24" xfId="0" applyFill="1" applyBorder="1" applyAlignment="1">
      <alignment/>
    </xf>
    <xf numFmtId="0" fontId="0" fillId="7" borderId="0" xfId="0" applyFill="1" applyBorder="1" applyAlignment="1">
      <alignment/>
    </xf>
    <xf numFmtId="0" fontId="0" fillId="7" borderId="25" xfId="0" applyFill="1" applyBorder="1" applyAlignment="1">
      <alignment/>
    </xf>
    <xf numFmtId="0" fontId="7" fillId="7" borderId="24" xfId="0" applyFont="1" applyFill="1" applyBorder="1" applyAlignment="1">
      <alignment/>
    </xf>
    <xf numFmtId="0" fontId="7" fillId="7" borderId="0" xfId="0" applyFont="1" applyFill="1" applyBorder="1" applyAlignment="1">
      <alignment/>
    </xf>
    <xf numFmtId="0" fontId="7" fillId="7" borderId="25" xfId="0" applyFont="1" applyFill="1" applyBorder="1" applyAlignment="1">
      <alignment/>
    </xf>
    <xf numFmtId="49" fontId="0" fillId="7" borderId="24" xfId="0" applyNumberFormat="1" applyFill="1" applyBorder="1" applyAlignment="1">
      <alignment/>
    </xf>
    <xf numFmtId="49" fontId="4" fillId="7" borderId="0" xfId="0" applyNumberFormat="1" applyFont="1" applyFill="1" applyBorder="1" applyAlignment="1">
      <alignment horizontal="center"/>
    </xf>
    <xf numFmtId="49" fontId="0" fillId="7" borderId="0" xfId="0" applyNumberFormat="1" applyFill="1" applyBorder="1" applyAlignment="1">
      <alignment/>
    </xf>
    <xf numFmtId="0" fontId="0" fillId="7" borderId="26" xfId="0" applyFill="1" applyBorder="1" applyAlignment="1">
      <alignment/>
    </xf>
    <xf numFmtId="0" fontId="0" fillId="7" borderId="27" xfId="0" applyFill="1" applyBorder="1" applyAlignment="1">
      <alignment/>
    </xf>
    <xf numFmtId="0" fontId="0" fillId="7" borderId="28" xfId="0" applyFill="1" applyBorder="1" applyAlignment="1">
      <alignment/>
    </xf>
    <xf numFmtId="49" fontId="5" fillId="15" borderId="20" xfId="0" applyNumberFormat="1" applyFont="1" applyFill="1" applyBorder="1" applyAlignment="1">
      <alignment horizontal="center"/>
    </xf>
    <xf numFmtId="49" fontId="0" fillId="15" borderId="20" xfId="0" applyNumberFormat="1" applyFill="1" applyBorder="1" applyAlignment="1">
      <alignment horizontal="center"/>
    </xf>
    <xf numFmtId="49" fontId="6" fillId="15" borderId="20" xfId="0" applyNumberFormat="1" applyFont="1" applyFill="1" applyBorder="1" applyAlignment="1">
      <alignment/>
    </xf>
    <xf numFmtId="49" fontId="1" fillId="15" borderId="20" xfId="0" applyNumberFormat="1" applyFont="1" applyFill="1" applyBorder="1" applyAlignment="1">
      <alignment/>
    </xf>
    <xf numFmtId="49" fontId="0" fillId="0" borderId="0" xfId="0" applyNumberFormat="1" applyFont="1" applyAlignment="1">
      <alignment/>
    </xf>
    <xf numFmtId="0" fontId="1" fillId="7" borderId="29" xfId="0" applyFont="1" applyFill="1" applyBorder="1" applyAlignment="1">
      <alignment horizontal="center"/>
    </xf>
    <xf numFmtId="49" fontId="1" fillId="7" borderId="21" xfId="0" applyNumberFormat="1" applyFont="1" applyFill="1" applyBorder="1" applyAlignment="1">
      <alignment horizontal="center"/>
    </xf>
    <xf numFmtId="0" fontId="1" fillId="7" borderId="21" xfId="0" applyFont="1" applyFill="1" applyBorder="1" applyAlignment="1">
      <alignment horizontal="center"/>
    </xf>
    <xf numFmtId="1" fontId="33" fillId="7" borderId="21" xfId="0" applyNumberFormat="1" applyFont="1" applyFill="1" applyBorder="1" applyAlignment="1">
      <alignment horizontal="center"/>
    </xf>
    <xf numFmtId="0" fontId="1" fillId="7" borderId="13" xfId="0" applyFont="1" applyFill="1" applyBorder="1" applyAlignment="1">
      <alignment horizontal="left"/>
    </xf>
    <xf numFmtId="49" fontId="1" fillId="7" borderId="13" xfId="0" applyNumberFormat="1" applyFont="1" applyFill="1" applyBorder="1" applyAlignment="1">
      <alignment/>
    </xf>
    <xf numFmtId="0" fontId="1" fillId="7" borderId="13" xfId="0" applyFont="1" applyFill="1" applyBorder="1" applyAlignment="1">
      <alignment/>
    </xf>
    <xf numFmtId="3" fontId="33" fillId="7" borderId="13" xfId="0" applyNumberFormat="1" applyFont="1" applyFill="1" applyBorder="1" applyAlignment="1">
      <alignment/>
    </xf>
    <xf numFmtId="49" fontId="0" fillId="7" borderId="13" xfId="0" applyNumberFormat="1" applyFill="1" applyBorder="1" applyAlignment="1">
      <alignment/>
    </xf>
    <xf numFmtId="0" fontId="0" fillId="7" borderId="13" xfId="0" applyFill="1" applyBorder="1" applyAlignment="1">
      <alignment/>
    </xf>
    <xf numFmtId="3" fontId="34" fillId="7" borderId="13" xfId="0" applyNumberFormat="1" applyFont="1" applyFill="1" applyBorder="1" applyAlignment="1">
      <alignment/>
    </xf>
    <xf numFmtId="3" fontId="35" fillId="7" borderId="13" xfId="0" applyNumberFormat="1" applyFont="1" applyFill="1" applyBorder="1" applyAlignment="1">
      <alignment/>
    </xf>
    <xf numFmtId="49" fontId="0" fillId="7" borderId="13" xfId="0" applyNumberFormat="1" applyFont="1" applyFill="1" applyBorder="1" applyAlignment="1">
      <alignment/>
    </xf>
    <xf numFmtId="0" fontId="0" fillId="7" borderId="13" xfId="0" applyFont="1" applyFill="1" applyBorder="1" applyAlignment="1">
      <alignment/>
    </xf>
    <xf numFmtId="0" fontId="1" fillId="7" borderId="17" xfId="0" applyFont="1" applyFill="1" applyBorder="1" applyAlignment="1">
      <alignment horizontal="left"/>
    </xf>
    <xf numFmtId="49" fontId="5" fillId="7" borderId="17" xfId="0" applyNumberFormat="1" applyFont="1" applyFill="1" applyBorder="1" applyAlignment="1">
      <alignment horizontal="left"/>
    </xf>
    <xf numFmtId="0" fontId="1" fillId="7" borderId="17" xfId="0" applyFont="1" applyFill="1" applyBorder="1" applyAlignment="1">
      <alignment horizontal="center"/>
    </xf>
    <xf numFmtId="3" fontId="33" fillId="7" borderId="17" xfId="0" applyNumberFormat="1" applyFont="1" applyFill="1" applyBorder="1" applyAlignment="1">
      <alignment horizontal="center"/>
    </xf>
    <xf numFmtId="0" fontId="1" fillId="7" borderId="21" xfId="0" applyFont="1" applyFill="1" applyBorder="1" applyAlignment="1">
      <alignment horizontal="left"/>
    </xf>
    <xf numFmtId="49" fontId="1" fillId="0" borderId="0" xfId="0" applyNumberFormat="1" applyFont="1" applyAlignment="1">
      <alignment/>
    </xf>
    <xf numFmtId="3" fontId="33" fillId="0" borderId="0" xfId="0" applyNumberFormat="1" applyFont="1" applyAlignment="1">
      <alignment/>
    </xf>
    <xf numFmtId="0" fontId="0" fillId="7" borderId="13" xfId="0" applyFont="1" applyFill="1" applyBorder="1" applyAlignment="1">
      <alignment horizontal="left"/>
    </xf>
    <xf numFmtId="49" fontId="8" fillId="7" borderId="13" xfId="0" applyNumberFormat="1" applyFont="1" applyFill="1" applyBorder="1" applyAlignment="1">
      <alignment/>
    </xf>
    <xf numFmtId="0" fontId="1" fillId="7" borderId="11" xfId="0" applyFont="1" applyFill="1" applyBorder="1" applyAlignment="1">
      <alignment/>
    </xf>
    <xf numFmtId="0" fontId="1" fillId="7" borderId="15" xfId="0" applyFont="1" applyFill="1" applyBorder="1" applyAlignment="1">
      <alignment/>
    </xf>
    <xf numFmtId="0" fontId="1" fillId="7" borderId="17" xfId="0" applyFont="1" applyFill="1" applyBorder="1" applyAlignment="1">
      <alignment/>
    </xf>
    <xf numFmtId="0" fontId="1" fillId="7" borderId="30" xfId="0" applyFont="1" applyFill="1" applyBorder="1" applyAlignment="1">
      <alignment/>
    </xf>
    <xf numFmtId="0" fontId="1" fillId="7" borderId="31" xfId="0" applyFont="1" applyFill="1" applyBorder="1" applyAlignment="1">
      <alignment/>
    </xf>
    <xf numFmtId="0" fontId="1" fillId="7" borderId="32" xfId="0" applyFont="1" applyFill="1" applyBorder="1" applyAlignment="1">
      <alignment horizontal="center"/>
    </xf>
    <xf numFmtId="3" fontId="1" fillId="7" borderId="29" xfId="0" applyNumberFormat="1" applyFont="1" applyFill="1" applyBorder="1" applyAlignment="1">
      <alignment horizontal="center"/>
    </xf>
    <xf numFmtId="0" fontId="1" fillId="7" borderId="33" xfId="0" applyFont="1" applyFill="1" applyBorder="1" applyAlignment="1">
      <alignment horizontal="center"/>
    </xf>
    <xf numFmtId="1" fontId="1" fillId="7" borderId="21" xfId="0" applyNumberFormat="1" applyFont="1" applyFill="1" applyBorder="1" applyAlignment="1">
      <alignment horizontal="center"/>
    </xf>
    <xf numFmtId="37" fontId="1" fillId="7" borderId="13" xfId="0" applyNumberFormat="1" applyFont="1" applyFill="1" applyBorder="1" applyAlignment="1">
      <alignment/>
    </xf>
    <xf numFmtId="37" fontId="0" fillId="7" borderId="13" xfId="0" applyNumberFormat="1" applyFont="1" applyFill="1" applyBorder="1" applyAlignment="1">
      <alignment/>
    </xf>
    <xf numFmtId="0" fontId="4" fillId="7" borderId="13" xfId="0" applyFont="1" applyFill="1" applyBorder="1" applyAlignment="1">
      <alignment/>
    </xf>
    <xf numFmtId="37" fontId="37" fillId="7" borderId="13" xfId="0" applyNumberFormat="1" applyFont="1" applyFill="1" applyBorder="1" applyAlignment="1">
      <alignment/>
    </xf>
    <xf numFmtId="0" fontId="6" fillId="7" borderId="11" xfId="0" applyFont="1" applyFill="1" applyBorder="1" applyAlignment="1">
      <alignment/>
    </xf>
    <xf numFmtId="49" fontId="4" fillId="7" borderId="13" xfId="0" applyNumberFormat="1" applyFont="1" applyFill="1" applyBorder="1" applyAlignment="1">
      <alignment/>
    </xf>
    <xf numFmtId="37" fontId="4" fillId="7" borderId="13" xfId="0" applyNumberFormat="1" applyFont="1" applyFill="1" applyBorder="1" applyAlignment="1">
      <alignment/>
    </xf>
    <xf numFmtId="37" fontId="38" fillId="7" borderId="13" xfId="0" applyNumberFormat="1" applyFont="1" applyFill="1" applyBorder="1" applyAlignment="1">
      <alignment/>
    </xf>
    <xf numFmtId="49" fontId="6" fillId="7" borderId="13" xfId="0" applyNumberFormat="1" applyFont="1" applyFill="1" applyBorder="1" applyAlignment="1">
      <alignment/>
    </xf>
    <xf numFmtId="37" fontId="36" fillId="7" borderId="13" xfId="0" applyNumberFormat="1" applyFont="1" applyFill="1" applyBorder="1" applyAlignment="1">
      <alignment/>
    </xf>
    <xf numFmtId="37" fontId="0" fillId="7" borderId="13" xfId="0" applyNumberFormat="1" applyFont="1" applyFill="1" applyBorder="1" applyAlignment="1">
      <alignment/>
    </xf>
    <xf numFmtId="37" fontId="0" fillId="7" borderId="13" xfId="0" applyNumberFormat="1" applyFont="1" applyFill="1" applyBorder="1" applyAlignment="1">
      <alignment/>
    </xf>
    <xf numFmtId="0" fontId="0" fillId="7" borderId="11" xfId="0" applyFont="1" applyFill="1" applyBorder="1" applyAlignment="1">
      <alignment/>
    </xf>
    <xf numFmtId="37" fontId="6" fillId="7" borderId="13" xfId="0" applyNumberFormat="1" applyFont="1" applyFill="1" applyBorder="1" applyAlignment="1">
      <alignment/>
    </xf>
    <xf numFmtId="37" fontId="4" fillId="7" borderId="13" xfId="0" applyNumberFormat="1" applyFont="1" applyFill="1" applyBorder="1" applyAlignment="1">
      <alignment/>
    </xf>
    <xf numFmtId="37" fontId="1" fillId="7" borderId="17" xfId="0" applyNumberFormat="1" applyFont="1" applyFill="1" applyBorder="1" applyAlignment="1">
      <alignment/>
    </xf>
    <xf numFmtId="37" fontId="1" fillId="7" borderId="31" xfId="0" applyNumberFormat="1" applyFont="1" applyFill="1" applyBorder="1" applyAlignment="1">
      <alignment/>
    </xf>
    <xf numFmtId="3" fontId="42" fillId="0" borderId="0" xfId="0" applyNumberFormat="1" applyFont="1" applyAlignment="1">
      <alignment/>
    </xf>
    <xf numFmtId="0" fontId="9" fillId="0" borderId="0" xfId="85" applyFont="1">
      <alignment/>
      <protection/>
    </xf>
    <xf numFmtId="3" fontId="46" fillId="0" borderId="0" xfId="0" applyNumberFormat="1" applyFont="1" applyAlignment="1">
      <alignment/>
    </xf>
    <xf numFmtId="3" fontId="47" fillId="7" borderId="17" xfId="0" applyNumberFormat="1" applyFont="1" applyFill="1" applyBorder="1" applyAlignment="1">
      <alignment horizontal="center"/>
    </xf>
    <xf numFmtId="1" fontId="47" fillId="7" borderId="21" xfId="0" applyNumberFormat="1" applyFont="1" applyFill="1" applyBorder="1" applyAlignment="1">
      <alignment horizontal="center"/>
    </xf>
    <xf numFmtId="3" fontId="47" fillId="7" borderId="13" xfId="0" applyNumberFormat="1" applyFont="1" applyFill="1" applyBorder="1" applyAlignment="1">
      <alignment/>
    </xf>
    <xf numFmtId="3" fontId="46" fillId="7" borderId="13" xfId="0" applyNumberFormat="1" applyFont="1" applyFill="1" applyBorder="1" applyAlignment="1">
      <alignment/>
    </xf>
    <xf numFmtId="3" fontId="48" fillId="7" borderId="13" xfId="0" applyNumberFormat="1" applyFont="1" applyFill="1" applyBorder="1" applyAlignment="1">
      <alignment/>
    </xf>
    <xf numFmtId="3" fontId="47" fillId="0" borderId="0" xfId="0" applyNumberFormat="1" applyFont="1" applyAlignment="1">
      <alignment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51" fillId="0" borderId="0" xfId="0" applyFont="1" applyAlignment="1">
      <alignment/>
    </xf>
    <xf numFmtId="0" fontId="51" fillId="0" borderId="0" xfId="0" applyFont="1" applyAlignment="1">
      <alignment horizontal="left"/>
    </xf>
    <xf numFmtId="37" fontId="51" fillId="0" borderId="0" xfId="0" applyNumberFormat="1" applyFont="1" applyAlignment="1">
      <alignment/>
    </xf>
    <xf numFmtId="0" fontId="50" fillId="0" borderId="0" xfId="0" applyFont="1" applyAlignment="1">
      <alignment horizontal="left"/>
    </xf>
    <xf numFmtId="37" fontId="50" fillId="0" borderId="0" xfId="0" applyNumberFormat="1" applyFont="1" applyAlignment="1">
      <alignment/>
    </xf>
    <xf numFmtId="0" fontId="50" fillId="24" borderId="17" xfId="0" applyFont="1" applyFill="1" applyBorder="1" applyAlignment="1">
      <alignment horizontal="center"/>
    </xf>
    <xf numFmtId="37" fontId="50" fillId="24" borderId="17" xfId="0" applyNumberFormat="1" applyFont="1" applyFill="1" applyBorder="1" applyAlignment="1">
      <alignment horizontal="center"/>
    </xf>
    <xf numFmtId="0" fontId="50" fillId="24" borderId="21" xfId="0" applyFont="1" applyFill="1" applyBorder="1" applyAlignment="1">
      <alignment horizontal="center"/>
    </xf>
    <xf numFmtId="210" fontId="50" fillId="24" borderId="21" xfId="0" applyNumberFormat="1" applyFont="1" applyFill="1" applyBorder="1" applyAlignment="1">
      <alignment horizontal="center"/>
    </xf>
    <xf numFmtId="0" fontId="50" fillId="24" borderId="13" xfId="0" applyFont="1" applyFill="1" applyBorder="1" applyAlignment="1">
      <alignment/>
    </xf>
    <xf numFmtId="0" fontId="49" fillId="24" borderId="13" xfId="0" applyFont="1" applyFill="1" applyBorder="1" applyAlignment="1">
      <alignment/>
    </xf>
    <xf numFmtId="3" fontId="49" fillId="24" borderId="13" xfId="0" applyNumberFormat="1" applyFont="1" applyFill="1" applyBorder="1" applyAlignment="1">
      <alignment horizontal="left"/>
    </xf>
    <xf numFmtId="37" fontId="50" fillId="24" borderId="13" xfId="0" applyNumberFormat="1" applyFont="1" applyFill="1" applyBorder="1" applyAlignment="1">
      <alignment/>
    </xf>
    <xf numFmtId="37" fontId="49" fillId="24" borderId="13" xfId="0" applyNumberFormat="1" applyFont="1" applyFill="1" applyBorder="1" applyAlignment="1">
      <alignment/>
    </xf>
    <xf numFmtId="0" fontId="50" fillId="24" borderId="17" xfId="0" applyFont="1" applyFill="1" applyBorder="1" applyAlignment="1">
      <alignment/>
    </xf>
    <xf numFmtId="0" fontId="49" fillId="24" borderId="17" xfId="0" applyFont="1" applyFill="1" applyBorder="1" applyAlignment="1">
      <alignment/>
    </xf>
    <xf numFmtId="0" fontId="49" fillId="24" borderId="17" xfId="0" applyFont="1" applyFill="1" applyBorder="1" applyAlignment="1">
      <alignment horizontal="left"/>
    </xf>
    <xf numFmtId="37" fontId="49" fillId="24" borderId="17" xfId="0" applyNumberFormat="1" applyFont="1" applyFill="1" applyBorder="1" applyAlignment="1">
      <alignment/>
    </xf>
    <xf numFmtId="0" fontId="50" fillId="24" borderId="21" xfId="0" applyFont="1" applyFill="1" applyBorder="1" applyAlignment="1">
      <alignment/>
    </xf>
    <xf numFmtId="0" fontId="49" fillId="24" borderId="21" xfId="0" applyFont="1" applyFill="1" applyBorder="1" applyAlignment="1">
      <alignment/>
    </xf>
    <xf numFmtId="0" fontId="49" fillId="24" borderId="21" xfId="0" applyFont="1" applyFill="1" applyBorder="1" applyAlignment="1">
      <alignment horizontal="left"/>
    </xf>
    <xf numFmtId="37" fontId="50" fillId="24" borderId="21" xfId="0" applyNumberFormat="1" applyFont="1" applyFill="1" applyBorder="1" applyAlignment="1">
      <alignment/>
    </xf>
    <xf numFmtId="37" fontId="49" fillId="24" borderId="21" xfId="0" applyNumberFormat="1" applyFont="1" applyFill="1" applyBorder="1" applyAlignment="1">
      <alignment/>
    </xf>
    <xf numFmtId="37" fontId="49" fillId="0" borderId="0" xfId="0" applyNumberFormat="1" applyFont="1" applyAlignment="1">
      <alignment/>
    </xf>
    <xf numFmtId="0" fontId="50" fillId="24" borderId="20" xfId="0" applyFont="1" applyFill="1" applyBorder="1" applyAlignment="1">
      <alignment/>
    </xf>
    <xf numFmtId="0" fontId="49" fillId="24" borderId="20" xfId="0" applyFont="1" applyFill="1" applyBorder="1" applyAlignment="1">
      <alignment/>
    </xf>
    <xf numFmtId="0" fontId="49" fillId="24" borderId="20" xfId="0" applyFont="1" applyFill="1" applyBorder="1" applyAlignment="1">
      <alignment horizontal="left"/>
    </xf>
    <xf numFmtId="37" fontId="49" fillId="24" borderId="20" xfId="0" applyNumberFormat="1" applyFont="1" applyFill="1" applyBorder="1" applyAlignment="1">
      <alignment/>
    </xf>
    <xf numFmtId="0" fontId="49" fillId="24" borderId="13" xfId="0" applyFont="1" applyFill="1" applyBorder="1" applyAlignment="1">
      <alignment horizontal="left"/>
    </xf>
    <xf numFmtId="49" fontId="49" fillId="24" borderId="17" xfId="0" applyNumberFormat="1" applyFont="1" applyFill="1" applyBorder="1" applyAlignment="1">
      <alignment/>
    </xf>
    <xf numFmtId="49" fontId="49" fillId="24" borderId="21" xfId="0" applyNumberFormat="1" applyFont="1" applyFill="1" applyBorder="1" applyAlignment="1">
      <alignment/>
    </xf>
    <xf numFmtId="49" fontId="49" fillId="24" borderId="20" xfId="0" applyNumberFormat="1" applyFont="1" applyFill="1" applyBorder="1" applyAlignment="1">
      <alignment/>
    </xf>
    <xf numFmtId="0" fontId="50" fillId="24" borderId="17" xfId="0" applyFont="1" applyFill="1" applyBorder="1" applyAlignment="1">
      <alignment horizontal="left"/>
    </xf>
    <xf numFmtId="37" fontId="50" fillId="24" borderId="17" xfId="0" applyNumberFormat="1" applyFont="1" applyFill="1" applyBorder="1" applyAlignment="1">
      <alignment/>
    </xf>
    <xf numFmtId="0" fontId="50" fillId="24" borderId="21" xfId="0" applyFont="1" applyFill="1" applyBorder="1" applyAlignment="1">
      <alignment horizontal="left"/>
    </xf>
    <xf numFmtId="3" fontId="49" fillId="24" borderId="21" xfId="0" applyNumberFormat="1" applyFont="1" applyFill="1" applyBorder="1" applyAlignment="1">
      <alignment horizontal="left"/>
    </xf>
    <xf numFmtId="3" fontId="49" fillId="24" borderId="17" xfId="0" applyNumberFormat="1" applyFont="1" applyFill="1" applyBorder="1" applyAlignment="1">
      <alignment horizontal="left"/>
    </xf>
    <xf numFmtId="0" fontId="50" fillId="24" borderId="13" xfId="0" applyFont="1" applyFill="1" applyBorder="1" applyAlignment="1">
      <alignment horizontal="left"/>
    </xf>
    <xf numFmtId="0" fontId="50" fillId="24" borderId="31" xfId="0" applyFont="1" applyFill="1" applyBorder="1" applyAlignment="1">
      <alignment/>
    </xf>
    <xf numFmtId="0" fontId="49" fillId="24" borderId="31" xfId="0" applyFont="1" applyFill="1" applyBorder="1" applyAlignment="1">
      <alignment/>
    </xf>
    <xf numFmtId="0" fontId="49" fillId="24" borderId="31" xfId="0" applyFont="1" applyFill="1" applyBorder="1" applyAlignment="1">
      <alignment horizontal="left"/>
    </xf>
    <xf numFmtId="37" fontId="49" fillId="24" borderId="31" xfId="0" applyNumberFormat="1" applyFont="1" applyFill="1" applyBorder="1" applyAlignment="1">
      <alignment/>
    </xf>
    <xf numFmtId="0" fontId="49" fillId="0" borderId="0" xfId="0" applyFont="1" applyAlignment="1">
      <alignment horizontal="left"/>
    </xf>
    <xf numFmtId="49" fontId="49" fillId="0" borderId="0" xfId="0" applyNumberFormat="1" applyFont="1" applyAlignment="1">
      <alignment/>
    </xf>
    <xf numFmtId="3" fontId="50" fillId="0" borderId="0" xfId="0" applyNumberFormat="1" applyFont="1" applyAlignment="1">
      <alignment/>
    </xf>
    <xf numFmtId="10" fontId="49" fillId="0" borderId="0" xfId="89" applyNumberFormat="1" applyFont="1" applyAlignment="1">
      <alignment/>
    </xf>
    <xf numFmtId="0" fontId="6" fillId="7" borderId="13" xfId="0" applyFont="1" applyFill="1" applyBorder="1" applyAlignment="1">
      <alignment/>
    </xf>
    <xf numFmtId="3" fontId="34" fillId="25" borderId="13" xfId="0" applyNumberFormat="1" applyFont="1" applyFill="1" applyBorder="1" applyAlignment="1">
      <alignment/>
    </xf>
    <xf numFmtId="3" fontId="8" fillId="25" borderId="17" xfId="85" applyNumberFormat="1" applyFont="1" applyFill="1" applyBorder="1" applyAlignment="1">
      <alignment vertical="center"/>
      <protection/>
    </xf>
    <xf numFmtId="0" fontId="9" fillId="0" borderId="13" xfId="85" applyBorder="1">
      <alignment/>
      <protection/>
    </xf>
    <xf numFmtId="0" fontId="29" fillId="0" borderId="0" xfId="85" applyFont="1" applyAlignment="1">
      <alignment horizontal="center"/>
      <protection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olo" xfId="58"/>
    <cellStyle name="Calculation" xfId="59"/>
    <cellStyle name="Cella collegata" xfId="60"/>
    <cellStyle name="Cella da controllare" xfId="61"/>
    <cellStyle name="Check Cell" xfId="62"/>
    <cellStyle name="Colore 1" xfId="63"/>
    <cellStyle name="Colore 2" xfId="64"/>
    <cellStyle name="Colore 3" xfId="65"/>
    <cellStyle name="Colore 4" xfId="66"/>
    <cellStyle name="Colore 5" xfId="67"/>
    <cellStyle name="Colore 6" xfId="68"/>
    <cellStyle name="Comma" xfId="69"/>
    <cellStyle name="Comma [0]" xfId="70"/>
    <cellStyle name="Currency" xfId="71"/>
    <cellStyle name="Currency [0]" xfId="72"/>
    <cellStyle name="Explanatory Text" xfId="73"/>
    <cellStyle name="Followed Hyperlink" xfId="74"/>
    <cellStyle name="Good" xfId="75"/>
    <cellStyle name="Heading 1" xfId="76"/>
    <cellStyle name="Heading 2" xfId="77"/>
    <cellStyle name="Heading 3" xfId="78"/>
    <cellStyle name="Heading 4" xfId="79"/>
    <cellStyle name="Hyperlink" xfId="80"/>
    <cellStyle name="Input" xfId="81"/>
    <cellStyle name="Linked Cell" xfId="82"/>
    <cellStyle name="Neutral" xfId="83"/>
    <cellStyle name="Neutrale" xfId="84"/>
    <cellStyle name="Normal_bilanci me standarte" xfId="85"/>
    <cellStyle name="Nota" xfId="86"/>
    <cellStyle name="Note" xfId="87"/>
    <cellStyle name="Output" xfId="88"/>
    <cellStyle name="Percent" xfId="89"/>
    <cellStyle name="Testo avviso" xfId="90"/>
    <cellStyle name="Testo descrittivo" xfId="91"/>
    <cellStyle name="Title" xfId="92"/>
    <cellStyle name="Titolo" xfId="93"/>
    <cellStyle name="Titolo 1" xfId="94"/>
    <cellStyle name="Titolo 2" xfId="95"/>
    <cellStyle name="Titolo 3" xfId="96"/>
    <cellStyle name="Titolo 4" xfId="97"/>
    <cellStyle name="Total" xfId="98"/>
    <cellStyle name="Totale" xfId="99"/>
    <cellStyle name="Valore non valido" xfId="100"/>
    <cellStyle name="Valore valido" xfId="101"/>
    <cellStyle name="Warning Text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238125</xdr:colOff>
      <xdr:row>0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8774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50"/>
  <sheetViews>
    <sheetView zoomScalePageLayoutView="0" workbookViewId="0" topLeftCell="A28">
      <selection activeCell="D47" sqref="D47"/>
    </sheetView>
  </sheetViews>
  <sheetFormatPr defaultColWidth="9.140625" defaultRowHeight="12.75"/>
  <cols>
    <col min="1" max="1" width="4.7109375" style="0" customWidth="1"/>
    <col min="2" max="2" width="50.8515625" style="0" customWidth="1"/>
    <col min="3" max="3" width="1.57421875" style="0" customWidth="1"/>
    <col min="4" max="4" width="42.7109375" style="0" customWidth="1"/>
  </cols>
  <sheetData>
    <row r="1" ht="3.75" customHeight="1"/>
    <row r="4" spans="1:4" ht="12.75">
      <c r="A4" s="41"/>
      <c r="B4" s="42"/>
      <c r="C4" s="42"/>
      <c r="D4" s="43"/>
    </row>
    <row r="5" spans="1:4" ht="12.75">
      <c r="A5" s="44"/>
      <c r="B5" s="45"/>
      <c r="C5" s="45"/>
      <c r="D5" s="46"/>
    </row>
    <row r="6" spans="1:4" ht="12.75">
      <c r="A6" s="44"/>
      <c r="B6" s="45"/>
      <c r="C6" s="45"/>
      <c r="D6" s="46"/>
    </row>
    <row r="7" spans="1:4" ht="12.75">
      <c r="A7" s="44"/>
      <c r="B7" s="45"/>
      <c r="C7" s="45"/>
      <c r="D7" s="46"/>
    </row>
    <row r="8" spans="1:4" ht="12.75">
      <c r="A8" s="44"/>
      <c r="B8" s="45"/>
      <c r="C8" s="45"/>
      <c r="D8" s="46"/>
    </row>
    <row r="9" spans="1:4" ht="12.75">
      <c r="A9" s="44"/>
      <c r="B9" s="45"/>
      <c r="C9" s="45"/>
      <c r="D9" s="46"/>
    </row>
    <row r="10" spans="1:4" ht="12.75">
      <c r="A10" s="44"/>
      <c r="B10" s="45"/>
      <c r="C10" s="45"/>
      <c r="D10" s="46"/>
    </row>
    <row r="11" spans="1:4" s="10" customFormat="1" ht="33.75">
      <c r="A11" s="47"/>
      <c r="B11" s="48" t="s">
        <v>151</v>
      </c>
      <c r="C11" s="48"/>
      <c r="D11" s="49"/>
    </row>
    <row r="12" spans="1:4" ht="12.75">
      <c r="A12" s="44"/>
      <c r="B12" s="45"/>
      <c r="C12" s="45"/>
      <c r="D12" s="46"/>
    </row>
    <row r="13" spans="1:4" ht="12.75">
      <c r="A13" s="44"/>
      <c r="B13" s="45"/>
      <c r="C13" s="45"/>
      <c r="D13" s="46"/>
    </row>
    <row r="14" spans="1:4" ht="12.75">
      <c r="A14" s="44"/>
      <c r="B14" s="45" t="s">
        <v>152</v>
      </c>
      <c r="C14" s="45"/>
      <c r="D14" s="46"/>
    </row>
    <row r="15" spans="1:4" ht="12.75">
      <c r="A15" s="44"/>
      <c r="B15" s="45" t="s">
        <v>153</v>
      </c>
      <c r="C15" s="45"/>
      <c r="D15" s="46"/>
    </row>
    <row r="16" spans="1:4" ht="12.75">
      <c r="A16" s="44"/>
      <c r="B16" s="45"/>
      <c r="C16" s="45"/>
      <c r="D16" s="46"/>
    </row>
    <row r="17" spans="1:4" ht="12.75">
      <c r="A17" s="44"/>
      <c r="B17" s="45"/>
      <c r="C17" s="45"/>
      <c r="D17" s="46"/>
    </row>
    <row r="18" spans="1:4" ht="12.75">
      <c r="A18" s="44"/>
      <c r="B18" s="45"/>
      <c r="C18" s="45"/>
      <c r="D18" s="46"/>
    </row>
    <row r="19" spans="1:4" ht="12.75">
      <c r="A19" s="44"/>
      <c r="B19" s="45"/>
      <c r="C19" s="45"/>
      <c r="D19" s="46"/>
    </row>
    <row r="20" spans="1:4" ht="12.75">
      <c r="A20" s="44"/>
      <c r="B20" s="45"/>
      <c r="C20" s="45"/>
      <c r="D20" s="46"/>
    </row>
    <row r="21" spans="1:4" ht="12.75">
      <c r="A21" s="44"/>
      <c r="B21" s="45"/>
      <c r="C21" s="45"/>
      <c r="D21" s="46"/>
    </row>
    <row r="22" spans="1:4" ht="12.75">
      <c r="A22" s="44"/>
      <c r="B22" s="45"/>
      <c r="C22" s="45"/>
      <c r="D22" s="46"/>
    </row>
    <row r="23" spans="1:4" ht="12.75">
      <c r="A23" s="44"/>
      <c r="B23" s="45"/>
      <c r="C23" s="45"/>
      <c r="D23" s="46"/>
    </row>
    <row r="24" spans="1:4" ht="12.75">
      <c r="A24" s="44"/>
      <c r="B24" s="45"/>
      <c r="C24" s="45"/>
      <c r="D24" s="46"/>
    </row>
    <row r="25" spans="1:4" ht="12.75">
      <c r="A25" s="44"/>
      <c r="B25" s="45"/>
      <c r="C25" s="45"/>
      <c r="D25" s="46"/>
    </row>
    <row r="26" spans="1:4" ht="12.75">
      <c r="A26" s="44"/>
      <c r="B26" s="45"/>
      <c r="C26" s="45"/>
      <c r="D26" s="46"/>
    </row>
    <row r="27" spans="1:4" ht="12.75">
      <c r="A27" s="44"/>
      <c r="B27" s="45"/>
      <c r="C27" s="45"/>
      <c r="D27" s="46"/>
    </row>
    <row r="28" spans="1:4" ht="12.75">
      <c r="A28" s="44"/>
      <c r="B28" s="45"/>
      <c r="C28" s="45"/>
      <c r="D28" s="46"/>
    </row>
    <row r="29" spans="1:4" ht="12.75">
      <c r="A29" s="44"/>
      <c r="B29" s="45"/>
      <c r="C29" s="45"/>
      <c r="D29" s="46"/>
    </row>
    <row r="30" spans="1:4" ht="12.75">
      <c r="A30" s="44"/>
      <c r="B30" s="45"/>
      <c r="C30" s="45"/>
      <c r="D30" s="46"/>
    </row>
    <row r="31" spans="1:4" ht="12.75">
      <c r="A31" s="44"/>
      <c r="B31" s="45"/>
      <c r="C31" s="45"/>
      <c r="D31" s="46"/>
    </row>
    <row r="32" spans="1:4" ht="12.75">
      <c r="A32" s="44"/>
      <c r="B32" s="45"/>
      <c r="C32" s="45"/>
      <c r="D32" s="46"/>
    </row>
    <row r="33" spans="1:4" ht="12.75">
      <c r="A33" s="44"/>
      <c r="B33" s="45"/>
      <c r="C33" s="45"/>
      <c r="D33" s="46"/>
    </row>
    <row r="34" spans="1:4" s="8" customFormat="1" ht="15" customHeight="1">
      <c r="A34" s="50"/>
      <c r="B34" s="37" t="s">
        <v>22</v>
      </c>
      <c r="C34" s="51"/>
      <c r="D34" s="37" t="s">
        <v>23</v>
      </c>
    </row>
    <row r="35" spans="1:4" s="8" customFormat="1" ht="15" customHeight="1">
      <c r="A35" s="50"/>
      <c r="B35" s="38"/>
      <c r="C35" s="52"/>
      <c r="D35" s="38"/>
    </row>
    <row r="36" spans="1:4" s="8" customFormat="1" ht="15" customHeight="1">
      <c r="A36" s="50"/>
      <c r="B36" s="38"/>
      <c r="C36" s="52"/>
      <c r="D36" s="56"/>
    </row>
    <row r="37" spans="1:4" s="8" customFormat="1" ht="15" customHeight="1">
      <c r="A37" s="50"/>
      <c r="B37" s="39" t="s">
        <v>207</v>
      </c>
      <c r="C37" s="52"/>
      <c r="D37" s="38" t="s">
        <v>178</v>
      </c>
    </row>
    <row r="38" spans="1:4" s="8" customFormat="1" ht="15" customHeight="1">
      <c r="A38" s="50"/>
      <c r="B38" s="38" t="s">
        <v>159</v>
      </c>
      <c r="C38" s="52"/>
      <c r="D38" s="57" t="s">
        <v>177</v>
      </c>
    </row>
    <row r="39" spans="1:4" s="8" customFormat="1" ht="15" customHeight="1">
      <c r="A39" s="50"/>
      <c r="B39" s="38" t="s">
        <v>184</v>
      </c>
      <c r="C39" s="52"/>
      <c r="D39" s="38"/>
    </row>
    <row r="40" spans="1:4" s="8" customFormat="1" ht="15" customHeight="1">
      <c r="A40" s="50"/>
      <c r="B40" s="38" t="s">
        <v>185</v>
      </c>
      <c r="C40" s="52"/>
      <c r="D40" s="39" t="s">
        <v>210</v>
      </c>
    </row>
    <row r="41" spans="1:4" s="8" customFormat="1" ht="15" customHeight="1">
      <c r="A41" s="50"/>
      <c r="B41" s="38" t="s">
        <v>186</v>
      </c>
      <c r="C41" s="52"/>
      <c r="D41" s="38"/>
    </row>
    <row r="42" spans="1:4" s="8" customFormat="1" ht="15" customHeight="1">
      <c r="A42" s="50"/>
      <c r="B42" s="38"/>
      <c r="C42" s="52"/>
      <c r="D42" s="38" t="s">
        <v>154</v>
      </c>
    </row>
    <row r="43" spans="1:4" s="8" customFormat="1" ht="15" customHeight="1">
      <c r="A43" s="50"/>
      <c r="B43" s="38" t="s">
        <v>156</v>
      </c>
      <c r="C43" s="52"/>
      <c r="D43" s="38"/>
    </row>
    <row r="44" spans="1:4" s="8" customFormat="1" ht="15" customHeight="1">
      <c r="A44" s="50"/>
      <c r="B44" s="38"/>
      <c r="C44" s="52"/>
      <c r="D44" s="59" t="s">
        <v>155</v>
      </c>
    </row>
    <row r="45" spans="1:4" s="8" customFormat="1" ht="15" customHeight="1">
      <c r="A45" s="50"/>
      <c r="B45" s="38" t="s">
        <v>157</v>
      </c>
      <c r="C45" s="52"/>
      <c r="D45" s="58" t="s">
        <v>213</v>
      </c>
    </row>
    <row r="46" spans="1:4" s="8" customFormat="1" ht="15" customHeight="1">
      <c r="A46" s="50"/>
      <c r="B46" s="38"/>
      <c r="C46" s="52"/>
      <c r="D46" s="38"/>
    </row>
    <row r="47" spans="1:4" s="8" customFormat="1" ht="15" customHeight="1">
      <c r="A47" s="50"/>
      <c r="B47" s="38" t="s">
        <v>180</v>
      </c>
      <c r="C47" s="52"/>
      <c r="D47" s="39" t="s">
        <v>222</v>
      </c>
    </row>
    <row r="48" spans="1:4" s="8" customFormat="1" ht="15" customHeight="1">
      <c r="A48" s="50"/>
      <c r="B48" s="40" t="s">
        <v>181</v>
      </c>
      <c r="C48" s="52"/>
      <c r="D48" s="40"/>
    </row>
    <row r="49" spans="1:4" ht="12.75">
      <c r="A49" s="44"/>
      <c r="B49" s="45"/>
      <c r="C49" s="45"/>
      <c r="D49" s="46"/>
    </row>
    <row r="50" spans="1:4" ht="12.75">
      <c r="A50" s="53"/>
      <c r="B50" s="54"/>
      <c r="C50" s="54"/>
      <c r="D50" s="55"/>
    </row>
  </sheetData>
  <sheetProtection/>
  <printOptions/>
  <pageMargins left="0.5" right="0.25" top="0.4" bottom="1" header="0.23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25">
      <selection activeCell="D34" sqref="D34"/>
    </sheetView>
  </sheetViews>
  <sheetFormatPr defaultColWidth="9.140625" defaultRowHeight="12.75"/>
  <cols>
    <col min="1" max="1" width="5.57421875" style="7" customWidth="1"/>
    <col min="2" max="2" width="42.140625" style="8" customWidth="1"/>
    <col min="3" max="3" width="11.57421875" style="0" customWidth="1"/>
    <col min="4" max="4" width="14.7109375" style="112" customWidth="1"/>
    <col min="5" max="5" width="14.7109375" style="27" customWidth="1"/>
    <col min="6" max="6" width="12.140625" style="0" customWidth="1"/>
    <col min="7" max="7" width="22.140625" style="0" customWidth="1"/>
    <col min="9" max="9" width="10.140625" style="0" bestFit="1" customWidth="1"/>
    <col min="10" max="10" width="11.140625" style="0" bestFit="1" customWidth="1"/>
  </cols>
  <sheetData>
    <row r="1" spans="1:5" ht="12.75">
      <c r="A1" s="3" t="s">
        <v>208</v>
      </c>
      <c r="B1"/>
      <c r="C1" s="32"/>
      <c r="E1" s="1"/>
    </row>
    <row r="2" ht="18.75" customHeight="1">
      <c r="B2" s="80" t="s">
        <v>179</v>
      </c>
    </row>
    <row r="3" spans="1:5" s="2" customFormat="1" ht="14.25" customHeight="1">
      <c r="A3" s="75"/>
      <c r="B3" s="76" t="s">
        <v>25</v>
      </c>
      <c r="C3" s="77" t="s">
        <v>24</v>
      </c>
      <c r="D3" s="113" t="s">
        <v>4</v>
      </c>
      <c r="E3" s="78" t="s">
        <v>4</v>
      </c>
    </row>
    <row r="4" spans="1:5" s="2" customFormat="1" ht="12.75" customHeight="1">
      <c r="A4" s="79"/>
      <c r="B4" s="62"/>
      <c r="C4" s="63"/>
      <c r="D4" s="114">
        <v>2011</v>
      </c>
      <c r="E4" s="64">
        <v>2010</v>
      </c>
    </row>
    <row r="5" spans="1:5" s="3" customFormat="1" ht="14.25" customHeight="1">
      <c r="A5" s="65" t="s">
        <v>26</v>
      </c>
      <c r="B5" s="66" t="s">
        <v>27</v>
      </c>
      <c r="C5" s="67"/>
      <c r="D5" s="115"/>
      <c r="E5" s="68"/>
    </row>
    <row r="6" spans="1:6" s="3" customFormat="1" ht="14.25" customHeight="1">
      <c r="A6" s="65">
        <v>1</v>
      </c>
      <c r="B6" s="66" t="s">
        <v>28</v>
      </c>
      <c r="C6" s="67"/>
      <c r="D6" s="115">
        <v>22142134.61320968</v>
      </c>
      <c r="E6" s="68">
        <v>8714626.64</v>
      </c>
      <c r="F6" s="36"/>
    </row>
    <row r="7" spans="1:6" s="3" customFormat="1" ht="14.25" customHeight="1">
      <c r="A7" s="65">
        <v>2</v>
      </c>
      <c r="B7" s="66" t="s">
        <v>31</v>
      </c>
      <c r="C7" s="67"/>
      <c r="D7" s="115"/>
      <c r="E7" s="68"/>
      <c r="F7" s="36"/>
    </row>
    <row r="8" spans="1:6" ht="14.25" customHeight="1">
      <c r="A8" s="65" t="s">
        <v>29</v>
      </c>
      <c r="B8" s="69" t="s">
        <v>32</v>
      </c>
      <c r="C8" s="67"/>
      <c r="D8" s="116"/>
      <c r="E8" s="71"/>
      <c r="F8" s="36"/>
    </row>
    <row r="9" spans="1:6" ht="14.25" customHeight="1">
      <c r="A9" s="65" t="s">
        <v>30</v>
      </c>
      <c r="B9" s="69" t="s">
        <v>33</v>
      </c>
      <c r="C9" s="67"/>
      <c r="D9" s="116"/>
      <c r="E9" s="71"/>
      <c r="F9" s="36"/>
    </row>
    <row r="10" spans="1:6" s="3" customFormat="1" ht="14.25" customHeight="1">
      <c r="A10" s="65"/>
      <c r="B10" s="66" t="s">
        <v>34</v>
      </c>
      <c r="C10" s="67"/>
      <c r="D10" s="115">
        <v>0</v>
      </c>
      <c r="E10" s="68">
        <v>0</v>
      </c>
      <c r="F10" s="36"/>
    </row>
    <row r="11" spans="1:6" s="3" customFormat="1" ht="14.25" customHeight="1">
      <c r="A11" s="65">
        <v>3</v>
      </c>
      <c r="B11" s="66" t="s">
        <v>35</v>
      </c>
      <c r="C11" s="67"/>
      <c r="D11" s="115"/>
      <c r="E11" s="68"/>
      <c r="F11" s="36"/>
    </row>
    <row r="12" spans="1:9" ht="14.25" customHeight="1">
      <c r="A12" s="65" t="s">
        <v>29</v>
      </c>
      <c r="B12" s="73" t="s">
        <v>190</v>
      </c>
      <c r="C12" s="67"/>
      <c r="D12" s="116">
        <v>131018105.57</v>
      </c>
      <c r="E12" s="71">
        <v>77363612.79</v>
      </c>
      <c r="F12" s="36"/>
      <c r="I12" s="1"/>
    </row>
    <row r="13" spans="1:6" ht="14.25" customHeight="1">
      <c r="A13" s="65" t="s">
        <v>30</v>
      </c>
      <c r="B13" s="69" t="s">
        <v>38</v>
      </c>
      <c r="C13" s="67"/>
      <c r="D13" s="116">
        <v>1534700.62</v>
      </c>
      <c r="E13" s="71">
        <v>9957578.3</v>
      </c>
      <c r="F13" s="36"/>
    </row>
    <row r="14" spans="1:6" ht="14.25" customHeight="1">
      <c r="A14" s="65" t="s">
        <v>36</v>
      </c>
      <c r="B14" s="73" t="s">
        <v>189</v>
      </c>
      <c r="C14" s="67"/>
      <c r="D14" s="116">
        <v>23999410.892544415</v>
      </c>
      <c r="E14" s="71">
        <v>10643850.92</v>
      </c>
      <c r="F14" s="36"/>
    </row>
    <row r="15" spans="1:6" ht="14.25" customHeight="1">
      <c r="A15" s="65" t="s">
        <v>37</v>
      </c>
      <c r="B15" s="69" t="s">
        <v>39</v>
      </c>
      <c r="C15" s="67"/>
      <c r="D15" s="116"/>
      <c r="E15" s="71"/>
      <c r="F15" s="36"/>
    </row>
    <row r="16" spans="1:7" s="3" customFormat="1" ht="14.25" customHeight="1">
      <c r="A16" s="65"/>
      <c r="B16" s="66" t="s">
        <v>40</v>
      </c>
      <c r="C16" s="67"/>
      <c r="D16" s="115">
        <v>156552217.08254442</v>
      </c>
      <c r="E16" s="68">
        <v>97965042.01</v>
      </c>
      <c r="F16" s="36"/>
      <c r="G16" s="5"/>
    </row>
    <row r="17" spans="1:6" s="3" customFormat="1" ht="14.25" customHeight="1">
      <c r="A17" s="65">
        <v>4</v>
      </c>
      <c r="B17" s="66" t="s">
        <v>41</v>
      </c>
      <c r="C17" s="67"/>
      <c r="D17" s="115"/>
      <c r="E17" s="68"/>
      <c r="F17" s="36"/>
    </row>
    <row r="18" spans="1:7" s="3" customFormat="1" ht="14.25" customHeight="1">
      <c r="A18" s="65" t="s">
        <v>29</v>
      </c>
      <c r="B18" s="73" t="s">
        <v>191</v>
      </c>
      <c r="C18" s="67"/>
      <c r="D18" s="116">
        <v>15437524.43</v>
      </c>
      <c r="E18" s="71">
        <v>8185518.35</v>
      </c>
      <c r="F18" s="36"/>
      <c r="G18" s="5"/>
    </row>
    <row r="19" spans="1:6" s="3" customFormat="1" ht="14.25" customHeight="1">
      <c r="A19" s="65" t="s">
        <v>30</v>
      </c>
      <c r="B19" s="73" t="s">
        <v>43</v>
      </c>
      <c r="C19" s="67"/>
      <c r="D19" s="116"/>
      <c r="E19" s="71"/>
      <c r="F19" s="36"/>
    </row>
    <row r="20" spans="1:6" ht="14.25" customHeight="1">
      <c r="A20" s="65" t="s">
        <v>36</v>
      </c>
      <c r="B20" s="73" t="s">
        <v>44</v>
      </c>
      <c r="C20" s="67"/>
      <c r="D20" s="117"/>
      <c r="E20" s="72"/>
      <c r="F20" s="36"/>
    </row>
    <row r="21" spans="1:7" ht="14.25" customHeight="1">
      <c r="A21" s="65" t="s">
        <v>37</v>
      </c>
      <c r="B21" s="69" t="s">
        <v>45</v>
      </c>
      <c r="C21" s="67"/>
      <c r="D21" s="116">
        <v>451329471.16</v>
      </c>
      <c r="E21" s="71">
        <v>262006804.25</v>
      </c>
      <c r="F21" s="36"/>
      <c r="G21" s="1"/>
    </row>
    <row r="22" spans="1:6" ht="14.25" customHeight="1">
      <c r="A22" s="65" t="s">
        <v>42</v>
      </c>
      <c r="B22" s="73" t="s">
        <v>183</v>
      </c>
      <c r="C22" s="67"/>
      <c r="D22" s="116">
        <v>32249912.08</v>
      </c>
      <c r="E22" s="71">
        <v>38698046.09</v>
      </c>
      <c r="F22" s="36"/>
    </row>
    <row r="23" spans="1:6" s="3" customFormat="1" ht="14.25" customHeight="1">
      <c r="A23" s="65"/>
      <c r="B23" s="66" t="s">
        <v>46</v>
      </c>
      <c r="C23" s="67"/>
      <c r="D23" s="115">
        <v>499016907.67</v>
      </c>
      <c r="E23" s="68">
        <v>308890368.69000006</v>
      </c>
      <c r="F23" s="36"/>
    </row>
    <row r="24" spans="1:6" s="3" customFormat="1" ht="14.25" customHeight="1">
      <c r="A24" s="65">
        <v>5</v>
      </c>
      <c r="B24" s="66" t="s">
        <v>47</v>
      </c>
      <c r="C24" s="67"/>
      <c r="D24" s="115"/>
      <c r="E24" s="68"/>
      <c r="F24" s="36"/>
    </row>
    <row r="25" spans="1:6" s="3" customFormat="1" ht="14.25" customHeight="1">
      <c r="A25" s="65">
        <v>6</v>
      </c>
      <c r="B25" s="66" t="s">
        <v>48</v>
      </c>
      <c r="C25" s="67"/>
      <c r="D25" s="115"/>
      <c r="E25" s="68"/>
      <c r="F25" s="36"/>
    </row>
    <row r="26" spans="1:6" s="3" customFormat="1" ht="14.25" customHeight="1">
      <c r="A26" s="65">
        <v>7</v>
      </c>
      <c r="B26" s="66" t="s">
        <v>49</v>
      </c>
      <c r="C26" s="67"/>
      <c r="D26" s="115">
        <v>17143647.7881357</v>
      </c>
      <c r="E26" s="68">
        <v>7342187.85</v>
      </c>
      <c r="F26" s="36"/>
    </row>
    <row r="27" spans="1:6" s="3" customFormat="1" ht="14.25" customHeight="1">
      <c r="A27" s="65"/>
      <c r="B27" s="66" t="s">
        <v>50</v>
      </c>
      <c r="C27" s="67"/>
      <c r="D27" s="115">
        <v>694854907.1538898</v>
      </c>
      <c r="E27" s="68">
        <v>422912225.19000006</v>
      </c>
      <c r="F27" s="36"/>
    </row>
    <row r="28" spans="1:6" ht="13.5" customHeight="1">
      <c r="A28" s="65"/>
      <c r="B28" s="69"/>
      <c r="C28" s="67"/>
      <c r="D28" s="116"/>
      <c r="E28" s="71"/>
      <c r="F28" s="36"/>
    </row>
    <row r="29" spans="1:6" ht="14.25" customHeight="1">
      <c r="A29" s="65" t="s">
        <v>51</v>
      </c>
      <c r="B29" s="66" t="s">
        <v>52</v>
      </c>
      <c r="C29" s="67"/>
      <c r="D29" s="116"/>
      <c r="E29" s="71"/>
      <c r="F29" s="36"/>
    </row>
    <row r="30" spans="1:6" s="3" customFormat="1" ht="14.25" customHeight="1">
      <c r="A30" s="65">
        <v>1</v>
      </c>
      <c r="B30" s="66" t="s">
        <v>53</v>
      </c>
      <c r="C30" s="67"/>
      <c r="D30" s="115"/>
      <c r="E30" s="68"/>
      <c r="F30" s="36"/>
    </row>
    <row r="31" spans="1:6" ht="14.25" customHeight="1">
      <c r="A31" s="65" t="s">
        <v>29</v>
      </c>
      <c r="B31" s="69" t="s">
        <v>54</v>
      </c>
      <c r="C31" s="67"/>
      <c r="D31" s="116"/>
      <c r="E31" s="71"/>
      <c r="F31" s="36"/>
    </row>
    <row r="32" spans="1:6" ht="14.25" customHeight="1">
      <c r="A32" s="65"/>
      <c r="B32" s="69" t="s">
        <v>55</v>
      </c>
      <c r="C32" s="67"/>
      <c r="D32" s="116"/>
      <c r="E32" s="71"/>
      <c r="F32" s="36"/>
    </row>
    <row r="33" spans="1:6" ht="14.25" customHeight="1">
      <c r="A33" s="65" t="s">
        <v>30</v>
      </c>
      <c r="B33" s="69" t="s">
        <v>56</v>
      </c>
      <c r="C33" s="67"/>
      <c r="D33" s="116"/>
      <c r="E33" s="71"/>
      <c r="F33" s="36"/>
    </row>
    <row r="34" spans="1:6" ht="14.25" customHeight="1">
      <c r="A34" s="65" t="s">
        <v>36</v>
      </c>
      <c r="B34" s="69" t="s">
        <v>57</v>
      </c>
      <c r="C34" s="67"/>
      <c r="D34" s="116">
        <v>485383823.5</v>
      </c>
      <c r="E34" s="71">
        <v>727924331.3</v>
      </c>
      <c r="F34" s="36"/>
    </row>
    <row r="35" spans="1:6" s="4" customFormat="1" ht="14.25" customHeight="1">
      <c r="A35" s="65" t="s">
        <v>37</v>
      </c>
      <c r="B35" s="73" t="s">
        <v>58</v>
      </c>
      <c r="C35" s="67"/>
      <c r="D35" s="116"/>
      <c r="E35" s="71"/>
      <c r="F35" s="36"/>
    </row>
    <row r="36" spans="1:6" s="3" customFormat="1" ht="14.25" customHeight="1">
      <c r="A36" s="65"/>
      <c r="B36" s="66" t="s">
        <v>59</v>
      </c>
      <c r="C36" s="67"/>
      <c r="D36" s="115">
        <v>485383823.5</v>
      </c>
      <c r="E36" s="68">
        <v>727924331.3</v>
      </c>
      <c r="F36" s="36"/>
    </row>
    <row r="37" spans="1:6" s="3" customFormat="1" ht="14.25" customHeight="1">
      <c r="A37" s="65">
        <v>2</v>
      </c>
      <c r="B37" s="66" t="s">
        <v>60</v>
      </c>
      <c r="C37" s="67"/>
      <c r="D37" s="115"/>
      <c r="E37" s="68"/>
      <c r="F37" s="36"/>
    </row>
    <row r="38" spans="1:6" s="3" customFormat="1" ht="14.25" customHeight="1">
      <c r="A38" s="65" t="s">
        <v>29</v>
      </c>
      <c r="B38" s="73" t="s">
        <v>61</v>
      </c>
      <c r="C38" s="67"/>
      <c r="D38" s="115"/>
      <c r="E38" s="68"/>
      <c r="F38" s="36"/>
    </row>
    <row r="39" spans="1:6" s="3" customFormat="1" ht="14.25" customHeight="1">
      <c r="A39" s="65" t="s">
        <v>30</v>
      </c>
      <c r="B39" s="73" t="s">
        <v>62</v>
      </c>
      <c r="C39" s="67"/>
      <c r="D39" s="115"/>
      <c r="E39" s="68"/>
      <c r="F39" s="36"/>
    </row>
    <row r="40" spans="1:7" s="3" customFormat="1" ht="14.25" customHeight="1">
      <c r="A40" s="65" t="s">
        <v>36</v>
      </c>
      <c r="B40" s="73" t="s">
        <v>63</v>
      </c>
      <c r="C40" s="67"/>
      <c r="D40" s="116">
        <v>144500292.26799998</v>
      </c>
      <c r="E40" s="71">
        <v>90497767</v>
      </c>
      <c r="F40" s="36"/>
      <c r="G40" s="5"/>
    </row>
    <row r="41" spans="1:7" s="3" customFormat="1" ht="14.25" customHeight="1">
      <c r="A41" s="65" t="s">
        <v>37</v>
      </c>
      <c r="B41" s="73" t="s">
        <v>64</v>
      </c>
      <c r="C41" s="67"/>
      <c r="D41" s="116">
        <v>158897163.172</v>
      </c>
      <c r="E41" s="71">
        <v>130931188</v>
      </c>
      <c r="F41" s="36"/>
      <c r="G41" s="5"/>
    </row>
    <row r="42" spans="1:7" s="3" customFormat="1" ht="14.25" customHeight="1">
      <c r="A42" s="65"/>
      <c r="B42" s="66" t="s">
        <v>65</v>
      </c>
      <c r="C42" s="67"/>
      <c r="D42" s="115">
        <v>303397455.43999994</v>
      </c>
      <c r="E42" s="68">
        <v>221428955</v>
      </c>
      <c r="F42" s="36"/>
      <c r="G42" s="5"/>
    </row>
    <row r="43" spans="1:6" s="3" customFormat="1" ht="14.25" customHeight="1">
      <c r="A43" s="65">
        <v>3</v>
      </c>
      <c r="B43" s="66" t="s">
        <v>66</v>
      </c>
      <c r="C43" s="67"/>
      <c r="D43" s="115"/>
      <c r="E43" s="68"/>
      <c r="F43" s="36"/>
    </row>
    <row r="44" spans="1:10" ht="14.25" customHeight="1">
      <c r="A44" s="65">
        <v>4</v>
      </c>
      <c r="B44" s="66" t="s">
        <v>67</v>
      </c>
      <c r="C44" s="67"/>
      <c r="D44" s="116"/>
      <c r="E44" s="71"/>
      <c r="F44" s="36"/>
      <c r="J44" s="1"/>
    </row>
    <row r="45" spans="1:6" ht="14.25" customHeight="1">
      <c r="A45" s="65" t="s">
        <v>29</v>
      </c>
      <c r="B45" s="73" t="s">
        <v>68</v>
      </c>
      <c r="C45" s="67"/>
      <c r="D45" s="116"/>
      <c r="E45" s="71"/>
      <c r="F45" s="36"/>
    </row>
    <row r="46" spans="1:6" ht="14.25" customHeight="1">
      <c r="A46" s="65" t="s">
        <v>30</v>
      </c>
      <c r="B46" s="73" t="s">
        <v>69</v>
      </c>
      <c r="C46" s="67"/>
      <c r="D46" s="116"/>
      <c r="E46" s="71"/>
      <c r="F46" s="36"/>
    </row>
    <row r="47" spans="1:6" ht="14.25" customHeight="1">
      <c r="A47" s="65" t="s">
        <v>36</v>
      </c>
      <c r="B47" s="73" t="s">
        <v>70</v>
      </c>
      <c r="C47" s="67"/>
      <c r="D47" s="116"/>
      <c r="E47" s="71"/>
      <c r="F47" s="36"/>
    </row>
    <row r="48" spans="1:6" ht="14.25" customHeight="1">
      <c r="A48" s="65"/>
      <c r="B48" s="66" t="s">
        <v>46</v>
      </c>
      <c r="C48" s="67"/>
      <c r="D48" s="115">
        <v>0</v>
      </c>
      <c r="E48" s="68">
        <v>0</v>
      </c>
      <c r="F48" s="36"/>
    </row>
    <row r="49" spans="1:6" ht="14.25" customHeight="1">
      <c r="A49" s="65">
        <v>5</v>
      </c>
      <c r="B49" s="66" t="s">
        <v>71</v>
      </c>
      <c r="C49" s="67"/>
      <c r="D49" s="116"/>
      <c r="E49" s="71"/>
      <c r="F49" s="36"/>
    </row>
    <row r="50" spans="1:6" s="3" customFormat="1" ht="14.25" customHeight="1">
      <c r="A50" s="65">
        <v>6</v>
      </c>
      <c r="B50" s="66" t="s">
        <v>72</v>
      </c>
      <c r="C50" s="67"/>
      <c r="D50" s="115"/>
      <c r="E50" s="68"/>
      <c r="F50" s="36"/>
    </row>
    <row r="51" spans="1:6" s="3" customFormat="1" ht="14.25" customHeight="1">
      <c r="A51" s="65"/>
      <c r="B51" s="66" t="s">
        <v>73</v>
      </c>
      <c r="C51" s="67"/>
      <c r="D51" s="115">
        <v>788781278.9399999</v>
      </c>
      <c r="E51" s="68">
        <v>949353286.3</v>
      </c>
      <c r="F51" s="36"/>
    </row>
    <row r="52" spans="1:6" s="3" customFormat="1" ht="14.25" customHeight="1">
      <c r="A52" s="65"/>
      <c r="B52" s="66" t="s">
        <v>196</v>
      </c>
      <c r="C52" s="67"/>
      <c r="D52" s="115">
        <v>1483636187</v>
      </c>
      <c r="E52" s="68">
        <v>1372265512</v>
      </c>
      <c r="F52" s="36"/>
    </row>
    <row r="53" spans="2:5" ht="15" customHeight="1">
      <c r="B53" s="60" t="s">
        <v>188</v>
      </c>
      <c r="D53" s="118" t="s">
        <v>182</v>
      </c>
      <c r="E53" s="81"/>
    </row>
    <row r="54" spans="2:5" ht="15" customHeight="1">
      <c r="B54" s="60" t="s">
        <v>187</v>
      </c>
      <c r="D54" s="118" t="s">
        <v>192</v>
      </c>
      <c r="E54" s="81"/>
    </row>
    <row r="55" ht="15" customHeight="1"/>
    <row r="56" ht="15" customHeight="1"/>
  </sheetData>
  <sheetProtection password="F04E" sheet="1"/>
  <printOptions/>
  <pageMargins left="0.97" right="0.56" top="0.25" bottom="0" header="0.23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34">
      <selection activeCell="D41" sqref="D41"/>
    </sheetView>
  </sheetViews>
  <sheetFormatPr defaultColWidth="9.140625" defaultRowHeight="12.75"/>
  <cols>
    <col min="1" max="1" width="5.57421875" style="7" customWidth="1"/>
    <col min="2" max="2" width="43.00390625" style="8" customWidth="1"/>
    <col min="3" max="3" width="11.57421875" style="0" customWidth="1"/>
    <col min="4" max="5" width="14.7109375" style="27" customWidth="1"/>
    <col min="6" max="6" width="11.7109375" style="0" customWidth="1"/>
    <col min="8" max="8" width="12.421875" style="0" customWidth="1"/>
  </cols>
  <sheetData>
    <row r="1" spans="1:5" ht="12.75">
      <c r="A1" s="3" t="s">
        <v>208</v>
      </c>
      <c r="B1"/>
      <c r="C1" s="32"/>
      <c r="D1" s="1"/>
      <c r="E1" s="1"/>
    </row>
    <row r="2" ht="19.5" customHeight="1">
      <c r="B2" s="80" t="s">
        <v>179</v>
      </c>
    </row>
    <row r="3" spans="1:5" s="2" customFormat="1" ht="14.25" customHeight="1">
      <c r="A3" s="75"/>
      <c r="B3" s="76" t="s">
        <v>74</v>
      </c>
      <c r="C3" s="77" t="s">
        <v>24</v>
      </c>
      <c r="D3" s="78" t="s">
        <v>4</v>
      </c>
      <c r="E3" s="78" t="s">
        <v>4</v>
      </c>
    </row>
    <row r="4" spans="1:5" s="2" customFormat="1" ht="11.25" customHeight="1">
      <c r="A4" s="79"/>
      <c r="B4" s="62"/>
      <c r="C4" s="63"/>
      <c r="D4" s="64">
        <v>2011</v>
      </c>
      <c r="E4" s="64">
        <v>2010</v>
      </c>
    </row>
    <row r="5" spans="1:5" s="3" customFormat="1" ht="14.25" customHeight="1">
      <c r="A5" s="65" t="s">
        <v>26</v>
      </c>
      <c r="B5" s="66" t="s">
        <v>75</v>
      </c>
      <c r="C5" s="67"/>
      <c r="D5" s="68"/>
      <c r="E5" s="68"/>
    </row>
    <row r="6" spans="1:5" s="3" customFormat="1" ht="14.25" customHeight="1">
      <c r="A6" s="65">
        <v>1</v>
      </c>
      <c r="B6" s="66" t="s">
        <v>76</v>
      </c>
      <c r="C6" s="67"/>
      <c r="D6" s="68">
        <v>0</v>
      </c>
      <c r="E6" s="68">
        <v>0</v>
      </c>
    </row>
    <row r="7" spans="1:5" s="4" customFormat="1" ht="14.25" customHeight="1">
      <c r="A7" s="82">
        <v>2</v>
      </c>
      <c r="B7" s="73" t="s">
        <v>77</v>
      </c>
      <c r="C7" s="74"/>
      <c r="D7" s="71"/>
      <c r="E7" s="71"/>
    </row>
    <row r="8" spans="1:5" ht="14.25" customHeight="1">
      <c r="A8" s="65" t="s">
        <v>29</v>
      </c>
      <c r="B8" s="69" t="s">
        <v>78</v>
      </c>
      <c r="C8" s="74"/>
      <c r="D8" s="71"/>
      <c r="E8" s="71"/>
    </row>
    <row r="9" spans="1:5" ht="14.25" customHeight="1">
      <c r="A9" s="65" t="s">
        <v>30</v>
      </c>
      <c r="B9" s="69" t="s">
        <v>79</v>
      </c>
      <c r="C9" s="74"/>
      <c r="D9" s="71"/>
      <c r="E9" s="71"/>
    </row>
    <row r="10" spans="1:5" ht="14.25" customHeight="1">
      <c r="A10" s="65" t="s">
        <v>36</v>
      </c>
      <c r="B10" s="69" t="s">
        <v>80</v>
      </c>
      <c r="C10" s="74"/>
      <c r="D10" s="71"/>
      <c r="E10" s="71"/>
    </row>
    <row r="11" spans="1:5" s="3" customFormat="1" ht="14.25" customHeight="1">
      <c r="A11" s="65"/>
      <c r="B11" s="66" t="s">
        <v>34</v>
      </c>
      <c r="C11" s="74"/>
      <c r="D11" s="68">
        <v>0</v>
      </c>
      <c r="E11" s="68">
        <v>0</v>
      </c>
    </row>
    <row r="12" spans="1:5" s="4" customFormat="1" ht="14.25" customHeight="1">
      <c r="A12" s="82">
        <v>3</v>
      </c>
      <c r="B12" s="73" t="s">
        <v>81</v>
      </c>
      <c r="C12" s="74"/>
      <c r="D12" s="72"/>
      <c r="E12" s="72"/>
    </row>
    <row r="13" spans="1:5" ht="14.25" customHeight="1">
      <c r="A13" s="65" t="s">
        <v>29</v>
      </c>
      <c r="B13" s="69" t="s">
        <v>160</v>
      </c>
      <c r="C13" s="74"/>
      <c r="D13" s="71">
        <v>252361732.5</v>
      </c>
      <c r="E13" s="71">
        <v>203816334.87</v>
      </c>
    </row>
    <row r="14" spans="1:5" ht="14.25" customHeight="1">
      <c r="A14" s="65" t="s">
        <v>30</v>
      </c>
      <c r="B14" s="69" t="s">
        <v>82</v>
      </c>
      <c r="C14" s="74"/>
      <c r="D14" s="71">
        <v>0</v>
      </c>
      <c r="E14" s="71">
        <v>3649754</v>
      </c>
    </row>
    <row r="15" spans="1:5" ht="14.25" customHeight="1">
      <c r="A15" s="65" t="s">
        <v>198</v>
      </c>
      <c r="B15" s="83" t="s">
        <v>199</v>
      </c>
      <c r="C15" s="74"/>
      <c r="D15" s="71">
        <v>1535308</v>
      </c>
      <c r="E15" s="71">
        <v>1143922</v>
      </c>
    </row>
    <row r="16" spans="1:5" ht="14.25" customHeight="1">
      <c r="A16" s="65" t="s">
        <v>36</v>
      </c>
      <c r="B16" s="69" t="s">
        <v>173</v>
      </c>
      <c r="C16" s="74"/>
      <c r="D16" s="71">
        <v>1045075</v>
      </c>
      <c r="E16" s="71">
        <v>1192030.27</v>
      </c>
    </row>
    <row r="17" spans="1:5" ht="14.25" customHeight="1">
      <c r="A17" s="65" t="s">
        <v>176</v>
      </c>
      <c r="B17" s="69" t="s">
        <v>174</v>
      </c>
      <c r="C17" s="74"/>
      <c r="D17" s="71">
        <v>495914784.77000004</v>
      </c>
      <c r="E17" s="71">
        <v>670240066.64</v>
      </c>
    </row>
    <row r="18" spans="1:5" ht="14.25" customHeight="1">
      <c r="A18" s="65" t="s">
        <v>37</v>
      </c>
      <c r="B18" s="69" t="s">
        <v>83</v>
      </c>
      <c r="C18" s="74"/>
      <c r="D18" s="71">
        <v>104567600</v>
      </c>
      <c r="E18" s="71">
        <v>133761600</v>
      </c>
    </row>
    <row r="19" spans="1:5" ht="14.25" customHeight="1">
      <c r="A19" s="65" t="s">
        <v>42</v>
      </c>
      <c r="B19" s="69" t="s">
        <v>84</v>
      </c>
      <c r="C19" s="74"/>
      <c r="D19" s="71"/>
      <c r="E19" s="71">
        <v>12385436</v>
      </c>
    </row>
    <row r="20" spans="1:8" s="3" customFormat="1" ht="14.25" customHeight="1">
      <c r="A20" s="65"/>
      <c r="B20" s="66" t="s">
        <v>40</v>
      </c>
      <c r="C20" s="74"/>
      <c r="D20" s="68">
        <v>855424499.8039658</v>
      </c>
      <c r="E20" s="68">
        <v>1026189143.78</v>
      </c>
      <c r="F20" s="5"/>
      <c r="H20" s="5"/>
    </row>
    <row r="21" spans="1:5" s="4" customFormat="1" ht="14.25" customHeight="1">
      <c r="A21" s="82">
        <v>4</v>
      </c>
      <c r="B21" s="73" t="s">
        <v>85</v>
      </c>
      <c r="C21" s="74"/>
      <c r="D21" s="71">
        <v>1999185.066</v>
      </c>
      <c r="E21" s="71">
        <v>3253643</v>
      </c>
    </row>
    <row r="22" spans="1:5" s="4" customFormat="1" ht="14.25" customHeight="1">
      <c r="A22" s="82">
        <v>5</v>
      </c>
      <c r="B22" s="73" t="s">
        <v>86</v>
      </c>
      <c r="C22" s="74"/>
      <c r="D22" s="71">
        <v>0</v>
      </c>
      <c r="E22" s="71">
        <v>0</v>
      </c>
    </row>
    <row r="23" spans="1:8" s="3" customFormat="1" ht="14.25" customHeight="1">
      <c r="A23" s="65"/>
      <c r="B23" s="66" t="s">
        <v>87</v>
      </c>
      <c r="C23" s="74"/>
      <c r="D23" s="68">
        <v>857423684.8699658</v>
      </c>
      <c r="E23" s="68">
        <v>1029442786.78</v>
      </c>
      <c r="F23" s="5"/>
      <c r="H23" s="5"/>
    </row>
    <row r="24" spans="1:5" ht="14.25" customHeight="1">
      <c r="A24" s="65"/>
      <c r="B24" s="69"/>
      <c r="C24" s="74"/>
      <c r="D24" s="71"/>
      <c r="E24" s="71"/>
    </row>
    <row r="25" spans="1:5" ht="14.25" customHeight="1">
      <c r="A25" s="65" t="s">
        <v>51</v>
      </c>
      <c r="B25" s="66" t="s">
        <v>88</v>
      </c>
      <c r="C25" s="74"/>
      <c r="D25" s="71"/>
      <c r="E25" s="71"/>
    </row>
    <row r="26" spans="1:5" s="3" customFormat="1" ht="14.25" customHeight="1">
      <c r="A26" s="65">
        <v>1</v>
      </c>
      <c r="B26" s="66" t="s">
        <v>89</v>
      </c>
      <c r="C26" s="74"/>
      <c r="D26" s="68"/>
      <c r="E26" s="68"/>
    </row>
    <row r="27" spans="1:5" ht="14.25" customHeight="1">
      <c r="A27" s="65" t="s">
        <v>29</v>
      </c>
      <c r="B27" s="69" t="s">
        <v>90</v>
      </c>
      <c r="C27" s="74"/>
      <c r="D27" s="71">
        <v>34028825.1</v>
      </c>
      <c r="E27" s="71">
        <v>8731486.11</v>
      </c>
    </row>
    <row r="28" spans="1:5" ht="14.25" customHeight="1">
      <c r="A28" s="65" t="s">
        <v>30</v>
      </c>
      <c r="B28" s="69" t="s">
        <v>91</v>
      </c>
      <c r="C28" s="74"/>
      <c r="D28" s="71"/>
      <c r="E28" s="71"/>
    </row>
    <row r="29" spans="1:5" s="3" customFormat="1" ht="14.25" customHeight="1">
      <c r="A29" s="65"/>
      <c r="B29" s="66" t="s">
        <v>59</v>
      </c>
      <c r="C29" s="74"/>
      <c r="D29" s="68">
        <v>34028825.1</v>
      </c>
      <c r="E29" s="68">
        <v>8731486.11</v>
      </c>
    </row>
    <row r="30" spans="1:5" s="4" customFormat="1" ht="14.25" customHeight="1">
      <c r="A30" s="82">
        <v>2</v>
      </c>
      <c r="B30" s="73" t="s">
        <v>92</v>
      </c>
      <c r="C30" s="74"/>
      <c r="D30" s="71">
        <v>0</v>
      </c>
      <c r="E30" s="71">
        <v>0</v>
      </c>
    </row>
    <row r="31" spans="1:8" s="4" customFormat="1" ht="14.25" customHeight="1">
      <c r="A31" s="82">
        <v>3</v>
      </c>
      <c r="B31" s="73" t="s">
        <v>93</v>
      </c>
      <c r="C31" s="74"/>
      <c r="D31" s="71">
        <v>0</v>
      </c>
      <c r="E31" s="71">
        <v>0</v>
      </c>
      <c r="H31" s="4" t="s">
        <v>177</v>
      </c>
    </row>
    <row r="32" spans="1:5" s="4" customFormat="1" ht="14.25" customHeight="1">
      <c r="A32" s="82">
        <v>4</v>
      </c>
      <c r="B32" s="73" t="s">
        <v>85</v>
      </c>
      <c r="C32" s="74"/>
      <c r="D32" s="71">
        <v>7996740.464</v>
      </c>
      <c r="E32" s="71">
        <v>13014574.43</v>
      </c>
    </row>
    <row r="33" spans="1:5" s="3" customFormat="1" ht="14.25" customHeight="1">
      <c r="A33" s="65"/>
      <c r="B33" s="66" t="s">
        <v>194</v>
      </c>
      <c r="C33" s="74"/>
      <c r="D33" s="68">
        <v>42025565.564</v>
      </c>
      <c r="E33" s="68">
        <v>21746060.54</v>
      </c>
    </row>
    <row r="34" spans="1:6" s="3" customFormat="1" ht="14.25" customHeight="1">
      <c r="A34" s="65"/>
      <c r="B34" s="66" t="s">
        <v>193</v>
      </c>
      <c r="C34" s="74"/>
      <c r="D34" s="68">
        <v>899449250.4339658</v>
      </c>
      <c r="E34" s="68">
        <v>1051188847.3199999</v>
      </c>
      <c r="F34" s="5"/>
    </row>
    <row r="35" spans="1:5" s="3" customFormat="1" ht="14.25" customHeight="1">
      <c r="A35" s="65"/>
      <c r="B35" s="66"/>
      <c r="C35" s="74"/>
      <c r="D35" s="68"/>
      <c r="E35" s="68"/>
    </row>
    <row r="36" spans="1:5" s="3" customFormat="1" ht="14.25" customHeight="1">
      <c r="A36" s="65" t="s">
        <v>94</v>
      </c>
      <c r="B36" s="66" t="s">
        <v>95</v>
      </c>
      <c r="C36" s="74"/>
      <c r="D36" s="68"/>
      <c r="E36" s="68"/>
    </row>
    <row r="37" spans="1:5" s="4" customFormat="1" ht="14.25" customHeight="1">
      <c r="A37" s="65">
        <v>1</v>
      </c>
      <c r="B37" s="73" t="s">
        <v>96</v>
      </c>
      <c r="C37" s="74"/>
      <c r="D37" s="71"/>
      <c r="E37" s="71"/>
    </row>
    <row r="38" spans="1:5" ht="14.25" customHeight="1">
      <c r="A38" s="65"/>
      <c r="B38" s="73" t="s">
        <v>97</v>
      </c>
      <c r="C38" s="74"/>
      <c r="D38" s="71"/>
      <c r="E38" s="71"/>
    </row>
    <row r="39" spans="1:5" ht="14.25" customHeight="1">
      <c r="A39" s="65">
        <v>2</v>
      </c>
      <c r="B39" s="73" t="s">
        <v>98</v>
      </c>
      <c r="C39" s="74"/>
      <c r="D39" s="71"/>
      <c r="E39" s="71"/>
    </row>
    <row r="40" spans="1:5" ht="14.25" customHeight="1">
      <c r="A40" s="65"/>
      <c r="B40" s="73" t="s">
        <v>99</v>
      </c>
      <c r="C40" s="74"/>
      <c r="D40" s="71"/>
      <c r="E40" s="71"/>
    </row>
    <row r="41" spans="1:6" s="4" customFormat="1" ht="14.25" customHeight="1">
      <c r="A41" s="65">
        <v>3</v>
      </c>
      <c r="B41" s="73" t="s">
        <v>100</v>
      </c>
      <c r="C41" s="74"/>
      <c r="D41" s="71">
        <v>500000000</v>
      </c>
      <c r="E41" s="71">
        <v>170000000</v>
      </c>
      <c r="F41" s="36"/>
    </row>
    <row r="42" spans="1:5" s="4" customFormat="1" ht="14.25" customHeight="1">
      <c r="A42" s="65">
        <v>4</v>
      </c>
      <c r="B42" s="73" t="s">
        <v>101</v>
      </c>
      <c r="C42" s="74"/>
      <c r="D42" s="71"/>
      <c r="E42" s="71"/>
    </row>
    <row r="43" spans="1:5" s="4" customFormat="1" ht="14.25" customHeight="1">
      <c r="A43" s="65">
        <v>5</v>
      </c>
      <c r="B43" s="73" t="s">
        <v>102</v>
      </c>
      <c r="C43" s="74"/>
      <c r="D43" s="71"/>
      <c r="E43" s="71"/>
    </row>
    <row r="44" spans="1:5" s="4" customFormat="1" ht="14.25" customHeight="1">
      <c r="A44" s="65">
        <v>6</v>
      </c>
      <c r="B44" s="73" t="s">
        <v>103</v>
      </c>
      <c r="C44" s="74"/>
      <c r="D44" s="71">
        <v>537769</v>
      </c>
      <c r="E44" s="71">
        <v>537769</v>
      </c>
    </row>
    <row r="45" spans="1:5" s="4" customFormat="1" ht="14.25" customHeight="1">
      <c r="A45" s="65">
        <v>7</v>
      </c>
      <c r="B45" s="73" t="s">
        <v>104</v>
      </c>
      <c r="C45" s="74"/>
      <c r="D45" s="71">
        <v>40538896</v>
      </c>
      <c r="E45" s="71">
        <v>9462231</v>
      </c>
    </row>
    <row r="46" spans="1:5" s="4" customFormat="1" ht="14.25" customHeight="1">
      <c r="A46" s="65">
        <v>8</v>
      </c>
      <c r="B46" s="73" t="s">
        <v>105</v>
      </c>
      <c r="C46" s="74"/>
      <c r="D46" s="71"/>
      <c r="E46" s="71">
        <v>94993562</v>
      </c>
    </row>
    <row r="47" spans="1:5" s="4" customFormat="1" ht="14.25" customHeight="1">
      <c r="A47" s="65">
        <v>9</v>
      </c>
      <c r="B47" s="73" t="s">
        <v>106</v>
      </c>
      <c r="C47" s="74"/>
      <c r="D47" s="74"/>
      <c r="E47" s="74"/>
    </row>
    <row r="48" spans="1:5" s="4" customFormat="1" ht="14.25" customHeight="1">
      <c r="A48" s="65">
        <v>10</v>
      </c>
      <c r="B48" s="73" t="s">
        <v>107</v>
      </c>
      <c r="C48" s="74"/>
      <c r="D48" s="71">
        <v>43110272.13710027</v>
      </c>
      <c r="E48" s="71">
        <v>46083102.550000206</v>
      </c>
    </row>
    <row r="49" spans="1:5" s="3" customFormat="1" ht="14.25" customHeight="1">
      <c r="A49" s="65"/>
      <c r="B49" s="66" t="s">
        <v>195</v>
      </c>
      <c r="C49" s="74"/>
      <c r="D49" s="68">
        <v>584186937.1371002</v>
      </c>
      <c r="E49" s="68">
        <v>321076664.5500002</v>
      </c>
    </row>
    <row r="50" spans="1:5" s="3" customFormat="1" ht="14.25" customHeight="1">
      <c r="A50" s="65"/>
      <c r="B50" s="66"/>
      <c r="C50" s="74"/>
      <c r="D50" s="68"/>
      <c r="E50" s="68"/>
    </row>
    <row r="51" spans="1:5" s="3" customFormat="1" ht="14.25" customHeight="1">
      <c r="A51" s="65"/>
      <c r="B51" s="66" t="s">
        <v>197</v>
      </c>
      <c r="C51" s="74"/>
      <c r="D51" s="68">
        <v>1483636187</v>
      </c>
      <c r="E51" s="68">
        <v>1372265511.8700001</v>
      </c>
    </row>
    <row r="52" spans="2:5" ht="15" customHeight="1">
      <c r="B52" s="60" t="s">
        <v>188</v>
      </c>
      <c r="D52" s="81" t="s">
        <v>182</v>
      </c>
      <c r="E52" s="81"/>
    </row>
    <row r="53" spans="2:5" ht="15" customHeight="1">
      <c r="B53" s="60" t="s">
        <v>187</v>
      </c>
      <c r="D53" s="81" t="s">
        <v>192</v>
      </c>
      <c r="E53" s="81"/>
    </row>
    <row r="54" ht="15" customHeight="1"/>
    <row r="55" spans="4:5" ht="12.75">
      <c r="D55" s="110"/>
      <c r="E55" s="27">
        <v>-0.38000011444091797</v>
      </c>
    </row>
  </sheetData>
  <sheetProtection password="F04E" sheet="1"/>
  <printOptions/>
  <pageMargins left="0.97" right="0.56" top="0.3" bottom="0.2" header="0.35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25">
      <selection activeCell="K34" sqref="K34"/>
    </sheetView>
  </sheetViews>
  <sheetFormatPr defaultColWidth="9.140625" defaultRowHeight="12.75"/>
  <cols>
    <col min="1" max="1" width="5.57421875" style="121" customWidth="1"/>
    <col min="2" max="2" width="37.421875" style="119" customWidth="1"/>
    <col min="3" max="3" width="7.140625" style="165" customWidth="1"/>
    <col min="4" max="5" width="18.140625" style="146" customWidth="1"/>
    <col min="6" max="16384" width="9.140625" style="119" customWidth="1"/>
  </cols>
  <sheetData>
    <row r="1" spans="1:5" ht="12.75">
      <c r="A1" s="121" t="s">
        <v>208</v>
      </c>
      <c r="C1" s="120"/>
      <c r="D1" s="120"/>
      <c r="E1" s="120"/>
    </row>
    <row r="2" spans="2:5" s="123" customFormat="1" ht="23.25" customHeight="1">
      <c r="B2" s="123" t="s">
        <v>200</v>
      </c>
      <c r="C2" s="124"/>
      <c r="D2" s="125"/>
      <c r="E2" s="125"/>
    </row>
    <row r="3" spans="2:5" s="123" customFormat="1" ht="15.75">
      <c r="B3" s="123" t="s">
        <v>201</v>
      </c>
      <c r="C3" s="124"/>
      <c r="D3" s="125"/>
      <c r="E3" s="125"/>
    </row>
    <row r="4" spans="3:5" s="121" customFormat="1" ht="12.75">
      <c r="C4" s="126"/>
      <c r="D4" s="127"/>
      <c r="E4" s="127"/>
    </row>
    <row r="5" spans="1:5" s="122" customFormat="1" ht="18" customHeight="1">
      <c r="A5" s="128"/>
      <c r="B5" s="128"/>
      <c r="C5" s="128" t="s">
        <v>2</v>
      </c>
      <c r="D5" s="129" t="s">
        <v>4</v>
      </c>
      <c r="E5" s="129" t="s">
        <v>4</v>
      </c>
    </row>
    <row r="6" spans="1:5" s="122" customFormat="1" ht="18" customHeight="1">
      <c r="A6" s="130" t="s">
        <v>0</v>
      </c>
      <c r="B6" s="130" t="s">
        <v>1</v>
      </c>
      <c r="C6" s="130" t="s">
        <v>3</v>
      </c>
      <c r="D6" s="131">
        <v>2011</v>
      </c>
      <c r="E6" s="131">
        <v>2010</v>
      </c>
    </row>
    <row r="7" spans="1:5" ht="31.5" customHeight="1">
      <c r="A7" s="132">
        <v>1</v>
      </c>
      <c r="B7" s="133" t="s">
        <v>5</v>
      </c>
      <c r="C7" s="134"/>
      <c r="D7" s="136">
        <v>2581580832.9940987</v>
      </c>
      <c r="E7" s="136">
        <v>2510869938.7</v>
      </c>
    </row>
    <row r="8" spans="1:5" ht="12.75" customHeight="1">
      <c r="A8" s="137">
        <v>2</v>
      </c>
      <c r="B8" s="138" t="s">
        <v>118</v>
      </c>
      <c r="C8" s="139"/>
      <c r="D8" s="140"/>
      <c r="E8" s="140"/>
    </row>
    <row r="9" spans="1:5" ht="13.5" customHeight="1">
      <c r="A9" s="141"/>
      <c r="B9" s="142" t="s">
        <v>6</v>
      </c>
      <c r="C9" s="143"/>
      <c r="D9" s="145">
        <v>42133172.193399996</v>
      </c>
      <c r="E9" s="145">
        <v>30149146.71</v>
      </c>
    </row>
    <row r="10" spans="1:5" ht="18" customHeight="1">
      <c r="A10" s="137">
        <v>3</v>
      </c>
      <c r="B10" s="138" t="s">
        <v>117</v>
      </c>
      <c r="C10" s="139"/>
      <c r="D10" s="140"/>
      <c r="E10" s="140"/>
    </row>
    <row r="11" spans="1:5" ht="18" customHeight="1">
      <c r="A11" s="147"/>
      <c r="B11" s="148" t="s">
        <v>7</v>
      </c>
      <c r="C11" s="149"/>
      <c r="D11" s="150"/>
      <c r="E11" s="150"/>
    </row>
    <row r="12" spans="1:5" ht="18" customHeight="1">
      <c r="A12" s="132">
        <v>4</v>
      </c>
      <c r="B12" s="133" t="s">
        <v>175</v>
      </c>
      <c r="C12" s="151"/>
      <c r="D12" s="136">
        <v>-2330404535.773066</v>
      </c>
      <c r="E12" s="136">
        <v>-2262912111.41</v>
      </c>
    </row>
    <row r="13" spans="1:5" ht="18" customHeight="1">
      <c r="A13" s="132">
        <v>5</v>
      </c>
      <c r="B13" s="133" t="s">
        <v>8</v>
      </c>
      <c r="C13" s="151"/>
      <c r="D13" s="136">
        <v>-83211110</v>
      </c>
      <c r="E13" s="136">
        <v>-62218757</v>
      </c>
    </row>
    <row r="14" spans="1:5" ht="18" customHeight="1">
      <c r="A14" s="137"/>
      <c r="B14" s="152" t="s">
        <v>116</v>
      </c>
      <c r="C14" s="139"/>
      <c r="D14" s="140">
        <v>-73403221</v>
      </c>
      <c r="E14" s="140">
        <v>-55575848</v>
      </c>
    </row>
    <row r="15" spans="1:5" ht="18" customHeight="1">
      <c r="A15" s="137"/>
      <c r="B15" s="152" t="s">
        <v>114</v>
      </c>
      <c r="C15" s="139"/>
      <c r="D15" s="140"/>
      <c r="E15" s="140"/>
    </row>
    <row r="16" spans="1:5" ht="18" customHeight="1">
      <c r="A16" s="141"/>
      <c r="B16" s="153" t="s">
        <v>115</v>
      </c>
      <c r="C16" s="143"/>
      <c r="D16" s="145">
        <v>-9807889</v>
      </c>
      <c r="E16" s="145">
        <v>-6642909</v>
      </c>
    </row>
    <row r="17" spans="1:5" ht="18" customHeight="1">
      <c r="A17" s="147">
        <v>6</v>
      </c>
      <c r="B17" s="154" t="s">
        <v>113</v>
      </c>
      <c r="C17" s="149"/>
      <c r="D17" s="150">
        <v>-17939121</v>
      </c>
      <c r="E17" s="150">
        <v>-22044345</v>
      </c>
    </row>
    <row r="18" spans="1:5" ht="18" customHeight="1">
      <c r="A18" s="132">
        <v>7</v>
      </c>
      <c r="B18" s="133" t="s">
        <v>112</v>
      </c>
      <c r="C18" s="151"/>
      <c r="D18" s="136">
        <v>-138074648.41607672</v>
      </c>
      <c r="E18" s="136">
        <v>-169851154.72</v>
      </c>
    </row>
    <row r="19" spans="1:5" s="121" customFormat="1" ht="18" customHeight="1">
      <c r="A19" s="137">
        <v>8</v>
      </c>
      <c r="B19" s="137" t="s">
        <v>111</v>
      </c>
      <c r="C19" s="155"/>
      <c r="D19" s="156">
        <v>-2569629415.1891427</v>
      </c>
      <c r="E19" s="156">
        <v>-2517026368.1299996</v>
      </c>
    </row>
    <row r="20" spans="1:5" s="121" customFormat="1" ht="18" customHeight="1">
      <c r="A20" s="137">
        <v>9</v>
      </c>
      <c r="B20" s="137" t="s">
        <v>110</v>
      </c>
      <c r="C20" s="155"/>
      <c r="D20" s="156"/>
      <c r="E20" s="156"/>
    </row>
    <row r="21" spans="1:5" s="121" customFormat="1" ht="18" customHeight="1">
      <c r="A21" s="141"/>
      <c r="B21" s="141" t="s">
        <v>158</v>
      </c>
      <c r="C21" s="157"/>
      <c r="D21" s="144">
        <v>54084589.998355865</v>
      </c>
      <c r="E21" s="144">
        <v>23992717.28000021</v>
      </c>
    </row>
    <row r="22" spans="1:5" ht="15.75" customHeight="1">
      <c r="A22" s="137">
        <v>10</v>
      </c>
      <c r="B22" s="138" t="s">
        <v>11</v>
      </c>
      <c r="C22" s="139"/>
      <c r="D22" s="140"/>
      <c r="E22" s="140"/>
    </row>
    <row r="23" spans="1:5" ht="15" customHeight="1">
      <c r="A23" s="141"/>
      <c r="B23" s="142" t="s">
        <v>109</v>
      </c>
      <c r="C23" s="158"/>
      <c r="D23" s="145"/>
      <c r="E23" s="145"/>
    </row>
    <row r="24" spans="1:5" ht="18" customHeight="1">
      <c r="A24" s="137">
        <v>11</v>
      </c>
      <c r="B24" s="138" t="s">
        <v>108</v>
      </c>
      <c r="C24" s="139"/>
      <c r="D24" s="140"/>
      <c r="E24" s="140"/>
    </row>
    <row r="25" spans="1:5" ht="10.5" customHeight="1">
      <c r="A25" s="141"/>
      <c r="B25" s="142" t="s">
        <v>9</v>
      </c>
      <c r="C25" s="158"/>
      <c r="D25" s="145"/>
      <c r="E25" s="145"/>
    </row>
    <row r="26" spans="1:5" ht="18" customHeight="1">
      <c r="A26" s="132">
        <v>12</v>
      </c>
      <c r="B26" s="133" t="s">
        <v>10</v>
      </c>
      <c r="C26" s="151"/>
      <c r="D26" s="136"/>
      <c r="E26" s="136"/>
    </row>
    <row r="27" spans="1:5" ht="18" customHeight="1">
      <c r="A27" s="137">
        <v>12.1</v>
      </c>
      <c r="B27" s="138" t="s">
        <v>11</v>
      </c>
      <c r="C27" s="159"/>
      <c r="D27" s="140"/>
      <c r="E27" s="140"/>
    </row>
    <row r="28" spans="1:5" ht="12" customHeight="1">
      <c r="A28" s="141"/>
      <c r="B28" s="142" t="s">
        <v>12</v>
      </c>
      <c r="C28" s="158"/>
      <c r="D28" s="145"/>
      <c r="E28" s="145"/>
    </row>
    <row r="29" spans="1:5" ht="18" customHeight="1">
      <c r="A29" s="132">
        <v>12.2</v>
      </c>
      <c r="B29" s="133" t="s">
        <v>13</v>
      </c>
      <c r="C29" s="134"/>
      <c r="D29" s="136">
        <v>-1904597.8878000001</v>
      </c>
      <c r="E29" s="136">
        <v>-237545.59</v>
      </c>
    </row>
    <row r="30" spans="1:5" ht="18" customHeight="1">
      <c r="A30" s="132">
        <v>12.3</v>
      </c>
      <c r="B30" s="133" t="s">
        <v>14</v>
      </c>
      <c r="C30" s="151"/>
      <c r="D30" s="136">
        <v>858572.1339999977</v>
      </c>
      <c r="E30" s="136">
        <v>-3932429.14</v>
      </c>
    </row>
    <row r="31" spans="1:5" ht="20.25" customHeight="1">
      <c r="A31" s="132">
        <v>12.4</v>
      </c>
      <c r="B31" s="133" t="s">
        <v>221</v>
      </c>
      <c r="C31" s="151"/>
      <c r="D31" s="136">
        <v>-2622794</v>
      </c>
      <c r="E31" s="136">
        <v>34347200</v>
      </c>
    </row>
    <row r="32" spans="1:5" ht="18" customHeight="1">
      <c r="A32" s="132">
        <v>12.5</v>
      </c>
      <c r="B32" s="133" t="s">
        <v>211</v>
      </c>
      <c r="C32" s="134"/>
      <c r="D32" s="136"/>
      <c r="E32" s="136"/>
    </row>
    <row r="33" spans="1:5" s="121" customFormat="1" ht="18" customHeight="1">
      <c r="A33" s="137">
        <v>13</v>
      </c>
      <c r="B33" s="137" t="s">
        <v>15</v>
      </c>
      <c r="C33" s="155"/>
      <c r="D33" s="156"/>
      <c r="E33" s="156"/>
    </row>
    <row r="34" spans="1:5" s="121" customFormat="1" ht="18" customHeight="1">
      <c r="A34" s="141"/>
      <c r="B34" s="141" t="s">
        <v>16</v>
      </c>
      <c r="C34" s="157"/>
      <c r="D34" s="144">
        <v>-3668819.7538000024</v>
      </c>
      <c r="E34" s="144">
        <v>30177225.27</v>
      </c>
    </row>
    <row r="35" spans="1:5" s="121" customFormat="1" ht="18" customHeight="1">
      <c r="A35" s="132">
        <v>14</v>
      </c>
      <c r="B35" s="132" t="s">
        <v>17</v>
      </c>
      <c r="C35" s="160"/>
      <c r="D35" s="135">
        <v>50415770.24455586</v>
      </c>
      <c r="E35" s="135">
        <v>54169942.550000206</v>
      </c>
    </row>
    <row r="36" spans="1:5" ht="18" customHeight="1">
      <c r="A36" s="132">
        <v>15</v>
      </c>
      <c r="B36" s="133" t="s">
        <v>18</v>
      </c>
      <c r="C36" s="151"/>
      <c r="D36" s="136">
        <v>7305498.107455586</v>
      </c>
      <c r="E36" s="136">
        <v>8086840</v>
      </c>
    </row>
    <row r="37" spans="1:5" s="121" customFormat="1" ht="18" customHeight="1">
      <c r="A37" s="137">
        <v>16</v>
      </c>
      <c r="B37" s="137" t="s">
        <v>19</v>
      </c>
      <c r="C37" s="155"/>
      <c r="D37" s="156">
        <v>43110272.13710027</v>
      </c>
      <c r="E37" s="156">
        <v>46083102.550000206</v>
      </c>
    </row>
    <row r="38" spans="1:5" s="121" customFormat="1" ht="18" customHeight="1">
      <c r="A38" s="141"/>
      <c r="B38" s="141" t="s">
        <v>20</v>
      </c>
      <c r="C38" s="157"/>
      <c r="D38" s="144"/>
      <c r="E38" s="144"/>
    </row>
    <row r="39" spans="1:5" ht="18" customHeight="1" thickBot="1">
      <c r="A39" s="161">
        <v>17</v>
      </c>
      <c r="B39" s="162" t="s">
        <v>21</v>
      </c>
      <c r="C39" s="163"/>
      <c r="D39" s="164"/>
      <c r="E39" s="164"/>
    </row>
    <row r="40" ht="8.25" customHeight="1" thickTop="1"/>
    <row r="41" spans="1:5" ht="15" customHeight="1">
      <c r="A41" s="126"/>
      <c r="B41" s="166" t="s">
        <v>188</v>
      </c>
      <c r="C41" s="119"/>
      <c r="D41" s="167" t="s">
        <v>182</v>
      </c>
      <c r="E41" s="167"/>
    </row>
    <row r="42" spans="1:5" ht="15" customHeight="1">
      <c r="A42" s="126"/>
      <c r="B42" s="166" t="s">
        <v>187</v>
      </c>
      <c r="C42" s="119"/>
      <c r="D42" s="167" t="s">
        <v>192</v>
      </c>
      <c r="E42" s="167"/>
    </row>
    <row r="43" spans="4:5" ht="12.75">
      <c r="D43" s="168"/>
      <c r="E43" s="168"/>
    </row>
    <row r="44" spans="4:5" ht="12.75">
      <c r="D44" s="168"/>
      <c r="E44" s="168"/>
    </row>
  </sheetData>
  <sheetProtection password="F04E" sheet="1"/>
  <printOptions/>
  <pageMargins left="0.97" right="0.75" top="0.55" bottom="0.47" header="0.67" footer="0.5"/>
  <pageSetup horizontalDpi="600" verticalDpi="6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3"/>
  <sheetViews>
    <sheetView zoomScalePageLayoutView="0" workbookViewId="0" topLeftCell="A31">
      <selection activeCell="G43" sqref="G43"/>
    </sheetView>
  </sheetViews>
  <sheetFormatPr defaultColWidth="9.140625" defaultRowHeight="12.75"/>
  <cols>
    <col min="1" max="1" width="5.57421875" style="3" customWidth="1"/>
    <col min="2" max="2" width="50.57421875" style="0" customWidth="1"/>
    <col min="3" max="3" width="13.8515625" style="32" customWidth="1"/>
    <col min="4" max="4" width="15.57421875" style="32" customWidth="1"/>
  </cols>
  <sheetData>
    <row r="1" ht="12.75">
      <c r="A1" s="3" t="s">
        <v>208</v>
      </c>
    </row>
    <row r="2" spans="1:4" s="6" customFormat="1" ht="28.5" customHeight="1">
      <c r="A2" s="6" t="s">
        <v>223</v>
      </c>
      <c r="C2" s="33"/>
      <c r="D2" s="33"/>
    </row>
    <row r="3" spans="3:4" s="3" customFormat="1" ht="18" customHeight="1" thickBot="1">
      <c r="C3" s="34"/>
      <c r="D3" s="34"/>
    </row>
    <row r="4" spans="1:4" s="2" customFormat="1" ht="18" customHeight="1" thickTop="1">
      <c r="A4" s="89"/>
      <c r="B4" s="61" t="s">
        <v>134</v>
      </c>
      <c r="C4" s="90" t="s">
        <v>4</v>
      </c>
      <c r="D4" s="90" t="s">
        <v>4</v>
      </c>
    </row>
    <row r="5" spans="1:4" s="2" customFormat="1" ht="18" customHeight="1">
      <c r="A5" s="91"/>
      <c r="B5" s="63"/>
      <c r="C5" s="92">
        <v>2011</v>
      </c>
      <c r="D5" s="92">
        <v>2010</v>
      </c>
    </row>
    <row r="6" spans="1:4" s="3" customFormat="1" ht="18" customHeight="1">
      <c r="A6" s="84"/>
      <c r="B6" s="67" t="s">
        <v>119</v>
      </c>
      <c r="C6" s="93">
        <f>C20</f>
        <v>-349205377.73961395</v>
      </c>
      <c r="D6" s="93">
        <f>D20</f>
        <v>548047268.5500002</v>
      </c>
    </row>
    <row r="7" spans="1:4" ht="18" customHeight="1">
      <c r="A7" s="84"/>
      <c r="B7" s="70" t="s">
        <v>135</v>
      </c>
      <c r="C7" s="94">
        <f>PASH!D35</f>
        <v>50415770.24455586</v>
      </c>
      <c r="D7" s="94">
        <f>PASH!E35</f>
        <v>54169942.550000206</v>
      </c>
    </row>
    <row r="8" spans="1:4" ht="18" customHeight="1">
      <c r="A8" s="84"/>
      <c r="B8" s="70" t="s">
        <v>136</v>
      </c>
      <c r="C8" s="94">
        <f>SUM(C9:C12)</f>
        <v>17939121</v>
      </c>
      <c r="D8" s="94">
        <f>SUM(D9:D12)</f>
        <v>22044345</v>
      </c>
    </row>
    <row r="9" spans="1:4" s="3" customFormat="1" ht="18" customHeight="1">
      <c r="A9" s="84"/>
      <c r="B9" s="95" t="s">
        <v>137</v>
      </c>
      <c r="C9" s="96">
        <f>-PASH!D17</f>
        <v>17939121</v>
      </c>
      <c r="D9" s="96">
        <f>-PASH!E17</f>
        <v>22044345</v>
      </c>
    </row>
    <row r="10" spans="1:4" ht="18" customHeight="1">
      <c r="A10" s="84"/>
      <c r="B10" s="95" t="s">
        <v>138</v>
      </c>
      <c r="C10" s="96"/>
      <c r="D10" s="96"/>
    </row>
    <row r="11" spans="1:4" ht="18" customHeight="1">
      <c r="A11" s="84"/>
      <c r="B11" s="95" t="s">
        <v>139</v>
      </c>
      <c r="C11" s="96"/>
      <c r="D11" s="96"/>
    </row>
    <row r="12" spans="1:4" s="9" customFormat="1" ht="18" customHeight="1">
      <c r="A12" s="97"/>
      <c r="B12" s="98" t="s">
        <v>140</v>
      </c>
      <c r="C12" s="96"/>
      <c r="D12" s="96"/>
    </row>
    <row r="13" spans="1:4" s="9" customFormat="1" ht="18" customHeight="1">
      <c r="A13" s="97"/>
      <c r="B13" s="73" t="s">
        <v>142</v>
      </c>
      <c r="C13" s="99">
        <f>(AKTIVET!E16+AKTIVET!E26)-(AKTIVET!D16+AKTIVET!D26)</f>
        <v>-68388635.01068012</v>
      </c>
      <c r="D13" s="99">
        <v>-20483957</v>
      </c>
    </row>
    <row r="14" spans="1:4" s="9" customFormat="1" ht="18" customHeight="1">
      <c r="A14" s="97"/>
      <c r="B14" s="73" t="s">
        <v>141</v>
      </c>
      <c r="C14" s="99"/>
      <c r="D14" s="99"/>
    </row>
    <row r="15" spans="1:4" s="9" customFormat="1" ht="18" customHeight="1">
      <c r="A15" s="97"/>
      <c r="B15" s="73" t="s">
        <v>143</v>
      </c>
      <c r="C15" s="99">
        <f>AKTIVET!E23-AKTIVET!D23</f>
        <v>-190126538.97999996</v>
      </c>
      <c r="D15" s="99">
        <v>-24294747</v>
      </c>
    </row>
    <row r="16" spans="1:4" s="9" customFormat="1" ht="18" customHeight="1">
      <c r="A16" s="97"/>
      <c r="B16" s="73" t="s">
        <v>144</v>
      </c>
      <c r="C16" s="99"/>
      <c r="D16" s="99"/>
    </row>
    <row r="17" spans="1:4" s="9" customFormat="1" ht="18" customHeight="1">
      <c r="A17" s="97"/>
      <c r="B17" s="73" t="s">
        <v>145</v>
      </c>
      <c r="C17" s="99">
        <f>DETYRIMET!D34-DETYRIMET!E34</f>
        <v>-151739596.88603413</v>
      </c>
      <c r="D17" s="99">
        <v>524698527</v>
      </c>
    </row>
    <row r="18" spans="1:4" s="9" customFormat="1" ht="18" customHeight="1">
      <c r="A18" s="97"/>
      <c r="B18" s="66" t="s">
        <v>146</v>
      </c>
      <c r="C18" s="100">
        <f>C7+C8+C13+C15+C17</f>
        <v>-341899879.63215834</v>
      </c>
      <c r="D18" s="100">
        <f>D7+D8+D13+D15+D17-2</f>
        <v>556134108.5500002</v>
      </c>
    </row>
    <row r="19" spans="1:4" s="9" customFormat="1" ht="18" customHeight="1">
      <c r="A19" s="97"/>
      <c r="B19" s="73" t="s">
        <v>147</v>
      </c>
      <c r="C19" s="99">
        <f>-PASH!D36</f>
        <v>-7305498.107455586</v>
      </c>
      <c r="D19" s="99">
        <f>-PASH!E36</f>
        <v>-8086840</v>
      </c>
    </row>
    <row r="20" spans="1:4" s="9" customFormat="1" ht="18" customHeight="1">
      <c r="A20" s="97"/>
      <c r="B20" s="101" t="s">
        <v>148</v>
      </c>
      <c r="C20" s="102">
        <f>C18+C19</f>
        <v>-349205377.73961395</v>
      </c>
      <c r="D20" s="102">
        <f>D18+D19</f>
        <v>548047268.5500002</v>
      </c>
    </row>
    <row r="21" spans="1:4" ht="18" customHeight="1">
      <c r="A21" s="84"/>
      <c r="B21" s="69"/>
      <c r="C21" s="103"/>
      <c r="D21" s="103"/>
    </row>
    <row r="22" spans="1:4" s="3" customFormat="1" ht="18" customHeight="1">
      <c r="A22" s="84"/>
      <c r="B22" s="66" t="s">
        <v>120</v>
      </c>
      <c r="C22" s="93"/>
      <c r="D22" s="93"/>
    </row>
    <row r="23" spans="1:4" ht="18" customHeight="1">
      <c r="A23" s="84"/>
      <c r="B23" s="74" t="s">
        <v>202</v>
      </c>
      <c r="C23" s="104">
        <f>-134308686</f>
        <v>-134308686</v>
      </c>
      <c r="D23" s="104">
        <v>-842644331</v>
      </c>
    </row>
    <row r="24" spans="1:4" s="4" customFormat="1" ht="18" customHeight="1">
      <c r="A24" s="105"/>
      <c r="B24" s="74" t="s">
        <v>121</v>
      </c>
      <c r="C24" s="104">
        <v>-106217849</v>
      </c>
      <c r="D24" s="104">
        <v>-90246620</v>
      </c>
    </row>
    <row r="25" spans="1:4" s="4" customFormat="1" ht="18" customHeight="1">
      <c r="A25" s="105"/>
      <c r="B25" s="74" t="s">
        <v>212</v>
      </c>
      <c r="C25" s="104"/>
      <c r="D25" s="104">
        <v>42639564</v>
      </c>
    </row>
    <row r="26" spans="1:4" s="4" customFormat="1" ht="18" customHeight="1">
      <c r="A26" s="105"/>
      <c r="B26" s="74" t="s">
        <v>122</v>
      </c>
      <c r="C26" s="104"/>
      <c r="D26" s="104"/>
    </row>
    <row r="27" spans="1:4" s="4" customFormat="1" ht="18" customHeight="1">
      <c r="A27" s="105"/>
      <c r="B27" s="74" t="s">
        <v>123</v>
      </c>
      <c r="C27" s="104"/>
      <c r="D27" s="104"/>
    </row>
    <row r="28" spans="1:4" s="9" customFormat="1" ht="18" customHeight="1">
      <c r="A28" s="97"/>
      <c r="B28" s="95" t="s">
        <v>124</v>
      </c>
      <c r="C28" s="106">
        <f>SUM(C23:C27)</f>
        <v>-240526535</v>
      </c>
      <c r="D28" s="106">
        <f>SUM(D23:D27)</f>
        <v>-890251387</v>
      </c>
    </row>
    <row r="29" spans="1:4" ht="11.25" customHeight="1">
      <c r="A29" s="84"/>
      <c r="B29" s="70"/>
      <c r="C29" s="103"/>
      <c r="D29" s="103"/>
    </row>
    <row r="30" spans="1:4" s="3" customFormat="1" ht="18" customHeight="1">
      <c r="A30" s="84"/>
      <c r="B30" s="67" t="s">
        <v>125</v>
      </c>
      <c r="C30" s="93">
        <f>374226400-66979</f>
        <v>374159421</v>
      </c>
      <c r="D30" s="93">
        <v>340155200</v>
      </c>
    </row>
    <row r="31" spans="1:4" s="3" customFormat="1" ht="18" customHeight="1">
      <c r="A31" s="84"/>
      <c r="B31" s="67"/>
      <c r="C31" s="93"/>
      <c r="D31" s="93"/>
    </row>
    <row r="32" spans="1:4" ht="18" customHeight="1">
      <c r="A32" s="84"/>
      <c r="B32" s="70" t="s">
        <v>126</v>
      </c>
      <c r="C32" s="104">
        <v>230000000</v>
      </c>
      <c r="D32" s="104"/>
    </row>
    <row r="33" spans="1:4" ht="18" customHeight="1">
      <c r="A33" s="84"/>
      <c r="B33" s="70" t="s">
        <v>133</v>
      </c>
      <c r="C33" s="104"/>
      <c r="D33" s="104"/>
    </row>
    <row r="34" spans="1:4" ht="18" customHeight="1">
      <c r="A34" s="84"/>
      <c r="B34" s="70" t="s">
        <v>127</v>
      </c>
      <c r="C34" s="104"/>
      <c r="D34" s="104"/>
    </row>
    <row r="35" spans="1:4" ht="18" customHeight="1">
      <c r="A35" s="84"/>
      <c r="B35" s="70" t="s">
        <v>128</v>
      </c>
      <c r="C35" s="104">
        <v>-1000000</v>
      </c>
      <c r="D35" s="104"/>
    </row>
    <row r="36" spans="1:4" s="9" customFormat="1" ht="18" customHeight="1">
      <c r="A36" s="97"/>
      <c r="B36" s="169" t="s">
        <v>129</v>
      </c>
      <c r="C36" s="106">
        <f>SUM(C32:C35)</f>
        <v>229000000</v>
      </c>
      <c r="D36" s="106">
        <f>SUM(D32:D35)</f>
        <v>0</v>
      </c>
    </row>
    <row r="37" spans="1:4" s="9" customFormat="1" ht="18" customHeight="1">
      <c r="A37" s="97"/>
      <c r="B37" s="95"/>
      <c r="C37" s="107"/>
      <c r="D37" s="107"/>
    </row>
    <row r="38" spans="1:4" s="3" customFormat="1" ht="18" customHeight="1">
      <c r="A38" s="84"/>
      <c r="B38" s="67" t="s">
        <v>132</v>
      </c>
      <c r="C38" s="93">
        <f>C20+C28+C30+C36</f>
        <v>13427508.26038599</v>
      </c>
      <c r="D38" s="93">
        <f>D20+D28+D30+D36</f>
        <v>-2048918.4499998093</v>
      </c>
    </row>
    <row r="39" spans="1:4" s="3" customFormat="1" ht="18" customHeight="1">
      <c r="A39" s="85"/>
      <c r="B39" s="86" t="s">
        <v>130</v>
      </c>
      <c r="C39" s="108">
        <f>AKTIVET!E6</f>
        <v>8714626.64</v>
      </c>
      <c r="D39" s="108">
        <v>10763545</v>
      </c>
    </row>
    <row r="40" spans="1:4" s="3" customFormat="1" ht="18" customHeight="1" thickBot="1">
      <c r="A40" s="87"/>
      <c r="B40" s="88" t="s">
        <v>131</v>
      </c>
      <c r="C40" s="109">
        <f>C38+C39</f>
        <v>22142134.90038599</v>
      </c>
      <c r="D40" s="109">
        <f>D38+D39</f>
        <v>8714626.55000019</v>
      </c>
    </row>
    <row r="41" ht="18" customHeight="1" thickTop="1"/>
    <row r="42" spans="1:4" ht="15" customHeight="1">
      <c r="A42" s="7"/>
      <c r="B42" s="60" t="s">
        <v>188</v>
      </c>
      <c r="C42" s="81" t="s">
        <v>203</v>
      </c>
      <c r="D42" s="81"/>
    </row>
    <row r="43" spans="1:4" ht="15" customHeight="1">
      <c r="A43" s="7"/>
      <c r="B43" s="60" t="s">
        <v>187</v>
      </c>
      <c r="C43" s="81" t="s">
        <v>204</v>
      </c>
      <c r="D43" s="81"/>
    </row>
  </sheetData>
  <sheetProtection password="F04E" sheet="1"/>
  <printOptions/>
  <pageMargins left="0.97" right="0.75" top="0.34" bottom="0.3" header="0.44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">
      <selection activeCell="M14" sqref="M14"/>
    </sheetView>
  </sheetViews>
  <sheetFormatPr defaultColWidth="10.28125" defaultRowHeight="12.75"/>
  <cols>
    <col min="1" max="1" width="5.8515625" style="12" customWidth="1"/>
    <col min="2" max="2" width="33.140625" style="12" customWidth="1"/>
    <col min="3" max="3" width="16.140625" style="12" customWidth="1"/>
    <col min="4" max="5" width="10.140625" style="12" customWidth="1"/>
    <col min="6" max="6" width="13.00390625" style="12" customWidth="1"/>
    <col min="7" max="8" width="10.7109375" style="12" customWidth="1"/>
    <col min="9" max="9" width="10.8515625" style="12" bestFit="1" customWidth="1"/>
    <col min="10" max="10" width="13.57421875" style="12" customWidth="1"/>
    <col min="11" max="16384" width="10.28125" style="12" customWidth="1"/>
  </cols>
  <sheetData>
    <row r="1" spans="1:5" s="35" customFormat="1" ht="15">
      <c r="A1" s="3" t="s">
        <v>208</v>
      </c>
      <c r="B1"/>
      <c r="C1" s="32"/>
      <c r="D1" s="1"/>
      <c r="E1" s="1"/>
    </row>
    <row r="3" spans="1:10" ht="15.75">
      <c r="A3" s="11"/>
      <c r="B3" s="173" t="s">
        <v>224</v>
      </c>
      <c r="C3" s="173"/>
      <c r="D3" s="173"/>
      <c r="E3" s="173"/>
      <c r="F3" s="173"/>
      <c r="G3" s="173"/>
      <c r="H3" s="173"/>
      <c r="I3" s="173"/>
      <c r="J3" s="173"/>
    </row>
    <row r="5" ht="15.75" thickBot="1"/>
    <row r="6" spans="1:10" ht="35.25" thickBot="1" thickTop="1">
      <c r="A6" s="13"/>
      <c r="B6" s="14"/>
      <c r="C6" s="14" t="s">
        <v>100</v>
      </c>
      <c r="D6" s="14" t="s">
        <v>161</v>
      </c>
      <c r="E6" s="14" t="s">
        <v>218</v>
      </c>
      <c r="F6" s="13" t="s">
        <v>214</v>
      </c>
      <c r="G6" s="14" t="s">
        <v>206</v>
      </c>
      <c r="H6" s="14" t="s">
        <v>216</v>
      </c>
      <c r="I6" s="14" t="s">
        <v>162</v>
      </c>
      <c r="J6" s="14" t="s">
        <v>163</v>
      </c>
    </row>
    <row r="7" spans="1:10" ht="15.75" thickTop="1">
      <c r="A7" s="15" t="s">
        <v>26</v>
      </c>
      <c r="B7" s="16" t="s">
        <v>172</v>
      </c>
      <c r="C7" s="28">
        <v>100000000</v>
      </c>
      <c r="D7" s="28"/>
      <c r="E7" s="28"/>
      <c r="F7" s="28">
        <v>1075539</v>
      </c>
      <c r="G7" s="28">
        <v>43276485</v>
      </c>
      <c r="H7" s="28"/>
      <c r="I7" s="28">
        <v>19641488</v>
      </c>
      <c r="J7" s="29">
        <v>163993512</v>
      </c>
    </row>
    <row r="8" spans="1:10" ht="15">
      <c r="A8" s="19" t="s">
        <v>164</v>
      </c>
      <c r="B8" s="20" t="s">
        <v>165</v>
      </c>
      <c r="C8" s="17"/>
      <c r="D8" s="17"/>
      <c r="E8" s="17"/>
      <c r="F8" s="17"/>
      <c r="G8" s="17"/>
      <c r="H8" s="17"/>
      <c r="I8" s="17"/>
      <c r="J8" s="18"/>
    </row>
    <row r="9" spans="1:10" ht="15">
      <c r="A9" s="15" t="s">
        <v>166</v>
      </c>
      <c r="B9" s="16" t="s">
        <v>167</v>
      </c>
      <c r="C9" s="17"/>
      <c r="D9" s="17"/>
      <c r="E9" s="17"/>
      <c r="F9" s="17"/>
      <c r="G9" s="17"/>
      <c r="H9" s="17"/>
      <c r="I9" s="17"/>
      <c r="J9" s="18">
        <v>0</v>
      </c>
    </row>
    <row r="10" spans="1:10" ht="15">
      <c r="A10" s="21">
        <v>1</v>
      </c>
      <c r="B10" s="22" t="s">
        <v>150</v>
      </c>
      <c r="C10" s="23"/>
      <c r="D10" s="23"/>
      <c r="E10" s="23"/>
      <c r="F10" s="23"/>
      <c r="G10" s="23"/>
      <c r="H10" s="23"/>
      <c r="I10" s="23">
        <v>0</v>
      </c>
      <c r="J10" s="18">
        <v>0</v>
      </c>
    </row>
    <row r="11" spans="1:10" ht="15">
      <c r="A11" s="21">
        <v>2</v>
      </c>
      <c r="B11" s="22" t="s">
        <v>149</v>
      </c>
      <c r="C11" s="23"/>
      <c r="D11" s="23"/>
      <c r="E11" s="23"/>
      <c r="F11" s="23"/>
      <c r="G11" s="23"/>
      <c r="H11" s="23"/>
      <c r="I11" s="23"/>
      <c r="J11" s="24"/>
    </row>
    <row r="12" spans="1:10" ht="15">
      <c r="A12" s="21">
        <v>3</v>
      </c>
      <c r="B12" s="22" t="s">
        <v>168</v>
      </c>
      <c r="C12" s="23"/>
      <c r="D12" s="23"/>
      <c r="E12" s="23"/>
      <c r="F12" s="23">
        <v>0</v>
      </c>
      <c r="G12" s="23"/>
      <c r="H12" s="23"/>
      <c r="I12" s="23"/>
      <c r="J12" s="24">
        <v>0</v>
      </c>
    </row>
    <row r="13" spans="1:10" ht="15">
      <c r="A13" s="21">
        <v>4</v>
      </c>
      <c r="B13" s="22" t="s">
        <v>169</v>
      </c>
      <c r="C13" s="23"/>
      <c r="D13" s="23"/>
      <c r="E13" s="23"/>
      <c r="F13" s="23"/>
      <c r="G13" s="23"/>
      <c r="H13" s="23"/>
      <c r="I13" s="23"/>
      <c r="J13" s="24"/>
    </row>
    <row r="14" spans="1:10" ht="15">
      <c r="A14" s="15" t="s">
        <v>51</v>
      </c>
      <c r="B14" s="16" t="s">
        <v>205</v>
      </c>
      <c r="C14" s="30">
        <v>100000000</v>
      </c>
      <c r="D14" s="30">
        <v>0</v>
      </c>
      <c r="E14" s="170">
        <v>537769</v>
      </c>
      <c r="F14" s="170">
        <v>9462231</v>
      </c>
      <c r="G14" s="30">
        <v>53993512</v>
      </c>
      <c r="H14" s="30"/>
      <c r="I14" s="30">
        <v>41000050</v>
      </c>
      <c r="J14" s="31">
        <v>204993562</v>
      </c>
    </row>
    <row r="15" spans="1:10" ht="15">
      <c r="A15" s="19">
        <v>1</v>
      </c>
      <c r="B15" s="22" t="s">
        <v>150</v>
      </c>
      <c r="C15" s="23"/>
      <c r="D15" s="23"/>
      <c r="E15" s="23"/>
      <c r="F15" s="23"/>
      <c r="G15" s="23"/>
      <c r="H15" s="23"/>
      <c r="I15" s="23">
        <v>46083102.550000206</v>
      </c>
      <c r="J15" s="24">
        <v>46083102.550000206</v>
      </c>
    </row>
    <row r="16" spans="1:10" ht="15">
      <c r="A16" s="19">
        <v>2</v>
      </c>
      <c r="B16" s="22" t="s">
        <v>149</v>
      </c>
      <c r="C16" s="23"/>
      <c r="D16" s="23"/>
      <c r="E16" s="23"/>
      <c r="F16" s="23"/>
      <c r="G16" s="23"/>
      <c r="H16" s="23"/>
      <c r="I16" s="23"/>
      <c r="J16" s="24">
        <v>0</v>
      </c>
    </row>
    <row r="17" spans="1:10" ht="15">
      <c r="A17" s="21">
        <v>3</v>
      </c>
      <c r="B17" s="22" t="s">
        <v>168</v>
      </c>
      <c r="C17" s="23"/>
      <c r="D17" s="23"/>
      <c r="E17" s="23"/>
      <c r="F17" s="23"/>
      <c r="G17" s="23"/>
      <c r="H17" s="23"/>
      <c r="I17" s="23"/>
      <c r="J17" s="24">
        <v>0</v>
      </c>
    </row>
    <row r="18" spans="1:10" ht="15">
      <c r="A18" s="19">
        <v>4</v>
      </c>
      <c r="B18" s="22" t="s">
        <v>170</v>
      </c>
      <c r="C18" s="23">
        <v>70000000</v>
      </c>
      <c r="D18" s="23"/>
      <c r="E18" s="23"/>
      <c r="F18" s="23"/>
      <c r="G18" s="23"/>
      <c r="H18" s="23"/>
      <c r="I18" s="23"/>
      <c r="J18" s="24">
        <v>70000000</v>
      </c>
    </row>
    <row r="19" spans="1:10" ht="15.75" thickBot="1">
      <c r="A19" s="19">
        <v>5</v>
      </c>
      <c r="B19" s="22" t="s">
        <v>171</v>
      </c>
      <c r="C19" s="23"/>
      <c r="D19" s="23"/>
      <c r="E19" s="23"/>
      <c r="F19" s="23"/>
      <c r="G19" s="23"/>
      <c r="H19" s="23"/>
      <c r="I19" s="23"/>
      <c r="J19" s="24"/>
    </row>
    <row r="20" spans="1:10" ht="16.5" thickBot="1" thickTop="1">
      <c r="A20" s="13" t="s">
        <v>94</v>
      </c>
      <c r="B20" s="14" t="s">
        <v>209</v>
      </c>
      <c r="C20" s="25">
        <v>170000000</v>
      </c>
      <c r="D20" s="25">
        <v>0</v>
      </c>
      <c r="E20" s="25">
        <v>537769</v>
      </c>
      <c r="F20" s="25">
        <v>9462231</v>
      </c>
      <c r="G20" s="25">
        <v>94993562</v>
      </c>
      <c r="H20" s="25"/>
      <c r="I20" s="25">
        <v>46083102.550000206</v>
      </c>
      <c r="J20" s="26">
        <v>321076664.5500002</v>
      </c>
    </row>
    <row r="21" spans="1:10" ht="15.75" thickTop="1">
      <c r="A21" s="19">
        <v>1</v>
      </c>
      <c r="B21" s="22" t="s">
        <v>150</v>
      </c>
      <c r="C21" s="23"/>
      <c r="D21" s="23"/>
      <c r="E21" s="23"/>
      <c r="F21" s="23"/>
      <c r="G21" s="23"/>
      <c r="H21" s="23"/>
      <c r="I21" s="23">
        <v>43110272.13710027</v>
      </c>
      <c r="J21" s="24">
        <v>43110272.13710027</v>
      </c>
    </row>
    <row r="22" spans="1:10" ht="15">
      <c r="A22" s="19">
        <v>2</v>
      </c>
      <c r="B22" s="22" t="s">
        <v>149</v>
      </c>
      <c r="C22" s="23"/>
      <c r="D22" s="23"/>
      <c r="E22" s="23"/>
      <c r="F22" s="23"/>
      <c r="G22" s="23"/>
      <c r="H22" s="23"/>
      <c r="I22" s="17">
        <v>-10000000</v>
      </c>
      <c r="J22" s="24">
        <v>-10000000</v>
      </c>
    </row>
    <row r="23" spans="1:10" ht="15">
      <c r="A23" s="21">
        <v>3</v>
      </c>
      <c r="B23" s="22" t="s">
        <v>168</v>
      </c>
      <c r="C23" s="23"/>
      <c r="D23" s="23"/>
      <c r="E23" s="23"/>
      <c r="F23" s="23"/>
      <c r="G23" s="23"/>
      <c r="H23" s="23"/>
      <c r="I23" s="172"/>
      <c r="J23" s="24">
        <v>0</v>
      </c>
    </row>
    <row r="24" spans="1:10" ht="15">
      <c r="A24" s="21"/>
      <c r="B24" s="22" t="s">
        <v>215</v>
      </c>
      <c r="C24" s="23">
        <v>33083103</v>
      </c>
      <c r="D24" s="23"/>
      <c r="E24" s="23"/>
      <c r="F24" s="23"/>
      <c r="G24" s="23"/>
      <c r="H24" s="23"/>
      <c r="I24" s="23">
        <v>-33083103</v>
      </c>
      <c r="J24" s="24">
        <v>0</v>
      </c>
    </row>
    <row r="25" spans="1:10" ht="15">
      <c r="A25" s="21"/>
      <c r="B25" s="22" t="s">
        <v>219</v>
      </c>
      <c r="C25" s="23">
        <v>66916897</v>
      </c>
      <c r="D25" s="23"/>
      <c r="E25" s="23"/>
      <c r="F25" s="23"/>
      <c r="G25" s="23">
        <v>-66916897</v>
      </c>
      <c r="H25" s="23"/>
      <c r="I25" s="23"/>
      <c r="J25" s="24">
        <v>0</v>
      </c>
    </row>
    <row r="26" spans="1:10" ht="15">
      <c r="A26" s="21"/>
      <c r="B26" s="22" t="s">
        <v>217</v>
      </c>
      <c r="C26" s="23"/>
      <c r="D26" s="23"/>
      <c r="E26" s="23"/>
      <c r="F26" s="23">
        <v>31076665</v>
      </c>
      <c r="G26" s="23">
        <v>-28076665</v>
      </c>
      <c r="H26" s="23"/>
      <c r="I26" s="23">
        <v>-3000000</v>
      </c>
      <c r="J26" s="24">
        <v>0</v>
      </c>
    </row>
    <row r="27" spans="1:10" ht="15">
      <c r="A27" s="19">
        <v>4</v>
      </c>
      <c r="B27" s="22" t="s">
        <v>170</v>
      </c>
      <c r="C27" s="171">
        <v>230000000</v>
      </c>
      <c r="D27" s="23"/>
      <c r="E27" s="23"/>
      <c r="F27" s="23"/>
      <c r="G27" s="23"/>
      <c r="H27" s="23"/>
      <c r="I27" s="23"/>
      <c r="J27" s="24">
        <v>230000000</v>
      </c>
    </row>
    <row r="28" spans="1:10" ht="15.75" thickBot="1">
      <c r="A28" s="19">
        <v>5</v>
      </c>
      <c r="B28" s="22" t="s">
        <v>171</v>
      </c>
      <c r="C28" s="23"/>
      <c r="D28" s="23"/>
      <c r="E28" s="23"/>
      <c r="F28" s="23"/>
      <c r="G28" s="23"/>
      <c r="H28" s="23"/>
      <c r="I28" s="23"/>
      <c r="J28" s="24"/>
    </row>
    <row r="29" spans="1:10" ht="16.5" thickBot="1" thickTop="1">
      <c r="A29" s="13" t="s">
        <v>94</v>
      </c>
      <c r="B29" s="14" t="s">
        <v>220</v>
      </c>
      <c r="C29" s="25">
        <v>500000000</v>
      </c>
      <c r="D29" s="25">
        <v>0</v>
      </c>
      <c r="E29" s="25">
        <v>537769</v>
      </c>
      <c r="F29" s="25">
        <v>40538896</v>
      </c>
      <c r="G29" s="25">
        <v>0</v>
      </c>
      <c r="H29" s="25"/>
      <c r="I29" s="26">
        <v>43110271.68710047</v>
      </c>
      <c r="J29" s="26">
        <v>584186936.6871004</v>
      </c>
    </row>
    <row r="30" ht="15.75" thickTop="1"/>
    <row r="32" spans="1:8" ht="15" customHeight="1">
      <c r="A32" s="7"/>
      <c r="B32" s="60" t="s">
        <v>188</v>
      </c>
      <c r="G32" s="81" t="s">
        <v>182</v>
      </c>
      <c r="H32" s="81"/>
    </row>
    <row r="33" spans="1:8" ht="15" customHeight="1">
      <c r="A33" s="7"/>
      <c r="B33" s="60" t="s">
        <v>187</v>
      </c>
      <c r="G33" s="81" t="s">
        <v>192</v>
      </c>
      <c r="H33" s="81"/>
    </row>
    <row r="38" ht="15">
      <c r="B38" s="111"/>
    </row>
    <row r="39" ht="15">
      <c r="B39" s="111"/>
    </row>
  </sheetData>
  <sheetProtection password="F04E" sheet="1"/>
  <mergeCells count="1">
    <mergeCell ref="B3:J3"/>
  </mergeCells>
  <printOptions/>
  <pageMargins left="0.76" right="0.22" top="0.63" bottom="0.38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Blerta Zenelaj</dc:creator>
  <cp:keywords/>
  <dc:description/>
  <cp:lastModifiedBy>Blerta Zenelaj</cp:lastModifiedBy>
  <cp:lastPrinted>2012-03-30T14:44:59Z</cp:lastPrinted>
  <dcterms:created xsi:type="dcterms:W3CDTF">2009-02-26T12:01:21Z</dcterms:created>
  <dcterms:modified xsi:type="dcterms:W3CDTF">2012-07-11T09:01:06Z</dcterms:modified>
  <cp:category/>
  <cp:version/>
  <cp:contentType/>
  <cp:contentStatus/>
</cp:coreProperties>
</file>