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tabRatio="937" activeTab="0"/>
  </bookViews>
  <sheets>
    <sheet name="Aktiv." sheetId="1" r:id="rId1"/>
    <sheet name="Aktiv.1" sheetId="2" r:id="rId2"/>
    <sheet name="Detyr.&amp;Kapit." sheetId="3" r:id="rId3"/>
    <sheet name="Detyr. &amp; Kapit. 1" sheetId="4" r:id="rId4"/>
    <sheet name="Te ardh.&amp; shpen." sheetId="5" r:id="rId5"/>
    <sheet name="Fluksi MM" sheetId="6" r:id="rId6"/>
    <sheet name="Kapitali" sheetId="7" r:id="rId7"/>
  </sheets>
  <definedNames/>
  <calcPr fullCalcOnLoad="1"/>
</workbook>
</file>

<file path=xl/sharedStrings.xml><?xml version="1.0" encoding="utf-8"?>
<sst xmlns="http://schemas.openxmlformats.org/spreadsheetml/2006/main" count="290" uniqueCount="175">
  <si>
    <t>AKTIVET</t>
  </si>
  <si>
    <t>AKTIVET AFATSHKURTRA</t>
  </si>
  <si>
    <t>Aktive Monetare</t>
  </si>
  <si>
    <t>Derivate dhe aktive te mbajtura per tregtim</t>
  </si>
  <si>
    <t>Derivativet</t>
  </si>
  <si>
    <t>Aktive te mbajtura per tregtim</t>
  </si>
  <si>
    <t>Totali 2</t>
  </si>
  <si>
    <t>Aktive te tjera financiare afatshkurtra</t>
  </si>
  <si>
    <t>Instrumente te tjere borxhi</t>
  </si>
  <si>
    <t>Investime te tjera financiare</t>
  </si>
  <si>
    <t>Totali 3</t>
  </si>
  <si>
    <t>Inventari</t>
  </si>
  <si>
    <t>Lendet e para</t>
  </si>
  <si>
    <t>Prodhim ne proces</t>
  </si>
  <si>
    <t>Produkete te gatshme</t>
  </si>
  <si>
    <t>Mallra per rishitje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</si>
  <si>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</si>
  <si>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</si>
  <si>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</si>
  <si>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</si>
  <si>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</si>
  <si>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 ( I )</t>
  </si>
  <si>
    <t>AKTIVET AFATGJATA</t>
  </si>
  <si>
    <t>Investimet financiare afatgjate</t>
  </si>
  <si>
    <t>Pjesmarrje te tjera ne njesi te kontrolluara (vetem ne PF)</t>
  </si>
  <si>
    <t>Aksione dhe investime te tjera ne pjesmarrje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</si>
  <si>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</si>
  <si>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</si>
  <si>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</si>
  <si>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</si>
  <si>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</si>
  <si>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</si>
  <si>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Makineri, pajisje</t>
  </si>
  <si>
    <t>Aktive te tjera afatgjata materiale( me vl.kontab.)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</si>
  <si>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</si>
  <si>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</si>
  <si>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</si>
  <si>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</si>
  <si>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</si>
  <si>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 aksionar I papaguar</t>
  </si>
  <si>
    <t>Aktive te tjera afatgjate</t>
  </si>
  <si>
    <t>TOTALI I AKTIVEVE AFATGJATE ( II )</t>
  </si>
  <si>
    <t>VITI 2008</t>
  </si>
  <si>
    <t>VITI 2007</t>
  </si>
  <si>
    <t>I</t>
  </si>
  <si>
    <t>(i)</t>
  </si>
  <si>
    <t>(ii)</t>
  </si>
  <si>
    <t>Llogari/Kerkesa te arketueshme</t>
  </si>
  <si>
    <t>Llogari/Kerkesa te tjera te arketueshme</t>
  </si>
  <si>
    <t>(iii)</t>
  </si>
  <si>
    <t>(iv)</t>
  </si>
  <si>
    <t>(v)</t>
  </si>
  <si>
    <t xml:space="preserve">TOTALI I AKTIVEVE ( I + II ) </t>
  </si>
  <si>
    <t>DETYRIME DHE KAPITALI</t>
  </si>
  <si>
    <t>Huamarrjet</t>
  </si>
  <si>
    <t>Huat dhe oblikacionet afatshkurtra</t>
  </si>
  <si>
    <t>Kthimet/ripagesat e huave afatgjata</t>
  </si>
  <si>
    <t>Bono e konvertueshme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</si>
  <si>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</si>
  <si>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</si>
  <si>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</si>
  <si>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</si>
  <si>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</si>
  <si>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</si>
  <si>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afatshkurtra</t>
  </si>
  <si>
    <t>TOTALI I DETYRIMEVE AFATSHKURTRA (I)</t>
  </si>
  <si>
    <t>DETYRIME AFATGJATA</t>
  </si>
  <si>
    <t>Huat afatgjata</t>
  </si>
  <si>
    <t>Hua,bono thesari dhe detyrime nga qeraja financiare</t>
  </si>
  <si>
    <t>Bonot e konvetueshme</t>
  </si>
  <si>
    <t>Huamarrje te tjera afatgjata</t>
  </si>
  <si>
    <t>Provizionet afatgjata</t>
  </si>
  <si>
    <t>TOTALI I DETYRIMEVE AFATGJATA (II)</t>
  </si>
  <si>
    <t>KAPITALI</t>
  </si>
  <si>
    <t>Aksionet e pakices</t>
  </si>
  <si>
    <t>Kapitali qe I perket aksionereve te shoqerise meme</t>
  </si>
  <si>
    <t>Kapitali aksionar</t>
  </si>
  <si>
    <t>Primi I aksionit</t>
  </si>
  <si>
    <t>Njesite ose aksionet e thesarit (negative)</t>
  </si>
  <si>
    <t>Rezerva statutore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</si>
  <si>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</si>
  <si>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</si>
  <si>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</si>
  <si>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</si>
  <si>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</si>
  <si>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DHE KAPITALIT (I+II+III)</t>
  </si>
  <si>
    <t>DETYRIMET AFATSHKURTRA</t>
  </si>
  <si>
    <t>Huat dhe parapagimet</t>
  </si>
  <si>
    <t>II</t>
  </si>
  <si>
    <t>III</t>
  </si>
  <si>
    <t>TOTALI I DETYRIMEVE ( I + II)</t>
  </si>
  <si>
    <t>Nr.</t>
  </si>
  <si>
    <t>Pershkrimi I elementeve</t>
  </si>
  <si>
    <t>Shitjet neto</t>
  </si>
  <si>
    <t>Te ardhura te tjera nga veprimtarite e shfytezimit</t>
  </si>
  <si>
    <t>Ndryshimet ne invent. e produkt. te gatshme dhe te prodh. ne proces</t>
  </si>
  <si>
    <t>Materialet e konsumurara</t>
  </si>
  <si>
    <t>Kosto e punes</t>
  </si>
  <si>
    <t>Pagat e personelit</t>
  </si>
  <si>
    <t>Shpenzimet per sigurimet shoqerore dhe shendetesore</t>
  </si>
  <si>
    <t>Amortizimet dhe zhvleresimet</t>
  </si>
  <si>
    <t>Shpenzime te tjera</t>
  </si>
  <si>
    <t>Totali I shpenzimeve ( shuma 4-7)</t>
  </si>
  <si>
    <t>Fitimi apo humbja nga veprimtaria kryesore (1+2+/-3-8)</t>
  </si>
  <si>
    <t>Te ardhurat dhe shpenzimet financiare nga njesite e kontrolluara</t>
  </si>
  <si>
    <t>Te ardhurat dhe shpenzimet financiare nga pjesmarrjet</t>
  </si>
  <si>
    <t>Te ardhurat dhe shpenzimet financiare</t>
  </si>
  <si>
    <t>Te ardh. dhe shpenz. financiare nga investime te tjera finaniare afatgjata</t>
  </si>
  <si>
    <t>Te ardhurat dhe shpenzimet nga interesat</t>
  </si>
  <si>
    <t>Fitimet (humbjet) nga kursi I kembimit</t>
  </si>
  <si>
    <t>Te ardhura dhe shpenzime te tjera financiare</t>
  </si>
  <si>
    <t>Shpenzimet e tatimit mbi fitimin</t>
  </si>
  <si>
    <t>Elementet e pasqyrave te konsoliduara</t>
  </si>
  <si>
    <t>Fitimi ( humbja ) neto e vitit financiar (14-15)</t>
  </si>
  <si>
    <t>Fitimi (humbja) para tatimit ( 9+/-13)</t>
  </si>
  <si>
    <t>Totali i te ardh. dhe shpenz. te tjera financ.(12.1+/-12.2+/-12.3+/-12.4)</t>
  </si>
  <si>
    <t>Pasqyra e fluksit monetar - Metoda direkte</t>
  </si>
  <si>
    <t>Mjetet monetare (MM) te arketura nga klientet</t>
  </si>
  <si>
    <t>MM te paguara ndaj furnitoreve dhe punonjesve</t>
  </si>
  <si>
    <t>MM te ardhura nga veprimtarite</t>
  </si>
  <si>
    <t>Interes I paguar</t>
  </si>
  <si>
    <t>Fluksi monetar nga veprimtarite investuese</t>
  </si>
  <si>
    <t>Blerja e njesise se kontrolluar X minus parate e arketuara</t>
  </si>
  <si>
    <t>Blerja e aktiveve afatgjate materiale</t>
  </si>
  <si>
    <t>Te ardhura nga shitja e pajisjeve</t>
  </si>
  <si>
    <t>Interesi I arketuar</t>
  </si>
  <si>
    <t>Devidentet e arketuar</t>
  </si>
  <si>
    <t>MM neto te perdoruara ne veprimtarine investuese</t>
  </si>
  <si>
    <t>Fluksi monetar nga aktivitete financiare</t>
  </si>
  <si>
    <t>Te ardhura nga emetimi I kapitalit aksionar</t>
  </si>
  <si>
    <t>Te ardhura nga huamarrja afatgjate</t>
  </si>
  <si>
    <t>Pagesat e detyrimeve te qirase financiare</t>
  </si>
  <si>
    <t>Devidente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</si>
  <si>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</si>
  <si>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</si>
  <si>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</si>
  <si>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</si>
  <si>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Fluksi monetar nga veprimtarite e shfrytezimit</t>
  </si>
  <si>
    <t>Tatimi mbi fitimin i paguar</t>
  </si>
  <si>
    <t>MM neto te perdoruara nga veprmtarite e shfrytezimit</t>
  </si>
  <si>
    <t>Pozicioni me 31.12.05</t>
  </si>
  <si>
    <t>Efekti I ndrysh. ne politikat kontabel</t>
  </si>
  <si>
    <t>Pozicioni I rregulluar</t>
  </si>
  <si>
    <t>Fitimi neto I vitit financiar</t>
  </si>
  <si>
    <t>Devidentet e paguar</t>
  </si>
  <si>
    <t>Transferime ne rezerven e detyrueshme statutore</t>
  </si>
  <si>
    <t>Emetim I kapitalit aksionar</t>
  </si>
  <si>
    <t>Pozicioni 31 Dhjetor 2006</t>
  </si>
  <si>
    <t>Aksione te thesarit te riblera</t>
  </si>
  <si>
    <t>Pozicioni 31 Dhjetor 2007</t>
  </si>
  <si>
    <t xml:space="preserve">Totali I te ardh. apo shpenz. qe nuk </t>
  </si>
  <si>
    <t>jane njohur ne pasqyren e te ardh. Dhe shpenz.</t>
  </si>
  <si>
    <t>Kapitali</t>
  </si>
  <si>
    <t>aksionar</t>
  </si>
  <si>
    <t>aksionit</t>
  </si>
  <si>
    <t>thesarit</t>
  </si>
  <si>
    <t>Aksionet</t>
  </si>
  <si>
    <t xml:space="preserve">Rezerva </t>
  </si>
  <si>
    <t>statutore</t>
  </si>
  <si>
    <t>dhe ligjore</t>
  </si>
  <si>
    <t xml:space="preserve">e </t>
  </si>
  <si>
    <t>i</t>
  </si>
  <si>
    <t>Primi</t>
  </si>
  <si>
    <t xml:space="preserve">Rezerva te </t>
  </si>
  <si>
    <t>monedha te huaja</t>
  </si>
  <si>
    <t xml:space="preserve">konvertimit te </t>
  </si>
  <si>
    <t>Fitimi</t>
  </si>
  <si>
    <t>I pashperndare</t>
  </si>
  <si>
    <t>te pakices</t>
  </si>
  <si>
    <t>aksionereve</t>
  </si>
  <si>
    <t xml:space="preserve">Zoterimet e </t>
  </si>
  <si>
    <t>TOTALI</t>
  </si>
  <si>
    <t xml:space="preserve">Efektet e ndrysh. te kurseve </t>
  </si>
  <si>
    <t>te kembimit gjate konsolodimit</t>
  </si>
  <si>
    <t>Kapitali aksionar qe I perket aksionereve te shoqerise meme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</si>
</sst>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165" fontId="2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165" fontId="2" fillId="0" borderId="1" xfId="15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165" fontId="2" fillId="0" borderId="8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2" borderId="1" xfId="0" applyFont="1" applyFill="1" applyBorder="1" applyAlignment="1">
      <alignment horizontal="left"/>
    </xf>
    <xf numFmtId="165" fontId="2" fillId="2" borderId="1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0" fillId="0" borderId="1" xfId="15" applyNumberForma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1" xfId="15" applyNumberFormat="1" applyFont="1" applyFill="1" applyBorder="1" applyAlignment="1">
      <alignment horizontal="center"/>
    </xf>
    <xf numFmtId="165" fontId="0" fillId="0" borderId="4" xfId="15" applyNumberFormat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4" xfId="15" applyNumberFormat="1" applyFill="1" applyBorder="1" applyAlignment="1">
      <alignment/>
    </xf>
    <xf numFmtId="165" fontId="0" fillId="0" borderId="5" xfId="15" applyNumberFormat="1" applyFill="1" applyBorder="1" applyAlignment="1">
      <alignment/>
    </xf>
    <xf numFmtId="165" fontId="0" fillId="0" borderId="6" xfId="15" applyNumberFormat="1" applyFill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15" applyNumberFormat="1" applyFont="1" applyBorder="1" applyAlignment="1">
      <alignment horizontal="center"/>
    </xf>
    <xf numFmtId="165" fontId="6" fillId="0" borderId="1" xfId="15" applyNumberFormat="1" applyFont="1" applyBorder="1" applyAlignment="1">
      <alignment/>
    </xf>
    <xf numFmtId="165" fontId="0" fillId="0" borderId="0" xfId="15" applyNumberFormat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85" zoomScaleNormal="85" workbookViewId="0" topLeftCell="A1">
      <selection activeCell="B4" sqref="B4"/>
    </sheetView>
  </sheetViews>
  <sheetFormatPr defaultColWidth="9.140625" defaultRowHeight="12.75"/>
  <cols>
    <col min="1" max="1" width="3.8515625" style="1" bestFit="1" customWidth="1"/>
    <col min="2" max="2" width="48.8515625" style="22" bestFit="1" customWidth="1"/>
    <col min="3" max="4" width="11.421875" style="0" bestFit="1" customWidth="1"/>
  </cols>
  <sheetData>
    <row r="1" spans="1:4" s="13" customFormat="1" ht="15.75">
      <c r="A1" s="9"/>
      <c r="B1" s="8" t="s">
        <v>0</v>
      </c>
      <c r="C1" s="9" t="s">
        <v>42</v>
      </c>
      <c r="D1" s="9" t="s">
        <v>43</v>
      </c>
    </row>
    <row r="2" spans="1:4" s="2" customFormat="1" ht="12.75">
      <c r="A2" s="5" t="s">
        <v>44</v>
      </c>
      <c r="B2" s="19" t="s">
        <v>1</v>
      </c>
      <c r="C2" s="10"/>
      <c r="D2" s="10"/>
    </row>
    <row r="3" spans="1:4" ht="12.75">
      <c r="A3" s="5">
        <v>1</v>
      </c>
      <c r="B3" s="21" t="s">
        <v>2</v>
      </c>
      <c r="C3" s="11">
        <v>761120</v>
      </c>
      <c r="D3" s="11">
        <v>1032113</v>
      </c>
    </row>
    <row r="4" spans="1:4" ht="12.75">
      <c r="A4" s="5">
        <v>2</v>
      </c>
      <c r="B4" s="21" t="s">
        <v>3</v>
      </c>
      <c r="C4" s="11"/>
      <c r="D4" s="11"/>
    </row>
    <row r="5" spans="1:4" ht="12.75">
      <c r="A5" s="4" t="s">
        <v>45</v>
      </c>
      <c r="B5" s="21" t="s">
        <v>4</v>
      </c>
      <c r="C5" s="11">
        <v>0</v>
      </c>
      <c r="D5" s="11">
        <v>0</v>
      </c>
    </row>
    <row r="6" spans="1:4" ht="12.75">
      <c r="A6" s="4" t="s">
        <v>46</v>
      </c>
      <c r="B6" s="21" t="s">
        <v>5</v>
      </c>
      <c r="C6" s="11">
        <v>0</v>
      </c>
      <c r="D6" s="11">
        <v>0</v>
      </c>
    </row>
    <row r="7" spans="1:4" ht="12.75">
      <c r="A7" s="4"/>
      <c r="B7" s="19" t="s">
        <v>6</v>
      </c>
      <c r="C7" s="10">
        <f>SUM(C5:C6)</f>
        <v>0</v>
      </c>
      <c r="D7" s="10">
        <f>SUM(D5:D6)</f>
        <v>0</v>
      </c>
    </row>
    <row r="8" spans="1:4" ht="12.75">
      <c r="A8" s="5">
        <v>3</v>
      </c>
      <c r="B8" s="19" t="s">
        <v>7</v>
      </c>
      <c r="C8" s="11"/>
      <c r="D8" s="11"/>
    </row>
    <row r="9" spans="1:4" ht="12.75">
      <c r="A9" s="4" t="s">
        <v>45</v>
      </c>
      <c r="B9" s="21" t="s">
        <v>47</v>
      </c>
      <c r="C9" s="11">
        <v>15884565</v>
      </c>
      <c r="D9" s="11">
        <v>7438361</v>
      </c>
    </row>
    <row r="10" spans="1:4" ht="12.75">
      <c r="A10" s="4" t="s">
        <v>46</v>
      </c>
      <c r="B10" s="21" t="s">
        <v>48</v>
      </c>
      <c r="C10" s="11">
        <v>0</v>
      </c>
      <c r="D10" s="11"/>
    </row>
    <row r="11" spans="1:4" ht="12.75">
      <c r="A11" s="4" t="s">
        <v>49</v>
      </c>
      <c r="B11" s="21" t="s">
        <v>8</v>
      </c>
      <c r="C11" s="11">
        <v>0</v>
      </c>
      <c r="D11" s="11"/>
    </row>
    <row r="12" spans="1:4" ht="12.75">
      <c r="A12" s="4" t="s">
        <v>50</v>
      </c>
      <c r="B12" s="21" t="s">
        <v>9</v>
      </c>
      <c r="C12" s="11">
        <v>0</v>
      </c>
      <c r="D12" s="11"/>
    </row>
    <row r="13" spans="1:4" ht="12.75">
      <c r="A13" s="4"/>
      <c r="B13" s="19" t="s">
        <v>10</v>
      </c>
      <c r="C13" s="10">
        <f>SUM(C9:C12)</f>
        <v>15884565</v>
      </c>
      <c r="D13" s="10">
        <f>SUM(D9:D12)</f>
        <v>7438361</v>
      </c>
    </row>
    <row r="14" spans="1:4" ht="12.75">
      <c r="A14" s="5">
        <v>4</v>
      </c>
      <c r="B14" s="19" t="s">
        <v>11</v>
      </c>
      <c r="C14" s="11"/>
      <c r="D14" s="11"/>
    </row>
    <row r="15" spans="1:4" ht="12.75">
      <c r="A15" s="4" t="s">
        <v>45</v>
      </c>
      <c r="B15" s="21" t="s">
        <v>12</v>
      </c>
      <c r="C15" s="11"/>
      <c r="D15" s="11"/>
    </row>
    <row r="16" spans="1:4" ht="12.75">
      <c r="A16" s="4" t="s">
        <v>46</v>
      </c>
      <c r="B16" s="21" t="s">
        <v>13</v>
      </c>
      <c r="C16" s="11"/>
      <c r="D16" s="11"/>
    </row>
    <row r="17" spans="1:4" ht="12.75">
      <c r="A17" s="4" t="s">
        <v>49</v>
      </c>
      <c r="B17" s="21" t="s">
        <v>14</v>
      </c>
      <c r="C17" s="11"/>
      <c r="D17" s="11"/>
    </row>
    <row r="18" spans="1:4" ht="12.75">
      <c r="A18" s="4" t="s">
        <v>50</v>
      </c>
      <c r="B18" s="21" t="s">
        <v>15</v>
      </c>
      <c r="C18" s="11">
        <v>25146843</v>
      </c>
      <c r="D18" s="11">
        <v>28871733</v>
      </c>
    </row>
    <row r="19" spans="1:4" ht="12.75">
      <c r="A19" s="4" t="s">
        <v>51</v>
      </c>
      <c r="B19" s="21" t="s">
        <v>16</v>
      </c>
      <c r="C19" s="11"/>
      <c r="D19" s="11"/>
    </row>
    <row r="20" spans="1:4" ht="12.75">
      <c r="A20" s="4"/>
      <c r="B20" s="19" t="s">
        <v>17</v>
      </c>
      <c r="C20" s="10">
        <f>SUM(C15:C19)</f>
        <v>25146843</v>
      </c>
      <c r="D20" s="10">
        <f>SUM(D15:D19)</f>
        <v>28871733</v>
      </c>
    </row>
    <row r="21" spans="1:4" ht="12.75">
      <c r="A21" s="5">
        <v>5</v>
      </c>
      <c r="B21" s="19" t="s">
        <v>18</v>
      </c>
      <c r="C21" s="11"/>
      <c r="D21" s="11"/>
    </row>
    <row r="22" spans="1:4" ht="12.75">
      <c r="A22" s="5">
        <v>6</v>
      </c>
      <c r="B22" s="19" t="s">
        <v>19</v>
      </c>
      <c r="C22" s="11"/>
      <c r="D22" s="11"/>
    </row>
    <row r="23" spans="1:4" ht="12.75">
      <c r="A23" s="5">
        <v>7</v>
      </c>
      <c r="B23" s="19" t="s">
        <v>20</v>
      </c>
      <c r="C23" s="11"/>
      <c r="D23" s="11"/>
    </row>
    <row r="24" spans="1:4" ht="12.75">
      <c r="A24" s="5"/>
      <c r="B24" s="19" t="s">
        <v>21</v>
      </c>
      <c r="C24" s="10">
        <f>SUM(C23+C22+C21+C20+C13+C7+C3)</f>
        <v>41792528</v>
      </c>
      <c r="D24" s="10">
        <f>SUM(D23+D22+D21+D20+D13+D7+D3)</f>
        <v>37342207</v>
      </c>
    </row>
    <row r="25" spans="1:4" ht="12.75">
      <c r="A25" s="4"/>
      <c r="B25" s="21"/>
      <c r="C25" s="11"/>
      <c r="D25" s="11"/>
    </row>
    <row r="26" spans="1:4" s="2" customFormat="1" ht="12.75">
      <c r="A26" s="5" t="s">
        <v>88</v>
      </c>
      <c r="B26" s="19" t="s">
        <v>22</v>
      </c>
      <c r="C26" s="10"/>
      <c r="D26" s="10"/>
    </row>
    <row r="27" spans="1:4" s="2" customFormat="1" ht="12.75">
      <c r="A27" s="5">
        <v>1</v>
      </c>
      <c r="B27" s="19" t="s">
        <v>23</v>
      </c>
      <c r="C27" s="10"/>
      <c r="D27" s="10"/>
    </row>
    <row r="28" spans="1:4" ht="12.75">
      <c r="A28" s="4" t="s">
        <v>45</v>
      </c>
      <c r="B28" s="21" t="s">
        <v>24</v>
      </c>
      <c r="C28" s="11">
        <v>0</v>
      </c>
      <c r="D28" s="11"/>
    </row>
    <row r="29" spans="1:4" ht="12.75">
      <c r="A29" s="4" t="s">
        <v>46</v>
      </c>
      <c r="B29" s="21" t="s">
        <v>25</v>
      </c>
      <c r="C29" s="11">
        <v>0</v>
      </c>
      <c r="D29" s="11"/>
    </row>
    <row r="30" spans="1:4" ht="12.75">
      <c r="A30" s="4" t="s">
        <v>49</v>
      </c>
      <c r="B30" s="21" t="s">
        <v>26</v>
      </c>
      <c r="C30" s="11">
        <v>0</v>
      </c>
      <c r="D30" s="11"/>
    </row>
    <row r="31" spans="1:4" ht="12.75">
      <c r="A31" s="4" t="s">
        <v>50</v>
      </c>
      <c r="B31" s="21" t="s">
        <v>27</v>
      </c>
      <c r="C31" s="11">
        <v>1396409</v>
      </c>
      <c r="D31" s="11">
        <v>1357381.2647168725</v>
      </c>
    </row>
    <row r="32" spans="1:4" ht="12.75">
      <c r="A32" s="4"/>
      <c r="B32" s="19" t="s">
        <v>28</v>
      </c>
      <c r="C32" s="10">
        <f>SUM(C28:C31)</f>
        <v>1396409</v>
      </c>
      <c r="D32" s="10">
        <f>SUM(D28:D31)</f>
        <v>1357381.2647168725</v>
      </c>
    </row>
    <row r="33" spans="1:4" ht="12.75">
      <c r="A33" s="5">
        <v>2</v>
      </c>
      <c r="B33" s="19" t="s">
        <v>29</v>
      </c>
      <c r="C33" s="11"/>
      <c r="D33" s="11"/>
    </row>
    <row r="34" spans="1:4" ht="12.75">
      <c r="A34" s="4" t="s">
        <v>45</v>
      </c>
      <c r="B34" s="21" t="s">
        <v>30</v>
      </c>
      <c r="C34" s="11"/>
      <c r="D34" s="11"/>
    </row>
    <row r="35" spans="1:4" ht="12.75">
      <c r="A35" s="4" t="s">
        <v>46</v>
      </c>
      <c r="B35" s="21" t="s">
        <v>31</v>
      </c>
      <c r="C35" s="11"/>
      <c r="D35" s="11"/>
    </row>
    <row r="36" spans="1:4" ht="12.75">
      <c r="A36" s="4" t="s">
        <v>49</v>
      </c>
      <c r="B36" s="21" t="s">
        <v>32</v>
      </c>
      <c r="C36" s="11">
        <v>7527224</v>
      </c>
      <c r="D36" s="11">
        <v>7657817.5</v>
      </c>
    </row>
    <row r="37" spans="1:4" ht="12.75">
      <c r="A37" s="4" t="s">
        <v>50</v>
      </c>
      <c r="B37" s="21" t="s">
        <v>33</v>
      </c>
      <c r="C37" s="11">
        <v>325615.515625</v>
      </c>
      <c r="D37" s="11">
        <v>428857.5208333334</v>
      </c>
    </row>
    <row r="38" spans="1:4" ht="12.75">
      <c r="A38" s="4"/>
      <c r="B38" s="19" t="s">
        <v>6</v>
      </c>
      <c r="C38" s="10">
        <f>SUM(C34:C37)</f>
        <v>7852839.515625</v>
      </c>
      <c r="D38" s="10">
        <f>SUM(D34:D37)</f>
        <v>8086675.020833333</v>
      </c>
    </row>
    <row r="39" spans="1:4" s="2" customFormat="1" ht="12.75">
      <c r="A39" s="5">
        <v>3</v>
      </c>
      <c r="B39" s="19" t="s">
        <v>34</v>
      </c>
      <c r="C39" s="10"/>
      <c r="D39" s="10"/>
    </row>
    <row r="40" spans="1:4" s="2" customFormat="1" ht="12.75">
      <c r="A40" s="5">
        <v>4</v>
      </c>
      <c r="B40" s="19" t="s">
        <v>35</v>
      </c>
      <c r="C40" s="10"/>
      <c r="D40" s="10"/>
    </row>
    <row r="41" spans="1:4" ht="12.75">
      <c r="A41" s="4" t="s">
        <v>45</v>
      </c>
      <c r="B41" s="21" t="s">
        <v>36</v>
      </c>
      <c r="C41" s="11"/>
      <c r="D41" s="11"/>
    </row>
    <row r="42" spans="1:4" ht="12.75">
      <c r="A42" s="4" t="s">
        <v>46</v>
      </c>
      <c r="B42" s="21" t="s">
        <v>37</v>
      </c>
      <c r="C42" s="11"/>
      <c r="D42" s="11"/>
    </row>
    <row r="43" spans="1:4" ht="12.75">
      <c r="A43" s="4" t="s">
        <v>49</v>
      </c>
      <c r="B43" s="21" t="s">
        <v>38</v>
      </c>
      <c r="C43" s="11"/>
      <c r="D43" s="11"/>
    </row>
    <row r="44" spans="1:4" s="2" customFormat="1" ht="12.75">
      <c r="A44" s="5"/>
      <c r="B44" s="19" t="s">
        <v>17</v>
      </c>
      <c r="C44" s="10">
        <f>SUM(C41:C43)</f>
        <v>0</v>
      </c>
      <c r="D44" s="10">
        <v>0</v>
      </c>
    </row>
    <row r="45" spans="1:4" s="2" customFormat="1" ht="12.75">
      <c r="A45" s="5">
        <v>5</v>
      </c>
      <c r="B45" s="19" t="s">
        <v>39</v>
      </c>
      <c r="C45" s="10">
        <v>0</v>
      </c>
      <c r="D45" s="10">
        <v>0</v>
      </c>
    </row>
    <row r="46" spans="1:4" s="2" customFormat="1" ht="12.75">
      <c r="A46" s="5">
        <v>6</v>
      </c>
      <c r="B46" s="19" t="s">
        <v>40</v>
      </c>
      <c r="C46" s="10">
        <v>0</v>
      </c>
      <c r="D46" s="10">
        <v>0</v>
      </c>
    </row>
    <row r="47" spans="1:4" s="3" customFormat="1" ht="12.75">
      <c r="A47" s="5"/>
      <c r="B47" s="19" t="s">
        <v>41</v>
      </c>
      <c r="C47" s="12">
        <f>SUM(C46+C45+C44+C38+C32)</f>
        <v>9249248.515625</v>
      </c>
      <c r="D47" s="12">
        <f>SUM(D46+D45+D44+D38+D32)</f>
        <v>9444056.285550205</v>
      </c>
    </row>
    <row r="48" spans="1:4" s="3" customFormat="1" ht="12.75">
      <c r="A48" s="49"/>
      <c r="B48" s="47" t="s">
        <v>52</v>
      </c>
      <c r="C48" s="48">
        <f>SUM(C47+C24)</f>
        <v>51041776.515625</v>
      </c>
      <c r="D48" s="48">
        <f>SUM(D47+D24)</f>
        <v>46786263.28555021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&amp;CMercuri shpk
Viti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workbookViewId="0" topLeftCell="A4">
      <selection activeCell="B28" sqref="B28"/>
    </sheetView>
  </sheetViews>
  <sheetFormatPr defaultColWidth="9.140625" defaultRowHeight="12.75"/>
  <cols>
    <col min="1" max="1" width="3.8515625" style="1" bestFit="1" customWidth="1"/>
    <col min="2" max="2" width="48.8515625" style="22" bestFit="1" customWidth="1"/>
    <col min="3" max="3" width="12.421875" style="0" customWidth="1"/>
    <col min="4" max="4" width="12.57421875" style="0" customWidth="1"/>
  </cols>
  <sheetData>
    <row r="1" spans="1:4" s="13" customFormat="1" ht="15.75">
      <c r="A1" s="9"/>
      <c r="B1" s="8" t="s">
        <v>0</v>
      </c>
      <c r="C1" s="9" t="s">
        <v>42</v>
      </c>
      <c r="D1" s="9" t="s">
        <v>43</v>
      </c>
    </row>
    <row r="2" spans="1:4" s="2" customFormat="1" ht="12.75">
      <c r="A2" s="5" t="s">
        <v>44</v>
      </c>
      <c r="B2" s="19" t="s">
        <v>1</v>
      </c>
      <c r="C2" s="10"/>
      <c r="D2" s="10"/>
    </row>
    <row r="3" spans="1:4" s="18" customFormat="1" ht="12.75">
      <c r="A3" s="15">
        <v>1</v>
      </c>
      <c r="B3" s="23" t="s">
        <v>2</v>
      </c>
      <c r="C3" s="17">
        <v>761120</v>
      </c>
      <c r="D3" s="17">
        <v>1032113</v>
      </c>
    </row>
    <row r="4" spans="1:4" s="18" customFormat="1" ht="12.75">
      <c r="A4" s="15">
        <v>2</v>
      </c>
      <c r="B4" s="23" t="s">
        <v>3</v>
      </c>
      <c r="C4" s="11">
        <v>0</v>
      </c>
      <c r="D4" s="11">
        <v>0</v>
      </c>
    </row>
    <row r="5" spans="1:4" s="18" customFormat="1" ht="12.75">
      <c r="A5" s="5"/>
      <c r="B5" s="19" t="s">
        <v>6</v>
      </c>
      <c r="C5" s="10">
        <f>SUM(C4)</f>
        <v>0</v>
      </c>
      <c r="D5" s="10">
        <f>SUM(D4)</f>
        <v>0</v>
      </c>
    </row>
    <row r="6" spans="1:4" s="18" customFormat="1" ht="12.75">
      <c r="A6" s="15">
        <v>3</v>
      </c>
      <c r="B6" s="23" t="s">
        <v>7</v>
      </c>
      <c r="C6" s="17">
        <v>15884565</v>
      </c>
      <c r="D6" s="17">
        <v>7438361</v>
      </c>
    </row>
    <row r="7" spans="1:4" s="18" customFormat="1" ht="12.75">
      <c r="A7" s="15"/>
      <c r="B7" s="19" t="s">
        <v>10</v>
      </c>
      <c r="C7" s="10">
        <f>SUM(C6)</f>
        <v>15884565</v>
      </c>
      <c r="D7" s="10">
        <f>SUM(D6)</f>
        <v>7438361</v>
      </c>
    </row>
    <row r="8" spans="1:4" s="18" customFormat="1" ht="12.75">
      <c r="A8" s="15">
        <v>4</v>
      </c>
      <c r="B8" s="23" t="s">
        <v>11</v>
      </c>
      <c r="C8" s="17">
        <v>25146843</v>
      </c>
      <c r="D8" s="17">
        <v>28871733</v>
      </c>
    </row>
    <row r="9" spans="1:4" s="18" customFormat="1" ht="12.75">
      <c r="A9" s="15"/>
      <c r="B9" s="19" t="s">
        <v>17</v>
      </c>
      <c r="C9" s="10">
        <f>SUM(C8)</f>
        <v>25146843</v>
      </c>
      <c r="D9" s="10">
        <f>SUM(D8)</f>
        <v>28871733</v>
      </c>
    </row>
    <row r="10" spans="1:4" s="18" customFormat="1" ht="12.75">
      <c r="A10" s="15">
        <v>5</v>
      </c>
      <c r="B10" s="23" t="s">
        <v>18</v>
      </c>
      <c r="C10" s="17">
        <v>0</v>
      </c>
      <c r="D10" s="17">
        <v>0</v>
      </c>
    </row>
    <row r="11" spans="1:4" s="18" customFormat="1" ht="12.75">
      <c r="A11" s="15">
        <v>6</v>
      </c>
      <c r="B11" s="23" t="s">
        <v>19</v>
      </c>
      <c r="C11" s="17">
        <v>0</v>
      </c>
      <c r="D11" s="17">
        <v>0</v>
      </c>
    </row>
    <row r="12" spans="1:4" s="18" customFormat="1" ht="12.75">
      <c r="A12" s="15">
        <v>7</v>
      </c>
      <c r="B12" s="23" t="s">
        <v>20</v>
      </c>
      <c r="C12" s="17">
        <v>0</v>
      </c>
      <c r="D12" s="17">
        <v>0</v>
      </c>
    </row>
    <row r="13" spans="1:4" ht="12.75">
      <c r="A13" s="5"/>
      <c r="B13" s="19" t="s">
        <v>21</v>
      </c>
      <c r="C13" s="10">
        <f>SUM(C12+C11+C10+C9+C7+C5+C3)</f>
        <v>41792528</v>
      </c>
      <c r="D13" s="10">
        <f>SUM(D12+D11+D10+D9+D7+D5+D3)</f>
        <v>37342207</v>
      </c>
    </row>
    <row r="14" spans="1:4" ht="12.75">
      <c r="A14" s="4"/>
      <c r="B14" s="21"/>
      <c r="C14" s="11"/>
      <c r="D14" s="11"/>
    </row>
    <row r="15" spans="1:4" s="2" customFormat="1" ht="12.75">
      <c r="A15" s="5" t="s">
        <v>88</v>
      </c>
      <c r="B15" s="19" t="s">
        <v>22</v>
      </c>
      <c r="C15" s="10"/>
      <c r="D15" s="10"/>
    </row>
    <row r="16" spans="1:4" s="18" customFormat="1" ht="12.75">
      <c r="A16" s="15">
        <v>1</v>
      </c>
      <c r="B16" s="23" t="s">
        <v>23</v>
      </c>
      <c r="C16" s="17">
        <v>1396409</v>
      </c>
      <c r="D16" s="17">
        <v>1357381.2647168725</v>
      </c>
    </row>
    <row r="17" spans="1:4" s="18" customFormat="1" ht="12.75">
      <c r="A17" s="15"/>
      <c r="B17" s="19" t="s">
        <v>28</v>
      </c>
      <c r="C17" s="10">
        <f>SUM(C16)</f>
        <v>1396409</v>
      </c>
      <c r="D17" s="10">
        <f>SUM(D16)</f>
        <v>1357381.2647168725</v>
      </c>
    </row>
    <row r="18" spans="1:4" s="18" customFormat="1" ht="12.75">
      <c r="A18" s="15">
        <v>2</v>
      </c>
      <c r="B18" s="23" t="s">
        <v>29</v>
      </c>
      <c r="C18" s="17">
        <v>7852839.515625</v>
      </c>
      <c r="D18" s="17">
        <v>8086675.020833333</v>
      </c>
    </row>
    <row r="19" spans="1:4" s="18" customFormat="1" ht="12.75">
      <c r="A19" s="15"/>
      <c r="B19" s="19" t="s">
        <v>6</v>
      </c>
      <c r="C19" s="10">
        <f>SUM(C18)</f>
        <v>7852839.515625</v>
      </c>
      <c r="D19" s="10">
        <f>SUM(D18)</f>
        <v>8086675.020833333</v>
      </c>
    </row>
    <row r="20" spans="1:4" s="18" customFormat="1" ht="12.75">
      <c r="A20" s="15">
        <v>3</v>
      </c>
      <c r="B20" s="23" t="s">
        <v>34</v>
      </c>
      <c r="C20" s="17"/>
      <c r="D20" s="17"/>
    </row>
    <row r="21" spans="1:4" s="18" customFormat="1" ht="12.75">
      <c r="A21" s="15">
        <v>4</v>
      </c>
      <c r="B21" s="23" t="s">
        <v>35</v>
      </c>
      <c r="C21" s="17"/>
      <c r="D21" s="17"/>
    </row>
    <row r="22" spans="1:4" s="18" customFormat="1" ht="12.75">
      <c r="A22" s="15"/>
      <c r="B22" s="23" t="s">
        <v>17</v>
      </c>
      <c r="C22" s="17">
        <f>SUM(C21)</f>
        <v>0</v>
      </c>
      <c r="D22" s="17"/>
    </row>
    <row r="23" spans="1:4" s="18" customFormat="1" ht="12.75">
      <c r="A23" s="15">
        <v>5</v>
      </c>
      <c r="B23" s="23" t="s">
        <v>39</v>
      </c>
      <c r="C23" s="17"/>
      <c r="D23" s="17"/>
    </row>
    <row r="24" spans="1:4" s="18" customFormat="1" ht="12.75">
      <c r="A24" s="15">
        <v>6</v>
      </c>
      <c r="B24" s="23" t="s">
        <v>40</v>
      </c>
      <c r="C24" s="17"/>
      <c r="D24" s="17"/>
    </row>
    <row r="25" spans="1:4" s="3" customFormat="1" ht="12.75">
      <c r="A25" s="5"/>
      <c r="B25" s="19" t="s">
        <v>41</v>
      </c>
      <c r="C25" s="12">
        <f>SUM(C24+C23+C22+C19+C17)</f>
        <v>9249248.515625</v>
      </c>
      <c r="D25" s="12">
        <f>SUM(D24+D23+D22+D19+D17)</f>
        <v>9444056.285550205</v>
      </c>
    </row>
    <row r="26" spans="1:4" s="3" customFormat="1" ht="12.75">
      <c r="A26" s="5"/>
      <c r="B26" s="47" t="s">
        <v>52</v>
      </c>
      <c r="C26" s="48">
        <f>SUM(C25+C13)</f>
        <v>51041776.515625</v>
      </c>
      <c r="D26" s="48">
        <f>SUM(D25+D13)</f>
        <v>46786263.28555021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&amp;CMercuri shpk
Viti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85" zoomScaleNormal="85" workbookViewId="0" topLeftCell="A19">
      <selection activeCell="B46" sqref="B46"/>
    </sheetView>
  </sheetViews>
  <sheetFormatPr defaultColWidth="9.140625" defaultRowHeight="12.75"/>
  <cols>
    <col min="1" max="1" width="4.00390625" style="1" customWidth="1"/>
    <col min="2" max="2" width="45.00390625" style="22" bestFit="1" customWidth="1"/>
    <col min="3" max="3" width="11.57421875" style="0" bestFit="1" customWidth="1"/>
    <col min="4" max="4" width="11.421875" style="0" bestFit="1" customWidth="1"/>
    <col min="7" max="7" width="11.57421875" style="0" bestFit="1" customWidth="1"/>
  </cols>
  <sheetData>
    <row r="1" spans="1:4" s="13" customFormat="1" ht="15.75">
      <c r="A1" s="9"/>
      <c r="B1" s="9" t="s">
        <v>53</v>
      </c>
      <c r="C1" s="9" t="s">
        <v>42</v>
      </c>
      <c r="D1" s="9" t="s">
        <v>43</v>
      </c>
    </row>
    <row r="2" spans="1:4" s="2" customFormat="1" ht="12.75">
      <c r="A2" s="5" t="s">
        <v>44</v>
      </c>
      <c r="B2" s="19" t="s">
        <v>86</v>
      </c>
      <c r="C2" s="10"/>
      <c r="D2" s="10"/>
    </row>
    <row r="3" spans="1:4" s="2" customFormat="1" ht="12.75">
      <c r="A3" s="5">
        <v>1</v>
      </c>
      <c r="B3" s="19" t="s">
        <v>4</v>
      </c>
      <c r="C3" s="10"/>
      <c r="D3" s="10"/>
    </row>
    <row r="4" spans="1:4" s="2" customFormat="1" ht="12.75">
      <c r="A4" s="5">
        <v>2</v>
      </c>
      <c r="B4" s="19" t="s">
        <v>54</v>
      </c>
      <c r="C4" s="10"/>
      <c r="D4" s="10"/>
    </row>
    <row r="5" spans="1:4" ht="12.75">
      <c r="A5" s="4" t="s">
        <v>45</v>
      </c>
      <c r="B5" s="21" t="s">
        <v>55</v>
      </c>
      <c r="C5" s="11">
        <v>0</v>
      </c>
      <c r="D5" s="11"/>
    </row>
    <row r="6" spans="1:4" ht="12.75">
      <c r="A6" s="4" t="s">
        <v>46</v>
      </c>
      <c r="B6" s="21" t="s">
        <v>56</v>
      </c>
      <c r="C6" s="11">
        <v>0</v>
      </c>
      <c r="D6" s="11"/>
    </row>
    <row r="7" spans="1:4" ht="12.75">
      <c r="A7" s="4" t="s">
        <v>49</v>
      </c>
      <c r="B7" s="21" t="s">
        <v>57</v>
      </c>
      <c r="C7" s="11">
        <v>0</v>
      </c>
      <c r="D7" s="11"/>
    </row>
    <row r="8" spans="1:4" s="2" customFormat="1" ht="12.75">
      <c r="A8" s="5"/>
      <c r="B8" s="19" t="s">
        <v>6</v>
      </c>
      <c r="C8" s="10">
        <f>SUM(C5:C7)</f>
        <v>0</v>
      </c>
      <c r="D8" s="10"/>
    </row>
    <row r="9" spans="1:4" s="2" customFormat="1" ht="12.75">
      <c r="A9" s="5">
        <v>3</v>
      </c>
      <c r="B9" s="19" t="s">
        <v>87</v>
      </c>
      <c r="C9" s="10"/>
      <c r="D9" s="10"/>
    </row>
    <row r="10" spans="1:4" ht="12.75">
      <c r="A10" s="4" t="s">
        <v>45</v>
      </c>
      <c r="B10" s="21" t="s">
        <v>58</v>
      </c>
      <c r="C10" s="50">
        <v>3921685</v>
      </c>
      <c r="D10" s="11">
        <v>1901395</v>
      </c>
    </row>
    <row r="11" spans="1:4" ht="12.75">
      <c r="A11" s="4" t="s">
        <v>46</v>
      </c>
      <c r="B11" s="21" t="s">
        <v>59</v>
      </c>
      <c r="C11" s="50"/>
      <c r="D11" s="11"/>
    </row>
    <row r="12" spans="1:4" ht="12.75">
      <c r="A12" s="4" t="s">
        <v>49</v>
      </c>
      <c r="B12" s="21" t="s">
        <v>60</v>
      </c>
      <c r="C12" s="50">
        <v>1455992</v>
      </c>
      <c r="D12" s="11">
        <v>126008</v>
      </c>
    </row>
    <row r="13" spans="1:4" ht="12.75">
      <c r="A13" s="4" t="s">
        <v>50</v>
      </c>
      <c r="B13" s="21" t="s">
        <v>61</v>
      </c>
      <c r="C13" s="50"/>
      <c r="D13" s="11"/>
    </row>
    <row r="14" spans="1:4" ht="12.75">
      <c r="A14" s="4" t="s">
        <v>51</v>
      </c>
      <c r="B14" s="21" t="s">
        <v>62</v>
      </c>
      <c r="C14" s="50"/>
      <c r="D14" s="11"/>
    </row>
    <row r="15" spans="1:4" s="2" customFormat="1" ht="12.75">
      <c r="A15" s="5"/>
      <c r="B15" s="19" t="s">
        <v>10</v>
      </c>
      <c r="C15" s="51">
        <f>SUM(C10:C14)</f>
        <v>5377677</v>
      </c>
      <c r="D15" s="51">
        <f>SUM(D10:D14)</f>
        <v>2027403</v>
      </c>
    </row>
    <row r="16" spans="1:4" s="2" customFormat="1" ht="12.75">
      <c r="A16" s="5">
        <v>4</v>
      </c>
      <c r="B16" s="19" t="s">
        <v>63</v>
      </c>
      <c r="C16" s="51"/>
      <c r="D16" s="10"/>
    </row>
    <row r="17" spans="1:4" s="2" customFormat="1" ht="12.75">
      <c r="A17" s="5">
        <v>5</v>
      </c>
      <c r="B17" s="19" t="s">
        <v>64</v>
      </c>
      <c r="C17" s="51"/>
      <c r="D17" s="10"/>
    </row>
    <row r="18" spans="1:4" s="3" customFormat="1" ht="12.75">
      <c r="A18" s="5"/>
      <c r="B18" s="19" t="s">
        <v>65</v>
      </c>
      <c r="C18" s="52">
        <f>SUM(C17+C16+C15+C8+C4+C3)</f>
        <v>5377677</v>
      </c>
      <c r="D18" s="52">
        <f>SUM(D17+D16+D15+D8+D4+D3)</f>
        <v>2027403</v>
      </c>
    </row>
    <row r="19" spans="1:4" s="3" customFormat="1" ht="12.75">
      <c r="A19" s="5"/>
      <c r="B19" s="19"/>
      <c r="C19" s="52"/>
      <c r="D19" s="12"/>
    </row>
    <row r="20" spans="1:4" s="2" customFormat="1" ht="12.75">
      <c r="A20" s="5" t="s">
        <v>88</v>
      </c>
      <c r="B20" s="19" t="s">
        <v>66</v>
      </c>
      <c r="C20" s="51"/>
      <c r="D20" s="10"/>
    </row>
    <row r="21" spans="1:4" ht="12.75">
      <c r="A21" s="4">
        <v>1</v>
      </c>
      <c r="B21" s="21" t="s">
        <v>67</v>
      </c>
      <c r="C21" s="50"/>
      <c r="D21" s="11"/>
    </row>
    <row r="22" spans="1:4" ht="12.75">
      <c r="A22" s="4" t="s">
        <v>45</v>
      </c>
      <c r="B22" s="21" t="s">
        <v>68</v>
      </c>
      <c r="C22" s="50">
        <v>12357935</v>
      </c>
      <c r="D22" s="11">
        <v>11974014</v>
      </c>
    </row>
    <row r="23" spans="1:4" ht="12.75">
      <c r="A23" s="4" t="s">
        <v>46</v>
      </c>
      <c r="B23" s="21" t="s">
        <v>69</v>
      </c>
      <c r="C23" s="50"/>
      <c r="D23" s="11"/>
    </row>
    <row r="24" spans="1:4" s="2" customFormat="1" ht="12.75">
      <c r="A24" s="5"/>
      <c r="B24" s="19" t="s">
        <v>28</v>
      </c>
      <c r="C24" s="51">
        <f>SUM(C22:C23)</f>
        <v>12357935</v>
      </c>
      <c r="D24" s="51">
        <f>SUM(D22:D23)</f>
        <v>11974014</v>
      </c>
    </row>
    <row r="25" spans="1:7" ht="12.75">
      <c r="A25" s="4">
        <v>2</v>
      </c>
      <c r="B25" s="21" t="s">
        <v>70</v>
      </c>
      <c r="C25" s="11">
        <v>12778772</v>
      </c>
      <c r="D25" s="11">
        <v>12808110</v>
      </c>
      <c r="G25" s="56"/>
    </row>
    <row r="26" spans="1:4" ht="12.75">
      <c r="A26" s="4">
        <v>3</v>
      </c>
      <c r="B26" s="21" t="s">
        <v>71</v>
      </c>
      <c r="C26" s="11">
        <v>0</v>
      </c>
      <c r="D26" s="11"/>
    </row>
    <row r="27" spans="1:4" ht="12.75">
      <c r="A27" s="4">
        <v>4</v>
      </c>
      <c r="B27" s="21" t="s">
        <v>63</v>
      </c>
      <c r="C27" s="11">
        <v>0</v>
      </c>
      <c r="D27" s="11"/>
    </row>
    <row r="28" spans="1:4" s="3" customFormat="1" ht="12.75">
      <c r="A28" s="5"/>
      <c r="B28" s="19" t="s">
        <v>72</v>
      </c>
      <c r="C28" s="12">
        <f>SUM(C24+C25+C26+C27)</f>
        <v>25136707</v>
      </c>
      <c r="D28" s="12">
        <f>SUM(D24+D25+D26+D27)</f>
        <v>24782124</v>
      </c>
    </row>
    <row r="29" spans="1:4" s="3" customFormat="1" ht="12.75">
      <c r="A29" s="5"/>
      <c r="B29" s="19" t="s">
        <v>90</v>
      </c>
      <c r="C29" s="12">
        <f>SUM(C28+C18)</f>
        <v>30514384</v>
      </c>
      <c r="D29" s="12">
        <f>SUM(D28+D18)</f>
        <v>26809527</v>
      </c>
    </row>
    <row r="30" spans="1:4" s="3" customFormat="1" ht="12.75">
      <c r="A30" s="5"/>
      <c r="B30" s="19"/>
      <c r="C30" s="12"/>
      <c r="D30" s="12"/>
    </row>
    <row r="31" spans="1:4" ht="12.75">
      <c r="A31" s="4" t="s">
        <v>89</v>
      </c>
      <c r="B31" s="21" t="s">
        <v>73</v>
      </c>
      <c r="C31" s="11"/>
      <c r="D31" s="11"/>
    </row>
    <row r="32" spans="1:4" ht="12.75">
      <c r="A32" s="4">
        <v>1</v>
      </c>
      <c r="B32" s="21" t="s">
        <v>74</v>
      </c>
      <c r="C32" s="11"/>
      <c r="D32" s="11"/>
    </row>
    <row r="33" spans="1:4" ht="12.75">
      <c r="A33" s="4">
        <v>2</v>
      </c>
      <c r="B33" s="21" t="s">
        <v>75</v>
      </c>
      <c r="C33" s="11"/>
      <c r="D33" s="11"/>
    </row>
    <row r="34" spans="1:4" ht="12.75">
      <c r="A34" s="4">
        <v>3</v>
      </c>
      <c r="B34" s="21" t="s">
        <v>76</v>
      </c>
      <c r="C34" s="11">
        <v>14300000</v>
      </c>
      <c r="D34" s="11">
        <v>14300000</v>
      </c>
    </row>
    <row r="35" spans="1:4" ht="12.75">
      <c r="A35" s="4">
        <v>4</v>
      </c>
      <c r="B35" s="21" t="s">
        <v>77</v>
      </c>
      <c r="C35" s="11"/>
      <c r="D35" s="11"/>
    </row>
    <row r="36" spans="1:4" ht="12.75">
      <c r="A36" s="4">
        <v>5</v>
      </c>
      <c r="B36" s="21" t="s">
        <v>78</v>
      </c>
      <c r="C36" s="11"/>
      <c r="D36" s="11"/>
    </row>
    <row r="37" spans="1:4" ht="12.75">
      <c r="A37" s="4">
        <v>6</v>
      </c>
      <c r="B37" s="21" t="s">
        <v>79</v>
      </c>
      <c r="C37" s="11"/>
      <c r="D37" s="11"/>
    </row>
    <row r="38" spans="1:4" ht="12.75">
      <c r="A38" s="4">
        <v>7</v>
      </c>
      <c r="B38" s="21" t="s">
        <v>80</v>
      </c>
      <c r="C38" s="50">
        <v>376000</v>
      </c>
      <c r="D38" s="11">
        <v>376000</v>
      </c>
    </row>
    <row r="39" spans="1:4" ht="12.75">
      <c r="A39" s="4">
        <v>8</v>
      </c>
      <c r="B39" s="21" t="s">
        <v>81</v>
      </c>
      <c r="C39" s="11"/>
      <c r="D39" s="11"/>
    </row>
    <row r="40" spans="1:4" ht="12.75">
      <c r="A40" s="4">
        <v>9</v>
      </c>
      <c r="B40" s="21" t="s">
        <v>82</v>
      </c>
      <c r="C40" s="11"/>
      <c r="D40" s="11"/>
    </row>
    <row r="41" spans="1:4" ht="12.75">
      <c r="A41" s="4">
        <v>10</v>
      </c>
      <c r="B41" s="21" t="s">
        <v>83</v>
      </c>
      <c r="C41" s="11">
        <v>5851393</v>
      </c>
      <c r="D41" s="11">
        <v>5300736</v>
      </c>
    </row>
    <row r="42" spans="1:4" s="3" customFormat="1" ht="12.75">
      <c r="A42" s="5"/>
      <c r="B42" s="19" t="s">
        <v>84</v>
      </c>
      <c r="C42" s="12">
        <f>SUM(C32:C41)</f>
        <v>20527393</v>
      </c>
      <c r="D42" s="12">
        <f>SUM(D32:D41)</f>
        <v>19976736</v>
      </c>
    </row>
    <row r="43" spans="1:4" s="3" customFormat="1" ht="12.75">
      <c r="A43" s="49"/>
      <c r="B43" s="47" t="s">
        <v>85</v>
      </c>
      <c r="C43" s="48">
        <f>SUM(C42+C28+C18)</f>
        <v>51041777</v>
      </c>
      <c r="D43" s="48">
        <f>SUM(D42+D28+D18)</f>
        <v>46786263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&amp;CMercuri shpk
Viti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workbookViewId="0" topLeftCell="A10">
      <selection activeCell="C28" sqref="C28"/>
    </sheetView>
  </sheetViews>
  <sheetFormatPr defaultColWidth="9.140625" defaultRowHeight="12.75"/>
  <cols>
    <col min="1" max="1" width="4.00390625" style="1" customWidth="1"/>
    <col min="2" max="2" width="45.00390625" style="0" bestFit="1" customWidth="1"/>
    <col min="3" max="3" width="11.57421875" style="0" bestFit="1" customWidth="1"/>
    <col min="4" max="4" width="11.421875" style="0" bestFit="1" customWidth="1"/>
  </cols>
  <sheetData>
    <row r="1" spans="1:4" s="13" customFormat="1" ht="15.75">
      <c r="A1" s="9"/>
      <c r="B1" s="9" t="s">
        <v>53</v>
      </c>
      <c r="C1" s="9" t="s">
        <v>42</v>
      </c>
      <c r="D1" s="9" t="s">
        <v>43</v>
      </c>
    </row>
    <row r="2" spans="1:4" s="2" customFormat="1" ht="12.75">
      <c r="A2" s="5" t="s">
        <v>44</v>
      </c>
      <c r="B2" s="7" t="s">
        <v>86</v>
      </c>
      <c r="C2" s="10"/>
      <c r="D2" s="10"/>
    </row>
    <row r="3" spans="1:4" s="18" customFormat="1" ht="12.75">
      <c r="A3" s="15">
        <v>1</v>
      </c>
      <c r="B3" s="16" t="s">
        <v>4</v>
      </c>
      <c r="C3" s="17">
        <v>0</v>
      </c>
      <c r="D3" s="17">
        <v>0</v>
      </c>
    </row>
    <row r="4" spans="1:4" s="18" customFormat="1" ht="12.75">
      <c r="A4" s="15">
        <v>2</v>
      </c>
      <c r="B4" s="16" t="s">
        <v>54</v>
      </c>
      <c r="C4" s="17">
        <v>0</v>
      </c>
      <c r="D4" s="17">
        <v>0</v>
      </c>
    </row>
    <row r="5" spans="1:4" s="18" customFormat="1" ht="12.75">
      <c r="A5" s="15"/>
      <c r="B5" s="7" t="s">
        <v>6</v>
      </c>
      <c r="C5" s="10">
        <f>SUM(C4)</f>
        <v>0</v>
      </c>
      <c r="D5" s="10">
        <f>SUM(D4)</f>
        <v>0</v>
      </c>
    </row>
    <row r="6" spans="1:4" s="18" customFormat="1" ht="12.75">
      <c r="A6" s="15">
        <v>3</v>
      </c>
      <c r="B6" s="16" t="s">
        <v>87</v>
      </c>
      <c r="C6" s="17">
        <v>5377677</v>
      </c>
      <c r="D6" s="17">
        <v>2027403</v>
      </c>
    </row>
    <row r="7" spans="1:4" s="18" customFormat="1" ht="12.75">
      <c r="A7" s="15"/>
      <c r="B7" s="7" t="s">
        <v>10</v>
      </c>
      <c r="C7" s="10">
        <f>SUM(C6)</f>
        <v>5377677</v>
      </c>
      <c r="D7" s="10">
        <f>SUM(D6)</f>
        <v>2027403</v>
      </c>
    </row>
    <row r="8" spans="1:4" s="18" customFormat="1" ht="12.75">
      <c r="A8" s="15">
        <v>4</v>
      </c>
      <c r="B8" s="16" t="s">
        <v>63</v>
      </c>
      <c r="C8" s="17">
        <v>0</v>
      </c>
      <c r="D8" s="17">
        <v>0</v>
      </c>
    </row>
    <row r="9" spans="1:4" s="18" customFormat="1" ht="12.75">
      <c r="A9" s="15">
        <v>5</v>
      </c>
      <c r="B9" s="16" t="s">
        <v>64</v>
      </c>
      <c r="C9" s="17">
        <v>0</v>
      </c>
      <c r="D9" s="17">
        <v>0</v>
      </c>
    </row>
    <row r="10" spans="1:4" s="3" customFormat="1" ht="12.75">
      <c r="A10" s="5"/>
      <c r="B10" s="19" t="s">
        <v>65</v>
      </c>
      <c r="C10" s="12">
        <f>SUM(C9+C8+C7+C5+C4+C3)</f>
        <v>5377677</v>
      </c>
      <c r="D10" s="12">
        <f>SUM(D9+D8+D7+D5+D4+D3)</f>
        <v>2027403</v>
      </c>
    </row>
    <row r="11" spans="1:4" s="3" customFormat="1" ht="12.75">
      <c r="A11" s="5"/>
      <c r="B11" s="5"/>
      <c r="C11" s="12"/>
      <c r="D11" s="12"/>
    </row>
    <row r="12" spans="1:4" s="2" customFormat="1" ht="12.75">
      <c r="A12" s="5" t="s">
        <v>88</v>
      </c>
      <c r="B12" s="7" t="s">
        <v>66</v>
      </c>
      <c r="C12" s="10"/>
      <c r="D12" s="10"/>
    </row>
    <row r="13" spans="1:4" ht="12.75">
      <c r="A13" s="4">
        <v>1</v>
      </c>
      <c r="B13" s="6" t="s">
        <v>67</v>
      </c>
      <c r="C13" s="11">
        <v>12357935</v>
      </c>
      <c r="D13" s="11">
        <v>11974014</v>
      </c>
    </row>
    <row r="14" spans="1:4" s="2" customFormat="1" ht="12.75">
      <c r="A14" s="5"/>
      <c r="B14" s="7" t="s">
        <v>28</v>
      </c>
      <c r="C14" s="10">
        <f>SUM(C13)</f>
        <v>12357935</v>
      </c>
      <c r="D14" s="10">
        <f>SUM(D13)</f>
        <v>11974014</v>
      </c>
    </row>
    <row r="15" spans="1:4" ht="12.75">
      <c r="A15" s="4">
        <v>2</v>
      </c>
      <c r="B15" s="6" t="s">
        <v>70</v>
      </c>
      <c r="C15" s="11">
        <v>12778772</v>
      </c>
      <c r="D15" s="11">
        <v>12808110</v>
      </c>
    </row>
    <row r="16" spans="1:4" ht="12.75">
      <c r="A16" s="4">
        <v>3</v>
      </c>
      <c r="B16" s="6" t="s">
        <v>71</v>
      </c>
      <c r="C16" s="11">
        <v>0</v>
      </c>
      <c r="D16" s="11">
        <v>0</v>
      </c>
    </row>
    <row r="17" spans="1:4" ht="12.75">
      <c r="A17" s="4">
        <v>4</v>
      </c>
      <c r="B17" s="6" t="s">
        <v>63</v>
      </c>
      <c r="C17" s="11">
        <v>0</v>
      </c>
      <c r="D17" s="11">
        <v>0</v>
      </c>
    </row>
    <row r="18" spans="1:4" s="3" customFormat="1" ht="12.75">
      <c r="A18" s="5"/>
      <c r="B18" s="19" t="s">
        <v>72</v>
      </c>
      <c r="C18" s="12">
        <f>SUM(C14+C15+C16+C17)</f>
        <v>25136707</v>
      </c>
      <c r="D18" s="12">
        <f>SUM(D14+D15+D16+D17)</f>
        <v>24782124</v>
      </c>
    </row>
    <row r="19" spans="1:4" s="3" customFormat="1" ht="12.75">
      <c r="A19" s="5"/>
      <c r="B19" s="19" t="s">
        <v>90</v>
      </c>
      <c r="C19" s="12">
        <f>SUM(C18+C10)</f>
        <v>30514384</v>
      </c>
      <c r="D19" s="12">
        <f>SUM(D18+D10)</f>
        <v>26809527</v>
      </c>
    </row>
    <row r="20" spans="1:4" s="3" customFormat="1" ht="12.75">
      <c r="A20" s="5"/>
      <c r="B20" s="5"/>
      <c r="C20" s="12"/>
      <c r="D20" s="12"/>
    </row>
    <row r="21" spans="1:4" s="2" customFormat="1" ht="12.75">
      <c r="A21" s="5" t="s">
        <v>89</v>
      </c>
      <c r="B21" s="7" t="s">
        <v>73</v>
      </c>
      <c r="C21" s="10"/>
      <c r="D21" s="10"/>
    </row>
    <row r="22" spans="1:4" ht="12.75">
      <c r="A22" s="4">
        <v>1</v>
      </c>
      <c r="B22" s="6" t="s">
        <v>74</v>
      </c>
      <c r="C22" s="11"/>
      <c r="D22" s="11"/>
    </row>
    <row r="23" spans="1:4" ht="12.75">
      <c r="A23" s="4">
        <v>2</v>
      </c>
      <c r="B23" s="6" t="s">
        <v>75</v>
      </c>
      <c r="C23" s="11"/>
      <c r="D23" s="11"/>
    </row>
    <row r="24" spans="1:4" ht="12.75">
      <c r="A24" s="4">
        <v>3</v>
      </c>
      <c r="B24" s="6" t="s">
        <v>76</v>
      </c>
      <c r="C24" s="11">
        <v>14300000</v>
      </c>
      <c r="D24" s="11">
        <v>14300000</v>
      </c>
    </row>
    <row r="25" spans="1:4" ht="12.75">
      <c r="A25" s="4">
        <v>4</v>
      </c>
      <c r="B25" s="6" t="s">
        <v>77</v>
      </c>
      <c r="C25" s="11"/>
      <c r="D25" s="11"/>
    </row>
    <row r="26" spans="1:4" ht="12.75">
      <c r="A26" s="4">
        <v>5</v>
      </c>
      <c r="B26" s="6" t="s">
        <v>78</v>
      </c>
      <c r="C26" s="11"/>
      <c r="D26" s="11"/>
    </row>
    <row r="27" spans="1:4" ht="12.75">
      <c r="A27" s="4">
        <v>6</v>
      </c>
      <c r="B27" s="6" t="s">
        <v>79</v>
      </c>
      <c r="C27" s="11"/>
      <c r="D27" s="11"/>
    </row>
    <row r="28" spans="1:4" ht="12.75">
      <c r="A28" s="4">
        <v>7</v>
      </c>
      <c r="B28" s="6" t="s">
        <v>80</v>
      </c>
      <c r="C28" s="50">
        <v>376000</v>
      </c>
      <c r="D28" s="11">
        <v>376000</v>
      </c>
    </row>
    <row r="29" spans="1:4" ht="12.75">
      <c r="A29" s="4">
        <v>8</v>
      </c>
      <c r="B29" s="6" t="s">
        <v>81</v>
      </c>
      <c r="C29" s="11"/>
      <c r="D29" s="11"/>
    </row>
    <row r="30" spans="1:4" ht="12.75">
      <c r="A30" s="4">
        <v>9</v>
      </c>
      <c r="B30" s="6" t="s">
        <v>82</v>
      </c>
      <c r="C30" s="11"/>
      <c r="D30" s="11"/>
    </row>
    <row r="31" spans="1:4" ht="12.75">
      <c r="A31" s="4">
        <v>10</v>
      </c>
      <c r="B31" s="6" t="s">
        <v>83</v>
      </c>
      <c r="C31" s="11">
        <v>5851393</v>
      </c>
      <c r="D31" s="11">
        <v>5300736</v>
      </c>
    </row>
    <row r="32" spans="1:4" s="14" customFormat="1" ht="12.75">
      <c r="A32" s="19"/>
      <c r="B32" s="19" t="s">
        <v>84</v>
      </c>
      <c r="C32" s="20">
        <f>SUM(C22:C31)</f>
        <v>20527393</v>
      </c>
      <c r="D32" s="20">
        <f>SUM(D22:D31)</f>
        <v>19976736</v>
      </c>
    </row>
    <row r="33" spans="1:4" s="3" customFormat="1" ht="12.75">
      <c r="A33" s="49"/>
      <c r="B33" s="47" t="s">
        <v>85</v>
      </c>
      <c r="C33" s="48">
        <f>SUM(C32+C18+C10)</f>
        <v>51041777</v>
      </c>
      <c r="D33" s="48">
        <f>SUM(D32+D18+D10)</f>
        <v>46786263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&amp;CMercuri shpk
Viti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workbookViewId="0" topLeftCell="A1">
      <selection activeCell="D28" sqref="D28"/>
    </sheetView>
  </sheetViews>
  <sheetFormatPr defaultColWidth="9.140625" defaultRowHeight="12.75"/>
  <cols>
    <col min="1" max="1" width="5.140625" style="1" bestFit="1" customWidth="1"/>
    <col min="2" max="2" width="62.57421875" style="0" customWidth="1"/>
    <col min="3" max="4" width="11.421875" style="0" bestFit="1" customWidth="1"/>
    <col min="6" max="6" width="11.57421875" style="0" bestFit="1" customWidth="1"/>
  </cols>
  <sheetData>
    <row r="1" spans="1:4" s="13" customFormat="1" ht="15.75">
      <c r="A1" s="9" t="s">
        <v>91</v>
      </c>
      <c r="B1" s="31" t="s">
        <v>92</v>
      </c>
      <c r="C1" s="9" t="s">
        <v>42</v>
      </c>
      <c r="D1" s="9" t="s">
        <v>43</v>
      </c>
    </row>
    <row r="2" spans="1:4" ht="12.75">
      <c r="A2" s="4">
        <v>1</v>
      </c>
      <c r="B2" s="29" t="s">
        <v>93</v>
      </c>
      <c r="C2" s="33">
        <v>93381331.13</v>
      </c>
      <c r="D2" s="50">
        <v>91991619.79999998</v>
      </c>
    </row>
    <row r="3" spans="1:4" ht="12.75">
      <c r="A3" s="4">
        <v>2</v>
      </c>
      <c r="B3" s="29" t="s">
        <v>94</v>
      </c>
      <c r="C3" s="33">
        <v>0</v>
      </c>
      <c r="D3" s="50">
        <v>0</v>
      </c>
    </row>
    <row r="4" spans="1:4" ht="12.75">
      <c r="A4" s="4">
        <v>3</v>
      </c>
      <c r="B4" s="29" t="s">
        <v>95</v>
      </c>
      <c r="C4" s="33">
        <v>0</v>
      </c>
      <c r="D4" s="50">
        <v>0</v>
      </c>
    </row>
    <row r="5" spans="1:4" ht="12.75">
      <c r="A5" s="4">
        <v>4</v>
      </c>
      <c r="B5" s="29" t="s">
        <v>96</v>
      </c>
      <c r="C5" s="33">
        <v>71605950.88425761</v>
      </c>
      <c r="D5" s="50">
        <v>67627447.9919035</v>
      </c>
    </row>
    <row r="6" spans="1:4" ht="12.75">
      <c r="A6" s="26">
        <v>5</v>
      </c>
      <c r="B6" s="24" t="s">
        <v>97</v>
      </c>
      <c r="C6" s="53">
        <f>SUM(C7:C8)</f>
        <v>4763886</v>
      </c>
      <c r="D6" s="58">
        <f>SUM(D7:D8)</f>
        <v>4126428</v>
      </c>
    </row>
    <row r="7" spans="1:4" ht="12.75">
      <c r="A7" s="27"/>
      <c r="B7" s="32" t="s">
        <v>98</v>
      </c>
      <c r="C7" s="54">
        <v>3936000</v>
      </c>
      <c r="D7" s="59">
        <v>3408504</v>
      </c>
    </row>
    <row r="8" spans="1:4" ht="12.75">
      <c r="A8" s="28"/>
      <c r="B8" s="25" t="s">
        <v>99</v>
      </c>
      <c r="C8" s="55">
        <v>827886</v>
      </c>
      <c r="D8" s="60">
        <v>717924</v>
      </c>
    </row>
    <row r="9" spans="1:4" ht="12.75">
      <c r="A9" s="4">
        <v>6</v>
      </c>
      <c r="B9" s="29" t="s">
        <v>100</v>
      </c>
      <c r="C9" s="33">
        <v>1634805.5052083335</v>
      </c>
      <c r="D9" s="50">
        <v>1962242.9791666667</v>
      </c>
    </row>
    <row r="10" spans="1:4" ht="12.75">
      <c r="A10" s="4">
        <v>7</v>
      </c>
      <c r="B10" s="29" t="s">
        <v>101</v>
      </c>
      <c r="C10" s="33">
        <v>7791529</v>
      </c>
      <c r="D10" s="11">
        <v>10729061.6133</v>
      </c>
    </row>
    <row r="11" spans="1:4" s="2" customFormat="1" ht="12.75">
      <c r="A11" s="5">
        <v>8</v>
      </c>
      <c r="B11" s="30" t="s">
        <v>102</v>
      </c>
      <c r="C11" s="34">
        <f>SUM(C5+C6+C9+C10)</f>
        <v>85796171.38946594</v>
      </c>
      <c r="D11" s="10">
        <f>SUM(D5+D6+D9+D10)</f>
        <v>84445180.58437017</v>
      </c>
    </row>
    <row r="12" spans="1:6" s="2" customFormat="1" ht="12.75">
      <c r="A12" s="5">
        <v>9</v>
      </c>
      <c r="B12" s="30" t="s">
        <v>103</v>
      </c>
      <c r="C12" s="34">
        <f>SUM(C2+C3+C4-C11)</f>
        <v>7585159.740534052</v>
      </c>
      <c r="D12" s="10">
        <f>SUM(D2+D3+D4-D11)</f>
        <v>7546439.215629816</v>
      </c>
      <c r="F12" s="57"/>
    </row>
    <row r="13" spans="1:4" ht="12.75">
      <c r="A13" s="4">
        <v>10</v>
      </c>
      <c r="B13" s="29" t="s">
        <v>104</v>
      </c>
      <c r="C13" s="33">
        <v>0</v>
      </c>
      <c r="D13" s="11"/>
    </row>
    <row r="14" spans="1:4" ht="12.75">
      <c r="A14" s="4">
        <v>11</v>
      </c>
      <c r="B14" s="29" t="s">
        <v>105</v>
      </c>
      <c r="C14" s="33">
        <v>0</v>
      </c>
      <c r="D14" s="11"/>
    </row>
    <row r="15" spans="1:4" ht="12.75">
      <c r="A15" s="4">
        <v>12</v>
      </c>
      <c r="B15" s="29" t="s">
        <v>106</v>
      </c>
      <c r="C15" s="33"/>
      <c r="D15" s="11"/>
    </row>
    <row r="16" spans="1:4" ht="12.75">
      <c r="A16" s="4">
        <v>12.1</v>
      </c>
      <c r="B16" s="29" t="s">
        <v>107</v>
      </c>
      <c r="C16" s="33">
        <v>0</v>
      </c>
      <c r="D16" s="11"/>
    </row>
    <row r="17" spans="1:4" ht="12.75">
      <c r="A17" s="4">
        <v>12.2</v>
      </c>
      <c r="B17" s="29" t="s">
        <v>108</v>
      </c>
      <c r="C17" s="33">
        <v>-1117235.5006</v>
      </c>
      <c r="D17" s="11">
        <v>-831465.91</v>
      </c>
    </row>
    <row r="18" spans="1:4" ht="12.75">
      <c r="A18" s="4">
        <v>12.3</v>
      </c>
      <c r="B18" s="29" t="s">
        <v>109</v>
      </c>
      <c r="C18" s="33">
        <v>103895.71423002915</v>
      </c>
      <c r="D18" s="11">
        <v>49554.6399858114</v>
      </c>
    </row>
    <row r="19" spans="1:4" ht="12.75">
      <c r="A19" s="4">
        <v>12.4</v>
      </c>
      <c r="B19" s="29" t="s">
        <v>110</v>
      </c>
      <c r="C19" s="33">
        <v>-33620.520999999</v>
      </c>
      <c r="D19" s="11">
        <v>188651.7307999988</v>
      </c>
    </row>
    <row r="20" spans="1:4" s="2" customFormat="1" ht="12.75">
      <c r="A20" s="5">
        <v>13</v>
      </c>
      <c r="B20" s="30" t="s">
        <v>115</v>
      </c>
      <c r="C20" s="34">
        <f>SUM(C16:C19)</f>
        <v>-1046960.3073699698</v>
      </c>
      <c r="D20" s="10">
        <f>SUM(D16:D19)</f>
        <v>-593259.5392141899</v>
      </c>
    </row>
    <row r="21" spans="1:4" s="2" customFormat="1" ht="12.75">
      <c r="A21" s="5">
        <v>14</v>
      </c>
      <c r="B21" s="30" t="s">
        <v>114</v>
      </c>
      <c r="C21" s="34">
        <f>SUM(C12+C20)</f>
        <v>6538199.4331640825</v>
      </c>
      <c r="D21" s="10">
        <f>SUM(D12+D20)</f>
        <v>6953179.676415626</v>
      </c>
    </row>
    <row r="22" spans="1:4" ht="12.75">
      <c r="A22" s="4">
        <v>15</v>
      </c>
      <c r="B22" s="29" t="s">
        <v>111</v>
      </c>
      <c r="C22" s="33">
        <v>686806.7433164075</v>
      </c>
      <c r="D22" s="11">
        <v>1652443.7352831275</v>
      </c>
    </row>
    <row r="23" spans="1:4" s="2" customFormat="1" ht="12.75">
      <c r="A23" s="5">
        <v>16</v>
      </c>
      <c r="B23" s="30" t="s">
        <v>113</v>
      </c>
      <c r="C23" s="34">
        <f>SUM(C21-C22)</f>
        <v>5851392.689847675</v>
      </c>
      <c r="D23" s="10">
        <f>SUM(D21-D22)</f>
        <v>5300735.941132499</v>
      </c>
    </row>
    <row r="24" spans="1:4" ht="12.75">
      <c r="A24" s="4">
        <v>17</v>
      </c>
      <c r="B24" s="29" t="s">
        <v>112</v>
      </c>
      <c r="C24" s="33"/>
      <c r="D24" s="1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&amp;CMercuri shpk
Viti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workbookViewId="0" topLeftCell="A1">
      <selection activeCell="E12" sqref="E12"/>
    </sheetView>
  </sheetViews>
  <sheetFormatPr defaultColWidth="9.140625" defaultRowHeight="12.75"/>
  <cols>
    <col min="1" max="1" width="3.28125" style="0" customWidth="1"/>
    <col min="2" max="2" width="52.7109375" style="0" bestFit="1" customWidth="1"/>
    <col min="3" max="4" width="13.140625" style="64" bestFit="1" customWidth="1"/>
  </cols>
  <sheetData>
    <row r="1" spans="1:4" s="13" customFormat="1" ht="15.75">
      <c r="A1" s="9"/>
      <c r="B1" s="9" t="s">
        <v>116</v>
      </c>
      <c r="C1" s="62" t="s">
        <v>42</v>
      </c>
      <c r="D1" s="62" t="s">
        <v>43</v>
      </c>
    </row>
    <row r="2" spans="1:4" s="3" customFormat="1" ht="12.75">
      <c r="A2" s="5"/>
      <c r="B2" s="19" t="s">
        <v>137</v>
      </c>
      <c r="C2" s="12"/>
      <c r="D2" s="12"/>
    </row>
    <row r="3" spans="1:4" ht="12.75">
      <c r="A3" s="6"/>
      <c r="B3" s="6" t="s">
        <v>117</v>
      </c>
      <c r="C3" s="11">
        <v>103560406</v>
      </c>
      <c r="D3" s="11">
        <v>102867462</v>
      </c>
    </row>
    <row r="4" spans="1:4" ht="12.75">
      <c r="A4" s="6"/>
      <c r="B4" s="6" t="s">
        <v>118</v>
      </c>
      <c r="C4" s="11">
        <v>-72729246</v>
      </c>
      <c r="D4" s="11">
        <v>-79293145</v>
      </c>
    </row>
    <row r="5" spans="1:4" ht="12.75">
      <c r="A5" s="6"/>
      <c r="B5" s="6" t="s">
        <v>119</v>
      </c>
      <c r="C5" s="11">
        <v>0</v>
      </c>
      <c r="D5" s="11">
        <v>0</v>
      </c>
    </row>
    <row r="6" spans="1:4" ht="12.75">
      <c r="A6" s="6"/>
      <c r="B6" s="6" t="s">
        <v>120</v>
      </c>
      <c r="C6" s="11">
        <v>-1280810</v>
      </c>
      <c r="D6" s="11">
        <v>-916903</v>
      </c>
    </row>
    <row r="7" spans="1:4" ht="12.75">
      <c r="A7" s="6"/>
      <c r="B7" s="6" t="s">
        <v>138</v>
      </c>
      <c r="C7" s="11">
        <v>-25420425</v>
      </c>
      <c r="D7" s="11">
        <v>-29394127</v>
      </c>
    </row>
    <row r="8" spans="1:4" s="35" customFormat="1" ht="12.75">
      <c r="A8" s="36"/>
      <c r="B8" s="37" t="s">
        <v>139</v>
      </c>
      <c r="C8" s="10">
        <f>SUM(C3:C7)</f>
        <v>4129925</v>
      </c>
      <c r="D8" s="10">
        <f>SUM(D3:D7)</f>
        <v>-6736713</v>
      </c>
    </row>
    <row r="9" spans="1:4" s="35" customFormat="1" ht="12.75">
      <c r="A9" s="36"/>
      <c r="B9" s="36"/>
      <c r="C9" s="63"/>
      <c r="D9" s="63"/>
    </row>
    <row r="10" spans="1:4" ht="12.75">
      <c r="A10" s="6"/>
      <c r="B10" s="7" t="s">
        <v>121</v>
      </c>
      <c r="C10" s="11"/>
      <c r="D10" s="11"/>
    </row>
    <row r="11" spans="1:4" ht="12.75">
      <c r="A11" s="6"/>
      <c r="B11" s="6" t="s">
        <v>122</v>
      </c>
      <c r="C11" s="11">
        <v>0</v>
      </c>
      <c r="D11" s="11">
        <v>0</v>
      </c>
    </row>
    <row r="12" spans="1:4" ht="12.75">
      <c r="A12" s="6"/>
      <c r="B12" s="6" t="s">
        <v>123</v>
      </c>
      <c r="C12" s="11">
        <v>0</v>
      </c>
      <c r="D12" s="11">
        <v>-1903816</v>
      </c>
    </row>
    <row r="13" spans="1:4" ht="12.75">
      <c r="A13" s="6"/>
      <c r="B13" s="6" t="s">
        <v>124</v>
      </c>
      <c r="C13" s="11"/>
      <c r="D13" s="11">
        <v>0</v>
      </c>
    </row>
    <row r="14" spans="1:4" ht="12.75">
      <c r="A14" s="6"/>
      <c r="B14" s="6" t="s">
        <v>125</v>
      </c>
      <c r="C14" s="11">
        <v>15161</v>
      </c>
      <c r="D14" s="11">
        <v>131572</v>
      </c>
    </row>
    <row r="15" spans="1:4" ht="12.75">
      <c r="A15" s="6"/>
      <c r="B15" s="6" t="s">
        <v>126</v>
      </c>
      <c r="C15" s="11">
        <v>0</v>
      </c>
      <c r="D15" s="11">
        <v>0</v>
      </c>
    </row>
    <row r="16" spans="1:4" ht="12.75">
      <c r="A16" s="6"/>
      <c r="B16" s="37" t="s">
        <v>127</v>
      </c>
      <c r="C16" s="10">
        <f>SUM(C11:C15)</f>
        <v>15161</v>
      </c>
      <c r="D16" s="10">
        <f>SUM(D11:D15)</f>
        <v>-1772244</v>
      </c>
    </row>
    <row r="17" spans="1:4" ht="12.75">
      <c r="A17" s="6"/>
      <c r="B17" s="6"/>
      <c r="C17" s="11"/>
      <c r="D17" s="11"/>
    </row>
    <row r="18" spans="1:4" ht="12.75">
      <c r="A18" s="6"/>
      <c r="B18" s="7" t="s">
        <v>128</v>
      </c>
      <c r="C18" s="11"/>
      <c r="D18" s="11"/>
    </row>
    <row r="19" spans="1:4" ht="12.75">
      <c r="A19" s="6"/>
      <c r="B19" s="6" t="s">
        <v>129</v>
      </c>
      <c r="C19" s="11"/>
      <c r="D19" s="11"/>
    </row>
    <row r="20" spans="1:4" ht="12.75">
      <c r="A20" s="6"/>
      <c r="B20" s="6" t="s">
        <v>130</v>
      </c>
      <c r="C20" s="11"/>
      <c r="D20" s="11">
        <v>5639176</v>
      </c>
    </row>
    <row r="21" spans="1:4" ht="12.75">
      <c r="A21" s="6"/>
      <c r="B21" s="6" t="s">
        <v>131</v>
      </c>
      <c r="C21" s="11">
        <v>-4416079</v>
      </c>
      <c r="D21" s="11"/>
    </row>
    <row r="22" spans="1:4" ht="12.75">
      <c r="A22" s="6"/>
      <c r="B22" s="6" t="s">
        <v>132</v>
      </c>
      <c r="C22" s="11">
        <v>0</v>
      </c>
      <c r="D22" s="11">
        <v>0</v>
      </c>
    </row>
    <row r="23" spans="1:4" ht="12.75">
      <c r="A23" s="6"/>
      <c r="B23" s="37" t="s">
        <v>133</v>
      </c>
      <c r="C23" s="10">
        <f>SUM(C19:C22)</f>
        <v>-4416079</v>
      </c>
      <c r="D23" s="10">
        <f>SUM(D19:D22)</f>
        <v>5639176</v>
      </c>
    </row>
    <row r="24" spans="1:4" ht="12.75">
      <c r="A24" s="6"/>
      <c r="B24" s="6"/>
      <c r="C24" s="11"/>
      <c r="D24" s="11"/>
    </row>
    <row r="25" spans="1:4" ht="12.75">
      <c r="A25" s="6"/>
      <c r="B25" s="7" t="s">
        <v>134</v>
      </c>
      <c r="C25" s="10">
        <f>SUM(C8+C16+C23)</f>
        <v>-270993</v>
      </c>
      <c r="D25" s="10">
        <f>SUM(D8+D16+D23)</f>
        <v>-2869781</v>
      </c>
    </row>
    <row r="26" spans="1:4" ht="12.75">
      <c r="A26" s="6"/>
      <c r="B26" s="7" t="s">
        <v>135</v>
      </c>
      <c r="C26" s="10">
        <v>1032113</v>
      </c>
      <c r="D26" s="11">
        <v>3901894</v>
      </c>
    </row>
    <row r="27" spans="1:4" ht="12.75">
      <c r="A27" s="6"/>
      <c r="B27" s="7" t="s">
        <v>136</v>
      </c>
      <c r="C27" s="10">
        <f>SUM(C25+C26)</f>
        <v>761120</v>
      </c>
      <c r="D27" s="10">
        <f>SUM(D25+D26)</f>
        <v>1032113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&amp;CMercuri shpk
Viti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F14" sqref="F14"/>
    </sheetView>
  </sheetViews>
  <sheetFormatPr defaultColWidth="9.140625" defaultRowHeight="12.75"/>
  <cols>
    <col min="1" max="1" width="43.00390625" style="0" bestFit="1" customWidth="1"/>
    <col min="2" max="2" width="13.140625" style="0" bestFit="1" customWidth="1"/>
    <col min="3" max="3" width="8.57421875" style="0" customWidth="1"/>
    <col min="4" max="4" width="8.7109375" style="0" customWidth="1"/>
    <col min="5" max="5" width="10.140625" style="0" customWidth="1"/>
    <col min="6" max="6" width="16.00390625" style="0" bestFit="1" customWidth="1"/>
    <col min="7" max="7" width="13.7109375" style="0" bestFit="1" customWidth="1"/>
    <col min="8" max="8" width="11.57421875" style="0" bestFit="1" customWidth="1"/>
    <col min="9" max="9" width="11.00390625" style="0" bestFit="1" customWidth="1"/>
    <col min="10" max="10" width="11.57421875" style="0" bestFit="1" customWidth="1"/>
  </cols>
  <sheetData>
    <row r="1" spans="2:10" ht="12.75">
      <c r="B1" s="65" t="s">
        <v>174</v>
      </c>
      <c r="C1" s="66"/>
      <c r="D1" s="66"/>
      <c r="E1" s="66"/>
      <c r="F1" s="66"/>
      <c r="G1" s="66"/>
      <c r="H1" s="66"/>
      <c r="I1" s="66"/>
      <c r="J1" s="67"/>
    </row>
    <row r="2" spans="1:10" s="1" customFormat="1" ht="12.75">
      <c r="A2" s="43"/>
      <c r="B2" s="41" t="s">
        <v>152</v>
      </c>
      <c r="C2" s="26" t="s">
        <v>162</v>
      </c>
      <c r="D2" s="26" t="s">
        <v>156</v>
      </c>
      <c r="E2" s="26" t="s">
        <v>157</v>
      </c>
      <c r="F2" s="26" t="s">
        <v>163</v>
      </c>
      <c r="G2" s="26" t="s">
        <v>166</v>
      </c>
      <c r="H2" s="26" t="s">
        <v>171</v>
      </c>
      <c r="I2" s="26" t="s">
        <v>170</v>
      </c>
      <c r="J2" s="26" t="s">
        <v>171</v>
      </c>
    </row>
    <row r="3" spans="1:10" s="1" customFormat="1" ht="12.75">
      <c r="A3" s="44"/>
      <c r="B3" s="27"/>
      <c r="C3" s="27" t="s">
        <v>161</v>
      </c>
      <c r="D3" s="27" t="s">
        <v>160</v>
      </c>
      <c r="E3" s="27" t="s">
        <v>158</v>
      </c>
      <c r="F3" s="27" t="s">
        <v>165</v>
      </c>
      <c r="G3" s="27" t="s">
        <v>167</v>
      </c>
      <c r="H3" s="27"/>
      <c r="I3" s="27" t="s">
        <v>169</v>
      </c>
      <c r="J3" s="27"/>
    </row>
    <row r="4" spans="1:10" s="40" customFormat="1" ht="12.75">
      <c r="A4" s="45"/>
      <c r="B4" s="42" t="s">
        <v>153</v>
      </c>
      <c r="C4" s="42" t="s">
        <v>154</v>
      </c>
      <c r="D4" s="42" t="s">
        <v>155</v>
      </c>
      <c r="E4" s="42" t="s">
        <v>159</v>
      </c>
      <c r="F4" s="42" t="s">
        <v>164</v>
      </c>
      <c r="G4" s="42"/>
      <c r="H4" s="42"/>
      <c r="I4" s="42" t="s">
        <v>168</v>
      </c>
      <c r="J4" s="42"/>
    </row>
    <row r="5" spans="1:10" s="2" customFormat="1" ht="12.75">
      <c r="A5" s="7" t="s">
        <v>140</v>
      </c>
      <c r="B5" s="10">
        <v>4100000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61">
        <f>SUM(B5:G5)</f>
        <v>4100000</v>
      </c>
      <c r="I5" s="7"/>
      <c r="J5" s="61">
        <f>SUM(H5)</f>
        <v>4100000</v>
      </c>
    </row>
    <row r="6" spans="1:10" ht="12.75">
      <c r="A6" s="6" t="s">
        <v>141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38" t="s">
        <v>142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38" t="s">
        <v>172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2.75">
      <c r="A9" s="39" t="s">
        <v>173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2.75">
      <c r="A10" s="46" t="s">
        <v>150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39" t="s">
        <v>151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9" t="s">
        <v>143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 t="s">
        <v>144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 t="s">
        <v>145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 t="s">
        <v>146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2.75">
      <c r="A16" s="7" t="s">
        <v>147</v>
      </c>
      <c r="B16" s="10">
        <v>14300000</v>
      </c>
      <c r="C16" s="10">
        <v>0</v>
      </c>
      <c r="D16" s="10">
        <v>0</v>
      </c>
      <c r="E16" s="10">
        <v>376000</v>
      </c>
      <c r="F16" s="10">
        <v>0</v>
      </c>
      <c r="G16" s="10">
        <v>0</v>
      </c>
      <c r="H16" s="10">
        <f>SUM(B16:G16)</f>
        <v>14676000</v>
      </c>
      <c r="I16" s="7"/>
      <c r="J16" s="61">
        <f>SUM(H16)</f>
        <v>14676000</v>
      </c>
    </row>
    <row r="17" spans="1:10" ht="12.75">
      <c r="A17" s="38" t="s">
        <v>172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9" t="s">
        <v>173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8" t="s">
        <v>150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9" t="s">
        <v>151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6" t="s">
        <v>143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 t="s">
        <v>144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146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 t="s">
        <v>148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7" t="s">
        <v>149</v>
      </c>
      <c r="B25" s="10">
        <v>14300000</v>
      </c>
      <c r="C25" s="10">
        <v>0</v>
      </c>
      <c r="D25" s="10">
        <v>0</v>
      </c>
      <c r="E25" s="10">
        <v>376000</v>
      </c>
      <c r="F25" s="10">
        <v>0</v>
      </c>
      <c r="G25" s="10">
        <v>0</v>
      </c>
      <c r="H25" s="10">
        <f>SUM(B25:G25)</f>
        <v>14676000</v>
      </c>
      <c r="I25" s="7"/>
      <c r="J25" s="61">
        <f>SUM(H25)</f>
        <v>14676000</v>
      </c>
    </row>
  </sheetData>
  <mergeCells count="1">
    <mergeCell ref="B1:J1"/>
  </mergeCells>
  <printOptions/>
  <pageMargins left="0.16" right="0.59" top="1" bottom="1" header="0.5" footer="0.5"/>
  <pageSetup horizontalDpi="600" verticalDpi="600" orientation="landscape" scale="90" r:id="rId1"/>
  <headerFooter alignWithMargins="0">
    <oddHeader>&amp;CMercuri shpk
Viti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Kraja</dc:creator>
  <cp:keywords/>
  <dc:description/>
  <cp:lastModifiedBy>Kraja</cp:lastModifiedBy>
  <cp:lastPrinted>2009-03-26T18:57:17Z</cp:lastPrinted>
  <dcterms:created xsi:type="dcterms:W3CDTF">2009-02-27T18:32:51Z</dcterms:created>
  <dcterms:modified xsi:type="dcterms:W3CDTF">2009-07-23T11:54:34Z</dcterms:modified>
  <cp:category/>
  <cp:version/>
  <cp:contentType/>
  <cp:contentStatus/>
</cp:coreProperties>
</file>