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20" activeTab="0"/>
  </bookViews>
  <sheets>
    <sheet name="BILANCI" sheetId="1" r:id="rId1"/>
    <sheet name="TE ARDHURA SHPENZIME " sheetId="2" r:id="rId2"/>
    <sheet name="CASH FLOW" sheetId="3" r:id="rId3"/>
    <sheet name="LEVIZJA KAPITALIT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<sst xmlns="http://schemas.openxmlformats.org/spreadsheetml/2006/main" count="239" uniqueCount="184">
  <si>
    <t>" A L C R E D  " SH.P.K</t>
  </si>
  <si>
    <t>Zëri i Bilancit</t>
  </si>
  <si>
    <t>Shenime</t>
  </si>
  <si>
    <t>Viti Ushtrimor</t>
  </si>
  <si>
    <t>Viti Para - ardhës</t>
  </si>
  <si>
    <t>A</t>
  </si>
  <si>
    <t>AKTIVET</t>
  </si>
  <si>
    <t>I</t>
  </si>
  <si>
    <t>Aktivet Afatshkurtra</t>
  </si>
  <si>
    <t>Mjete monetare</t>
  </si>
  <si>
    <t>Dervativë dhe aktive financiare të mbajtura për tregtim</t>
  </si>
  <si>
    <t>a)</t>
  </si>
  <si>
    <t>Derivativët</t>
  </si>
  <si>
    <t>b)</t>
  </si>
  <si>
    <t>Aktivet e mbajtura për tregtim</t>
  </si>
  <si>
    <t>Totali</t>
  </si>
  <si>
    <t>Aktive të tjera financiare afatshkurtra</t>
  </si>
  <si>
    <t>Llogari / Kërkesa te arkëtueshme</t>
  </si>
  <si>
    <t>Llogari / Kërkesa të tjera të arkëtueshme</t>
  </si>
  <si>
    <t>c)</t>
  </si>
  <si>
    <t>d)</t>
  </si>
  <si>
    <t>Investime të tjera financiare</t>
  </si>
  <si>
    <t>Inventari</t>
  </si>
  <si>
    <t>Lëndët e para</t>
  </si>
  <si>
    <t>Prodhim në proces</t>
  </si>
  <si>
    <t xml:space="preserve">Produkte të gatshme  </t>
  </si>
  <si>
    <t>Mallra per rishitje</t>
  </si>
  <si>
    <t>e)</t>
  </si>
  <si>
    <t>Parapagesa për furnizime</t>
  </si>
  <si>
    <t>Aktivet biologjike afatshkurtra</t>
  </si>
  <si>
    <t xml:space="preserve">Aktivet afatshkurtra të mbajtura për shitje </t>
  </si>
  <si>
    <t>Parapagimet dhe shpenzimet e shtyra</t>
  </si>
  <si>
    <t>AKTIVET TOTALE  AFATSHKURTRA</t>
  </si>
  <si>
    <t>II</t>
  </si>
  <si>
    <t>Aktivet Afatgjata</t>
  </si>
  <si>
    <t>Investimet financiare afatgjata</t>
  </si>
  <si>
    <t>Aksione dhe pjesmarrje të tjera në njësi te kontrolluara    (vetëm për pasqyrat financiare të pakonsoliduara)</t>
  </si>
  <si>
    <t>Aksione dhe investime të tjera në pjesëmarrje</t>
  </si>
  <si>
    <t>Aksione dhe letra të tjera me vlerë</t>
  </si>
  <si>
    <t>Llogari / Kërkesa te arkëtueshme afatgjata</t>
  </si>
  <si>
    <t>Aktive afatgjata materiale</t>
  </si>
  <si>
    <t>Toka</t>
  </si>
  <si>
    <t>Ndertesa (minus amortizimi)</t>
  </si>
  <si>
    <t>Makineri dhe paisje (minus amortizmi)</t>
  </si>
  <si>
    <t>Aktive të tjera afatgjata materiale ( me vlere kontabel)</t>
  </si>
  <si>
    <t xml:space="preserve">Aktive biologjike afatgjata 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</si>
  <si>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</si>
  <si>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</si>
  <si>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</si>
  <si>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</si>
  <si>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</si>
  <si>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 (në proces)</t>
  </si>
  <si>
    <t>TOTALI AKTIVEVE AFATGJATA</t>
  </si>
  <si>
    <t xml:space="preserve">TOTALI AKTIVEVE </t>
  </si>
  <si>
    <t>"" SH.P.K</t>
  </si>
  <si>
    <t>B</t>
  </si>
  <si>
    <t>PASIVET DHE KAPITALI</t>
  </si>
  <si>
    <t>Pasivet Afatshkurtra</t>
  </si>
  <si>
    <t>Dervativët</t>
  </si>
  <si>
    <t>Huamarrjet</t>
  </si>
  <si>
    <t>Huat dhe obligacionet afatshkurtra</t>
  </si>
  <si>
    <t>Kthimet / ripagesat e huave afatgjata</t>
  </si>
  <si>
    <t>Bono të konvertueshme</t>
  </si>
  <si>
    <t>Huat dhe parapagimet</t>
  </si>
  <si>
    <t>Te pagueshme ndaj furnitorëve</t>
  </si>
  <si>
    <t>Te pagueshme ndaj punonjësve</t>
  </si>
  <si>
    <t>Detyrimet tatimore</t>
  </si>
  <si>
    <t>Hua të tjera</t>
  </si>
  <si>
    <t>Parapagimet e arkëtuara</t>
  </si>
  <si>
    <t>Grandet dhe të ardhurat e shtyra</t>
  </si>
  <si>
    <t>Provizionet afatshkurtra</t>
  </si>
  <si>
    <t>TOTALI I PASIVEVE  AFATSHKURTRA</t>
  </si>
  <si>
    <t>Pasivet Afatgjata</t>
  </si>
  <si>
    <t>Huat afatgjata</t>
  </si>
  <si>
    <t>Hua , bono dhe detyrime nga qeraja financiare</t>
  </si>
  <si>
    <t>Bonot e konvertueshme</t>
  </si>
  <si>
    <t>Huamarrje të tjera afatgjata</t>
  </si>
  <si>
    <t>Provizionet afatgjata</t>
  </si>
  <si>
    <t>Grandet dhe të ardhurat të shtyra</t>
  </si>
  <si>
    <t>TOTALI I PASIVEVE  AFATGJATA</t>
  </si>
  <si>
    <t xml:space="preserve">TOTALI I PASIVEVE </t>
  </si>
  <si>
    <t>III</t>
  </si>
  <si>
    <t>Kapitali</t>
  </si>
  <si>
    <t>Aksionet e pakicës (vetem per pasq.fin.të kosoliduara)</t>
  </si>
  <si>
    <t>Kapitali që i përket aksionerëve të shoqërise mëmë (përdoret vetem per pasq.fin.të kosoliduara)</t>
  </si>
  <si>
    <t>Kapitali aksionar</t>
  </si>
  <si>
    <t>Primi i aksionit</t>
  </si>
  <si>
    <t>Njësite ose aksionet e thesarit ( 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</si>
  <si>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</si>
  <si>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</si>
  <si>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</si>
  <si>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</si>
  <si>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</si>
  <si>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</t>
  </si>
  <si>
    <t>TOTALI I PASIVEVE DHE  KAPITALIT</t>
  </si>
  <si>
    <t>Shoqeria  " A L C R E D " sh.p.k.</t>
  </si>
  <si>
    <t>ne leke</t>
  </si>
  <si>
    <t>N.r.</t>
  </si>
  <si>
    <t>P Ë R SH K R I M I</t>
  </si>
  <si>
    <t>Viti Paraardhës</t>
  </si>
  <si>
    <t>Shitjet neto</t>
  </si>
  <si>
    <t>Të ardhura të tjera nga veprimtaritë shfrytëzimit</t>
  </si>
  <si>
    <t>Ndryshimet në inventarin e p.gatshme dhe p. proces</t>
  </si>
  <si>
    <t>Puna e kryer nga njësia ekonomike raportuese për qëllimet e veta dhe e kapitalizuar</t>
  </si>
  <si>
    <t xml:space="preserve">Mallra , lëndët e para dhe shërbimet </t>
  </si>
  <si>
    <t>Shpenzime të tjera  nga veprimtaritë e shfrytëzimit</t>
  </si>
  <si>
    <t>Shpenzime të personelit</t>
  </si>
  <si>
    <t>Pagat</t>
  </si>
  <si>
    <t>Shpenzimet e sigurimeve shoqërore</t>
  </si>
  <si>
    <t>Shpenzimet për pensionet</t>
  </si>
  <si>
    <t>Rënia në vlerë (zhvlerësimi) dhe amortizimi</t>
  </si>
  <si>
    <t>Fitimi (humbja) nga veprimtaritë e shfrytëzimit</t>
  </si>
  <si>
    <t>Të ardhurat dhe shpenzimet financiare nga njësite e kontrolluara</t>
  </si>
  <si>
    <t>Të ardhurat dhe shpenzimet financiare nga pjesmarrjet</t>
  </si>
  <si>
    <t xml:space="preserve">Të ardhurat dhe shpenzimet financiare </t>
  </si>
  <si>
    <t>3/a</t>
  </si>
  <si>
    <t>Të ardhurat dhe shpenzimet financiare nga investime të tjera financiare afatgjata</t>
  </si>
  <si>
    <t>3/b</t>
  </si>
  <si>
    <t>Të ardhurat dhe shpenzimet nga interesi</t>
  </si>
  <si>
    <t>3/c</t>
  </si>
  <si>
    <t>Fitimet (humbjet) nga kursi i këmbimit</t>
  </si>
  <si>
    <t>3/d</t>
  </si>
  <si>
    <t xml:space="preserve">Të ardhurat dhe shpenzime të tjera financiare </t>
  </si>
  <si>
    <t xml:space="preserve">Totali i të ardhurave dhe shpenzimeve  financiare </t>
  </si>
  <si>
    <t>Fitimi ( humbja) para tatimit</t>
  </si>
  <si>
    <t>Shpenzimet e tatimit mbi fitimin 10 %</t>
  </si>
  <si>
    <t>Fitimi ( humbja) neto e vitit financiar</t>
  </si>
  <si>
    <t>Pjesa e fitimit neto për aksionarët e shoqërise mëmë</t>
  </si>
  <si>
    <t>Pjesa e fitimit neto për aksionarët e pakicës</t>
  </si>
  <si>
    <t>2.  Pasqyra e të ardhurave dhe shpenzimeve. Periudha 1 Janar - 31 Dhjetor 2009</t>
  </si>
  <si>
    <t>Shoqeria  "A L C R E D" sh.p.k.</t>
  </si>
  <si>
    <r>
      <t xml:space="preserve">   3.a.  Pasqyra e  fluksit te parasë për vitin ushtrimor te mbyllur me 31 Dhjetor 2008. </t>
    </r>
    <r>
      <rPr>
        <sz val="12"/>
        <color indexed="10"/>
        <rFont val="Book Antiqua"/>
        <family val="1"/>
      </rPr>
      <t>CASH FLOWS FOR THE YEAR ENDED 31 DECEMBER 2008</t>
    </r>
  </si>
  <si>
    <r>
      <t xml:space="preserve">Sipas metodës direkte . </t>
    </r>
    <r>
      <rPr>
        <sz val="12"/>
        <color indexed="10"/>
        <rFont val="Book Antiqua"/>
        <family val="1"/>
      </rPr>
      <t>Direct method</t>
    </r>
  </si>
  <si>
    <t>Viti Para-ardhës</t>
  </si>
  <si>
    <r>
      <t>Fluksi parave nga veprimtarite e shfrytezimit.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Cash flows from operating activities</t>
    </r>
  </si>
  <si>
    <t>Paratë e arkëtuara nga klientët</t>
  </si>
  <si>
    <t>Paratë e paguara ndaj furnitorëve dhe punonjësve</t>
  </si>
  <si>
    <t>Paratë e ardhura nga veprimtaritë</t>
  </si>
  <si>
    <r>
      <t xml:space="preserve">Interesi i paguar - </t>
    </r>
    <r>
      <rPr>
        <sz val="12"/>
        <color indexed="10"/>
        <rFont val="Book Antiqua"/>
        <family val="1"/>
      </rPr>
      <t xml:space="preserve"> Interest paid</t>
    </r>
  </si>
  <si>
    <r>
      <t>Tatim fitimi i paguar -</t>
    </r>
    <r>
      <rPr>
        <sz val="12"/>
        <color indexed="10"/>
        <rFont val="Book Antiqua"/>
        <family val="1"/>
      </rPr>
      <t xml:space="preserve"> Taxtion paid</t>
    </r>
  </si>
  <si>
    <r>
      <t>Paraja neto nga veprimtaritë e shfrytëzimit</t>
    </r>
    <r>
      <rPr>
        <sz val="12"/>
        <color indexed="10"/>
        <rFont val="Book Antiqua"/>
        <family val="1"/>
      </rPr>
      <t xml:space="preserve"> - Net cash flows from operating activities</t>
    </r>
  </si>
  <si>
    <r>
      <t>Fluksi i parave  nga veprimtarite e investuese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 Cash flows from investing activities</t>
    </r>
  </si>
  <si>
    <t>Blerja e kompanise se kontrolluar X së kontrolluar  minus paratë e arkëtuara</t>
  </si>
  <si>
    <r>
      <t xml:space="preserve">Blerja e  aktiveve afatgjata materiale </t>
    </r>
    <r>
      <rPr>
        <sz val="12"/>
        <color indexed="10"/>
        <rFont val="Book Antiqua"/>
        <family val="1"/>
      </rPr>
      <t>-Payments for the acquisition of property, plant and equipment</t>
    </r>
  </si>
  <si>
    <r>
      <t xml:space="preserve">Të ardhura nga shitja e paisjeve . </t>
    </r>
    <r>
      <rPr>
        <sz val="12"/>
        <color indexed="10"/>
        <rFont val="Book Antiqua"/>
        <family val="1"/>
      </rPr>
      <t>Receipts from sale of property, plant and equipment</t>
    </r>
  </si>
  <si>
    <r>
      <t xml:space="preserve">Interesi i arkëtuar </t>
    </r>
    <r>
      <rPr>
        <sz val="12"/>
        <color indexed="10"/>
        <rFont val="Book Antiqua"/>
        <family val="1"/>
      </rPr>
      <t>- Interest received</t>
    </r>
  </si>
  <si>
    <r>
      <t xml:space="preserve">Dividendët e arkëtuar </t>
    </r>
    <r>
      <rPr>
        <sz val="12"/>
        <color indexed="10"/>
        <rFont val="Book Antiqua"/>
        <family val="1"/>
      </rPr>
      <t>- Dividends received</t>
    </r>
  </si>
  <si>
    <r>
      <t>Paraja  neto,  e përdorur në aktivitetet e investuese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 Net cash flows used in investing activities</t>
    </r>
  </si>
  <si>
    <t>C</t>
  </si>
  <si>
    <r>
      <t xml:space="preserve">Fluksi i parave nga aktivitetet  financiare </t>
    </r>
    <r>
      <rPr>
        <sz val="12"/>
        <color indexed="10"/>
        <rFont val="Book Antiqua"/>
        <family val="1"/>
      </rPr>
      <t>- Cash flows from financing activities</t>
    </r>
  </si>
  <si>
    <r>
      <t xml:space="preserve">Te ardhura nga emetimi i kapitalit aksionar </t>
    </r>
    <r>
      <rPr>
        <sz val="12"/>
        <color indexed="10"/>
        <rFont val="Book Antiqua"/>
        <family val="1"/>
      </rPr>
      <t>- Proceeds from issue of share capital to minority</t>
    </r>
  </si>
  <si>
    <r>
      <t xml:space="preserve">Te ardhura nga huamarrje afatgjata </t>
    </r>
    <r>
      <rPr>
        <sz val="12"/>
        <color indexed="10"/>
        <rFont val="Book Antiqua"/>
        <family val="1"/>
      </rPr>
      <t>- Proceeds from borrowing - net</t>
    </r>
  </si>
  <si>
    <r>
      <t xml:space="preserve">Pagesat e detyrimeve të qirasë financiare </t>
    </r>
    <r>
      <rPr>
        <sz val="12"/>
        <color indexed="10"/>
        <rFont val="Book Antiqua"/>
        <family val="1"/>
      </rPr>
      <t>- Interest paid</t>
    </r>
  </si>
  <si>
    <r>
      <t xml:space="preserve">Dividendë të paguar </t>
    </r>
    <r>
      <rPr>
        <sz val="12"/>
        <color indexed="10"/>
        <rFont val="Book Antiqua"/>
        <family val="1"/>
      </rPr>
      <t>- Dividends paid</t>
    </r>
  </si>
  <si>
    <r>
      <t>Para neto e përdorur në veprimtaritë financiare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Net cash flows used in financing activities</t>
    </r>
  </si>
  <si>
    <r>
      <t>Rritja / rënia neto e mjeteve monetare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Increase / decrease  in cash</t>
    </r>
  </si>
  <si>
    <r>
      <t>Mjete monetare ne fillim te periudhes kontabel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Cash  the beginning of the year</t>
    </r>
  </si>
  <si>
    <r>
      <t>Mjete monetare ne fund te periudhes kontabel</t>
    </r>
    <r>
      <rPr>
        <sz val="12"/>
        <color indexed="10"/>
        <rFont val="Book Antiqua"/>
        <family val="1"/>
      </rPr>
      <t xml:space="preserve"> - Cash  at the end of the year</t>
    </r>
  </si>
  <si>
    <t>"A L K R E D "SH.P.K</t>
  </si>
  <si>
    <t>b) ne një pasqyrë të  pakonsoliduar</t>
  </si>
  <si>
    <t>4.FINANCIAL STATEMENT OF CHANGES IN SHAREHOLDERS`EQUITY FOR THE YEAR ENDED 31 DECEMBER 2008</t>
  </si>
  <si>
    <t xml:space="preserve"> Ne leke</t>
  </si>
  <si>
    <r>
      <t xml:space="preserve">Kapitali aksionar  </t>
    </r>
    <r>
      <rPr>
        <sz val="12"/>
        <color indexed="10"/>
        <rFont val="Book Antiqua"/>
        <family val="1"/>
      </rPr>
      <t xml:space="preserve">Share Capital </t>
    </r>
  </si>
  <si>
    <r>
      <t xml:space="preserve"> Primi i aksionit  </t>
    </r>
    <r>
      <rPr>
        <sz val="12"/>
        <color indexed="10"/>
        <rFont val="Book Antiqua"/>
        <family val="1"/>
      </rPr>
      <t>Share Premium</t>
    </r>
  </si>
  <si>
    <r>
      <t xml:space="preserve">Aksione të thesarit </t>
    </r>
    <r>
      <rPr>
        <sz val="12"/>
        <color indexed="10"/>
        <rFont val="Book Antiqua"/>
        <family val="1"/>
      </rPr>
      <t>Treasury shares</t>
    </r>
  </si>
  <si>
    <r>
      <t xml:space="preserve">  Rezerva  statusore dhe ligjore   </t>
    </r>
    <r>
      <rPr>
        <sz val="12"/>
        <color indexed="10"/>
        <rFont val="Book Antiqua"/>
        <family val="1"/>
      </rPr>
      <t>Legal Reserve</t>
    </r>
  </si>
  <si>
    <r>
      <t xml:space="preserve">Fitim i pashpërndarë   </t>
    </r>
    <r>
      <rPr>
        <sz val="12"/>
        <color indexed="10"/>
        <rFont val="Book Antiqua"/>
        <family val="1"/>
      </rPr>
      <t>Retained Earnings</t>
    </r>
  </si>
  <si>
    <r>
      <t xml:space="preserve"> Totali i Kapitaleve të veta </t>
    </r>
    <r>
      <rPr>
        <sz val="12"/>
        <color indexed="10"/>
        <rFont val="Book Antiqua"/>
        <family val="1"/>
      </rPr>
      <t>Total Equity</t>
    </r>
  </si>
  <si>
    <t>Efekti i ndryshimeve në  politikat kontabël</t>
  </si>
  <si>
    <t>Pozicioni i rregulluar</t>
  </si>
  <si>
    <r>
      <t>Fitimi  neto i vitit financiar  -</t>
    </r>
    <r>
      <rPr>
        <sz val="12"/>
        <color indexed="10"/>
        <rFont val="Book Antiqua"/>
        <family val="1"/>
      </rPr>
      <t xml:space="preserve"> Net (profit and lose) for the year</t>
    </r>
  </si>
  <si>
    <r>
      <t xml:space="preserve">Dividendët e paguar - </t>
    </r>
    <r>
      <rPr>
        <sz val="12"/>
        <color indexed="10"/>
        <rFont val="Book Antiqua"/>
        <family val="1"/>
      </rPr>
      <t>Dividends paid</t>
    </r>
  </si>
  <si>
    <r>
      <t xml:space="preserve">Rritje e rezervës kapitalit - </t>
    </r>
    <r>
      <rPr>
        <sz val="12"/>
        <color indexed="10"/>
        <rFont val="Book Antiqua"/>
        <family val="1"/>
      </rPr>
      <t>Increase legal reserve</t>
    </r>
  </si>
  <si>
    <r>
      <t xml:space="preserve">Emetimi i aksioneve </t>
    </r>
    <r>
      <rPr>
        <sz val="12"/>
        <color indexed="10"/>
        <rFont val="Book Antiqua"/>
        <family val="1"/>
      </rPr>
      <t>Shares issued</t>
    </r>
  </si>
  <si>
    <r>
      <t xml:space="preserve">Fitimi  neto për periudhën kontabël - </t>
    </r>
    <r>
      <rPr>
        <sz val="12"/>
        <color indexed="10"/>
        <rFont val="Book Antiqua"/>
        <family val="1"/>
      </rPr>
      <t>Net (profit and lose) for the year</t>
    </r>
  </si>
  <si>
    <r>
      <t>Dividendët e paguar -</t>
    </r>
    <r>
      <rPr>
        <sz val="12"/>
        <color indexed="10"/>
        <rFont val="Book Antiqua"/>
        <family val="1"/>
      </rPr>
      <t xml:space="preserve"> Dividends paid</t>
    </r>
  </si>
  <si>
    <r>
      <t>Emetimi i aksioneve</t>
    </r>
    <r>
      <rPr>
        <sz val="12"/>
        <color indexed="10"/>
        <rFont val="Book Antiqua"/>
        <family val="1"/>
      </rPr>
      <t xml:space="preserve"> Shares issued</t>
    </r>
  </si>
  <si>
    <r>
      <t xml:space="preserve">Pozicioni më 31 dhjetor 2008 </t>
    </r>
    <r>
      <rPr>
        <sz val="12"/>
        <color indexed="10"/>
        <rFont val="Book Antiqua"/>
        <family val="1"/>
      </rPr>
      <t>At 31  December 2008</t>
    </r>
  </si>
  <si>
    <t>4.PASQYRA E NDRYSHIMEVE NË KAPITAL PËR VITIN QË MBYLLET MË  31 DHJETOR 2009 .</t>
  </si>
  <si>
    <t>T/F,TVSH</t>
  </si>
  <si>
    <t>Instrumente të tjera borxhi (Lorena shpk+Debitoret)</t>
  </si>
  <si>
    <r>
      <t xml:space="preserve">Pozicioni më 31 dhjetor 2007  </t>
    </r>
    <r>
      <rPr>
        <sz val="12"/>
        <color indexed="10"/>
        <rFont val="Book Antiqua"/>
        <family val="1"/>
      </rPr>
      <t>At 31  December 2007</t>
    </r>
  </si>
  <si>
    <r>
      <t xml:space="preserve">Pozicioni më 31 dhjetor 2009 </t>
    </r>
    <r>
      <rPr>
        <sz val="12"/>
        <color indexed="10"/>
        <rFont val="Book Antiqua"/>
        <family val="1"/>
      </rPr>
      <t>At 31  December 2009</t>
    </r>
  </si>
  <si>
    <t xml:space="preserve">Bilanci Kontabël  31 Dhjetor  2009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</si>
</sst>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</numFmts>
  <fonts count="57">
    <font>
      <sz val="10"/>
      <name val="Arial"/>
      <family val="0"/>
    </font>
    <font>
      <sz val="9"/>
      <color indexed="8"/>
      <name val="Book Antiqua"/>
      <family val="1"/>
    </font>
    <font>
      <b/>
      <sz val="12"/>
      <color indexed="8"/>
      <name val="Book Antiqua"/>
      <family val="1"/>
    </font>
    <font>
      <b/>
      <sz val="9"/>
      <color indexed="8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i/>
      <sz val="9"/>
      <color indexed="8"/>
      <name val="Book Antiqua"/>
      <family val="1"/>
    </font>
    <font>
      <sz val="9"/>
      <name val="Arial"/>
      <family val="2"/>
    </font>
    <font>
      <sz val="12"/>
      <color indexed="8"/>
      <name val="Book Antiqua"/>
      <family val="1"/>
    </font>
    <font>
      <i/>
      <sz val="12"/>
      <color indexed="8"/>
      <name val="Book Antiqua"/>
      <family val="1"/>
    </font>
    <font>
      <b/>
      <sz val="10"/>
      <name val="Arial"/>
      <family val="2"/>
    </font>
    <font>
      <b/>
      <sz val="12"/>
      <name val="Book Antiqua"/>
      <family val="1"/>
    </font>
    <font>
      <sz val="12"/>
      <color indexed="10"/>
      <name val="Book Antiqua"/>
      <family val="1"/>
    </font>
    <font>
      <b/>
      <sz val="8"/>
      <color indexed="8"/>
      <name val="Book Antiqua"/>
      <family val="1"/>
    </font>
    <font>
      <sz val="12"/>
      <name val="Book Antiqua"/>
      <family val="1"/>
    </font>
    <font>
      <sz val="8"/>
      <name val="Book Antiqua"/>
      <family val="1"/>
    </font>
    <font>
      <i/>
      <sz val="12"/>
      <name val="Book Antiqua"/>
      <family val="1"/>
    </font>
    <font>
      <sz val="8"/>
      <color indexed="8"/>
      <name val="Book Antiqua"/>
      <family val="1"/>
    </font>
    <font>
      <b/>
      <sz val="14"/>
      <name val="Book Antiqua"/>
      <family val="1"/>
    </font>
    <font>
      <sz val="12"/>
      <color indexed="12"/>
      <name val="Book Antiqua"/>
      <family val="1"/>
    </font>
    <font>
      <b/>
      <sz val="12"/>
      <color indexed="63"/>
      <name val="Book Antiqua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3" fontId="3" fillId="0" borderId="15" xfId="0" applyNumberFormat="1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33" borderId="15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164" fontId="3" fillId="33" borderId="15" xfId="42" applyNumberFormat="1" applyFont="1" applyFill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0" fontId="7" fillId="33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64" fontId="1" fillId="0" borderId="15" xfId="42" applyNumberFormat="1" applyFont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7" fillId="33" borderId="15" xfId="0" applyFont="1" applyFill="1" applyBorder="1" applyAlignment="1">
      <alignment wrapText="1"/>
    </xf>
    <xf numFmtId="164" fontId="7" fillId="33" borderId="15" xfId="42" applyNumberFormat="1" applyFont="1" applyFill="1" applyBorder="1" applyAlignment="1">
      <alignment wrapText="1"/>
    </xf>
    <xf numFmtId="3" fontId="7" fillId="33" borderId="15" xfId="0" applyNumberFormat="1" applyFont="1" applyFill="1" applyBorder="1" applyAlignment="1">
      <alignment wrapText="1"/>
    </xf>
    <xf numFmtId="164" fontId="3" fillId="33" borderId="15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7" fillId="0" borderId="15" xfId="0" applyFont="1" applyBorder="1" applyAlignment="1">
      <alignment wrapText="1"/>
    </xf>
    <xf numFmtId="0" fontId="1" fillId="33" borderId="15" xfId="0" applyFont="1" applyFill="1" applyBorder="1" applyAlignment="1">
      <alignment wrapText="1"/>
    </xf>
    <xf numFmtId="164" fontId="1" fillId="33" borderId="15" xfId="42" applyNumberFormat="1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18" xfId="0" applyFont="1" applyBorder="1" applyAlignment="1">
      <alignment wrapText="1"/>
    </xf>
    <xf numFmtId="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9" fillId="0" borderId="20" xfId="0" applyFont="1" applyBorder="1" applyAlignment="1">
      <alignment wrapText="1"/>
    </xf>
    <xf numFmtId="3" fontId="9" fillId="0" borderId="14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9" fillId="0" borderId="20" xfId="0" applyFont="1" applyBorder="1" applyAlignment="1">
      <alignment horizontal="center"/>
    </xf>
    <xf numFmtId="0" fontId="10" fillId="0" borderId="20" xfId="0" applyFont="1" applyBorder="1" applyAlignment="1">
      <alignment wrapText="1"/>
    </xf>
    <xf numFmtId="0" fontId="9" fillId="0" borderId="14" xfId="0" applyFont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wrapText="1"/>
    </xf>
    <xf numFmtId="0" fontId="9" fillId="0" borderId="16" xfId="0" applyFont="1" applyBorder="1" applyAlignment="1">
      <alignment/>
    </xf>
    <xf numFmtId="0" fontId="9" fillId="0" borderId="20" xfId="0" applyFont="1" applyBorder="1" applyAlignment="1">
      <alignment/>
    </xf>
    <xf numFmtId="0" fontId="9" fillId="33" borderId="20" xfId="0" applyFont="1" applyFill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Alignment="1">
      <alignment/>
    </xf>
    <xf numFmtId="0" fontId="12" fillId="0" borderId="21" xfId="0" applyNumberFormat="1" applyFont="1" applyBorder="1" applyAlignment="1">
      <alignment horizontal="center" vertical="justify" wrapText="1"/>
    </xf>
    <xf numFmtId="0" fontId="12" fillId="0" borderId="17" xfId="42" applyNumberFormat="1" applyFont="1" applyBorder="1" applyAlignment="1">
      <alignment horizontal="center" vertical="justify" wrapText="1"/>
    </xf>
    <xf numFmtId="0" fontId="12" fillId="0" borderId="0" xfId="0" applyNumberFormat="1" applyFont="1" applyFill="1" applyBorder="1" applyAlignment="1">
      <alignment horizontal="left" vertical="justify" wrapText="1"/>
    </xf>
    <xf numFmtId="0" fontId="16" fillId="0" borderId="17" xfId="42" applyNumberFormat="1" applyFont="1" applyBorder="1" applyAlignment="1">
      <alignment horizontal="left" vertical="justify" wrapText="1"/>
    </xf>
    <xf numFmtId="0" fontId="16" fillId="0" borderId="0" xfId="42" applyNumberFormat="1" applyFont="1" applyBorder="1" applyAlignment="1">
      <alignment horizontal="left" vertical="justify" wrapText="1"/>
    </xf>
    <xf numFmtId="0" fontId="15" fillId="0" borderId="22" xfId="42" applyNumberFormat="1" applyFont="1" applyBorder="1" applyAlignment="1">
      <alignment horizontal="center" vertical="justify" wrapText="1"/>
    </xf>
    <xf numFmtId="0" fontId="15" fillId="0" borderId="23" xfId="0" applyNumberFormat="1" applyFont="1" applyFill="1" applyBorder="1" applyAlignment="1">
      <alignment horizontal="left" vertical="justify" wrapText="1"/>
    </xf>
    <xf numFmtId="0" fontId="15" fillId="0" borderId="22" xfId="42" applyNumberFormat="1" applyFont="1" applyBorder="1" applyAlignment="1">
      <alignment horizontal="left" vertical="justify" wrapText="1"/>
    </xf>
    <xf numFmtId="164" fontId="15" fillId="0" borderId="23" xfId="42" applyNumberFormat="1" applyFont="1" applyFill="1" applyBorder="1" applyAlignment="1">
      <alignment horizontal="left" vertical="justify" wrapText="1"/>
    </xf>
    <xf numFmtId="164" fontId="13" fillId="0" borderId="23" xfId="42" applyNumberFormat="1" applyFont="1" applyFill="1" applyBorder="1" applyAlignment="1">
      <alignment horizontal="left" vertical="justify" wrapText="1"/>
    </xf>
    <xf numFmtId="0" fontId="15" fillId="0" borderId="24" xfId="42" applyNumberFormat="1" applyFont="1" applyBorder="1" applyAlignment="1">
      <alignment horizontal="center" vertical="justify" wrapText="1"/>
    </xf>
    <xf numFmtId="0" fontId="17" fillId="0" borderId="25" xfId="0" applyNumberFormat="1" applyFont="1" applyFill="1" applyBorder="1" applyAlignment="1">
      <alignment horizontal="left" vertical="justify" wrapText="1"/>
    </xf>
    <xf numFmtId="0" fontId="15" fillId="0" borderId="24" xfId="42" applyNumberFormat="1" applyFont="1" applyBorder="1" applyAlignment="1">
      <alignment horizontal="left" vertical="justify" wrapText="1"/>
    </xf>
    <xf numFmtId="164" fontId="15" fillId="33" borderId="25" xfId="42" applyNumberFormat="1" applyFont="1" applyFill="1" applyBorder="1" applyAlignment="1">
      <alignment horizontal="left" vertical="justify" wrapText="1"/>
    </xf>
    <xf numFmtId="0" fontId="15" fillId="0" borderId="17" xfId="42" applyNumberFormat="1" applyFont="1" applyBorder="1" applyAlignment="1">
      <alignment horizontal="left" vertical="justify" wrapText="1"/>
    </xf>
    <xf numFmtId="164" fontId="15" fillId="0" borderId="0" xfId="42" applyNumberFormat="1" applyFont="1" applyBorder="1" applyAlignment="1">
      <alignment horizontal="left" vertical="justify" wrapText="1"/>
    </xf>
    <xf numFmtId="0" fontId="17" fillId="0" borderId="0" xfId="0" applyNumberFormat="1" applyFont="1" applyFill="1" applyBorder="1" applyAlignment="1">
      <alignment horizontal="left" vertical="justify" wrapText="1"/>
    </xf>
    <xf numFmtId="0" fontId="15" fillId="0" borderId="21" xfId="42" applyNumberFormat="1" applyFont="1" applyBorder="1" applyAlignment="1">
      <alignment horizontal="left" vertical="justify" wrapText="1"/>
    </xf>
    <xf numFmtId="164" fontId="15" fillId="0" borderId="0" xfId="42" applyNumberFormat="1" applyFont="1" applyFill="1" applyBorder="1" applyAlignment="1">
      <alignment horizontal="left" vertical="justify" wrapText="1"/>
    </xf>
    <xf numFmtId="0" fontId="16" fillId="0" borderId="13" xfId="42" applyNumberFormat="1" applyFont="1" applyBorder="1" applyAlignment="1">
      <alignment horizontal="left" vertical="justify" wrapText="1"/>
    </xf>
    <xf numFmtId="0" fontId="12" fillId="0" borderId="10" xfId="0" applyNumberFormat="1" applyFont="1" applyFill="1" applyBorder="1" applyAlignment="1">
      <alignment horizontal="left" vertical="justify" wrapText="1"/>
    </xf>
    <xf numFmtId="0" fontId="12" fillId="0" borderId="21" xfId="42" applyNumberFormat="1" applyFont="1" applyBorder="1" applyAlignment="1">
      <alignment horizontal="center" vertical="justify" wrapText="1"/>
    </xf>
    <xf numFmtId="164" fontId="15" fillId="33" borderId="10" xfId="42" applyNumberFormat="1" applyFont="1" applyFill="1" applyBorder="1" applyAlignment="1">
      <alignment horizontal="left" vertical="justify" wrapText="1"/>
    </xf>
    <xf numFmtId="0" fontId="18" fillId="0" borderId="0" xfId="0" applyNumberFormat="1" applyFont="1" applyAlignment="1">
      <alignment horizontal="left" vertical="center"/>
    </xf>
    <xf numFmtId="164" fontId="15" fillId="0" borderId="15" xfId="42" applyNumberFormat="1" applyFont="1" applyFill="1" applyBorder="1" applyAlignment="1">
      <alignment horizontal="left" vertical="justify" wrapText="1"/>
    </xf>
    <xf numFmtId="164" fontId="13" fillId="0" borderId="15" xfId="42" applyNumberFormat="1" applyFont="1" applyFill="1" applyBorder="1" applyAlignment="1">
      <alignment horizontal="left" vertical="justify" wrapText="1"/>
    </xf>
    <xf numFmtId="164" fontId="15" fillId="33" borderId="15" xfId="42" applyNumberFormat="1" applyFont="1" applyFill="1" applyBorder="1" applyAlignment="1">
      <alignment horizontal="left" vertical="justify" wrapText="1"/>
    </xf>
    <xf numFmtId="164" fontId="15" fillId="0" borderId="15" xfId="42" applyNumberFormat="1" applyFont="1" applyBorder="1" applyAlignment="1">
      <alignment horizontal="left" vertical="justify" wrapText="1"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21" xfId="0" applyFont="1" applyBorder="1" applyAlignment="1">
      <alignment/>
    </xf>
    <xf numFmtId="0" fontId="15" fillId="0" borderId="19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15" fillId="0" borderId="13" xfId="0" applyFont="1" applyBorder="1" applyAlignment="1">
      <alignment wrapText="1"/>
    </xf>
    <xf numFmtId="0" fontId="9" fillId="0" borderId="27" xfId="0" applyFont="1" applyBorder="1" applyAlignment="1">
      <alignment/>
    </xf>
    <xf numFmtId="0" fontId="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6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/>
    </xf>
    <xf numFmtId="3" fontId="15" fillId="0" borderId="13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9" fillId="0" borderId="13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5" fillId="0" borderId="12" xfId="0" applyFont="1" applyBorder="1" applyAlignment="1">
      <alignment/>
    </xf>
    <xf numFmtId="0" fontId="15" fillId="0" borderId="17" xfId="0" applyFont="1" applyBorder="1" applyAlignment="1">
      <alignment/>
    </xf>
    <xf numFmtId="0" fontId="21" fillId="0" borderId="12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1" xfId="0" applyFont="1" applyBorder="1" applyAlignment="1">
      <alignment/>
    </xf>
    <xf numFmtId="3" fontId="9" fillId="0" borderId="13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20" fillId="0" borderId="13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164" fontId="0" fillId="0" borderId="15" xfId="42" applyNumberFormat="1" applyFont="1" applyBorder="1" applyAlignment="1">
      <alignment/>
    </xf>
    <xf numFmtId="9" fontId="9" fillId="0" borderId="2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28" xfId="0" applyBorder="1" applyAlignment="1">
      <alignment/>
    </xf>
    <xf numFmtId="3" fontId="9" fillId="0" borderId="12" xfId="0" applyNumberFormat="1" applyFont="1" applyBorder="1" applyAlignment="1">
      <alignment/>
    </xf>
    <xf numFmtId="0" fontId="0" fillId="0" borderId="29" xfId="0" applyBorder="1" applyAlignment="1">
      <alignment/>
    </xf>
    <xf numFmtId="3" fontId="2" fillId="33" borderId="15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3" fontId="9" fillId="0" borderId="15" xfId="0" applyNumberFormat="1" applyFont="1" applyBorder="1" applyAlignment="1">
      <alignment/>
    </xf>
    <xf numFmtId="165" fontId="11" fillId="0" borderId="15" xfId="42" applyNumberFormat="1" applyFont="1" applyBorder="1" applyAlignment="1">
      <alignment/>
    </xf>
    <xf numFmtId="164" fontId="11" fillId="0" borderId="15" xfId="42" applyNumberFormat="1" applyFont="1" applyBorder="1" applyAlignment="1">
      <alignment/>
    </xf>
    <xf numFmtId="164" fontId="2" fillId="33" borderId="15" xfId="42" applyNumberFormat="1" applyFont="1" applyFill="1" applyBorder="1" applyAlignment="1">
      <alignment/>
    </xf>
    <xf numFmtId="164" fontId="3" fillId="0" borderId="15" xfId="42" applyNumberFormat="1" applyFont="1" applyBorder="1" applyAlignment="1">
      <alignment wrapText="1"/>
    </xf>
    <xf numFmtId="164" fontId="0" fillId="0" borderId="0" xfId="0" applyNumberFormat="1" applyAlignment="1">
      <alignment/>
    </xf>
    <xf numFmtId="164" fontId="7" fillId="34" borderId="15" xfId="42" applyNumberFormat="1" applyFont="1" applyFill="1" applyBorder="1" applyAlignment="1">
      <alignment wrapText="1"/>
    </xf>
    <xf numFmtId="164" fontId="1" fillId="0" borderId="15" xfId="0" applyNumberFormat="1" applyFont="1" applyBorder="1" applyAlignment="1">
      <alignment wrapText="1"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wrapText="1"/>
    </xf>
    <xf numFmtId="164" fontId="3" fillId="0" borderId="17" xfId="42" applyNumberFormat="1" applyFont="1" applyBorder="1" applyAlignment="1">
      <alignment wrapText="1"/>
    </xf>
    <xf numFmtId="3" fontId="11" fillId="0" borderId="15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2" fillId="0" borderId="18" xfId="0" applyNumberFormat="1" applyFont="1" applyBorder="1" applyAlignment="1">
      <alignment horizontal="left" vertical="justify" wrapText="1"/>
    </xf>
    <xf numFmtId="0" fontId="12" fillId="0" borderId="26" xfId="0" applyNumberFormat="1" applyFont="1" applyBorder="1" applyAlignment="1">
      <alignment horizontal="left" vertical="justify" wrapText="1"/>
    </xf>
    <xf numFmtId="0" fontId="12" fillId="0" borderId="19" xfId="0" applyNumberFormat="1" applyFont="1" applyBorder="1" applyAlignment="1">
      <alignment horizontal="left" vertical="justify" wrapText="1"/>
    </xf>
    <xf numFmtId="0" fontId="14" fillId="0" borderId="11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PageLayoutView="0" workbookViewId="0" topLeftCell="A19">
      <selection activeCell="C42" sqref="C42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3" width="17.140625" style="0" customWidth="1"/>
    <col min="4" max="4" width="20.140625" style="0" customWidth="1"/>
    <col min="5" max="5" width="19.7109375" style="0" customWidth="1"/>
    <col min="7" max="7" width="12.28125" style="0" bestFit="1" customWidth="1"/>
  </cols>
  <sheetData>
    <row r="1" spans="1:5" ht="17.25" thickBot="1">
      <c r="A1" s="1"/>
      <c r="B1" s="2" t="s">
        <v>183</v>
      </c>
      <c r="C1" s="157" t="s">
        <v>0</v>
      </c>
      <c r="D1" s="157"/>
      <c r="E1" s="157"/>
    </row>
    <row r="2" spans="1:5" ht="14.25">
      <c r="A2" s="3"/>
      <c r="B2" s="4" t="s">
        <v>1</v>
      </c>
      <c r="C2" s="4" t="s">
        <v>2</v>
      </c>
      <c r="D2" s="4" t="s">
        <v>3</v>
      </c>
      <c r="E2" s="4" t="s">
        <v>4</v>
      </c>
    </row>
    <row r="3" spans="1:5" ht="15" thickBot="1">
      <c r="A3" s="5"/>
      <c r="B3" s="6"/>
      <c r="C3" s="6"/>
      <c r="D3" s="6"/>
      <c r="E3" s="6"/>
    </row>
    <row r="4" spans="1:5" ht="14.25">
      <c r="A4" s="7" t="s">
        <v>5</v>
      </c>
      <c r="B4" s="8" t="s">
        <v>6</v>
      </c>
      <c r="C4" s="4"/>
      <c r="D4" s="154">
        <v>1276307017</v>
      </c>
      <c r="E4" s="155">
        <v>308837925</v>
      </c>
    </row>
    <row r="5" spans="1:5" ht="14.25">
      <c r="A5" s="9"/>
      <c r="B5" s="10"/>
      <c r="C5" s="11"/>
      <c r="D5" s="11"/>
      <c r="E5" s="11"/>
    </row>
    <row r="6" spans="1:5" ht="14.25">
      <c r="A6" s="9" t="s">
        <v>7</v>
      </c>
      <c r="B6" s="12" t="s">
        <v>8</v>
      </c>
      <c r="C6" s="11"/>
      <c r="D6" s="11"/>
      <c r="E6" s="11"/>
    </row>
    <row r="7" spans="1:5" ht="14.25">
      <c r="A7" s="9"/>
      <c r="B7" s="10"/>
      <c r="C7" s="11"/>
      <c r="D7" s="11"/>
      <c r="E7" s="11"/>
    </row>
    <row r="8" spans="1:5" ht="14.25">
      <c r="A8" s="9">
        <v>1</v>
      </c>
      <c r="B8" s="12" t="s">
        <v>9</v>
      </c>
      <c r="C8" s="9">
        <v>9</v>
      </c>
      <c r="D8" s="13">
        <v>24565875</v>
      </c>
      <c r="E8" s="13">
        <v>2063765</v>
      </c>
    </row>
    <row r="9" spans="1:5" ht="14.25">
      <c r="A9" s="9">
        <v>2</v>
      </c>
      <c r="B9" s="12" t="s">
        <v>10</v>
      </c>
      <c r="C9" s="9">
        <v>10</v>
      </c>
      <c r="D9" s="11"/>
      <c r="E9" s="11"/>
    </row>
    <row r="10" spans="1:5" ht="14.25">
      <c r="A10" s="14" t="s">
        <v>11</v>
      </c>
      <c r="B10" s="10" t="s">
        <v>12</v>
      </c>
      <c r="C10" s="9"/>
      <c r="D10" s="15"/>
      <c r="E10" s="15"/>
    </row>
    <row r="11" spans="1:5" ht="14.25">
      <c r="A11" s="14" t="s">
        <v>13</v>
      </c>
      <c r="B11" s="10" t="s">
        <v>14</v>
      </c>
      <c r="C11" s="9"/>
      <c r="D11" s="15"/>
      <c r="E11" s="15"/>
    </row>
    <row r="12" spans="1:5" ht="14.25">
      <c r="A12" s="16"/>
      <c r="B12" s="17" t="s">
        <v>15</v>
      </c>
      <c r="C12" s="18"/>
      <c r="D12" s="19">
        <f>SUM(D8:D11)</f>
        <v>24565875</v>
      </c>
      <c r="E12" s="19">
        <f>SUM(E8:E11)</f>
        <v>2063765</v>
      </c>
    </row>
    <row r="13" spans="1:5" ht="14.25">
      <c r="A13" s="9">
        <v>3</v>
      </c>
      <c r="B13" s="12" t="s">
        <v>16</v>
      </c>
      <c r="C13" s="9">
        <v>11</v>
      </c>
      <c r="D13" s="11"/>
      <c r="E13" s="11"/>
    </row>
    <row r="14" spans="1:5" ht="14.25">
      <c r="A14" s="14" t="s">
        <v>11</v>
      </c>
      <c r="B14" s="10" t="s">
        <v>17</v>
      </c>
      <c r="C14" s="9"/>
      <c r="D14" s="20">
        <v>71991045</v>
      </c>
      <c r="E14" s="20">
        <v>35690403</v>
      </c>
    </row>
    <row r="15" spans="1:5" ht="14.25">
      <c r="A15" s="14" t="s">
        <v>13</v>
      </c>
      <c r="B15" s="10" t="s">
        <v>18</v>
      </c>
      <c r="C15" s="9" t="s">
        <v>179</v>
      </c>
      <c r="D15" s="20">
        <v>940551</v>
      </c>
      <c r="E15" s="20">
        <v>10559331</v>
      </c>
    </row>
    <row r="16" spans="1:5" ht="14.25">
      <c r="A16" s="14" t="s">
        <v>19</v>
      </c>
      <c r="B16" s="10" t="s">
        <v>180</v>
      </c>
      <c r="C16" s="9"/>
      <c r="D16" s="20">
        <v>155117388</v>
      </c>
      <c r="E16" s="20"/>
    </row>
    <row r="17" spans="1:5" ht="14.25">
      <c r="A17" s="14" t="s">
        <v>20</v>
      </c>
      <c r="B17" s="10" t="s">
        <v>21</v>
      </c>
      <c r="C17" s="9"/>
      <c r="D17" s="15"/>
      <c r="E17" s="15"/>
    </row>
    <row r="18" spans="1:5" ht="14.25">
      <c r="A18" s="21"/>
      <c r="B18" s="17" t="s">
        <v>15</v>
      </c>
      <c r="C18" s="18"/>
      <c r="D18" s="19">
        <f>SUM(D14:D17)</f>
        <v>228048984</v>
      </c>
      <c r="E18" s="19">
        <f>SUM(E14:E17)</f>
        <v>46249734</v>
      </c>
    </row>
    <row r="19" spans="1:5" ht="14.25">
      <c r="A19" s="9">
        <v>4</v>
      </c>
      <c r="B19" s="12" t="s">
        <v>22</v>
      </c>
      <c r="C19" s="9">
        <v>12</v>
      </c>
      <c r="D19" s="11"/>
      <c r="E19" s="11"/>
    </row>
    <row r="20" spans="1:5" ht="14.25">
      <c r="A20" s="14" t="s">
        <v>11</v>
      </c>
      <c r="B20" s="10" t="s">
        <v>23</v>
      </c>
      <c r="C20" s="9"/>
      <c r="D20" s="20">
        <v>6286984</v>
      </c>
      <c r="E20" s="20">
        <v>6286234</v>
      </c>
    </row>
    <row r="21" spans="1:5" ht="14.25">
      <c r="A21" s="14" t="s">
        <v>13</v>
      </c>
      <c r="B21" s="10" t="s">
        <v>24</v>
      </c>
      <c r="C21" s="9"/>
      <c r="D21" s="15"/>
      <c r="E21" s="15"/>
    </row>
    <row r="22" spans="1:5" ht="14.25">
      <c r="A22" s="14" t="s">
        <v>19</v>
      </c>
      <c r="B22" s="10" t="s">
        <v>25</v>
      </c>
      <c r="C22" s="9"/>
      <c r="D22" s="20">
        <v>13131768</v>
      </c>
      <c r="E22" s="20">
        <v>10426236</v>
      </c>
    </row>
    <row r="23" spans="1:5" ht="14.25">
      <c r="A23" s="14" t="s">
        <v>20</v>
      </c>
      <c r="B23" s="10" t="s">
        <v>26</v>
      </c>
      <c r="C23" s="9"/>
      <c r="D23" s="20">
        <v>2293745</v>
      </c>
      <c r="E23" s="20">
        <v>2293745</v>
      </c>
    </row>
    <row r="24" spans="1:5" ht="14.25">
      <c r="A24" s="22" t="s">
        <v>27</v>
      </c>
      <c r="B24" s="10" t="s">
        <v>28</v>
      </c>
      <c r="C24" s="9"/>
      <c r="D24" s="23"/>
      <c r="E24" s="23">
        <v>0</v>
      </c>
    </row>
    <row r="25" spans="1:5" ht="14.25">
      <c r="A25" s="21"/>
      <c r="B25" s="17" t="s">
        <v>15</v>
      </c>
      <c r="C25" s="18"/>
      <c r="D25" s="19">
        <f>SUM(D20:D24)</f>
        <v>21712497</v>
      </c>
      <c r="E25" s="19">
        <f>SUM(E19:E24)</f>
        <v>19006215</v>
      </c>
    </row>
    <row r="26" spans="1:5" ht="14.25">
      <c r="A26" s="9">
        <v>5</v>
      </c>
      <c r="B26" s="12" t="s">
        <v>29</v>
      </c>
      <c r="C26" s="9">
        <v>13</v>
      </c>
      <c r="D26" s="11"/>
      <c r="E26" s="11"/>
    </row>
    <row r="27" spans="1:5" ht="14.25">
      <c r="A27" s="9">
        <v>6</v>
      </c>
      <c r="B27" s="12" t="s">
        <v>30</v>
      </c>
      <c r="C27" s="9">
        <v>14</v>
      </c>
      <c r="D27" s="11"/>
      <c r="E27" s="11"/>
    </row>
    <row r="28" spans="1:5" ht="14.25">
      <c r="A28" s="9">
        <v>7</v>
      </c>
      <c r="B28" s="12" t="s">
        <v>31</v>
      </c>
      <c r="C28" s="9">
        <v>15</v>
      </c>
      <c r="D28" s="13">
        <v>14756931</v>
      </c>
      <c r="E28" s="13">
        <v>14756927</v>
      </c>
    </row>
    <row r="29" spans="1:5" ht="14.25">
      <c r="A29" s="18"/>
      <c r="B29" s="24" t="s">
        <v>32</v>
      </c>
      <c r="C29" s="18"/>
      <c r="D29" s="19">
        <f>D12+D18+D25+D28</f>
        <v>289084287</v>
      </c>
      <c r="E29" s="19">
        <f>E12+E18+E25+E26+E27+E28</f>
        <v>82076641</v>
      </c>
    </row>
    <row r="30" spans="1:5" ht="14.25">
      <c r="A30" s="14"/>
      <c r="B30" s="10"/>
      <c r="C30" s="9"/>
      <c r="D30" s="15"/>
      <c r="E30" s="15"/>
    </row>
    <row r="31" spans="1:5" ht="14.25">
      <c r="A31" s="9" t="s">
        <v>33</v>
      </c>
      <c r="B31" s="12" t="s">
        <v>34</v>
      </c>
      <c r="C31" s="9"/>
      <c r="D31" s="15"/>
      <c r="E31" s="15"/>
    </row>
    <row r="32" spans="1:5" ht="14.25">
      <c r="A32" s="14"/>
      <c r="B32" s="10"/>
      <c r="C32" s="9"/>
      <c r="D32" s="15"/>
      <c r="E32" s="15"/>
    </row>
    <row r="33" spans="1:5" ht="14.25">
      <c r="A33" s="9">
        <v>1</v>
      </c>
      <c r="B33" s="12" t="s">
        <v>35</v>
      </c>
      <c r="C33" s="9">
        <v>16</v>
      </c>
      <c r="D33" s="11"/>
      <c r="E33" s="11"/>
    </row>
    <row r="34" spans="1:5" ht="27.75">
      <c r="A34" s="14" t="s">
        <v>11</v>
      </c>
      <c r="B34" s="10" t="s">
        <v>36</v>
      </c>
      <c r="C34" s="9"/>
      <c r="D34" s="15"/>
      <c r="E34" s="15"/>
    </row>
    <row r="35" spans="1:5" ht="14.25">
      <c r="A35" s="14" t="s">
        <v>13</v>
      </c>
      <c r="B35" s="10" t="s">
        <v>37</v>
      </c>
      <c r="C35" s="9"/>
      <c r="D35" s="15"/>
      <c r="E35" s="15"/>
    </row>
    <row r="36" spans="1:5" ht="14.25">
      <c r="A36" s="14" t="s">
        <v>19</v>
      </c>
      <c r="B36" s="10" t="s">
        <v>38</v>
      </c>
      <c r="C36" s="9"/>
      <c r="D36" s="15"/>
      <c r="E36" s="15"/>
    </row>
    <row r="37" spans="1:5" ht="14.25">
      <c r="A37" s="22" t="s">
        <v>20</v>
      </c>
      <c r="B37" s="10" t="s">
        <v>39</v>
      </c>
      <c r="C37" s="9"/>
      <c r="D37" s="15"/>
      <c r="E37" s="15"/>
    </row>
    <row r="38" spans="1:5" ht="14.25">
      <c r="A38" s="21"/>
      <c r="B38" s="17" t="s">
        <v>15</v>
      </c>
      <c r="C38" s="18"/>
      <c r="D38" s="25"/>
      <c r="E38" s="25"/>
    </row>
    <row r="39" spans="1:5" ht="14.25">
      <c r="A39" s="9">
        <v>2</v>
      </c>
      <c r="B39" s="12" t="s">
        <v>40</v>
      </c>
      <c r="C39" s="9">
        <v>17</v>
      </c>
      <c r="D39" s="11"/>
      <c r="E39" s="11"/>
    </row>
    <row r="40" spans="1:5" ht="14.25">
      <c r="A40" s="14" t="s">
        <v>11</v>
      </c>
      <c r="B40" s="10" t="s">
        <v>41</v>
      </c>
      <c r="C40" s="9"/>
      <c r="D40" s="23">
        <v>754018939</v>
      </c>
      <c r="E40" s="15"/>
    </row>
    <row r="41" spans="1:5" ht="14.25">
      <c r="A41" s="14" t="s">
        <v>13</v>
      </c>
      <c r="B41" s="10" t="s">
        <v>42</v>
      </c>
      <c r="C41" s="9"/>
      <c r="D41" s="23">
        <v>166241025</v>
      </c>
      <c r="E41" s="20">
        <v>141801890</v>
      </c>
    </row>
    <row r="42" spans="1:5" ht="14.25">
      <c r="A42" s="14" t="s">
        <v>19</v>
      </c>
      <c r="B42" s="10" t="s">
        <v>43</v>
      </c>
      <c r="C42" s="9"/>
      <c r="D42" s="23">
        <v>59711275</v>
      </c>
      <c r="E42" s="20">
        <v>67721486</v>
      </c>
    </row>
    <row r="43" spans="1:5" ht="14.25">
      <c r="A43" s="22" t="s">
        <v>20</v>
      </c>
      <c r="B43" s="10" t="s">
        <v>44</v>
      </c>
      <c r="C43" s="9"/>
      <c r="D43" s="23">
        <v>6123254</v>
      </c>
      <c r="E43" s="20">
        <v>16397625</v>
      </c>
    </row>
    <row r="44" spans="1:7" ht="14.25">
      <c r="A44" s="21"/>
      <c r="B44" s="17" t="s">
        <v>15</v>
      </c>
      <c r="C44" s="18"/>
      <c r="D44" s="26">
        <f>SUM(D40:D43)</f>
        <v>986094493</v>
      </c>
      <c r="E44" s="26">
        <f>SUM(E40:E43)</f>
        <v>225921001</v>
      </c>
      <c r="G44" s="150"/>
    </row>
    <row r="45" spans="1:5" ht="14.25">
      <c r="A45" s="9">
        <v>3</v>
      </c>
      <c r="B45" s="12" t="s">
        <v>45</v>
      </c>
      <c r="C45" s="9">
        <v>18</v>
      </c>
      <c r="D45" s="149"/>
      <c r="E45" s="11"/>
    </row>
    <row r="46" spans="1:5" ht="14.25">
      <c r="A46" s="9">
        <v>4</v>
      </c>
      <c r="B46" s="12" t="s">
        <v>46</v>
      </c>
      <c r="C46" s="9">
        <v>19</v>
      </c>
      <c r="D46" s="23">
        <v>1128237</v>
      </c>
      <c r="E46" s="20">
        <v>840283</v>
      </c>
    </row>
    <row r="47" spans="1:5" ht="14.25">
      <c r="A47" s="14" t="s">
        <v>11</v>
      </c>
      <c r="B47" s="10" t="s">
        <v>47</v>
      </c>
      <c r="C47" s="9"/>
      <c r="D47" s="23"/>
      <c r="E47" s="15"/>
    </row>
    <row r="48" spans="1:5" ht="14.25">
      <c r="A48" s="14" t="s">
        <v>13</v>
      </c>
      <c r="B48" s="10" t="s">
        <v>48</v>
      </c>
      <c r="C48" s="9"/>
      <c r="D48" s="23">
        <v>1128237</v>
      </c>
      <c r="E48" s="20">
        <v>840283</v>
      </c>
    </row>
    <row r="49" spans="1:5" ht="14.25">
      <c r="A49" s="14" t="s">
        <v>19</v>
      </c>
      <c r="B49" s="10" t="s">
        <v>49</v>
      </c>
      <c r="C49" s="9"/>
      <c r="D49" s="23"/>
      <c r="E49" s="15"/>
    </row>
    <row r="50" spans="1:5" ht="14.25">
      <c r="A50" s="21"/>
      <c r="B50" s="17" t="s">
        <v>15</v>
      </c>
      <c r="C50" s="18"/>
      <c r="D50" s="26">
        <f>SUM(D48:D49)</f>
        <v>1128237</v>
      </c>
      <c r="E50" s="27">
        <f>E48</f>
        <v>840283</v>
      </c>
    </row>
    <row r="51" spans="1:5" ht="14.25">
      <c r="A51" s="9">
        <v>5</v>
      </c>
      <c r="B51" s="12" t="s">
        <v>50</v>
      </c>
      <c r="C51" s="9">
        <v>20</v>
      </c>
      <c r="D51" s="149"/>
      <c r="E51" s="11"/>
    </row>
    <row r="52" spans="1:5" ht="14.25">
      <c r="A52" s="9">
        <v>6</v>
      </c>
      <c r="B52" s="12" t="s">
        <v>51</v>
      </c>
      <c r="C52" s="9">
        <v>21</v>
      </c>
      <c r="D52" s="149"/>
      <c r="E52" s="13">
        <v>0</v>
      </c>
    </row>
    <row r="53" spans="1:5" ht="14.25">
      <c r="A53" s="14"/>
      <c r="B53" s="10"/>
      <c r="C53" s="9"/>
      <c r="D53" s="23"/>
      <c r="E53" s="15">
        <v>0</v>
      </c>
    </row>
    <row r="54" spans="1:5" ht="14.25">
      <c r="A54" s="18"/>
      <c r="B54" s="24" t="s">
        <v>52</v>
      </c>
      <c r="C54" s="18"/>
      <c r="D54" s="19">
        <f>D44+D50</f>
        <v>987222730</v>
      </c>
      <c r="E54" s="19">
        <f>E50+E44</f>
        <v>226761284</v>
      </c>
    </row>
    <row r="55" spans="1:5" ht="14.25">
      <c r="A55" s="14"/>
      <c r="B55" s="10"/>
      <c r="C55" s="9"/>
      <c r="D55" s="15"/>
      <c r="E55" s="15"/>
    </row>
    <row r="56" spans="1:5" ht="14.25">
      <c r="A56" s="18"/>
      <c r="B56" s="24" t="s">
        <v>53</v>
      </c>
      <c r="C56" s="18"/>
      <c r="D56" s="28">
        <f>D29+D54</f>
        <v>1276307017</v>
      </c>
      <c r="E56" s="28">
        <f>E54+E29</f>
        <v>308837925</v>
      </c>
    </row>
    <row r="57" spans="1:5" ht="14.25">
      <c r="A57" s="14"/>
      <c r="B57" s="10"/>
      <c r="C57" s="9"/>
      <c r="D57" s="15"/>
      <c r="E57" s="15"/>
    </row>
    <row r="58" spans="1:5" ht="13.5">
      <c r="A58" s="29"/>
      <c r="B58" s="158"/>
      <c r="C58" s="158"/>
      <c r="D58" s="158"/>
      <c r="E58" s="29"/>
    </row>
    <row r="59" spans="1:5" ht="13.5">
      <c r="A59" s="30"/>
      <c r="B59" s="31"/>
      <c r="C59" s="31"/>
      <c r="D59" s="31"/>
      <c r="E59" s="31"/>
    </row>
    <row r="60" spans="1:5" ht="15" thickBot="1">
      <c r="A60" s="1"/>
      <c r="B60" s="32" t="s">
        <v>183</v>
      </c>
      <c r="C60" s="159" t="s">
        <v>54</v>
      </c>
      <c r="D60" s="159"/>
      <c r="E60" s="159"/>
    </row>
    <row r="61" spans="1:5" ht="12.75">
      <c r="A61" s="160"/>
      <c r="B61" s="160" t="s">
        <v>1</v>
      </c>
      <c r="C61" s="160" t="s">
        <v>2</v>
      </c>
      <c r="D61" s="160" t="s">
        <v>3</v>
      </c>
      <c r="E61" s="160" t="s">
        <v>4</v>
      </c>
    </row>
    <row r="62" spans="1:5" ht="12.75">
      <c r="A62" s="161"/>
      <c r="B62" s="161"/>
      <c r="C62" s="161"/>
      <c r="D62" s="161"/>
      <c r="E62" s="161"/>
    </row>
    <row r="63" spans="1:5" ht="14.25">
      <c r="A63" s="9" t="s">
        <v>55</v>
      </c>
      <c r="B63" s="11" t="s">
        <v>56</v>
      </c>
      <c r="C63" s="9"/>
      <c r="D63" s="13">
        <v>1276307017</v>
      </c>
      <c r="E63" s="13">
        <v>308837925</v>
      </c>
    </row>
    <row r="64" spans="1:5" ht="14.25">
      <c r="A64" s="9"/>
      <c r="B64" s="11"/>
      <c r="C64" s="9"/>
      <c r="D64" s="11"/>
      <c r="E64" s="11"/>
    </row>
    <row r="65" spans="1:5" ht="14.25">
      <c r="A65" s="9" t="s">
        <v>7</v>
      </c>
      <c r="B65" s="11" t="s">
        <v>57</v>
      </c>
      <c r="C65" s="9"/>
      <c r="D65" s="11"/>
      <c r="E65" s="11"/>
    </row>
    <row r="66" spans="1:5" ht="14.25">
      <c r="A66" s="9"/>
      <c r="B66" s="11"/>
      <c r="C66" s="9"/>
      <c r="D66" s="11"/>
      <c r="E66" s="11"/>
    </row>
    <row r="67" spans="1:5" ht="14.25">
      <c r="A67" s="9">
        <v>1</v>
      </c>
      <c r="B67" s="11" t="s">
        <v>58</v>
      </c>
      <c r="C67" s="9">
        <v>22</v>
      </c>
      <c r="D67" s="11"/>
      <c r="E67" s="11"/>
    </row>
    <row r="68" spans="1:5" ht="14.25">
      <c r="A68" s="9">
        <v>2</v>
      </c>
      <c r="B68" s="11" t="s">
        <v>59</v>
      </c>
      <c r="C68" s="9">
        <v>23</v>
      </c>
      <c r="D68" s="13"/>
      <c r="E68" s="13"/>
    </row>
    <row r="69" spans="1:5" ht="14.25">
      <c r="A69" s="14" t="s">
        <v>11</v>
      </c>
      <c r="B69" s="33" t="s">
        <v>60</v>
      </c>
      <c r="C69" s="9"/>
      <c r="D69" s="20"/>
      <c r="E69" s="20"/>
    </row>
    <row r="70" spans="1:5" ht="14.25">
      <c r="A70" s="14" t="s">
        <v>13</v>
      </c>
      <c r="B70" s="33" t="s">
        <v>61</v>
      </c>
      <c r="C70" s="9"/>
      <c r="D70" s="15"/>
      <c r="E70" s="15"/>
    </row>
    <row r="71" spans="1:5" ht="14.25">
      <c r="A71" s="14" t="s">
        <v>19</v>
      </c>
      <c r="B71" s="33" t="s">
        <v>62</v>
      </c>
      <c r="C71" s="9"/>
      <c r="D71" s="15"/>
      <c r="E71" s="20"/>
    </row>
    <row r="72" spans="1:5" ht="14.25">
      <c r="A72" s="16"/>
      <c r="B72" s="34" t="s">
        <v>15</v>
      </c>
      <c r="C72" s="18"/>
      <c r="D72" s="35"/>
      <c r="E72" s="35">
        <f>SUM(E69:E71)</f>
        <v>0</v>
      </c>
    </row>
    <row r="73" spans="1:5" ht="14.25">
      <c r="A73" s="9">
        <v>3</v>
      </c>
      <c r="B73" s="11" t="s">
        <v>63</v>
      </c>
      <c r="C73" s="9">
        <v>24</v>
      </c>
      <c r="D73" s="13"/>
      <c r="E73" s="13"/>
    </row>
    <row r="74" spans="1:5" ht="14.25">
      <c r="A74" s="14" t="s">
        <v>11</v>
      </c>
      <c r="B74" s="33" t="s">
        <v>64</v>
      </c>
      <c r="C74" s="9"/>
      <c r="D74" s="20">
        <v>80721043</v>
      </c>
      <c r="E74" s="20">
        <v>91647318</v>
      </c>
    </row>
    <row r="75" spans="1:5" ht="14.25">
      <c r="A75" s="14" t="s">
        <v>13</v>
      </c>
      <c r="B75" s="33" t="s">
        <v>65</v>
      </c>
      <c r="C75" s="9"/>
      <c r="D75" s="20"/>
      <c r="E75" s="20"/>
    </row>
    <row r="76" spans="1:5" ht="14.25">
      <c r="A76" s="14" t="s">
        <v>19</v>
      </c>
      <c r="B76" s="33" t="s">
        <v>66</v>
      </c>
      <c r="C76" s="9"/>
      <c r="D76" s="20">
        <v>24833</v>
      </c>
      <c r="E76" s="20">
        <v>196951</v>
      </c>
    </row>
    <row r="77" spans="1:5" ht="14.25">
      <c r="A77" s="14" t="s">
        <v>20</v>
      </c>
      <c r="B77" s="33" t="s">
        <v>67</v>
      </c>
      <c r="C77" s="9"/>
      <c r="D77" s="20"/>
      <c r="E77" s="20">
        <v>0</v>
      </c>
    </row>
    <row r="78" spans="1:5" ht="14.25">
      <c r="A78" s="14" t="s">
        <v>27</v>
      </c>
      <c r="B78" s="33" t="s">
        <v>68</v>
      </c>
      <c r="C78" s="9"/>
      <c r="D78" s="20"/>
      <c r="E78" s="20"/>
    </row>
    <row r="79" spans="1:5" ht="14.25">
      <c r="A79" s="21"/>
      <c r="B79" s="25" t="s">
        <v>15</v>
      </c>
      <c r="C79" s="18"/>
      <c r="D79" s="26">
        <f>SUM(D74:D78)</f>
        <v>80745876</v>
      </c>
      <c r="E79" s="26">
        <f>SUM(E74:E78)</f>
        <v>91844269</v>
      </c>
    </row>
    <row r="80" spans="1:5" ht="14.25">
      <c r="A80" s="9">
        <v>4</v>
      </c>
      <c r="B80" s="11" t="s">
        <v>69</v>
      </c>
      <c r="C80" s="9">
        <v>25</v>
      </c>
      <c r="D80" s="11"/>
      <c r="E80" s="11"/>
    </row>
    <row r="81" spans="1:5" ht="14.25">
      <c r="A81" s="9">
        <v>5</v>
      </c>
      <c r="B81" s="11" t="s">
        <v>70</v>
      </c>
      <c r="C81" s="9">
        <v>26</v>
      </c>
      <c r="D81" s="11"/>
      <c r="E81" s="11"/>
    </row>
    <row r="82" spans="1:5" ht="14.25">
      <c r="A82" s="14"/>
      <c r="B82" s="33"/>
      <c r="C82" s="9"/>
      <c r="D82" s="15"/>
      <c r="E82" s="15"/>
    </row>
    <row r="83" spans="1:5" ht="14.25">
      <c r="A83" s="18"/>
      <c r="B83" s="36" t="s">
        <v>71</v>
      </c>
      <c r="C83" s="18"/>
      <c r="D83" s="19">
        <f>SUM(D79:D82)</f>
        <v>80745876</v>
      </c>
      <c r="E83" s="19">
        <f>E81+E80+E79+E72</f>
        <v>91844269</v>
      </c>
    </row>
    <row r="84" spans="1:5" ht="14.25">
      <c r="A84" s="14"/>
      <c r="B84" s="33"/>
      <c r="C84" s="9"/>
      <c r="D84" s="15"/>
      <c r="E84" s="15"/>
    </row>
    <row r="85" spans="1:5" ht="14.25">
      <c r="A85" s="9" t="s">
        <v>33</v>
      </c>
      <c r="B85" s="11" t="s">
        <v>72</v>
      </c>
      <c r="C85" s="9"/>
      <c r="D85" s="15"/>
      <c r="E85" s="15"/>
    </row>
    <row r="86" spans="1:5" ht="14.25">
      <c r="A86" s="14"/>
      <c r="B86" s="15"/>
      <c r="C86" s="9"/>
      <c r="D86" s="15"/>
      <c r="E86" s="15"/>
    </row>
    <row r="87" spans="1:5" ht="14.25">
      <c r="A87" s="9">
        <v>1</v>
      </c>
      <c r="B87" s="11" t="s">
        <v>73</v>
      </c>
      <c r="C87" s="9">
        <v>27</v>
      </c>
      <c r="D87" s="20">
        <v>368238070</v>
      </c>
      <c r="E87" s="20">
        <v>239857154</v>
      </c>
    </row>
    <row r="88" spans="1:5" ht="14.25">
      <c r="A88" s="14" t="s">
        <v>11</v>
      </c>
      <c r="B88" s="33" t="s">
        <v>74</v>
      </c>
      <c r="C88" s="9"/>
      <c r="D88" s="15"/>
      <c r="E88" s="15"/>
    </row>
    <row r="89" spans="1:5" ht="14.25">
      <c r="A89" s="14" t="s">
        <v>13</v>
      </c>
      <c r="B89" s="33" t="s">
        <v>75</v>
      </c>
      <c r="C89" s="9"/>
      <c r="D89" s="151"/>
      <c r="E89" s="151"/>
    </row>
    <row r="90" spans="1:5" ht="14.25">
      <c r="A90" s="21"/>
      <c r="B90" s="25" t="s">
        <v>15</v>
      </c>
      <c r="C90" s="18"/>
      <c r="D90" s="26">
        <f>SUM(D87:D89)</f>
        <v>368238070</v>
      </c>
      <c r="E90" s="26">
        <f>SUM(E87:E89)</f>
        <v>239857154</v>
      </c>
    </row>
    <row r="91" spans="1:5" ht="14.25">
      <c r="A91" s="9">
        <v>2</v>
      </c>
      <c r="B91" s="11" t="s">
        <v>76</v>
      </c>
      <c r="C91" s="9">
        <v>28</v>
      </c>
      <c r="D91" s="20"/>
      <c r="E91" s="20">
        <v>0</v>
      </c>
    </row>
    <row r="92" spans="1:5" ht="14.25">
      <c r="A92" s="9">
        <v>3</v>
      </c>
      <c r="B92" s="11" t="s">
        <v>77</v>
      </c>
      <c r="C92" s="9">
        <v>29</v>
      </c>
      <c r="D92" s="11"/>
      <c r="E92" s="11"/>
    </row>
    <row r="93" spans="1:5" ht="14.25">
      <c r="A93" s="9">
        <v>4</v>
      </c>
      <c r="B93" s="11" t="s">
        <v>78</v>
      </c>
      <c r="C93" s="9">
        <v>30</v>
      </c>
      <c r="D93" s="11"/>
      <c r="E93" s="11"/>
    </row>
    <row r="94" spans="1:5" ht="14.25">
      <c r="A94" s="14"/>
      <c r="B94" s="33"/>
      <c r="C94" s="9"/>
      <c r="D94" s="15"/>
      <c r="E94" s="15"/>
    </row>
    <row r="95" spans="1:5" ht="14.25">
      <c r="A95" s="18"/>
      <c r="B95" s="36" t="s">
        <v>79</v>
      </c>
      <c r="C95" s="18"/>
      <c r="D95" s="28">
        <f>SUM(D90:D94)</f>
        <v>368238070</v>
      </c>
      <c r="E95" s="28">
        <f>SUM(E90:E94)</f>
        <v>239857154</v>
      </c>
    </row>
    <row r="96" spans="1:5" ht="14.25">
      <c r="A96" s="14"/>
      <c r="B96" s="33"/>
      <c r="C96" s="9"/>
      <c r="D96" s="15"/>
      <c r="E96" s="152"/>
    </row>
    <row r="97" spans="1:7" ht="14.25">
      <c r="A97" s="18"/>
      <c r="B97" s="36" t="s">
        <v>80</v>
      </c>
      <c r="C97" s="18"/>
      <c r="D97" s="19">
        <f>D83+D95</f>
        <v>448983946</v>
      </c>
      <c r="E97" s="19">
        <f>E95+E83</f>
        <v>331701423</v>
      </c>
      <c r="G97" s="150"/>
    </row>
    <row r="98" spans="1:5" ht="14.25">
      <c r="A98" s="14"/>
      <c r="B98" s="33"/>
      <c r="C98" s="9"/>
      <c r="D98" s="15"/>
      <c r="E98" s="15"/>
    </row>
    <row r="99" spans="1:5" ht="14.25">
      <c r="A99" s="9" t="s">
        <v>81</v>
      </c>
      <c r="B99" s="11" t="s">
        <v>82</v>
      </c>
      <c r="C99" s="9"/>
      <c r="D99" s="15"/>
      <c r="E99" s="15"/>
    </row>
    <row r="100" spans="1:5" ht="14.25">
      <c r="A100" s="14"/>
      <c r="B100" s="15"/>
      <c r="C100" s="9"/>
      <c r="D100" s="15"/>
      <c r="E100" s="15"/>
    </row>
    <row r="101" spans="1:5" ht="14.25">
      <c r="A101" s="9">
        <v>1</v>
      </c>
      <c r="B101" s="11" t="s">
        <v>83</v>
      </c>
      <c r="C101" s="9">
        <v>31</v>
      </c>
      <c r="D101" s="11"/>
      <c r="E101" s="11"/>
    </row>
    <row r="102" spans="1:5" ht="28.5">
      <c r="A102" s="9">
        <v>2</v>
      </c>
      <c r="B102" s="11" t="s">
        <v>84</v>
      </c>
      <c r="C102" s="9">
        <v>32</v>
      </c>
      <c r="D102" s="11"/>
      <c r="E102" s="11"/>
    </row>
    <row r="103" spans="1:5" ht="14.25">
      <c r="A103" s="9">
        <v>3</v>
      </c>
      <c r="B103" s="11" t="s">
        <v>85</v>
      </c>
      <c r="C103" s="9">
        <v>33</v>
      </c>
      <c r="D103" s="13">
        <v>906928519</v>
      </c>
      <c r="E103" s="13">
        <v>56798519</v>
      </c>
    </row>
    <row r="104" spans="1:5" ht="14.25">
      <c r="A104" s="9">
        <v>4</v>
      </c>
      <c r="B104" s="11" t="s">
        <v>86</v>
      </c>
      <c r="C104" s="9">
        <v>34</v>
      </c>
      <c r="D104" s="11"/>
      <c r="E104" s="11"/>
    </row>
    <row r="105" spans="1:5" ht="14.25">
      <c r="A105" s="9">
        <v>5</v>
      </c>
      <c r="B105" s="11" t="s">
        <v>87</v>
      </c>
      <c r="C105" s="9">
        <v>35</v>
      </c>
      <c r="D105" s="11"/>
      <c r="E105" s="11"/>
    </row>
    <row r="106" spans="1:5" ht="14.25">
      <c r="A106" s="9">
        <v>6</v>
      </c>
      <c r="B106" s="11" t="s">
        <v>88</v>
      </c>
      <c r="C106" s="9">
        <v>36</v>
      </c>
      <c r="D106" s="11"/>
      <c r="E106" s="11"/>
    </row>
    <row r="107" spans="1:5" ht="14.25">
      <c r="A107" s="9">
        <v>7</v>
      </c>
      <c r="B107" s="11" t="s">
        <v>89</v>
      </c>
      <c r="C107" s="9">
        <v>37</v>
      </c>
      <c r="D107" s="13">
        <v>135205</v>
      </c>
      <c r="E107" s="13">
        <v>135205</v>
      </c>
    </row>
    <row r="108" spans="1:5" ht="14.25">
      <c r="A108" s="9">
        <v>8</v>
      </c>
      <c r="B108" s="11" t="s">
        <v>90</v>
      </c>
      <c r="C108" s="9">
        <v>38</v>
      </c>
      <c r="D108" s="13"/>
      <c r="E108" s="13">
        <v>0</v>
      </c>
    </row>
    <row r="109" spans="1:5" ht="14.25">
      <c r="A109" s="9">
        <v>9</v>
      </c>
      <c r="B109" s="11" t="s">
        <v>91</v>
      </c>
      <c r="C109" s="9">
        <v>39</v>
      </c>
      <c r="D109" s="13">
        <v>-79797222</v>
      </c>
      <c r="E109" s="13">
        <v>-65203581</v>
      </c>
    </row>
    <row r="110" spans="1:5" ht="14.25">
      <c r="A110" s="9">
        <v>10</v>
      </c>
      <c r="B110" s="11" t="s">
        <v>92</v>
      </c>
      <c r="C110" s="9">
        <v>40</v>
      </c>
      <c r="D110" s="13">
        <v>56569</v>
      </c>
      <c r="E110" s="13">
        <v>-14593641</v>
      </c>
    </row>
    <row r="111" spans="1:5" ht="14.25">
      <c r="A111" s="14"/>
      <c r="B111" s="15"/>
      <c r="C111" s="9"/>
      <c r="D111" s="15"/>
      <c r="E111" s="15"/>
    </row>
    <row r="112" spans="1:7" ht="14.25">
      <c r="A112" s="18"/>
      <c r="B112" s="36" t="s">
        <v>93</v>
      </c>
      <c r="C112" s="18"/>
      <c r="D112" s="19">
        <f>SUM(D103:D111)</f>
        <v>827323071</v>
      </c>
      <c r="E112" s="19">
        <f>SUM(E103:E111)</f>
        <v>-22863498</v>
      </c>
      <c r="G112" s="150"/>
    </row>
    <row r="113" spans="1:7" ht="14.25">
      <c r="A113" s="14"/>
      <c r="B113" s="15"/>
      <c r="C113" s="9"/>
      <c r="D113" s="15"/>
      <c r="E113" s="15"/>
      <c r="G113" s="150"/>
    </row>
    <row r="114" spans="1:5" ht="14.25">
      <c r="A114" s="18"/>
      <c r="B114" s="36" t="s">
        <v>94</v>
      </c>
      <c r="C114" s="18"/>
      <c r="D114" s="19">
        <f>D97+D112</f>
        <v>1276307017</v>
      </c>
      <c r="E114" s="19">
        <f>E112+E97</f>
        <v>308837925</v>
      </c>
    </row>
    <row r="115" spans="1:5" ht="13.5">
      <c r="A115" s="1"/>
      <c r="B115" s="1"/>
      <c r="C115" s="1"/>
      <c r="D115" s="1"/>
      <c r="E115" s="1"/>
    </row>
    <row r="117" ht="12.75">
      <c r="D117" s="150"/>
    </row>
  </sheetData>
  <sheetProtection password="CF62" sheet="1" formatCells="0" formatColumns="0" formatRows="0" insertColumns="0" insertRows="0" insertHyperlinks="0" deleteColumns="0" deleteRows="0" sort="0" autoFilter="0" pivotTables="0"/>
  <mergeCells count="8">
    <mergeCell ref="C1:E1"/>
    <mergeCell ref="B58:D58"/>
    <mergeCell ref="C60:E60"/>
    <mergeCell ref="A61:A62"/>
    <mergeCell ref="B61:B62"/>
    <mergeCell ref="C61:C62"/>
    <mergeCell ref="D61:D62"/>
    <mergeCell ref="E61:E62"/>
  </mergeCells>
  <printOptions/>
  <pageMargins left="0.75" right="0.75" top="1" bottom="1" header="0.5" footer="0.5"/>
  <pageSetup horizontalDpi="600" verticalDpi="600" orientation="portrait" scale="76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E28" sqref="E27:E28"/>
    </sheetView>
  </sheetViews>
  <sheetFormatPr defaultColWidth="9.140625" defaultRowHeight="12.75"/>
  <cols>
    <col min="1" max="1" width="6.7109375" style="0" customWidth="1"/>
    <col min="2" max="2" width="43.7109375" style="0" customWidth="1"/>
    <col min="4" max="4" width="17.28125" style="0" customWidth="1"/>
    <col min="5" max="5" width="17.7109375" style="0" customWidth="1"/>
    <col min="7" max="7" width="14.140625" style="0" customWidth="1"/>
  </cols>
  <sheetData>
    <row r="1" spans="1:5" ht="16.5">
      <c r="A1" s="37"/>
      <c r="B1" s="38" t="s">
        <v>95</v>
      </c>
      <c r="C1" s="38"/>
      <c r="D1" s="38"/>
      <c r="E1" s="39"/>
    </row>
    <row r="2" spans="1:5" ht="16.5">
      <c r="A2" s="37"/>
      <c r="B2" s="37"/>
      <c r="C2" s="38"/>
      <c r="D2" s="38"/>
      <c r="E2" s="39"/>
    </row>
    <row r="3" spans="1:5" ht="17.25" thickBot="1">
      <c r="A3" s="166" t="s">
        <v>129</v>
      </c>
      <c r="B3" s="166"/>
      <c r="C3" s="166"/>
      <c r="D3" s="166"/>
      <c r="E3" s="39" t="s">
        <v>96</v>
      </c>
    </row>
    <row r="4" spans="1:5" ht="16.5">
      <c r="A4" s="40" t="s">
        <v>97</v>
      </c>
      <c r="B4" s="41" t="s">
        <v>98</v>
      </c>
      <c r="C4" s="167" t="s">
        <v>2</v>
      </c>
      <c r="D4" s="162" t="s">
        <v>3</v>
      </c>
      <c r="E4" s="162" t="s">
        <v>99</v>
      </c>
    </row>
    <row r="5" spans="1:5" ht="17.25" thickBot="1">
      <c r="A5" s="42"/>
      <c r="B5" s="39"/>
      <c r="C5" s="168"/>
      <c r="D5" s="169"/>
      <c r="E5" s="163"/>
    </row>
    <row r="6" spans="1:5" ht="17.25" thickBot="1">
      <c r="A6" s="43">
        <v>1</v>
      </c>
      <c r="B6" s="44" t="s">
        <v>100</v>
      </c>
      <c r="C6" s="43">
        <v>3</v>
      </c>
      <c r="D6" s="156">
        <v>32766979</v>
      </c>
      <c r="E6" s="45">
        <v>35310470</v>
      </c>
    </row>
    <row r="7" spans="1:5" ht="33" thickBot="1">
      <c r="A7" s="46">
        <v>2</v>
      </c>
      <c r="B7" s="47" t="s">
        <v>101</v>
      </c>
      <c r="C7" s="46">
        <v>3</v>
      </c>
      <c r="D7" s="147">
        <v>22340230</v>
      </c>
      <c r="E7" s="51">
        <v>5275330</v>
      </c>
    </row>
    <row r="8" spans="1:5" ht="33" thickBot="1">
      <c r="A8" s="46">
        <v>3</v>
      </c>
      <c r="B8" s="47" t="s">
        <v>102</v>
      </c>
      <c r="C8" s="58"/>
      <c r="D8" s="60"/>
      <c r="E8" s="50">
        <v>0</v>
      </c>
    </row>
    <row r="9" spans="1:5" ht="48.75" thickBot="1">
      <c r="A9" s="46">
        <v>4</v>
      </c>
      <c r="B9" s="47" t="s">
        <v>103</v>
      </c>
      <c r="C9" s="58"/>
      <c r="D9" s="60"/>
      <c r="E9" s="48">
        <v>0</v>
      </c>
    </row>
    <row r="10" spans="1:5" ht="17.25" thickBot="1">
      <c r="A10" s="46">
        <v>5</v>
      </c>
      <c r="B10" s="47" t="s">
        <v>104</v>
      </c>
      <c r="C10" s="58"/>
      <c r="D10" s="60"/>
      <c r="E10" s="48">
        <v>0</v>
      </c>
    </row>
    <row r="11" spans="1:5" ht="33" thickBot="1">
      <c r="A11" s="46">
        <v>6</v>
      </c>
      <c r="B11" s="47" t="s">
        <v>105</v>
      </c>
      <c r="C11" s="58"/>
      <c r="D11" s="136">
        <v>-52569178</v>
      </c>
      <c r="E11" s="48">
        <v>-47603832</v>
      </c>
    </row>
    <row r="12" spans="1:5" ht="17.25" thickBot="1">
      <c r="A12" s="46">
        <v>7</v>
      </c>
      <c r="B12" s="47" t="s">
        <v>106</v>
      </c>
      <c r="C12" s="58"/>
      <c r="D12" s="147">
        <v>-2591413</v>
      </c>
      <c r="E12" s="51">
        <v>-7589134</v>
      </c>
    </row>
    <row r="13" spans="1:5" ht="16.5" thickBot="1">
      <c r="A13" s="52" t="s">
        <v>11</v>
      </c>
      <c r="B13" s="53" t="s">
        <v>107</v>
      </c>
      <c r="C13" s="58"/>
      <c r="D13" s="136">
        <v>-2172098</v>
      </c>
      <c r="E13" s="48">
        <v>-6240586</v>
      </c>
    </row>
    <row r="14" spans="1:5" ht="16.5" thickBot="1">
      <c r="A14" s="52" t="s">
        <v>13</v>
      </c>
      <c r="B14" s="53" t="s">
        <v>108</v>
      </c>
      <c r="C14" s="58"/>
      <c r="D14" s="136">
        <v>-419315</v>
      </c>
      <c r="E14" s="48">
        <v>-1348548</v>
      </c>
    </row>
    <row r="15" spans="1:5" ht="16.5" thickBot="1">
      <c r="A15" s="52" t="s">
        <v>19</v>
      </c>
      <c r="B15" s="53" t="s">
        <v>109</v>
      </c>
      <c r="C15" s="58"/>
      <c r="D15" s="60"/>
      <c r="E15" s="54"/>
    </row>
    <row r="16" spans="1:5" ht="33" thickBot="1">
      <c r="A16" s="46">
        <v>8</v>
      </c>
      <c r="B16" s="47" t="s">
        <v>110</v>
      </c>
      <c r="C16" s="58"/>
      <c r="D16" s="139"/>
      <c r="E16" s="140">
        <v>0</v>
      </c>
    </row>
    <row r="17" spans="1:5" ht="33.75" thickBot="1">
      <c r="A17" s="55"/>
      <c r="B17" s="56" t="s">
        <v>111</v>
      </c>
      <c r="C17" s="59"/>
      <c r="D17" s="142">
        <f>D6+D7+D11+D12</f>
        <v>-53382</v>
      </c>
      <c r="E17" s="142">
        <f>E6+E7+E8+E9+E10+E11+E12+E16</f>
        <v>-14607166</v>
      </c>
    </row>
    <row r="18" spans="1:5" ht="16.5" thickBot="1">
      <c r="A18" s="52"/>
      <c r="B18" s="47"/>
      <c r="C18" s="58"/>
      <c r="D18" s="141"/>
      <c r="E18" s="54"/>
    </row>
    <row r="19" spans="1:5" ht="33" thickBot="1">
      <c r="A19" s="46">
        <v>1</v>
      </c>
      <c r="B19" s="47" t="s">
        <v>112</v>
      </c>
      <c r="C19" s="58"/>
      <c r="D19" s="60"/>
      <c r="E19" s="54"/>
    </row>
    <row r="20" spans="1:5" ht="33" thickBot="1">
      <c r="A20" s="46">
        <v>2</v>
      </c>
      <c r="B20" s="47" t="s">
        <v>113</v>
      </c>
      <c r="C20" s="58"/>
      <c r="D20" s="60"/>
      <c r="E20" s="54"/>
    </row>
    <row r="21" spans="1:5" ht="17.25" thickBot="1">
      <c r="A21" s="46">
        <v>3</v>
      </c>
      <c r="B21" s="47" t="s">
        <v>114</v>
      </c>
      <c r="C21" s="58"/>
      <c r="D21" s="146">
        <v>116236</v>
      </c>
      <c r="E21" s="51">
        <v>13525</v>
      </c>
    </row>
    <row r="22" spans="1:5" ht="32.25" thickBot="1">
      <c r="A22" s="52" t="s">
        <v>115</v>
      </c>
      <c r="B22" s="53" t="s">
        <v>116</v>
      </c>
      <c r="C22" s="58"/>
      <c r="D22" s="60"/>
      <c r="E22" s="54"/>
    </row>
    <row r="23" spans="1:5" ht="16.5" thickBot="1">
      <c r="A23" s="52" t="s">
        <v>117</v>
      </c>
      <c r="B23" s="53" t="s">
        <v>118</v>
      </c>
      <c r="C23" s="58"/>
      <c r="D23" s="136">
        <v>7506</v>
      </c>
      <c r="E23" s="48">
        <v>9025</v>
      </c>
    </row>
    <row r="24" spans="1:5" ht="16.5" thickBot="1">
      <c r="A24" s="52" t="s">
        <v>119</v>
      </c>
      <c r="B24" s="53" t="s">
        <v>120</v>
      </c>
      <c r="C24" s="58"/>
      <c r="D24" s="136">
        <v>170204</v>
      </c>
      <c r="E24" s="48">
        <v>4500</v>
      </c>
    </row>
    <row r="25" spans="1:5" ht="16.5" thickBot="1">
      <c r="A25" s="52" t="s">
        <v>121</v>
      </c>
      <c r="B25" s="53" t="s">
        <v>122</v>
      </c>
      <c r="C25" s="58"/>
      <c r="D25" s="136">
        <v>-293946</v>
      </c>
      <c r="E25" s="48"/>
    </row>
    <row r="26" spans="1:5" ht="33" thickBot="1">
      <c r="A26" s="46"/>
      <c r="B26" s="47" t="s">
        <v>123</v>
      </c>
      <c r="C26" s="58"/>
      <c r="D26" s="60"/>
      <c r="E26" s="50"/>
    </row>
    <row r="27" spans="1:5" ht="16.5" thickBot="1">
      <c r="A27" s="52"/>
      <c r="B27" s="47"/>
      <c r="C27" s="58"/>
      <c r="D27" s="139"/>
      <c r="E27" s="143"/>
    </row>
    <row r="28" spans="1:7" ht="17.25" thickBot="1">
      <c r="A28" s="55"/>
      <c r="B28" s="56" t="s">
        <v>124</v>
      </c>
      <c r="C28" s="59"/>
      <c r="D28" s="142">
        <f>D6+D7+D11+D12+D21</f>
        <v>62854</v>
      </c>
      <c r="E28" s="142">
        <f>E17+E21</f>
        <v>-14593641</v>
      </c>
      <c r="G28" s="138"/>
    </row>
    <row r="29" spans="1:5" ht="16.5" thickBot="1">
      <c r="A29" s="52"/>
      <c r="B29" s="47"/>
      <c r="C29" s="58"/>
      <c r="D29" s="60"/>
      <c r="E29" s="144"/>
    </row>
    <row r="30" spans="1:5" ht="16.5" thickBot="1">
      <c r="A30" s="52"/>
      <c r="B30" s="47" t="s">
        <v>125</v>
      </c>
      <c r="C30" s="137">
        <v>0.1</v>
      </c>
      <c r="D30" s="147">
        <f>D28*C30</f>
        <v>6285.400000000001</v>
      </c>
      <c r="E30" s="145">
        <v>0</v>
      </c>
    </row>
    <row r="31" spans="1:5" ht="16.5" thickBot="1">
      <c r="A31" s="52"/>
      <c r="B31" s="47"/>
      <c r="C31" s="58"/>
      <c r="D31" s="60"/>
      <c r="E31" s="144"/>
    </row>
    <row r="32" spans="1:5" ht="17.25" thickBot="1">
      <c r="A32" s="55"/>
      <c r="B32" s="56" t="s">
        <v>126</v>
      </c>
      <c r="C32" s="59"/>
      <c r="D32" s="148">
        <f>D28-D30</f>
        <v>56568.6</v>
      </c>
      <c r="E32" s="142">
        <f>E28-E30</f>
        <v>-14593641</v>
      </c>
    </row>
    <row r="33" spans="1:5" ht="16.5" thickBot="1">
      <c r="A33" s="52"/>
      <c r="B33" s="47"/>
      <c r="C33" s="58"/>
      <c r="D33" s="141"/>
      <c r="E33" s="54"/>
    </row>
    <row r="34" spans="1:5" ht="32.25" thickBot="1">
      <c r="A34" s="52"/>
      <c r="B34" s="47" t="s">
        <v>127</v>
      </c>
      <c r="C34" s="58"/>
      <c r="D34" s="60"/>
      <c r="E34" s="54"/>
    </row>
    <row r="35" spans="1:5" ht="32.25" thickBot="1">
      <c r="A35" s="52"/>
      <c r="B35" s="47" t="s">
        <v>128</v>
      </c>
      <c r="C35" s="58"/>
      <c r="D35" s="60"/>
      <c r="E35" s="54"/>
    </row>
    <row r="36" spans="1:5" ht="16.5" thickBot="1">
      <c r="A36" s="52"/>
      <c r="B36" s="47"/>
      <c r="C36" s="58"/>
      <c r="D36" s="60"/>
      <c r="E36" s="54"/>
    </row>
    <row r="37" spans="1:5" ht="15.75">
      <c r="A37" s="37"/>
      <c r="B37" s="164"/>
      <c r="C37" s="164"/>
      <c r="D37" s="165"/>
      <c r="E37" s="37"/>
    </row>
  </sheetData>
  <sheetProtection password="CF62" sheet="1" formatCells="0" formatColumns="0" formatRows="0" insertColumns="0" insertRows="0" insertHyperlinks="0" deleteColumns="0" deleteRows="0" sort="0" autoFilter="0" pivotTables="0"/>
  <mergeCells count="5">
    <mergeCell ref="E4:E5"/>
    <mergeCell ref="B37:D37"/>
    <mergeCell ref="A3:D3"/>
    <mergeCell ref="C4:C5"/>
    <mergeCell ref="D4:D5"/>
  </mergeCells>
  <printOptions/>
  <pageMargins left="0.75" right="0.75" top="1" bottom="1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7.00390625" style="0" customWidth="1"/>
    <col min="2" max="2" width="49.28125" style="0" customWidth="1"/>
    <col min="3" max="3" width="11.421875" style="0" customWidth="1"/>
    <col min="4" max="4" width="14.421875" style="0" customWidth="1"/>
    <col min="5" max="5" width="17.8515625" style="0" customWidth="1"/>
  </cols>
  <sheetData>
    <row r="1" ht="13.5" thickBot="1">
      <c r="B1" s="61" t="s">
        <v>130</v>
      </c>
    </row>
    <row r="2" spans="1:5" ht="17.25" thickBot="1">
      <c r="A2" s="170" t="s">
        <v>131</v>
      </c>
      <c r="B2" s="171"/>
      <c r="C2" s="171"/>
      <c r="D2" s="171"/>
      <c r="E2" s="172"/>
    </row>
    <row r="3" spans="1:5" ht="17.25" thickBot="1">
      <c r="A3" s="170" t="s">
        <v>132</v>
      </c>
      <c r="B3" s="171"/>
      <c r="C3" s="171"/>
      <c r="D3" s="172"/>
      <c r="E3" s="62" t="s">
        <v>96</v>
      </c>
    </row>
    <row r="4" spans="1:5" ht="12.75">
      <c r="A4" s="173" t="s">
        <v>97</v>
      </c>
      <c r="B4" s="173" t="s">
        <v>98</v>
      </c>
      <c r="C4" s="173" t="s">
        <v>2</v>
      </c>
      <c r="D4" s="173" t="s">
        <v>3</v>
      </c>
      <c r="E4" s="175" t="s">
        <v>133</v>
      </c>
    </row>
    <row r="5" spans="1:5" ht="13.5" thickBot="1">
      <c r="A5" s="174"/>
      <c r="B5" s="174"/>
      <c r="C5" s="174"/>
      <c r="D5" s="174"/>
      <c r="E5" s="176"/>
    </row>
    <row r="6" spans="1:5" ht="48.75">
      <c r="A6" s="63" t="s">
        <v>5</v>
      </c>
      <c r="B6" s="64" t="s">
        <v>134</v>
      </c>
      <c r="C6" s="65"/>
      <c r="D6" s="66"/>
      <c r="E6" s="65"/>
    </row>
    <row r="7" spans="1:5" ht="15.75">
      <c r="A7" s="67">
        <v>1</v>
      </c>
      <c r="B7" s="68" t="s">
        <v>135</v>
      </c>
      <c r="C7" s="69"/>
      <c r="D7" s="70">
        <v>11680274</v>
      </c>
      <c r="E7" s="86">
        <v>21046162</v>
      </c>
    </row>
    <row r="8" spans="1:5" ht="31.5">
      <c r="A8" s="67">
        <v>2</v>
      </c>
      <c r="B8" s="68" t="s">
        <v>136</v>
      </c>
      <c r="C8" s="69"/>
      <c r="D8" s="70">
        <v>-34064492</v>
      </c>
      <c r="E8" s="86">
        <v>-34151138</v>
      </c>
    </row>
    <row r="9" spans="1:5" ht="15.75">
      <c r="A9" s="67">
        <v>3</v>
      </c>
      <c r="B9" s="68" t="s">
        <v>137</v>
      </c>
      <c r="C9" s="69"/>
      <c r="D9" s="71"/>
      <c r="E9" s="87"/>
    </row>
    <row r="10" spans="1:5" ht="15.75">
      <c r="A10" s="67">
        <v>4</v>
      </c>
      <c r="B10" s="68" t="s">
        <v>138</v>
      </c>
      <c r="C10" s="69"/>
      <c r="D10" s="70"/>
      <c r="E10" s="86"/>
    </row>
    <row r="11" spans="1:5" ht="15.75">
      <c r="A11" s="67">
        <v>5</v>
      </c>
      <c r="B11" s="68" t="s">
        <v>139</v>
      </c>
      <c r="C11" s="69"/>
      <c r="D11" s="70">
        <v>-120000</v>
      </c>
      <c r="E11" s="86">
        <v>-80000</v>
      </c>
    </row>
    <row r="12" spans="1:5" ht="31.5">
      <c r="A12" s="72"/>
      <c r="B12" s="73" t="s">
        <v>140</v>
      </c>
      <c r="C12" s="74"/>
      <c r="D12" s="75">
        <f>SUM(D7:D11)</f>
        <v>-22504218</v>
      </c>
      <c r="E12" s="88">
        <f>SUM(E7:E11)</f>
        <v>-13184976</v>
      </c>
    </row>
    <row r="13" spans="1:5" ht="32.25">
      <c r="A13" s="63" t="s">
        <v>55</v>
      </c>
      <c r="B13" s="64" t="s">
        <v>141</v>
      </c>
      <c r="C13" s="76"/>
      <c r="D13" s="77"/>
      <c r="E13" s="89"/>
    </row>
    <row r="14" spans="1:5" ht="31.5">
      <c r="A14" s="67">
        <v>1</v>
      </c>
      <c r="B14" s="68" t="s">
        <v>142</v>
      </c>
      <c r="C14" s="69"/>
      <c r="D14" s="70"/>
      <c r="E14" s="86"/>
    </row>
    <row r="15" spans="1:5" ht="47.25">
      <c r="A15" s="67">
        <v>2</v>
      </c>
      <c r="B15" s="68" t="s">
        <v>143</v>
      </c>
      <c r="C15" s="69"/>
      <c r="D15" s="70"/>
      <c r="E15" s="86"/>
    </row>
    <row r="16" spans="1:5" ht="31.5">
      <c r="A16" s="67">
        <v>3</v>
      </c>
      <c r="B16" s="68" t="s">
        <v>144</v>
      </c>
      <c r="C16" s="69"/>
      <c r="D16" s="70"/>
      <c r="E16" s="86"/>
    </row>
    <row r="17" spans="1:5" ht="15.75">
      <c r="A17" s="67">
        <v>4</v>
      </c>
      <c r="B17" s="68" t="s">
        <v>145</v>
      </c>
      <c r="C17" s="69"/>
      <c r="D17" s="70">
        <v>7506</v>
      </c>
      <c r="E17" s="86">
        <v>9025</v>
      </c>
    </row>
    <row r="18" spans="1:5" ht="15.75">
      <c r="A18" s="67">
        <v>5</v>
      </c>
      <c r="B18" s="68" t="s">
        <v>146</v>
      </c>
      <c r="C18" s="69"/>
      <c r="D18" s="70"/>
      <c r="E18" s="86"/>
    </row>
    <row r="19" spans="1:5" ht="31.5">
      <c r="A19" s="72"/>
      <c r="B19" s="78" t="s">
        <v>147</v>
      </c>
      <c r="C19" s="74"/>
      <c r="D19" s="75">
        <f>SUM(D17:D18)</f>
        <v>7506</v>
      </c>
      <c r="E19" s="88">
        <f>SUM(E14:E18)</f>
        <v>9025</v>
      </c>
    </row>
    <row r="20" spans="1:5" ht="32.25">
      <c r="A20" s="63" t="s">
        <v>148</v>
      </c>
      <c r="B20" s="64" t="s">
        <v>149</v>
      </c>
      <c r="C20" s="76"/>
      <c r="D20" s="77"/>
      <c r="E20" s="89"/>
    </row>
    <row r="21" spans="1:5" ht="47.25">
      <c r="A21" s="67">
        <v>1</v>
      </c>
      <c r="B21" s="68" t="s">
        <v>150</v>
      </c>
      <c r="C21" s="69"/>
      <c r="D21" s="70"/>
      <c r="E21" s="86"/>
    </row>
    <row r="22" spans="1:5" ht="31.5">
      <c r="A22" s="67">
        <v>2</v>
      </c>
      <c r="B22" s="68" t="s">
        <v>151</v>
      </c>
      <c r="C22" s="69"/>
      <c r="D22" s="70">
        <v>44998822</v>
      </c>
      <c r="E22" s="86">
        <v>13970202</v>
      </c>
    </row>
    <row r="23" spans="1:5" ht="31.5">
      <c r="A23" s="67">
        <v>3</v>
      </c>
      <c r="B23" s="68" t="s">
        <v>152</v>
      </c>
      <c r="C23" s="69"/>
      <c r="D23" s="70"/>
      <c r="E23" s="86"/>
    </row>
    <row r="24" spans="1:5" ht="15.75">
      <c r="A24" s="67">
        <v>4</v>
      </c>
      <c r="B24" s="68" t="s">
        <v>153</v>
      </c>
      <c r="C24" s="69"/>
      <c r="D24" s="70"/>
      <c r="E24" s="86"/>
    </row>
    <row r="25" spans="1:5" ht="32.25" thickBot="1">
      <c r="A25" s="74"/>
      <c r="B25" s="73" t="s">
        <v>154</v>
      </c>
      <c r="C25" s="76"/>
      <c r="D25" s="75">
        <f>SUM(D21:D24)</f>
        <v>44998822</v>
      </c>
      <c r="E25" s="88">
        <f>SUM(E21:E24)</f>
        <v>13970202</v>
      </c>
    </row>
    <row r="26" spans="1:5" ht="33" thickBot="1">
      <c r="A26" s="76"/>
      <c r="B26" s="64" t="s">
        <v>155</v>
      </c>
      <c r="C26" s="79"/>
      <c r="D26" s="80">
        <f>D12+D19+D25</f>
        <v>22502110</v>
      </c>
      <c r="E26" s="86">
        <f>E25+E19+E12</f>
        <v>794251</v>
      </c>
    </row>
    <row r="27" spans="1:5" ht="33.75" thickBot="1">
      <c r="A27" s="76"/>
      <c r="B27" s="64" t="s">
        <v>156</v>
      </c>
      <c r="C27" s="79"/>
      <c r="D27" s="80">
        <v>2063765</v>
      </c>
      <c r="E27" s="86">
        <v>1269514</v>
      </c>
    </row>
    <row r="28" spans="1:5" ht="33.75" thickBot="1">
      <c r="A28" s="81"/>
      <c r="B28" s="82" t="s">
        <v>157</v>
      </c>
      <c r="C28" s="83">
        <v>9</v>
      </c>
      <c r="D28" s="84">
        <f>SUM(D26:D27)</f>
        <v>24565875</v>
      </c>
      <c r="E28" s="88">
        <f>SUM(E26:E27)</f>
        <v>2063765</v>
      </c>
    </row>
    <row r="29" spans="1:5" ht="12.75">
      <c r="A29" s="66"/>
      <c r="B29" s="85"/>
      <c r="C29" s="85"/>
      <c r="D29" s="85"/>
      <c r="E29" s="66"/>
    </row>
    <row r="30" ht="12.75">
      <c r="D30" s="153"/>
    </row>
    <row r="33" ht="12.75">
      <c r="D33" s="150"/>
    </row>
  </sheetData>
  <sheetProtection password="CF62" sheet="1" formatCells="0" formatColumns="0" formatRows="0" insertColumns="0" insertRows="0" insertHyperlinks="0" deleteColumns="0" deleteRows="0" sort="0" autoFilter="0" pivotTables="0"/>
  <mergeCells count="7">
    <mergeCell ref="A2:E2"/>
    <mergeCell ref="A3:D3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7.8515625" style="0" customWidth="1"/>
    <col min="2" max="2" width="12.28125" style="0" customWidth="1"/>
    <col min="3" max="3" width="13.7109375" style="0" customWidth="1"/>
    <col min="5" max="5" width="14.57421875" style="0" customWidth="1"/>
    <col min="6" max="6" width="16.140625" style="0" customWidth="1"/>
    <col min="7" max="7" width="14.28125" style="0" customWidth="1"/>
  </cols>
  <sheetData>
    <row r="2" spans="1:4" ht="18.75">
      <c r="A2" s="90" t="s">
        <v>158</v>
      </c>
      <c r="B2" s="91"/>
      <c r="C2" s="91"/>
      <c r="D2" s="91"/>
    </row>
    <row r="3" spans="1:7" ht="16.5">
      <c r="A3" s="177" t="s">
        <v>178</v>
      </c>
      <c r="B3" s="177"/>
      <c r="C3" s="177"/>
      <c r="D3" s="177"/>
      <c r="E3" s="177"/>
      <c r="F3" s="177"/>
      <c r="G3" s="92"/>
    </row>
    <row r="4" spans="1:7" ht="15.75">
      <c r="A4" s="178" t="s">
        <v>159</v>
      </c>
      <c r="B4" s="178"/>
      <c r="C4" s="92"/>
      <c r="D4" s="92"/>
      <c r="E4" s="92"/>
      <c r="F4" s="92"/>
      <c r="G4" s="92"/>
    </row>
    <row r="5" spans="1:7" ht="15.75">
      <c r="A5" s="179" t="s">
        <v>160</v>
      </c>
      <c r="B5" s="179"/>
      <c r="C5" s="179"/>
      <c r="D5" s="179"/>
      <c r="E5" s="179"/>
      <c r="F5" s="93"/>
      <c r="G5" s="92"/>
    </row>
    <row r="6" spans="1:7" ht="17.25" thickBot="1">
      <c r="A6" s="92"/>
      <c r="B6" s="92"/>
      <c r="C6" s="92"/>
      <c r="D6" s="92"/>
      <c r="E6" s="92"/>
      <c r="F6" s="91" t="s">
        <v>161</v>
      </c>
      <c r="G6" s="91"/>
    </row>
    <row r="7" spans="1:7" ht="96" thickBot="1">
      <c r="A7" s="94"/>
      <c r="B7" s="95" t="s">
        <v>162</v>
      </c>
      <c r="C7" s="96" t="s">
        <v>163</v>
      </c>
      <c r="D7" s="97" t="s">
        <v>164</v>
      </c>
      <c r="E7" s="98" t="s">
        <v>165</v>
      </c>
      <c r="F7" s="99" t="s">
        <v>166</v>
      </c>
      <c r="G7" s="100" t="s">
        <v>167</v>
      </c>
    </row>
    <row r="8" spans="1:7" ht="17.25" thickBot="1">
      <c r="A8" s="101" t="s">
        <v>181</v>
      </c>
      <c r="B8" s="102">
        <v>56798519</v>
      </c>
      <c r="C8" s="38"/>
      <c r="D8" s="103"/>
      <c r="E8" s="104">
        <v>135205</v>
      </c>
      <c r="F8" s="104">
        <v>-42824382</v>
      </c>
      <c r="G8" s="51">
        <f>SUM(B8:F8)</f>
        <v>14109342</v>
      </c>
    </row>
    <row r="9" spans="1:7" ht="17.25" thickBot="1">
      <c r="A9" s="105" t="s">
        <v>168</v>
      </c>
      <c r="B9" s="106"/>
      <c r="C9" s="57"/>
      <c r="D9" s="107"/>
      <c r="E9" s="57"/>
      <c r="F9" s="108"/>
      <c r="G9" s="109"/>
    </row>
    <row r="10" spans="1:7" ht="17.25" thickBot="1">
      <c r="A10" s="101" t="s">
        <v>169</v>
      </c>
      <c r="B10" s="102"/>
      <c r="C10" s="110"/>
      <c r="D10" s="94"/>
      <c r="E10" s="110"/>
      <c r="F10" s="104"/>
      <c r="G10" s="45"/>
    </row>
    <row r="11" spans="1:7" ht="17.25" thickBot="1">
      <c r="A11" s="105" t="s">
        <v>170</v>
      </c>
      <c r="B11" s="111"/>
      <c r="C11" s="112"/>
      <c r="D11" s="113"/>
      <c r="E11" s="112"/>
      <c r="F11" s="114">
        <v>-22379199</v>
      </c>
      <c r="G11" s="115">
        <f>SUM(F11)</f>
        <v>-22379199</v>
      </c>
    </row>
    <row r="12" spans="1:7" ht="17.25" thickBot="1">
      <c r="A12" s="105" t="s">
        <v>171</v>
      </c>
      <c r="B12" s="111"/>
      <c r="C12" s="112"/>
      <c r="D12" s="113"/>
      <c r="E12" s="104"/>
      <c r="F12" s="113"/>
      <c r="G12" s="116"/>
    </row>
    <row r="13" spans="1:7" ht="17.25" thickBot="1">
      <c r="A13" s="117" t="s">
        <v>172</v>
      </c>
      <c r="B13" s="111"/>
      <c r="C13" s="112"/>
      <c r="D13" s="113"/>
      <c r="E13" s="104"/>
      <c r="F13" s="48"/>
      <c r="G13" s="116"/>
    </row>
    <row r="14" spans="1:7" ht="17.25" thickBot="1">
      <c r="A14" s="118" t="s">
        <v>173</v>
      </c>
      <c r="B14" s="119"/>
      <c r="C14" s="92"/>
      <c r="D14" s="120"/>
      <c r="E14" s="92"/>
      <c r="F14" s="120"/>
      <c r="G14" s="121"/>
    </row>
    <row r="15" spans="1:7" ht="17.25" thickBot="1">
      <c r="A15" s="122" t="s">
        <v>177</v>
      </c>
      <c r="B15" s="102">
        <v>56798519</v>
      </c>
      <c r="C15" s="123"/>
      <c r="D15" s="124"/>
      <c r="E15" s="104">
        <v>135205</v>
      </c>
      <c r="F15" s="114">
        <v>-65203581</v>
      </c>
      <c r="G15" s="125">
        <f>SUM(B15:F15)</f>
        <v>-8269857</v>
      </c>
    </row>
    <row r="16" spans="1:7" ht="33" thickBot="1">
      <c r="A16" s="117" t="s">
        <v>174</v>
      </c>
      <c r="B16" s="126"/>
      <c r="C16" s="127"/>
      <c r="D16" s="128"/>
      <c r="E16" s="127"/>
      <c r="F16" s="129">
        <v>-14593641</v>
      </c>
      <c r="G16" s="45">
        <f>SUM(F16)</f>
        <v>-14593641</v>
      </c>
    </row>
    <row r="17" spans="1:7" ht="17.25" thickBot="1">
      <c r="A17" s="117" t="s">
        <v>175</v>
      </c>
      <c r="B17" s="54"/>
      <c r="C17" s="130"/>
      <c r="D17" s="49"/>
      <c r="E17" s="130"/>
      <c r="F17" s="131"/>
      <c r="G17" s="50"/>
    </row>
    <row r="18" spans="1:7" ht="17.25" thickBot="1">
      <c r="A18" s="117" t="s">
        <v>172</v>
      </c>
      <c r="B18" s="54"/>
      <c r="C18" s="130"/>
      <c r="D18" s="129"/>
      <c r="E18" s="129"/>
      <c r="F18" s="129"/>
      <c r="G18" s="50"/>
    </row>
    <row r="19" spans="1:7" ht="17.25" thickBot="1">
      <c r="A19" s="118" t="s">
        <v>176</v>
      </c>
      <c r="B19" s="54"/>
      <c r="C19" s="130"/>
      <c r="D19" s="49"/>
      <c r="E19" s="130"/>
      <c r="F19" s="49"/>
      <c r="G19" s="50"/>
    </row>
    <row r="20" spans="1:7" ht="17.25" thickBot="1">
      <c r="A20" s="122" t="s">
        <v>182</v>
      </c>
      <c r="B20" s="51">
        <v>56798519</v>
      </c>
      <c r="C20" s="133">
        <v>850130000</v>
      </c>
      <c r="D20" s="132"/>
      <c r="E20" s="133">
        <f>SUM(E15:E19)</f>
        <v>135205</v>
      </c>
      <c r="F20" s="134">
        <v>-79740653</v>
      </c>
      <c r="G20" s="51">
        <f>SUM(B20:F20)</f>
        <v>827323071</v>
      </c>
    </row>
    <row r="21" spans="1:7" ht="17.25" thickBot="1">
      <c r="A21" s="49"/>
      <c r="B21" s="54"/>
      <c r="C21" s="130"/>
      <c r="D21" s="49"/>
      <c r="E21" s="130"/>
      <c r="F21" s="49"/>
      <c r="G21" s="50"/>
    </row>
    <row r="22" spans="1:7" ht="15">
      <c r="A22" s="135"/>
      <c r="B22" s="135"/>
      <c r="C22" s="135"/>
      <c r="D22" s="135"/>
      <c r="E22" s="135"/>
      <c r="F22" s="135"/>
      <c r="G22" s="135"/>
    </row>
  </sheetData>
  <sheetProtection password="CF62" sheet="1" formatCells="0" formatColumns="0" formatRows="0" insertColumns="0" insertRows="0" insertHyperlinks="0" deleteColumns="0" deleteRows="0" sort="0" autoFilter="0" pivotTables="0"/>
  <mergeCells count="3">
    <mergeCell ref="A3:F3"/>
    <mergeCell ref="A4:B4"/>
    <mergeCell ref="A5:E5"/>
  </mergeCells>
  <printOptions/>
  <pageMargins left="0.75" right="0.75" top="1" bottom="1" header="0.5" footer="0.5"/>
  <pageSetup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a.mihali</cp:lastModifiedBy>
  <cp:lastPrinted>2010-03-25T13:54:34Z</cp:lastPrinted>
  <dcterms:created xsi:type="dcterms:W3CDTF">2010-02-02T14:14:38Z</dcterms:created>
  <dcterms:modified xsi:type="dcterms:W3CDTF">2010-07-12T13:53:06Z</dcterms:modified>
  <cp:category/>
  <cp:version/>
  <cp:contentType/>
  <cp:contentStatus/>
</cp:coreProperties>
</file>