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468" activeTab="4"/>
  </bookViews>
  <sheets>
    <sheet name="aktivi" sheetId="1" r:id="rId1"/>
    <sheet name="pasivi" sheetId="2" r:id="rId2"/>
    <sheet name="PASH" sheetId="3" r:id="rId3"/>
    <sheet name="cash flow" sheetId="4" r:id="rId4"/>
    <sheet name="levizja e kapitalit" sheetId="5" r:id="rId5"/>
  </sheets>
  <definedNames/>
  <calcPr fullCalcOnLoad="1"/>
</workbook>
</file>

<file path=xl/sharedStrings.xml><?xml version="1.0" encoding="utf-8"?>
<sst xmlns="http://schemas.openxmlformats.org/spreadsheetml/2006/main" count="260" uniqueCount="202">
  <si>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</si>
  <si>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</si>
  <si>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</si>
  <si>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</si>
  <si>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</si>
  <si>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</si>
  <si>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</si>
  <si>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</si>
  <si>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</si>
  <si>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</si>
  <si>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</si>
  <si>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</si>
  <si>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</si>
  <si>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</si>
  <si>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</si>
  <si>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Llogari/Kërkesa të tjera të arkëtueshme  (444)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</si>
  <si>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</si>
  <si>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</si>
  <si>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</si>
  <si>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</si>
  <si>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</si>
  <si>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</si>
  <si>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</si>
  <si>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</si>
  <si>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</si>
  <si>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</si>
  <si>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</si>
  <si>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</si>
  <si>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</si>
  <si>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</si>
  <si>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</si>
  <si>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</si>
  <si>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</si>
  <si>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</si>
  <si>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</si>
  <si>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</si>
  <si>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</si>
  <si>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</si>
  <si>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</si>
  <si>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</si>
  <si>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</si>
  <si>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</si>
  <si>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</si>
  <si>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</si>
  <si>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</si>
  <si>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</si>
  <si>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</si>
  <si>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</si>
  <si>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</si>
  <si>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</si>
  <si>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</si>
  <si>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</si>
  <si>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</si>
  <si>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</si>
  <si>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</si>
  <si>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</si>
  <si>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</si>
  <si>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</si>
  <si>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</si>
  <si>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</si>
  <si>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</si>
  <si>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</si>
  <si>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</si>
  <si>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</si>
  <si>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</si>
  <si>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</si>
  <si>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</si>
  <si>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</si>
  <si>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</si>
  <si>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</si>
  <si>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</si>
  <si>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</si>
  <si>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</si>
  <si>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</si>
  <si>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</si>
  <si>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</si>
  <si>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</si>
  <si>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</si>
  <si>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</si>
  <si>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</si>
  <si>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</si>
  <si>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</si>
  <si>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</si>
  <si>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</si>
  <si>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</si>
  <si>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</si>
  <si>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</si>
  <si>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</si>
  <si>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</si>
  <si>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</si>
  <si>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</si>
  <si>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</si>
  <si>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</si>
  <si>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</si>
  <si>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</si>
  <si>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</si>
  <si>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</si>
  <si>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</si>
  <si>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</si>
  <si>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</si>
  <si>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</si>
  <si>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</si>
  <si>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</si>
  <si>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</si>
  <si>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</si>
  <si>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</si>
  <si>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</si>
  <si>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</si>
  <si>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</si>
  <si>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</si>
  <si>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</si>
  <si>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</si>
  <si>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</si>
  <si>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</si>
  <si>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</si>
  <si>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</si>
  <si>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</si>
  <si>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</si>
  <si>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</si>
  <si>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</si>
  <si>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</si>
  <si>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</si>
  <si>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</si>
  <si>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</si>
  <si>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</si>
  <si>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</si>
  <si>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</si>
  <si>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</si>
  <si>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</si>
  <si>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</si>
  <si>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</si>
  <si>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</si>
  <si>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</si>
  <si>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</si>
  <si>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</si>
  <si>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</si>
  <si>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</si>
  <si>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</si>
  <si>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</si>
  <si>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</si>
  <si>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</si>
  <si>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</si>
  <si>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</si>
  <si>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</si>
  <si>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</si>
  <si>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</si>
  <si>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</si>
  <si>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</si>
  <si>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</si>
  <si>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Pozicioni i rregulluar</t>
  </si>
  <si>
    <t>Pasqyra e fluksit monetar – Metoda direkte</t>
  </si>
  <si>
    <t>Periudha raportuese</t>
  </si>
  <si>
    <t>Periudha paraardhëse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</si>
  <si>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</si>
  <si>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</si>
  <si>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</si>
  <si>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</si>
  <si>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</si>
  <si>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</si>
  <si>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</si>
  <si>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</si>
  <si>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</si>
  <si>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</si>
  <si>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</si>
  <si>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</si>
  <si>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</si>
  <si>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</si>
  <si>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</si>
  <si>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</si>
  <si>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</si>
  <si>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</si>
  <si>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</si>
  <si>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</si>
  <si>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</si>
  <si>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</si>
  <si>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</si>
  <si>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TOTALI I DETYRIMEVE KAPITALIT (I,II,III)</t>
  </si>
  <si>
    <t>Fitmi (humbja) neto e vitit financiar (14-15)</t>
  </si>
  <si>
    <t>SUBJEKTI</t>
  </si>
  <si>
    <t xml:space="preserve">Pasqyra  e  Ndryshimeve  ne  Kapitalet e veta          </t>
  </si>
  <si>
    <t>Primi aksionit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</si>
  <si>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</si>
  <si>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</si>
  <si>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</si>
  <si>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</si>
  <si>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</si>
  <si>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</si>
  <si>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</si>
  <si>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Fitimi neto per periudhen kontabel</t>
  </si>
  <si>
    <t>Dividentet e paguar</t>
  </si>
  <si>
    <t>Rritja rezerves kapitalit</t>
  </si>
  <si>
    <t>Emetimi aksioneve</t>
  </si>
  <si>
    <t>Pozicioni me 31 dhjetor 2009</t>
  </si>
  <si>
    <t>Pozicioni me 31 dhjetor 2010</t>
  </si>
  <si>
    <t xml:space="preserve">SUBJEKTI   OMNIFACTOR sh.p.k. </t>
  </si>
  <si>
    <t xml:space="preserve">NIPTI   </t>
  </si>
  <si>
    <t>L01530017L</t>
  </si>
  <si>
    <t>OMNIFACTOR SHPK</t>
  </si>
  <si>
    <t>OMNIFACTOR</t>
  </si>
  <si>
    <t xml:space="preserve">Llogari/Kerkesa te tjera te arketueshme </t>
  </si>
  <si>
    <t xml:space="preserve">                 </t>
  </si>
  <si>
    <t>Per  periudhen   30.03.2010  deri   31.12.2010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</si>
</sst>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000"/>
    <numFmt numFmtId="171" formatCode="0.0000"/>
    <numFmt numFmtId="172" formatCode="0.00000"/>
    <numFmt numFmtId="173" formatCode="0.000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[$-409]h:mm:ss\ AM/PM"/>
  </numFmts>
  <fonts count="38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u val="single"/>
      <sz val="10"/>
      <name val="Arial Unicode MS"/>
      <family val="2"/>
    </font>
    <font>
      <i/>
      <sz val="10"/>
      <name val="Arial Unicode MS"/>
      <family val="2"/>
    </font>
    <font>
      <b/>
      <i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Arial Unicode MS"/>
      <family val="2"/>
    </font>
    <font>
      <b/>
      <sz val="11"/>
      <color indexed="8"/>
      <name val="Times New Roman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69" fontId="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6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 horizontal="justify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7" fillId="0" borderId="13" xfId="0" applyFont="1" applyBorder="1" applyAlignment="1">
      <alignment vertical="center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/>
    </xf>
    <xf numFmtId="0" fontId="2" fillId="0" borderId="16" xfId="0" applyFont="1" applyBorder="1" applyAlignment="1">
      <alignment horizontal="justify" vertical="top" wrapText="1"/>
    </xf>
    <xf numFmtId="1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20" borderId="10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wrapText="1"/>
    </xf>
    <xf numFmtId="0" fontId="3" fillId="20" borderId="13" xfId="0" applyFont="1" applyFill="1" applyBorder="1" applyAlignment="1">
      <alignment horizontal="center" wrapText="1"/>
    </xf>
    <xf numFmtId="0" fontId="3" fillId="20" borderId="1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169" fontId="3" fillId="0" borderId="13" xfId="42" applyNumberFormat="1" applyFont="1" applyBorder="1" applyAlignment="1">
      <alignment vertical="top"/>
    </xf>
    <xf numFmtId="169" fontId="3" fillId="0" borderId="14" xfId="42" applyNumberFormat="1" applyFont="1" applyBorder="1" applyAlignment="1">
      <alignment vertical="top"/>
    </xf>
    <xf numFmtId="169" fontId="2" fillId="0" borderId="13" xfId="42" applyNumberFormat="1" applyFont="1" applyBorder="1" applyAlignment="1">
      <alignment vertical="top"/>
    </xf>
    <xf numFmtId="169" fontId="2" fillId="0" borderId="14" xfId="42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169" fontId="0" fillId="0" borderId="14" xfId="42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 vertical="top"/>
    </xf>
    <xf numFmtId="0" fontId="3" fillId="20" borderId="15" xfId="0" applyFont="1" applyFill="1" applyBorder="1" applyAlignment="1">
      <alignment horizontal="center" vertical="top"/>
    </xf>
    <xf numFmtId="0" fontId="2" fillId="20" borderId="16" xfId="0" applyFont="1" applyFill="1" applyBorder="1" applyAlignment="1">
      <alignment vertical="top"/>
    </xf>
    <xf numFmtId="0" fontId="3" fillId="20" borderId="16" xfId="0" applyFont="1" applyFill="1" applyBorder="1" applyAlignment="1">
      <alignment vertical="top"/>
    </xf>
    <xf numFmtId="169" fontId="3" fillId="20" borderId="16" xfId="42" applyNumberFormat="1" applyFont="1" applyFill="1" applyBorder="1" applyAlignment="1">
      <alignment vertical="top"/>
    </xf>
    <xf numFmtId="169" fontId="3" fillId="20" borderId="17" xfId="42" applyNumberFormat="1" applyFont="1" applyFill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0" fontId="25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43" fontId="25" fillId="0" borderId="13" xfId="42" applyFont="1" applyBorder="1" applyAlignment="1">
      <alignment vertical="top"/>
    </xf>
    <xf numFmtId="43" fontId="25" fillId="0" borderId="14" xfId="42" applyFont="1" applyBorder="1" applyAlignment="1">
      <alignment vertical="top"/>
    </xf>
    <xf numFmtId="0" fontId="26" fillId="0" borderId="12" xfId="0" applyFont="1" applyBorder="1" applyAlignment="1">
      <alignment vertical="top"/>
    </xf>
    <xf numFmtId="43" fontId="26" fillId="0" borderId="13" xfId="42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169" fontId="25" fillId="0" borderId="16" xfId="42" applyNumberFormat="1" applyFont="1" applyBorder="1" applyAlignment="1">
      <alignment vertical="top"/>
    </xf>
    <xf numFmtId="43" fontId="25" fillId="0" borderId="17" xfId="42" applyFont="1" applyBorder="1" applyAlignment="1">
      <alignment vertical="top"/>
    </xf>
    <xf numFmtId="0" fontId="35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43" fontId="34" fillId="0" borderId="16" xfId="42" applyFont="1" applyBorder="1" applyAlignment="1">
      <alignment vertical="center"/>
    </xf>
    <xf numFmtId="169" fontId="34" fillId="0" borderId="17" xfId="42" applyNumberFormat="1" applyFont="1" applyBorder="1" applyAlignment="1">
      <alignment vertical="center"/>
    </xf>
    <xf numFmtId="0" fontId="2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" fillId="20" borderId="18" xfId="0" applyFont="1" applyFill="1" applyBorder="1" applyAlignment="1">
      <alignment horizontal="center" wrapText="1"/>
    </xf>
    <xf numFmtId="0" fontId="3" fillId="20" borderId="12" xfId="0" applyFont="1" applyFill="1" applyBorder="1" applyAlignment="1">
      <alignment horizontal="center" wrapText="1"/>
    </xf>
    <xf numFmtId="49" fontId="3" fillId="20" borderId="20" xfId="0" applyNumberFormat="1" applyFont="1" applyFill="1" applyBorder="1" applyAlignment="1">
      <alignment horizontal="center" vertical="center" wrapText="1"/>
    </xf>
    <xf numFmtId="49" fontId="3" fillId="2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9" fontId="34" fillId="0" borderId="16" xfId="42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3">
      <selection activeCell="D47" sqref="D47"/>
    </sheetView>
  </sheetViews>
  <sheetFormatPr defaultColWidth="9.140625" defaultRowHeight="12.75"/>
  <cols>
    <col min="1" max="1" width="4.140625" style="1" bestFit="1" customWidth="1"/>
    <col min="2" max="2" width="56.28125" style="3" customWidth="1"/>
    <col min="3" max="3" width="9.140625" style="1" customWidth="1"/>
    <col min="4" max="4" width="12.7109375" style="1" customWidth="1"/>
    <col min="5" max="5" width="14.421875" style="1" customWidth="1"/>
    <col min="6" max="16384" width="9.140625" style="1" customWidth="1"/>
  </cols>
  <sheetData>
    <row r="1" spans="1:5" ht="18" thickBot="1">
      <c r="A1" s="90" t="s">
        <v>197</v>
      </c>
      <c r="B1" s="90"/>
      <c r="C1" s="90"/>
      <c r="D1" s="90"/>
      <c r="E1" s="90"/>
    </row>
    <row r="2" spans="1:5" ht="15">
      <c r="A2" s="91"/>
      <c r="B2" s="16" t="s">
        <v>0</v>
      </c>
      <c r="C2" s="93" t="s">
        <v>1</v>
      </c>
      <c r="D2" s="17" t="s">
        <v>2</v>
      </c>
      <c r="E2" s="18" t="s">
        <v>2</v>
      </c>
    </row>
    <row r="3" spans="1:5" ht="15">
      <c r="A3" s="92"/>
      <c r="B3" s="20"/>
      <c r="C3" s="94"/>
      <c r="D3" s="22">
        <v>2010</v>
      </c>
      <c r="E3" s="23">
        <v>2009</v>
      </c>
    </row>
    <row r="4" spans="1:5" ht="15">
      <c r="A4" s="19" t="s">
        <v>3</v>
      </c>
      <c r="B4" s="24" t="s">
        <v>4</v>
      </c>
      <c r="C4" s="25"/>
      <c r="D4" s="30">
        <f>D5+D9+D15+D22+D23+D24+D25</f>
        <v>14078811.66</v>
      </c>
      <c r="E4" s="23">
        <f>E5+E9+E15+E22+E23+E24+E25</f>
        <v>0</v>
      </c>
    </row>
    <row r="5" spans="1:5" ht="15">
      <c r="A5" s="19">
        <v>1</v>
      </c>
      <c r="B5" s="24" t="s">
        <v>5</v>
      </c>
      <c r="C5" s="21"/>
      <c r="D5" s="26">
        <v>32012.66</v>
      </c>
      <c r="E5" s="27"/>
    </row>
    <row r="6" spans="1:5" ht="20.25" customHeight="1">
      <c r="A6" s="19">
        <v>2</v>
      </c>
      <c r="B6" s="24" t="s">
        <v>6</v>
      </c>
      <c r="C6" s="21"/>
      <c r="D6" s="22"/>
      <c r="E6" s="23"/>
    </row>
    <row r="7" spans="1:5" ht="15">
      <c r="A7" s="19" t="s">
        <v>7</v>
      </c>
      <c r="B7" s="28" t="s">
        <v>8</v>
      </c>
      <c r="C7" s="25"/>
      <c r="D7" s="29"/>
      <c r="E7" s="27"/>
    </row>
    <row r="8" spans="1:5" ht="15">
      <c r="A8" s="19" t="s">
        <v>9</v>
      </c>
      <c r="B8" s="28" t="s">
        <v>10</v>
      </c>
      <c r="C8" s="25"/>
      <c r="D8" s="29">
        <v>14000000</v>
      </c>
      <c r="E8" s="27"/>
    </row>
    <row r="9" spans="1:5" ht="15">
      <c r="A9" s="19"/>
      <c r="B9" s="24" t="s">
        <v>11</v>
      </c>
      <c r="C9" s="25"/>
      <c r="D9" s="29">
        <f>SUM(D7:D8)</f>
        <v>14000000</v>
      </c>
      <c r="E9" s="27">
        <f>SUM(E7:E8)</f>
        <v>0</v>
      </c>
    </row>
    <row r="10" spans="1:5" ht="15">
      <c r="A10" s="19" t="s">
        <v>12</v>
      </c>
      <c r="B10" s="24" t="s">
        <v>13</v>
      </c>
      <c r="C10" s="21"/>
      <c r="D10" s="22"/>
      <c r="E10" s="23"/>
    </row>
    <row r="11" spans="1:5" ht="15">
      <c r="A11" s="19" t="s">
        <v>7</v>
      </c>
      <c r="B11" s="28" t="s">
        <v>14</v>
      </c>
      <c r="C11" s="25"/>
      <c r="D11" s="29"/>
      <c r="E11" s="27"/>
    </row>
    <row r="12" spans="1:5" ht="15">
      <c r="A12" s="19" t="s">
        <v>9</v>
      </c>
      <c r="B12" s="28" t="s">
        <v>15</v>
      </c>
      <c r="C12" s="25"/>
      <c r="D12" s="26">
        <f>50000-3201</f>
        <v>46799</v>
      </c>
      <c r="E12" s="27"/>
    </row>
    <row r="13" spans="1:5" ht="15">
      <c r="A13" s="19" t="s">
        <v>16</v>
      </c>
      <c r="B13" s="28" t="s">
        <v>17</v>
      </c>
      <c r="C13" s="25"/>
      <c r="D13" s="29"/>
      <c r="E13" s="27"/>
    </row>
    <row r="14" spans="1:5" ht="15">
      <c r="A14" s="19" t="s">
        <v>18</v>
      </c>
      <c r="B14" s="28" t="s">
        <v>19</v>
      </c>
      <c r="C14" s="25"/>
      <c r="D14" s="29"/>
      <c r="E14" s="27"/>
    </row>
    <row r="15" spans="1:5" ht="15">
      <c r="A15" s="19"/>
      <c r="B15" s="24" t="s">
        <v>20</v>
      </c>
      <c r="C15" s="25"/>
      <c r="D15" s="26">
        <f>SUM(D11:D14)</f>
        <v>46799</v>
      </c>
      <c r="E15" s="27">
        <f>SUM(E11:E14)</f>
        <v>0</v>
      </c>
    </row>
    <row r="16" spans="1:5" ht="15">
      <c r="A16" s="19" t="s">
        <v>21</v>
      </c>
      <c r="B16" s="24" t="s">
        <v>22</v>
      </c>
      <c r="C16" s="25"/>
      <c r="D16" s="29"/>
      <c r="E16" s="27"/>
    </row>
    <row r="17" spans="1:5" ht="15">
      <c r="A17" s="19" t="s">
        <v>7</v>
      </c>
      <c r="B17" s="28" t="s">
        <v>23</v>
      </c>
      <c r="C17" s="25"/>
      <c r="D17" s="29"/>
      <c r="E17" s="27"/>
    </row>
    <row r="18" spans="1:5" ht="15">
      <c r="A18" s="19" t="s">
        <v>9</v>
      </c>
      <c r="B18" s="28" t="s">
        <v>24</v>
      </c>
      <c r="C18" s="25"/>
      <c r="D18" s="29"/>
      <c r="E18" s="27"/>
    </row>
    <row r="19" spans="1:5" ht="15">
      <c r="A19" s="19" t="s">
        <v>16</v>
      </c>
      <c r="B19" s="28" t="s">
        <v>25</v>
      </c>
      <c r="C19" s="25"/>
      <c r="D19" s="29"/>
      <c r="E19" s="27"/>
    </row>
    <row r="20" spans="1:5" ht="15">
      <c r="A20" s="19" t="s">
        <v>18</v>
      </c>
      <c r="B20" s="28" t="s">
        <v>26</v>
      </c>
      <c r="C20" s="25"/>
      <c r="D20" s="29"/>
      <c r="E20" s="27"/>
    </row>
    <row r="21" spans="1:5" ht="15">
      <c r="A21" s="19" t="s">
        <v>27</v>
      </c>
      <c r="B21" s="28" t="s">
        <v>28</v>
      </c>
      <c r="C21" s="25"/>
      <c r="D21" s="29"/>
      <c r="E21" s="27"/>
    </row>
    <row r="22" spans="1:5" ht="15">
      <c r="A22" s="19"/>
      <c r="B22" s="24" t="s">
        <v>29</v>
      </c>
      <c r="C22" s="25"/>
      <c r="D22" s="29">
        <f>SUM(D17:D21)</f>
        <v>0</v>
      </c>
      <c r="E22" s="27">
        <f>SUM(E17:E21)</f>
        <v>0</v>
      </c>
    </row>
    <row r="23" spans="1:5" ht="15">
      <c r="A23" s="19" t="s">
        <v>30</v>
      </c>
      <c r="B23" s="24" t="s">
        <v>31</v>
      </c>
      <c r="C23" s="25"/>
      <c r="D23" s="29"/>
      <c r="E23" s="27"/>
    </row>
    <row r="24" spans="1:5" ht="15">
      <c r="A24" s="19" t="s">
        <v>32</v>
      </c>
      <c r="B24" s="24" t="s">
        <v>33</v>
      </c>
      <c r="C24" s="25"/>
      <c r="D24" s="29"/>
      <c r="E24" s="27"/>
    </row>
    <row r="25" spans="1:5" ht="15">
      <c r="A25" s="19" t="s">
        <v>34</v>
      </c>
      <c r="B25" s="24" t="s">
        <v>35</v>
      </c>
      <c r="C25" s="25"/>
      <c r="D25" s="29"/>
      <c r="E25" s="27"/>
    </row>
    <row r="26" spans="1:5" ht="15">
      <c r="A26" s="19"/>
      <c r="B26" s="24" t="s">
        <v>36</v>
      </c>
      <c r="C26" s="25"/>
      <c r="D26" s="30">
        <f>D4</f>
        <v>14078811.66</v>
      </c>
      <c r="E26" s="23">
        <f>E4</f>
        <v>0</v>
      </c>
    </row>
    <row r="27" spans="1:5" ht="15">
      <c r="A27" s="19"/>
      <c r="B27" s="24"/>
      <c r="C27" s="25"/>
      <c r="D27" s="29"/>
      <c r="E27" s="27"/>
    </row>
    <row r="28" spans="1:5" ht="15">
      <c r="A28" s="19" t="s">
        <v>37</v>
      </c>
      <c r="B28" s="24" t="s">
        <v>38</v>
      </c>
      <c r="C28" s="25"/>
      <c r="D28" s="29">
        <f>D34+D40+D41+D46+D47+D48</f>
        <v>5950000</v>
      </c>
      <c r="E28" s="27">
        <f>E34+E40+E41+E46+E47+E48</f>
        <v>0</v>
      </c>
    </row>
    <row r="29" spans="1:5" ht="15">
      <c r="A29" s="19" t="s">
        <v>39</v>
      </c>
      <c r="B29" s="24" t="s">
        <v>40</v>
      </c>
      <c r="C29" s="25"/>
      <c r="D29" s="29"/>
      <c r="E29" s="27"/>
    </row>
    <row r="30" spans="1:5" ht="18.75" customHeight="1">
      <c r="A30" s="19" t="s">
        <v>7</v>
      </c>
      <c r="B30" s="31" t="s">
        <v>41</v>
      </c>
      <c r="C30" s="25"/>
      <c r="D30" s="29"/>
      <c r="E30" s="27"/>
    </row>
    <row r="31" spans="1:5" ht="15">
      <c r="A31" s="19" t="s">
        <v>9</v>
      </c>
      <c r="B31" s="32" t="s">
        <v>199</v>
      </c>
      <c r="C31" s="25"/>
      <c r="D31" s="29">
        <v>900000</v>
      </c>
      <c r="E31" s="27"/>
    </row>
    <row r="32" spans="1:5" ht="15">
      <c r="A32" s="19" t="s">
        <v>16</v>
      </c>
      <c r="B32" s="28" t="s">
        <v>42</v>
      </c>
      <c r="C32" s="25"/>
      <c r="D32" s="29"/>
      <c r="E32" s="27"/>
    </row>
    <row r="33" spans="1:5" ht="15">
      <c r="A33" s="19" t="s">
        <v>18</v>
      </c>
      <c r="B33" s="28" t="s">
        <v>43</v>
      </c>
      <c r="C33" s="25"/>
      <c r="D33" s="29"/>
      <c r="E33" s="27"/>
    </row>
    <row r="34" spans="1:5" ht="15">
      <c r="A34" s="19"/>
      <c r="B34" s="24" t="s">
        <v>44</v>
      </c>
      <c r="C34" s="25"/>
      <c r="D34" s="29">
        <f>SUM(D30:D33)</f>
        <v>900000</v>
      </c>
      <c r="E34" s="27">
        <f>SUM(E30:E33)</f>
        <v>0</v>
      </c>
    </row>
    <row r="35" spans="1:5" ht="15">
      <c r="A35" s="19" t="s">
        <v>45</v>
      </c>
      <c r="B35" s="24" t="s">
        <v>46</v>
      </c>
      <c r="C35" s="21"/>
      <c r="D35" s="22"/>
      <c r="E35" s="23"/>
    </row>
    <row r="36" spans="1:5" ht="15">
      <c r="A36" s="19" t="s">
        <v>7</v>
      </c>
      <c r="B36" s="28" t="s">
        <v>47</v>
      </c>
      <c r="C36" s="25"/>
      <c r="D36" s="29"/>
      <c r="E36" s="27"/>
    </row>
    <row r="37" spans="1:5" ht="15">
      <c r="A37" s="19" t="s">
        <v>9</v>
      </c>
      <c r="B37" s="28" t="s">
        <v>48</v>
      </c>
      <c r="C37" s="25"/>
      <c r="D37" s="29"/>
      <c r="E37" s="27"/>
    </row>
    <row r="38" spans="1:5" ht="15">
      <c r="A38" s="19" t="s">
        <v>16</v>
      </c>
      <c r="B38" s="28" t="s">
        <v>49</v>
      </c>
      <c r="C38" s="25"/>
      <c r="D38" s="29"/>
      <c r="E38" s="27"/>
    </row>
    <row r="39" spans="1:5" ht="15">
      <c r="A39" s="19" t="s">
        <v>18</v>
      </c>
      <c r="B39" s="28" t="s">
        <v>50</v>
      </c>
      <c r="C39" s="25"/>
      <c r="D39" s="29"/>
      <c r="E39" s="27"/>
    </row>
    <row r="40" spans="1:5" ht="15">
      <c r="A40" s="19"/>
      <c r="B40" s="24" t="s">
        <v>11</v>
      </c>
      <c r="C40" s="25"/>
      <c r="D40" s="29">
        <f>SUM(D36:D39)</f>
        <v>0</v>
      </c>
      <c r="E40" s="27">
        <f>SUM(E36:E39)</f>
        <v>0</v>
      </c>
    </row>
    <row r="41" spans="1:5" ht="15">
      <c r="A41" s="19" t="s">
        <v>51</v>
      </c>
      <c r="B41" s="24" t="s">
        <v>52</v>
      </c>
      <c r="C41" s="21"/>
      <c r="D41" s="22"/>
      <c r="E41" s="23"/>
    </row>
    <row r="42" spans="1:5" ht="15">
      <c r="A42" s="19" t="s">
        <v>53</v>
      </c>
      <c r="B42" s="24" t="s">
        <v>54</v>
      </c>
      <c r="C42" s="21"/>
      <c r="D42" s="22"/>
      <c r="E42" s="23"/>
    </row>
    <row r="43" spans="1:5" ht="15">
      <c r="A43" s="19" t="s">
        <v>7</v>
      </c>
      <c r="B43" s="28" t="s">
        <v>55</v>
      </c>
      <c r="C43" s="25"/>
      <c r="D43" s="29"/>
      <c r="E43" s="27"/>
    </row>
    <row r="44" spans="1:5" ht="15">
      <c r="A44" s="19" t="s">
        <v>9</v>
      </c>
      <c r="B44" s="28" t="s">
        <v>56</v>
      </c>
      <c r="C44" s="25"/>
      <c r="D44" s="29"/>
      <c r="E44" s="27"/>
    </row>
    <row r="45" spans="1:5" ht="15">
      <c r="A45" s="19" t="s">
        <v>16</v>
      </c>
      <c r="B45" s="28" t="s">
        <v>57</v>
      </c>
      <c r="C45" s="25"/>
      <c r="D45" s="29"/>
      <c r="E45" s="27"/>
    </row>
    <row r="46" spans="1:5" ht="15">
      <c r="A46" s="19"/>
      <c r="B46" s="24" t="s">
        <v>29</v>
      </c>
      <c r="C46" s="25"/>
      <c r="D46" s="29">
        <f>SUM(D43:D45)</f>
        <v>0</v>
      </c>
      <c r="E46" s="27">
        <f>SUM(E43:E45)</f>
        <v>0</v>
      </c>
    </row>
    <row r="47" spans="1:5" ht="15">
      <c r="A47" s="19" t="s">
        <v>58</v>
      </c>
      <c r="B47" s="24" t="s">
        <v>59</v>
      </c>
      <c r="C47" s="25"/>
      <c r="D47" s="29">
        <v>5050000</v>
      </c>
      <c r="E47" s="27"/>
    </row>
    <row r="48" spans="1:5" ht="15">
      <c r="A48" s="19" t="s">
        <v>32</v>
      </c>
      <c r="B48" s="24" t="s">
        <v>60</v>
      </c>
      <c r="C48" s="25"/>
      <c r="D48" s="29"/>
      <c r="E48" s="27"/>
    </row>
    <row r="49" spans="1:5" ht="15">
      <c r="A49" s="19"/>
      <c r="B49" s="24" t="s">
        <v>61</v>
      </c>
      <c r="C49" s="25"/>
      <c r="D49" s="29">
        <f>D28</f>
        <v>5950000</v>
      </c>
      <c r="E49" s="27">
        <f>E28</f>
        <v>0</v>
      </c>
    </row>
    <row r="50" spans="1:5" ht="15.75" thickBot="1">
      <c r="A50" s="33"/>
      <c r="B50" s="34" t="s">
        <v>62</v>
      </c>
      <c r="C50" s="35"/>
      <c r="D50" s="36">
        <f>D49+D26</f>
        <v>20028811.66</v>
      </c>
      <c r="E50" s="37">
        <f>E49+E26</f>
        <v>0</v>
      </c>
    </row>
  </sheetData>
  <sheetProtection/>
  <mergeCells count="3">
    <mergeCell ref="A1:E1"/>
    <mergeCell ref="A2:A3"/>
    <mergeCell ref="C2:C3"/>
  </mergeCells>
  <printOptions/>
  <pageMargins left="0.17" right="0.45" top="0.25" bottom="0.24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6">
      <selection activeCell="D41" sqref="D41"/>
    </sheetView>
  </sheetViews>
  <sheetFormatPr defaultColWidth="9.140625" defaultRowHeight="12.75"/>
  <cols>
    <col min="1" max="1" width="4.140625" style="1" bestFit="1" customWidth="1"/>
    <col min="2" max="2" width="56.28125" style="3" customWidth="1"/>
    <col min="3" max="3" width="9.140625" style="1" customWidth="1"/>
    <col min="4" max="4" width="12.7109375" style="1" customWidth="1"/>
    <col min="5" max="5" width="14.421875" style="1" customWidth="1"/>
    <col min="6" max="16384" width="9.140625" style="1" customWidth="1"/>
  </cols>
  <sheetData>
    <row r="1" spans="1:5" ht="17.25">
      <c r="A1" s="95" t="s">
        <v>198</v>
      </c>
      <c r="B1" s="96"/>
      <c r="C1" s="96"/>
      <c r="D1" s="96"/>
      <c r="E1" s="97"/>
    </row>
    <row r="2" spans="1:5" ht="26.25" customHeight="1">
      <c r="A2" s="92"/>
      <c r="B2" s="38" t="s">
        <v>63</v>
      </c>
      <c r="C2" s="94" t="s">
        <v>1</v>
      </c>
      <c r="D2" s="22" t="s">
        <v>2</v>
      </c>
      <c r="E2" s="23" t="s">
        <v>2</v>
      </c>
    </row>
    <row r="3" spans="1:5" ht="15">
      <c r="A3" s="92"/>
      <c r="B3" s="20"/>
      <c r="C3" s="94"/>
      <c r="D3" s="22">
        <v>2010</v>
      </c>
      <c r="E3" s="23">
        <v>2009</v>
      </c>
    </row>
    <row r="4" spans="1:5" ht="15">
      <c r="A4" s="19"/>
      <c r="B4" s="24"/>
      <c r="C4" s="21"/>
      <c r="D4" s="30"/>
      <c r="E4" s="39"/>
    </row>
    <row r="5" spans="1:5" ht="15">
      <c r="A5" s="19" t="s">
        <v>3</v>
      </c>
      <c r="B5" s="24" t="s">
        <v>64</v>
      </c>
      <c r="C5" s="25"/>
      <c r="D5" s="30">
        <f>D6+D11+D18+D19+D20</f>
        <v>0</v>
      </c>
      <c r="E5" s="23">
        <f>E6+E11+E18+E19+E20</f>
        <v>0</v>
      </c>
    </row>
    <row r="6" spans="1:5" ht="15">
      <c r="A6" s="19" t="s">
        <v>65</v>
      </c>
      <c r="B6" s="24" t="s">
        <v>66</v>
      </c>
      <c r="C6" s="21"/>
      <c r="D6" s="30"/>
      <c r="E6" s="23"/>
    </row>
    <row r="7" spans="1:5" ht="15">
      <c r="A7" s="19" t="s">
        <v>67</v>
      </c>
      <c r="B7" s="24" t="s">
        <v>68</v>
      </c>
      <c r="C7" s="25"/>
      <c r="D7" s="26"/>
      <c r="E7" s="27"/>
    </row>
    <row r="8" spans="1:5" ht="15">
      <c r="A8" s="19" t="s">
        <v>7</v>
      </c>
      <c r="B8" s="28" t="s">
        <v>69</v>
      </c>
      <c r="C8" s="25"/>
      <c r="D8" s="26"/>
      <c r="E8" s="27"/>
    </row>
    <row r="9" spans="1:5" ht="15">
      <c r="A9" s="19" t="s">
        <v>9</v>
      </c>
      <c r="B9" s="28" t="s">
        <v>70</v>
      </c>
      <c r="C9" s="25"/>
      <c r="D9" s="26"/>
      <c r="E9" s="27"/>
    </row>
    <row r="10" spans="1:5" ht="15">
      <c r="A10" s="19" t="s">
        <v>16</v>
      </c>
      <c r="B10" s="28" t="s">
        <v>71</v>
      </c>
      <c r="C10" s="25"/>
      <c r="D10" s="26"/>
      <c r="E10" s="27"/>
    </row>
    <row r="11" spans="1:5" ht="15">
      <c r="A11" s="19"/>
      <c r="B11" s="24" t="s">
        <v>11</v>
      </c>
      <c r="C11" s="25"/>
      <c r="D11" s="26">
        <f>SUM(D7:D10)</f>
        <v>0</v>
      </c>
      <c r="E11" s="27">
        <f>SUM(E7:E10)</f>
        <v>0</v>
      </c>
    </row>
    <row r="12" spans="1:5" ht="15">
      <c r="A12" s="19" t="s">
        <v>51</v>
      </c>
      <c r="B12" s="24" t="s">
        <v>72</v>
      </c>
      <c r="C12" s="25"/>
      <c r="D12" s="26"/>
      <c r="E12" s="27"/>
    </row>
    <row r="13" spans="1:5" ht="15">
      <c r="A13" s="19" t="s">
        <v>7</v>
      </c>
      <c r="B13" s="28" t="s">
        <v>73</v>
      </c>
      <c r="C13" s="25"/>
      <c r="D13" s="26"/>
      <c r="E13" s="27"/>
    </row>
    <row r="14" spans="1:5" ht="15">
      <c r="A14" s="19" t="s">
        <v>9</v>
      </c>
      <c r="B14" s="28" t="s">
        <v>74</v>
      </c>
      <c r="C14" s="25"/>
      <c r="D14" s="26"/>
      <c r="E14" s="27"/>
    </row>
    <row r="15" spans="1:5" ht="15">
      <c r="A15" s="19" t="s">
        <v>16</v>
      </c>
      <c r="B15" s="28" t="s">
        <v>75</v>
      </c>
      <c r="C15" s="25"/>
      <c r="D15" s="26"/>
      <c r="E15" s="27"/>
    </row>
    <row r="16" spans="1:5" ht="15">
      <c r="A16" s="19" t="s">
        <v>18</v>
      </c>
      <c r="B16" s="28" t="s">
        <v>76</v>
      </c>
      <c r="C16" s="25"/>
      <c r="D16" s="26"/>
      <c r="E16" s="27"/>
    </row>
    <row r="17" spans="1:5" ht="15">
      <c r="A17" s="19" t="s">
        <v>27</v>
      </c>
      <c r="B17" s="28" t="s">
        <v>77</v>
      </c>
      <c r="C17" s="25"/>
      <c r="D17" s="26"/>
      <c r="E17" s="27"/>
    </row>
    <row r="18" spans="1:5" ht="15">
      <c r="A18" s="19"/>
      <c r="B18" s="24" t="s">
        <v>20</v>
      </c>
      <c r="C18" s="25"/>
      <c r="D18" s="26">
        <f>SUM(D12:D17)</f>
        <v>0</v>
      </c>
      <c r="E18" s="27">
        <f>SUM(E12:E17)</f>
        <v>0</v>
      </c>
    </row>
    <row r="19" spans="1:5" ht="15">
      <c r="A19" s="19" t="s">
        <v>53</v>
      </c>
      <c r="B19" s="24" t="s">
        <v>78</v>
      </c>
      <c r="C19" s="25"/>
      <c r="D19" s="26"/>
      <c r="E19" s="27"/>
    </row>
    <row r="20" spans="1:5" ht="15">
      <c r="A20" s="19" t="s">
        <v>58</v>
      </c>
      <c r="B20" s="24" t="s">
        <v>79</v>
      </c>
      <c r="C20" s="25"/>
      <c r="D20" s="26"/>
      <c r="E20" s="27"/>
    </row>
    <row r="21" spans="1:5" ht="15">
      <c r="A21" s="19"/>
      <c r="B21" s="24" t="s">
        <v>80</v>
      </c>
      <c r="C21" s="25"/>
      <c r="D21" s="30">
        <f>D5</f>
        <v>0</v>
      </c>
      <c r="E21" s="23">
        <f>E5</f>
        <v>0</v>
      </c>
    </row>
    <row r="22" spans="1:5" ht="15">
      <c r="A22" s="19"/>
      <c r="B22" s="24"/>
      <c r="C22" s="25"/>
      <c r="D22" s="26"/>
      <c r="E22" s="27"/>
    </row>
    <row r="23" spans="1:5" ht="15">
      <c r="A23" s="19" t="s">
        <v>37</v>
      </c>
      <c r="B23" s="24" t="s">
        <v>81</v>
      </c>
      <c r="C23" s="25"/>
      <c r="D23" s="26">
        <f>D27+D28+D29+D30</f>
        <v>0</v>
      </c>
      <c r="E23" s="27">
        <f>E27+E28+E29+E30</f>
        <v>0</v>
      </c>
    </row>
    <row r="24" spans="1:5" ht="15">
      <c r="A24" s="19" t="s">
        <v>65</v>
      </c>
      <c r="B24" s="24" t="s">
        <v>82</v>
      </c>
      <c r="C24" s="25"/>
      <c r="D24" s="26"/>
      <c r="E24" s="27"/>
    </row>
    <row r="25" spans="1:5" ht="15">
      <c r="A25" s="19" t="s">
        <v>7</v>
      </c>
      <c r="B25" s="28" t="s">
        <v>83</v>
      </c>
      <c r="C25" s="25"/>
      <c r="D25" s="26"/>
      <c r="E25" s="27"/>
    </row>
    <row r="26" spans="1:5" ht="15">
      <c r="A26" s="19" t="s">
        <v>9</v>
      </c>
      <c r="B26" s="28" t="s">
        <v>84</v>
      </c>
      <c r="C26" s="25"/>
      <c r="D26" s="26"/>
      <c r="E26" s="27"/>
    </row>
    <row r="27" spans="1:5" ht="15">
      <c r="A27" s="19"/>
      <c r="B27" s="24" t="s">
        <v>85</v>
      </c>
      <c r="C27" s="25"/>
      <c r="D27" s="26">
        <f>SUM(D24:D26)</f>
        <v>0</v>
      </c>
      <c r="E27" s="27">
        <f>SUM(E24:E26)</f>
        <v>0</v>
      </c>
    </row>
    <row r="28" spans="1:5" ht="15">
      <c r="A28" s="19" t="s">
        <v>67</v>
      </c>
      <c r="B28" s="40" t="s">
        <v>86</v>
      </c>
      <c r="C28" s="25"/>
      <c r="D28" s="26"/>
      <c r="E28" s="27"/>
    </row>
    <row r="29" spans="1:5" ht="15">
      <c r="A29" s="19" t="s">
        <v>51</v>
      </c>
      <c r="B29" s="40" t="s">
        <v>87</v>
      </c>
      <c r="C29" s="25"/>
      <c r="D29" s="26"/>
      <c r="E29" s="27"/>
    </row>
    <row r="30" spans="1:5" ht="15">
      <c r="A30" s="19" t="s">
        <v>53</v>
      </c>
      <c r="B30" s="40" t="s">
        <v>88</v>
      </c>
      <c r="C30" s="25"/>
      <c r="D30" s="26"/>
      <c r="E30" s="27"/>
    </row>
    <row r="31" spans="1:5" ht="15">
      <c r="A31" s="19"/>
      <c r="B31" s="24" t="s">
        <v>89</v>
      </c>
      <c r="C31" s="25"/>
      <c r="D31" s="30">
        <f>D23</f>
        <v>0</v>
      </c>
      <c r="E31" s="23">
        <f>E23</f>
        <v>0</v>
      </c>
    </row>
    <row r="32" spans="1:5" ht="15">
      <c r="A32" s="19"/>
      <c r="B32" s="24" t="s">
        <v>90</v>
      </c>
      <c r="C32" s="25"/>
      <c r="D32" s="30">
        <f>D31+D21</f>
        <v>0</v>
      </c>
      <c r="E32" s="23">
        <f>E31+E21</f>
        <v>0</v>
      </c>
    </row>
    <row r="33" spans="1:5" ht="15">
      <c r="A33" s="19"/>
      <c r="B33" s="24"/>
      <c r="C33" s="25"/>
      <c r="D33" s="26"/>
      <c r="E33" s="27"/>
    </row>
    <row r="34" spans="1:5" ht="15">
      <c r="A34" s="19" t="s">
        <v>91</v>
      </c>
      <c r="B34" s="24" t="s">
        <v>92</v>
      </c>
      <c r="C34" s="25"/>
      <c r="D34" s="30">
        <f>D45</f>
        <v>20028811.66</v>
      </c>
      <c r="E34" s="23">
        <f>E45</f>
        <v>0</v>
      </c>
    </row>
    <row r="35" spans="1:5" s="2" customFormat="1" ht="30">
      <c r="A35" s="19" t="s">
        <v>65</v>
      </c>
      <c r="B35" s="41" t="s">
        <v>93</v>
      </c>
      <c r="C35" s="25"/>
      <c r="D35" s="26"/>
      <c r="E35" s="27"/>
    </row>
    <row r="36" spans="1:5" s="2" customFormat="1" ht="30">
      <c r="A36" s="19" t="s">
        <v>67</v>
      </c>
      <c r="B36" s="41" t="s">
        <v>94</v>
      </c>
      <c r="C36" s="25"/>
      <c r="D36" s="26"/>
      <c r="E36" s="27"/>
    </row>
    <row r="37" spans="1:5" ht="15">
      <c r="A37" s="19" t="s">
        <v>51</v>
      </c>
      <c r="B37" s="24" t="s">
        <v>95</v>
      </c>
      <c r="C37" s="25"/>
      <c r="D37" s="26">
        <v>20000000</v>
      </c>
      <c r="E37" s="27"/>
    </row>
    <row r="38" spans="1:5" ht="15">
      <c r="A38" s="19" t="s">
        <v>53</v>
      </c>
      <c r="B38" s="24" t="s">
        <v>96</v>
      </c>
      <c r="C38" s="25"/>
      <c r="D38" s="26"/>
      <c r="E38" s="27"/>
    </row>
    <row r="39" spans="1:5" ht="15">
      <c r="A39" s="19" t="s">
        <v>58</v>
      </c>
      <c r="B39" s="24" t="s">
        <v>97</v>
      </c>
      <c r="C39" s="25"/>
      <c r="D39" s="26"/>
      <c r="E39" s="27"/>
    </row>
    <row r="40" spans="1:5" ht="15">
      <c r="A40" s="19" t="s">
        <v>98</v>
      </c>
      <c r="B40" s="24" t="s">
        <v>99</v>
      </c>
      <c r="C40" s="25"/>
      <c r="D40" s="26"/>
      <c r="E40" s="27"/>
    </row>
    <row r="41" spans="1:5" ht="15">
      <c r="A41" s="19" t="s">
        <v>34</v>
      </c>
      <c r="B41" s="24" t="s">
        <v>100</v>
      </c>
      <c r="C41" s="25"/>
      <c r="D41" s="26"/>
      <c r="E41" s="27"/>
    </row>
    <row r="42" spans="1:5" ht="15">
      <c r="A42" s="19" t="s">
        <v>101</v>
      </c>
      <c r="B42" s="24" t="s">
        <v>102</v>
      </c>
      <c r="C42" s="25"/>
      <c r="D42" s="26"/>
      <c r="E42" s="27"/>
    </row>
    <row r="43" spans="1:5" ht="15">
      <c r="A43" s="19" t="s">
        <v>103</v>
      </c>
      <c r="B43" s="24" t="s">
        <v>104</v>
      </c>
      <c r="C43" s="25"/>
      <c r="D43" s="26"/>
      <c r="E43" s="27"/>
    </row>
    <row r="44" spans="1:5" ht="15">
      <c r="A44" s="19" t="s">
        <v>105</v>
      </c>
      <c r="B44" s="24" t="s">
        <v>106</v>
      </c>
      <c r="C44" s="25"/>
      <c r="D44" s="26">
        <f>+PASH!D28</f>
        <v>28811.660000000033</v>
      </c>
      <c r="E44" s="27"/>
    </row>
    <row r="45" spans="1:5" ht="15">
      <c r="A45" s="19"/>
      <c r="B45" s="24" t="s">
        <v>107</v>
      </c>
      <c r="C45" s="25"/>
      <c r="D45" s="30">
        <f>SUM(D35:D44)</f>
        <v>20028811.66</v>
      </c>
      <c r="E45" s="23">
        <f>SUM(E35:E44)</f>
        <v>0</v>
      </c>
    </row>
    <row r="46" spans="1:5" ht="15">
      <c r="A46" s="19"/>
      <c r="B46" s="24"/>
      <c r="C46" s="25"/>
      <c r="D46" s="26"/>
      <c r="E46" s="27"/>
    </row>
    <row r="47" spans="1:5" ht="15.75" thickBot="1">
      <c r="A47" s="33"/>
      <c r="B47" s="34" t="s">
        <v>176</v>
      </c>
      <c r="C47" s="35"/>
      <c r="D47" s="36">
        <f>D45+D32</f>
        <v>20028811.66</v>
      </c>
      <c r="E47" s="37">
        <f>E45+E32</f>
        <v>0</v>
      </c>
    </row>
  </sheetData>
  <sheetProtection/>
  <mergeCells count="3">
    <mergeCell ref="A2:A3"/>
    <mergeCell ref="C2:C3"/>
    <mergeCell ref="A1:E1"/>
  </mergeCells>
  <printOptions/>
  <pageMargins left="0.17" right="0.45" top="0.25" bottom="0.24" header="0.17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25">
      <selection activeCell="F15" sqref="F15"/>
    </sheetView>
  </sheetViews>
  <sheetFormatPr defaultColWidth="9.140625" defaultRowHeight="12.75"/>
  <cols>
    <col min="1" max="1" width="13.8515625" style="1" bestFit="1" customWidth="1"/>
    <col min="2" max="2" width="47.57421875" style="1" customWidth="1"/>
    <col min="3" max="3" width="7.57421875" style="1" customWidth="1"/>
    <col min="4" max="4" width="16.57421875" style="1" bestFit="1" customWidth="1"/>
    <col min="5" max="5" width="13.8515625" style="1" bestFit="1" customWidth="1"/>
    <col min="6" max="16384" width="9.140625" style="1" customWidth="1"/>
  </cols>
  <sheetData>
    <row r="1" spans="1:5" ht="17.25">
      <c r="A1" s="9" t="s">
        <v>178</v>
      </c>
      <c r="B1" s="102" t="s">
        <v>197</v>
      </c>
      <c r="C1" s="102"/>
      <c r="D1" s="102"/>
      <c r="E1" s="102"/>
    </row>
    <row r="2" spans="1:5" ht="15">
      <c r="A2" s="103" t="s">
        <v>108</v>
      </c>
      <c r="B2" s="103"/>
      <c r="C2" s="103"/>
      <c r="D2" s="103"/>
      <c r="E2" s="103"/>
    </row>
    <row r="3" spans="1:5" ht="15">
      <c r="A3" s="103" t="s">
        <v>109</v>
      </c>
      <c r="B3" s="103"/>
      <c r="C3" s="103"/>
      <c r="D3" s="103"/>
      <c r="E3" s="103"/>
    </row>
    <row r="4" ht="15.75" thickBot="1">
      <c r="A4" s="4"/>
    </row>
    <row r="5" spans="1:5" ht="42" customHeight="1">
      <c r="A5" s="98" t="s">
        <v>110</v>
      </c>
      <c r="B5" s="100" t="s">
        <v>111</v>
      </c>
      <c r="C5" s="42" t="s">
        <v>112</v>
      </c>
      <c r="D5" s="42" t="s">
        <v>2</v>
      </c>
      <c r="E5" s="43" t="s">
        <v>2</v>
      </c>
    </row>
    <row r="6" spans="1:5" ht="30">
      <c r="A6" s="99"/>
      <c r="B6" s="101"/>
      <c r="C6" s="44" t="s">
        <v>113</v>
      </c>
      <c r="D6" s="44">
        <v>2010</v>
      </c>
      <c r="E6" s="45">
        <v>2009</v>
      </c>
    </row>
    <row r="7" spans="1:5" s="3" customFormat="1" ht="15">
      <c r="A7" s="46">
        <v>1</v>
      </c>
      <c r="B7" s="40" t="s">
        <v>114</v>
      </c>
      <c r="C7" s="40"/>
      <c r="D7" s="47">
        <v>0</v>
      </c>
      <c r="E7" s="48"/>
    </row>
    <row r="8" spans="1:5" s="3" customFormat="1" ht="15">
      <c r="A8" s="46">
        <v>2</v>
      </c>
      <c r="B8" s="40" t="s">
        <v>115</v>
      </c>
      <c r="C8" s="40"/>
      <c r="D8" s="49"/>
      <c r="E8" s="50"/>
    </row>
    <row r="9" spans="1:5" s="3" customFormat="1" ht="30">
      <c r="A9" s="46">
        <v>3</v>
      </c>
      <c r="B9" s="51" t="s">
        <v>116</v>
      </c>
      <c r="C9" s="40"/>
      <c r="D9" s="49"/>
      <c r="E9" s="50"/>
    </row>
    <row r="10" spans="1:5" s="3" customFormat="1" ht="15">
      <c r="A10" s="46">
        <v>4</v>
      </c>
      <c r="B10" s="40" t="s">
        <v>117</v>
      </c>
      <c r="C10" s="40"/>
      <c r="D10" s="49"/>
      <c r="E10" s="50"/>
    </row>
    <row r="11" spans="1:5" s="3" customFormat="1" ht="15">
      <c r="A11" s="46">
        <v>5</v>
      </c>
      <c r="B11" s="40" t="s">
        <v>118</v>
      </c>
      <c r="C11" s="40"/>
      <c r="D11" s="49">
        <f>D12+D13</f>
        <v>-469919.5</v>
      </c>
      <c r="E11" s="50"/>
    </row>
    <row r="12" spans="1:5" s="3" customFormat="1" ht="15">
      <c r="A12" s="46"/>
      <c r="B12" s="40" t="s">
        <v>119</v>
      </c>
      <c r="C12" s="40"/>
      <c r="D12" s="49">
        <v>-402673</v>
      </c>
      <c r="E12" s="52"/>
    </row>
    <row r="13" spans="1:5" s="3" customFormat="1" ht="15">
      <c r="A13" s="46"/>
      <c r="B13" s="40" t="s">
        <v>120</v>
      </c>
      <c r="C13" s="40"/>
      <c r="D13" s="49">
        <v>-67246.5</v>
      </c>
      <c r="E13" s="52"/>
    </row>
    <row r="14" spans="1:5" s="3" customFormat="1" ht="15">
      <c r="A14" s="46" t="s">
        <v>32</v>
      </c>
      <c r="B14" s="40" t="s">
        <v>121</v>
      </c>
      <c r="C14" s="40"/>
      <c r="D14" s="49"/>
      <c r="E14" s="50"/>
    </row>
    <row r="15" spans="1:5" s="3" customFormat="1" ht="15">
      <c r="A15" s="46" t="s">
        <v>122</v>
      </c>
      <c r="B15" s="40" t="s">
        <v>123</v>
      </c>
      <c r="C15" s="40"/>
      <c r="D15" s="49"/>
      <c r="E15" s="50"/>
    </row>
    <row r="16" spans="1:5" s="3" customFormat="1" ht="15">
      <c r="A16" s="46" t="s">
        <v>124</v>
      </c>
      <c r="B16" s="24" t="s">
        <v>125</v>
      </c>
      <c r="C16" s="40"/>
      <c r="D16" s="47">
        <f>+D10+D11+D14+D15</f>
        <v>-469919.5</v>
      </c>
      <c r="E16" s="48"/>
    </row>
    <row r="17" spans="1:5" s="3" customFormat="1" ht="30">
      <c r="A17" s="46" t="s">
        <v>126</v>
      </c>
      <c r="B17" s="41" t="s">
        <v>127</v>
      </c>
      <c r="C17" s="40"/>
      <c r="D17" s="49">
        <f>D7+D8+D16</f>
        <v>-469919.5</v>
      </c>
      <c r="E17" s="50"/>
    </row>
    <row r="18" spans="1:5" s="3" customFormat="1" ht="30">
      <c r="A18" s="46" t="s">
        <v>128</v>
      </c>
      <c r="B18" s="51" t="s">
        <v>129</v>
      </c>
      <c r="C18" s="40"/>
      <c r="D18" s="49"/>
      <c r="E18" s="50"/>
    </row>
    <row r="19" spans="1:5" s="3" customFormat="1" ht="15">
      <c r="A19" s="46" t="s">
        <v>130</v>
      </c>
      <c r="B19" s="40" t="s">
        <v>131</v>
      </c>
      <c r="C19" s="40"/>
      <c r="D19" s="49"/>
      <c r="E19" s="50"/>
    </row>
    <row r="20" spans="1:5" s="3" customFormat="1" ht="15">
      <c r="A20" s="46" t="s">
        <v>132</v>
      </c>
      <c r="B20" s="40" t="s">
        <v>133</v>
      </c>
      <c r="C20" s="40"/>
      <c r="D20" s="49">
        <f>SUM(D21:D24)</f>
        <v>501932.16000000003</v>
      </c>
      <c r="E20" s="50"/>
    </row>
    <row r="21" spans="1:5" s="3" customFormat="1" ht="30">
      <c r="A21" s="46" t="s">
        <v>134</v>
      </c>
      <c r="B21" s="51" t="s">
        <v>135</v>
      </c>
      <c r="C21" s="40"/>
      <c r="D21" s="49"/>
      <c r="E21" s="50"/>
    </row>
    <row r="22" spans="1:5" s="3" customFormat="1" ht="15">
      <c r="A22" s="46" t="s">
        <v>136</v>
      </c>
      <c r="B22" s="40" t="s">
        <v>137</v>
      </c>
      <c r="C22" s="40"/>
      <c r="D22" s="49">
        <f>317307.5</f>
        <v>317307.5</v>
      </c>
      <c r="E22" s="50"/>
    </row>
    <row r="23" spans="1:5" s="3" customFormat="1" ht="15">
      <c r="A23" s="46" t="s">
        <v>138</v>
      </c>
      <c r="B23" s="40" t="s">
        <v>139</v>
      </c>
      <c r="C23" s="40"/>
      <c r="D23" s="49">
        <v>-2400</v>
      </c>
      <c r="E23" s="50"/>
    </row>
    <row r="24" spans="1:5" s="3" customFormat="1" ht="15">
      <c r="A24" s="46" t="s">
        <v>140</v>
      </c>
      <c r="B24" s="40" t="s">
        <v>141</v>
      </c>
      <c r="C24" s="40"/>
      <c r="D24" s="49">
        <f>187024.66</f>
        <v>187024.66</v>
      </c>
      <c r="E24" s="50"/>
    </row>
    <row r="25" spans="1:5" s="3" customFormat="1" ht="30">
      <c r="A25" s="46" t="s">
        <v>142</v>
      </c>
      <c r="B25" s="41" t="s">
        <v>143</v>
      </c>
      <c r="C25" s="40"/>
      <c r="D25" s="49">
        <f>+D20+D19</f>
        <v>501932.16000000003</v>
      </c>
      <c r="E25" s="50"/>
    </row>
    <row r="26" spans="1:5" s="3" customFormat="1" ht="15">
      <c r="A26" s="46" t="s">
        <v>144</v>
      </c>
      <c r="B26" s="53" t="s">
        <v>145</v>
      </c>
      <c r="C26" s="40"/>
      <c r="D26" s="49">
        <f>+D17+D20</f>
        <v>32012.660000000033</v>
      </c>
      <c r="E26" s="50"/>
    </row>
    <row r="27" spans="1:5" s="3" customFormat="1" ht="15">
      <c r="A27" s="46" t="s">
        <v>146</v>
      </c>
      <c r="B27" s="40" t="s">
        <v>147</v>
      </c>
      <c r="C27" s="40"/>
      <c r="D27" s="49">
        <v>-3201</v>
      </c>
      <c r="E27" s="50"/>
    </row>
    <row r="28" spans="1:6" s="3" customFormat="1" ht="15.75" thickBot="1">
      <c r="A28" s="54" t="s">
        <v>148</v>
      </c>
      <c r="B28" s="56" t="s">
        <v>177</v>
      </c>
      <c r="C28" s="55"/>
      <c r="D28" s="57">
        <f>D26+D27</f>
        <v>28811.660000000033</v>
      </c>
      <c r="E28" s="58"/>
      <c r="F28" s="8"/>
    </row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</sheetData>
  <sheetProtection/>
  <mergeCells count="5">
    <mergeCell ref="A5:A6"/>
    <mergeCell ref="B5:B6"/>
    <mergeCell ref="B1:E1"/>
    <mergeCell ref="A2:E2"/>
    <mergeCell ref="A3:E3"/>
  </mergeCells>
  <printOptions/>
  <pageMargins left="0.44" right="0.4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53.140625" style="5" customWidth="1"/>
    <col min="2" max="2" width="24.00390625" style="5" bestFit="1" customWidth="1"/>
    <col min="3" max="3" width="24.57421875" style="5" customWidth="1"/>
    <col min="4" max="16384" width="9.140625" style="5" customWidth="1"/>
  </cols>
  <sheetData>
    <row r="2" ht="13.5" thickBot="1"/>
    <row r="3" spans="1:3" s="6" customFormat="1" ht="15.75">
      <c r="A3" s="59" t="s">
        <v>150</v>
      </c>
      <c r="B3" s="60" t="s">
        <v>151</v>
      </c>
      <c r="C3" s="61" t="s">
        <v>152</v>
      </c>
    </row>
    <row r="4" spans="1:3" s="6" customFormat="1" ht="15.75">
      <c r="A4" s="62" t="s">
        <v>200</v>
      </c>
      <c r="B4" s="63">
        <v>2010</v>
      </c>
      <c r="C4" s="64">
        <v>2009</v>
      </c>
    </row>
    <row r="5" spans="1:3" s="6" customFormat="1" ht="15.75">
      <c r="A5" s="62" t="s">
        <v>153</v>
      </c>
      <c r="B5" s="65">
        <f>SUM(B6:B11)</f>
        <v>-205012</v>
      </c>
      <c r="C5" s="66">
        <f>SUM(C6:C11)</f>
        <v>0</v>
      </c>
    </row>
    <row r="6" spans="1:3" s="6" customFormat="1" ht="15.75">
      <c r="A6" s="67" t="s">
        <v>154</v>
      </c>
      <c r="B6" s="68"/>
      <c r="C6" s="66"/>
    </row>
    <row r="7" spans="1:3" s="6" customFormat="1" ht="15.75">
      <c r="A7" s="67" t="s">
        <v>155</v>
      </c>
      <c r="B7" s="68">
        <v>-469920</v>
      </c>
      <c r="C7" s="66"/>
    </row>
    <row r="8" spans="1:3" s="6" customFormat="1" ht="15.75">
      <c r="A8" s="67" t="s">
        <v>156</v>
      </c>
      <c r="B8" s="68">
        <v>317308</v>
      </c>
      <c r="C8" s="66"/>
    </row>
    <row r="9" spans="1:3" s="6" customFormat="1" ht="15.75">
      <c r="A9" s="67" t="s">
        <v>157</v>
      </c>
      <c r="B9" s="68">
        <f>+PASH!D27</f>
        <v>-3201</v>
      </c>
      <c r="C9" s="66"/>
    </row>
    <row r="10" spans="1:3" s="6" customFormat="1" ht="15.75">
      <c r="A10" s="67" t="s">
        <v>158</v>
      </c>
      <c r="B10" s="68">
        <f>-aktivi!D12</f>
        <v>-46799</v>
      </c>
      <c r="C10" s="66"/>
    </row>
    <row r="11" spans="1:3" s="6" customFormat="1" ht="15.75">
      <c r="A11" s="69" t="s">
        <v>159</v>
      </c>
      <c r="B11" s="68">
        <v>-2400</v>
      </c>
      <c r="C11" s="66"/>
    </row>
    <row r="12" spans="1:3" s="6" customFormat="1" ht="15.75">
      <c r="A12" s="62"/>
      <c r="B12" s="68"/>
      <c r="C12" s="66"/>
    </row>
    <row r="13" spans="1:3" s="6" customFormat="1" ht="15.75">
      <c r="A13" s="62" t="s">
        <v>160</v>
      </c>
      <c r="B13" s="65">
        <f>SUM(B14:B19)</f>
        <v>-13812975.34</v>
      </c>
      <c r="C13" s="66">
        <f>SUM(C14:C19)</f>
        <v>0</v>
      </c>
    </row>
    <row r="14" spans="1:3" s="6" customFormat="1" ht="15.75">
      <c r="A14" s="67" t="s">
        <v>161</v>
      </c>
      <c r="B14" s="68"/>
      <c r="C14" s="66"/>
    </row>
    <row r="15" spans="1:3" s="6" customFormat="1" ht="15.75">
      <c r="A15" s="67" t="s">
        <v>162</v>
      </c>
      <c r="B15" s="68"/>
      <c r="C15" s="66"/>
    </row>
    <row r="16" spans="1:3" s="6" customFormat="1" ht="15.75">
      <c r="A16" s="67" t="s">
        <v>163</v>
      </c>
      <c r="B16" s="68"/>
      <c r="C16" s="66"/>
    </row>
    <row r="17" spans="1:3" s="6" customFormat="1" ht="15.75">
      <c r="A17" s="67" t="s">
        <v>164</v>
      </c>
      <c r="B17" s="68">
        <v>187024.66</v>
      </c>
      <c r="C17" s="66"/>
    </row>
    <row r="18" spans="1:3" s="6" customFormat="1" ht="15.75">
      <c r="A18" s="67" t="s">
        <v>165</v>
      </c>
      <c r="B18" s="68"/>
      <c r="C18" s="66"/>
    </row>
    <row r="19" spans="1:3" s="6" customFormat="1" ht="15.75">
      <c r="A19" s="69" t="s">
        <v>166</v>
      </c>
      <c r="B19" s="68">
        <v>-14000000</v>
      </c>
      <c r="C19" s="66"/>
    </row>
    <row r="20" spans="1:3" s="6" customFormat="1" ht="15.75">
      <c r="A20" s="69"/>
      <c r="B20" s="68"/>
      <c r="C20" s="66"/>
    </row>
    <row r="21" spans="1:3" s="6" customFormat="1" ht="15.75">
      <c r="A21" s="62" t="s">
        <v>167</v>
      </c>
      <c r="B21" s="65">
        <f>SUM(B22:B26)</f>
        <v>14050000</v>
      </c>
      <c r="C21" s="66">
        <f>SUM(C22:C26)</f>
        <v>0</v>
      </c>
    </row>
    <row r="22" spans="1:3" s="6" customFormat="1" ht="15.75">
      <c r="A22" s="67" t="s">
        <v>168</v>
      </c>
      <c r="B22" s="68">
        <v>14950000</v>
      </c>
      <c r="C22" s="66"/>
    </row>
    <row r="23" spans="1:3" s="6" customFormat="1" ht="15.75">
      <c r="A23" s="67" t="s">
        <v>169</v>
      </c>
      <c r="B23" s="68">
        <v>-900000</v>
      </c>
      <c r="C23" s="66"/>
    </row>
    <row r="24" spans="1:3" s="6" customFormat="1" ht="15.75">
      <c r="A24" s="67" t="s">
        <v>170</v>
      </c>
      <c r="B24" s="68"/>
      <c r="C24" s="66"/>
    </row>
    <row r="25" spans="1:3" s="6" customFormat="1" ht="15.75">
      <c r="A25" s="67" t="s">
        <v>171</v>
      </c>
      <c r="B25" s="68"/>
      <c r="C25" s="66"/>
    </row>
    <row r="26" spans="1:3" s="6" customFormat="1" ht="15.75">
      <c r="A26" s="69" t="s">
        <v>172</v>
      </c>
      <c r="B26" s="68"/>
      <c r="C26" s="66"/>
    </row>
    <row r="27" spans="1:3" s="6" customFormat="1" ht="15.75">
      <c r="A27" s="69"/>
      <c r="B27" s="68"/>
      <c r="C27" s="66"/>
    </row>
    <row r="28" spans="1:3" s="6" customFormat="1" ht="15.75">
      <c r="A28" s="62" t="s">
        <v>173</v>
      </c>
      <c r="B28" s="65">
        <f>B21+B13+B5</f>
        <v>32012.66000000015</v>
      </c>
      <c r="C28" s="66">
        <f>C21+C13+C5</f>
        <v>0</v>
      </c>
    </row>
    <row r="29" spans="1:3" s="6" customFormat="1" ht="15.75">
      <c r="A29" s="62" t="s">
        <v>174</v>
      </c>
      <c r="B29" s="68"/>
      <c r="C29" s="66"/>
    </row>
    <row r="30" spans="1:3" s="6" customFormat="1" ht="16.5" thickBot="1">
      <c r="A30" s="70" t="s">
        <v>175</v>
      </c>
      <c r="B30" s="71">
        <f>B29+B28</f>
        <v>32012.66000000015</v>
      </c>
      <c r="C30" s="72">
        <f>C29+C28</f>
        <v>0</v>
      </c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</sheetData>
  <sheetProtection/>
  <printOptions/>
  <pageMargins left="0.17" right="0.17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7.7109375" style="7" customWidth="1"/>
    <col min="2" max="2" width="31.57421875" style="7" customWidth="1"/>
    <col min="3" max="3" width="17.8515625" style="7" customWidth="1"/>
    <col min="4" max="4" width="13.00390625" style="7" customWidth="1"/>
    <col min="5" max="5" width="15.00390625" style="7" customWidth="1"/>
    <col min="6" max="7" width="18.421875" style="7" customWidth="1"/>
    <col min="8" max="8" width="13.57421875" style="7" bestFit="1" customWidth="1"/>
    <col min="9" max="16384" width="9.140625" style="7" customWidth="1"/>
  </cols>
  <sheetData>
    <row r="1" spans="1:8" ht="21.75" customHeight="1">
      <c r="A1"/>
      <c r="B1"/>
      <c r="C1"/>
      <c r="D1"/>
      <c r="E1"/>
      <c r="F1"/>
      <c r="G1"/>
      <c r="H1"/>
    </row>
    <row r="2" spans="1:8" ht="14.25">
      <c r="A2" s="10" t="s">
        <v>194</v>
      </c>
      <c r="B2"/>
      <c r="C2"/>
      <c r="D2"/>
      <c r="E2"/>
      <c r="F2"/>
      <c r="G2"/>
      <c r="H2"/>
    </row>
    <row r="3" spans="1:8" ht="35.25" customHeight="1">
      <c r="A3" s="10" t="s">
        <v>195</v>
      </c>
      <c r="B3" s="15" t="s">
        <v>196</v>
      </c>
      <c r="C3"/>
      <c r="D3"/>
      <c r="E3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15.75">
      <c r="A5" s="104" t="s">
        <v>179</v>
      </c>
      <c r="B5" s="104"/>
      <c r="C5" s="104"/>
      <c r="D5" s="104"/>
      <c r="E5" s="104"/>
      <c r="F5" s="104"/>
      <c r="G5" s="104"/>
      <c r="H5" s="104"/>
    </row>
    <row r="6" spans="1:8" ht="15">
      <c r="A6"/>
      <c r="B6" s="11"/>
      <c r="C6" s="12" t="s">
        <v>201</v>
      </c>
      <c r="D6" s="12"/>
      <c r="E6" s="12"/>
      <c r="F6"/>
      <c r="G6" s="13"/>
      <c r="H6"/>
    </row>
    <row r="7" spans="1:8" ht="15" thickBot="1">
      <c r="A7"/>
      <c r="B7" s="11"/>
      <c r="C7"/>
      <c r="D7"/>
      <c r="E7"/>
      <c r="F7"/>
      <c r="G7" s="13"/>
      <c r="H7"/>
    </row>
    <row r="8" spans="1:8" s="14" customFormat="1" ht="12.75">
      <c r="A8" s="73"/>
      <c r="B8" s="74"/>
      <c r="C8" s="74" t="s">
        <v>95</v>
      </c>
      <c r="D8" s="74" t="s">
        <v>180</v>
      </c>
      <c r="E8" s="75" t="s">
        <v>181</v>
      </c>
      <c r="F8" s="75" t="s">
        <v>182</v>
      </c>
      <c r="G8" s="74" t="s">
        <v>183</v>
      </c>
      <c r="H8" s="76" t="s">
        <v>184</v>
      </c>
    </row>
    <row r="9" spans="1:8" ht="16.5" customHeight="1">
      <c r="A9" s="77" t="s">
        <v>3</v>
      </c>
      <c r="B9" s="78" t="s">
        <v>192</v>
      </c>
      <c r="C9" s="79"/>
      <c r="D9" s="79"/>
      <c r="E9" s="79"/>
      <c r="F9" s="79"/>
      <c r="G9" s="79"/>
      <c r="H9" s="80">
        <f aca="true" t="shared" si="0" ref="H9:H15">+C9+D9+E9+F9+G9</f>
        <v>0</v>
      </c>
    </row>
    <row r="10" spans="1:8" ht="15" customHeight="1">
      <c r="A10" s="81" t="s">
        <v>185</v>
      </c>
      <c r="B10" s="82" t="s">
        <v>186</v>
      </c>
      <c r="C10" s="83"/>
      <c r="D10" s="83"/>
      <c r="E10" s="83"/>
      <c r="F10" s="83"/>
      <c r="G10" s="83"/>
      <c r="H10" s="84">
        <f t="shared" si="0"/>
        <v>0</v>
      </c>
    </row>
    <row r="11" spans="1:8" ht="17.25" customHeight="1">
      <c r="A11" s="77" t="s">
        <v>187</v>
      </c>
      <c r="B11" s="78" t="s">
        <v>149</v>
      </c>
      <c r="C11" s="83"/>
      <c r="D11" s="83"/>
      <c r="E11" s="83"/>
      <c r="F11" s="83"/>
      <c r="G11" s="83"/>
      <c r="H11" s="84">
        <f t="shared" si="0"/>
        <v>0</v>
      </c>
    </row>
    <row r="12" spans="1:8" ht="20.25" customHeight="1">
      <c r="A12" s="81">
        <v>1</v>
      </c>
      <c r="B12" s="82" t="s">
        <v>188</v>
      </c>
      <c r="C12" s="83"/>
      <c r="D12" s="83"/>
      <c r="E12" s="83"/>
      <c r="F12" s="83"/>
      <c r="G12" s="83">
        <f>+PASH!D28</f>
        <v>28811.660000000033</v>
      </c>
      <c r="H12" s="84">
        <f t="shared" si="0"/>
        <v>28811.660000000033</v>
      </c>
    </row>
    <row r="13" spans="1:8" ht="17.25" customHeight="1">
      <c r="A13" s="81">
        <v>2</v>
      </c>
      <c r="B13" s="82" t="s">
        <v>189</v>
      </c>
      <c r="C13" s="83"/>
      <c r="D13" s="83"/>
      <c r="E13" s="83"/>
      <c r="F13" s="83"/>
      <c r="G13" s="83"/>
      <c r="H13" s="84">
        <f t="shared" si="0"/>
        <v>0</v>
      </c>
    </row>
    <row r="14" spans="1:8" ht="18" customHeight="1">
      <c r="A14" s="81">
        <v>3</v>
      </c>
      <c r="B14" s="82" t="s">
        <v>190</v>
      </c>
      <c r="C14" s="83"/>
      <c r="D14" s="83"/>
      <c r="E14" s="83"/>
      <c r="F14" s="83"/>
      <c r="G14" s="83"/>
      <c r="H14" s="84">
        <f t="shared" si="0"/>
        <v>0</v>
      </c>
    </row>
    <row r="15" spans="1:8" ht="18" customHeight="1">
      <c r="A15" s="81">
        <v>4</v>
      </c>
      <c r="B15" s="82" t="s">
        <v>191</v>
      </c>
      <c r="C15" s="83"/>
      <c r="D15" s="83"/>
      <c r="E15" s="83"/>
      <c r="F15" s="83"/>
      <c r="G15" s="83"/>
      <c r="H15" s="84">
        <f t="shared" si="0"/>
        <v>0</v>
      </c>
    </row>
    <row r="16" spans="1:8" ht="18.75" customHeight="1" thickBot="1">
      <c r="A16" s="85" t="s">
        <v>37</v>
      </c>
      <c r="B16" s="86" t="s">
        <v>193</v>
      </c>
      <c r="C16" s="87">
        <v>20000000</v>
      </c>
      <c r="D16" s="88">
        <f>+SUM(D9:D15)</f>
        <v>0</v>
      </c>
      <c r="E16" s="88">
        <f>+SUM(E9:E15)</f>
        <v>0</v>
      </c>
      <c r="F16" s="88">
        <f>+SUM(F9:F15)</f>
        <v>0</v>
      </c>
      <c r="G16" s="105">
        <f>+SUM(G9:G15)</f>
        <v>28811.660000000033</v>
      </c>
      <c r="H16" s="89">
        <f>+C16+D16+E16+F16+G16</f>
        <v>20028811.66</v>
      </c>
    </row>
  </sheetData>
  <sheetProtection/>
  <mergeCells count="1">
    <mergeCell ref="A5:H5"/>
  </mergeCells>
  <printOptions/>
  <pageMargins left="0.17" right="0.1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Personal</cp:lastModifiedBy>
  <cp:lastPrinted>2011-03-24T14:46:50Z</cp:lastPrinted>
  <dcterms:created xsi:type="dcterms:W3CDTF">2009-03-11T13:49:04Z</dcterms:created>
  <dcterms:modified xsi:type="dcterms:W3CDTF">2011-03-25T08:31:30Z</dcterms:modified>
  <cp:category/>
  <cp:version/>
  <cp:contentType/>
  <cp:contentStatus/>
</cp:coreProperties>
</file>