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3995" windowHeight="8445" tabRatio="987" activeTab="3"/>
  </bookViews>
  <sheets>
    <sheet name="KAPAKU" sheetId="1" r:id="rId1"/>
    <sheet name="AKTIV +PASIV" sheetId="2" r:id="rId2"/>
    <sheet name="TE ARDH+SHPEN+ANALIZA" sheetId="3" r:id="rId3"/>
    <sheet name="CASH FLOW" sheetId="4" r:id="rId4"/>
    <sheet name="LEVIZJ.KAPITALIT" sheetId="5" r:id="rId5"/>
  </sheets>
  <definedNames/>
  <calcPr fullCalcOnLoad="1"/>
</workbook>
</file>

<file path=xl/sharedStrings.xml><?xml version="1.0" encoding="utf-8"?>
<sst xmlns="http://schemas.openxmlformats.org/spreadsheetml/2006/main" count="263" uniqueCount="222">
  <si>
    <t>Nr</t>
  </si>
  <si>
    <t>BILANCI  SIPAS  FORMATIT</t>
  </si>
  <si>
    <t>Viti  Raportues</t>
  </si>
  <si>
    <t>Viti Paraardhës</t>
  </si>
  <si>
    <t>Aktivet</t>
  </si>
  <si>
    <t>Aktivet afatshkurtra</t>
  </si>
  <si>
    <t>I</t>
  </si>
  <si>
    <t>Aktive monetare</t>
  </si>
  <si>
    <t>Derivatë dhe aktive të mbajtura për tregtim</t>
  </si>
  <si>
    <t>i</t>
  </si>
  <si>
    <t>Derivatët</t>
  </si>
  <si>
    <t>ii</t>
  </si>
  <si>
    <t>Aktivet e mbajtura për tregëtim</t>
  </si>
  <si>
    <t>Aktive të tjera financiare afatshkurtëra</t>
  </si>
  <si>
    <t>Llogari/kërkesa të arkëtueshme</t>
  </si>
  <si>
    <t>Llogari/kërkesa të tjera të arkëtueshme</t>
  </si>
  <si>
    <t>iii</t>
  </si>
  <si>
    <t>Instrumente të tjera borxhi</t>
  </si>
  <si>
    <t>iv</t>
  </si>
  <si>
    <t>Investime të tjera financiare</t>
  </si>
  <si>
    <t>Inventari</t>
  </si>
  <si>
    <t>Lëndët e para</t>
  </si>
  <si>
    <t>Prodhim në proces</t>
  </si>
  <si>
    <t>Produkte të gatshme</t>
  </si>
  <si>
    <t>Mallra për rishitje</t>
  </si>
  <si>
    <t>v</t>
  </si>
  <si>
    <t>Parapagesat për furnizime</t>
  </si>
  <si>
    <t>Aktive biologjike afatshkurtra</t>
  </si>
  <si>
    <t>Aktive  afatshkurtëra të mbajtura për shitje</t>
  </si>
  <si>
    <t>Parapagimet dhe shpenzimet e shtyra</t>
  </si>
  <si>
    <t>Aktivet afatgjata</t>
  </si>
  <si>
    <t>II</t>
  </si>
  <si>
    <t>Investimet financiare afatgjata</t>
  </si>
  <si>
    <t>Pjesëmarrje të tjera në njësi të kontrolluara (vetëm në P.F)</t>
  </si>
  <si>
    <t>Aksione dhe investime të tjera në pjesëmarrje</t>
  </si>
  <si>
    <t>Aksione dhe letra të tjera me vlerë</t>
  </si>
  <si>
    <t>Llogari/ Kërkesa të arkëtueshme afatgjata</t>
  </si>
  <si>
    <t>Aktive afatgjata materiale</t>
  </si>
  <si>
    <t>Toka</t>
  </si>
  <si>
    <t>Ndërtesa</t>
  </si>
  <si>
    <t>Makineri dhe paisje</t>
  </si>
  <si>
    <t>Aktive të tjera afatgjata materiale (me vlerë kontabël)</t>
  </si>
  <si>
    <t>Aktivet biologjike afatgjata</t>
  </si>
  <si>
    <t>Aktivet  afatgjata jomateriale</t>
  </si>
  <si>
    <t>Emri i mirë</t>
  </si>
  <si>
    <t>Shpenzimet e zhvillimit</t>
  </si>
  <si>
    <t>Aktive të tjera afatgjata jo materiale</t>
  </si>
  <si>
    <t>Kapitali aksioner i papaguar</t>
  </si>
  <si>
    <t>Aktive të tjera afatgjata</t>
  </si>
  <si>
    <t>TOTALI I AKTIVIT</t>
  </si>
  <si>
    <t>Detyrimet dhe Kapitali</t>
  </si>
  <si>
    <t>Detyrimet afatshkurtëra</t>
  </si>
  <si>
    <t>Huamarrjet</t>
  </si>
  <si>
    <t>Huatë dhe obligacionet afatshkurtëra</t>
  </si>
  <si>
    <t>Kthimet/ripagesat e huave afatgjata</t>
  </si>
  <si>
    <t>Bono të konvertueshme</t>
  </si>
  <si>
    <t>Huatë dhe parapagimet</t>
  </si>
  <si>
    <t>Të pagueshme ndaj furnitorëve</t>
  </si>
  <si>
    <t>Të pagueshme ndaj punonjësve</t>
  </si>
  <si>
    <t xml:space="preserve">Detyrime tatimore </t>
  </si>
  <si>
    <t>Hua të tjera</t>
  </si>
  <si>
    <t>Parapagimet e arkëtuara</t>
  </si>
  <si>
    <t>Grantet dhe të ardhurat e shtyra</t>
  </si>
  <si>
    <t>Provizionet afatshkurtra</t>
  </si>
  <si>
    <t>Detyrimet  afatgjata</t>
  </si>
  <si>
    <t>Huatë afatgjata</t>
  </si>
  <si>
    <t>Hua, bono dhe detyrime nga qeraja financiare</t>
  </si>
  <si>
    <t>Bonot e konvertueshme</t>
  </si>
  <si>
    <t>Huamarrje të tjera afatgjata</t>
  </si>
  <si>
    <t>Provizione afatgjata</t>
  </si>
  <si>
    <t>III</t>
  </si>
  <si>
    <t>Kapitali</t>
  </si>
  <si>
    <t>Aksionet e pakicës</t>
  </si>
  <si>
    <t>Kapitai që i përket aksionerëve të shoqërisë mëmë</t>
  </si>
  <si>
    <t>Kapitali  aksioner</t>
  </si>
  <si>
    <t>Primi i aksionit</t>
  </si>
  <si>
    <t>Njësitë ose aksionet e thesarit (negative)</t>
  </si>
  <si>
    <t>Rezerva statutore</t>
  </si>
  <si>
    <t>Rezerva  ligjore</t>
  </si>
  <si>
    <t>Rezerva të tjera</t>
  </si>
  <si>
    <t>Fitimet e pashpërndara</t>
  </si>
  <si>
    <t>Fitimi (Humbja) e vitit financiar</t>
  </si>
  <si>
    <t>TOTALI I PASIVIT</t>
  </si>
  <si>
    <t>Jashtë Bilancit</t>
  </si>
  <si>
    <t>LLOGARI JASHTË BILANCIT</t>
  </si>
  <si>
    <t>c</t>
  </si>
  <si>
    <t>Te tjera llogari jashtë bilancit</t>
  </si>
  <si>
    <t>TOTALI I DETYRIMEVE DHE KAPITALIT</t>
  </si>
  <si>
    <t>Diferenca (Aktive - Pasive)</t>
  </si>
  <si>
    <t xml:space="preserve">                                                                                                                    PASQYRA E TË ARDHURAVE DHE E SHPENZIMEVE</t>
  </si>
  <si>
    <t xml:space="preserve">                                                                                                                      (Bazuar në Klasifikimin e Shpenzimeve sipas Natyrës)</t>
  </si>
  <si>
    <t>Përshkrimi i Elementëve</t>
  </si>
  <si>
    <t>Referencat Nr.Llog.</t>
  </si>
  <si>
    <t>Viti Raportues</t>
  </si>
  <si>
    <t>Viti  Paraardhës</t>
  </si>
  <si>
    <t>Shitjet neto</t>
  </si>
  <si>
    <t>Të ardhura të tjera nga veprimtaritë e shfrytëzimit</t>
  </si>
  <si>
    <t>702 - 704X, 706 - 708X</t>
  </si>
  <si>
    <t>Ndryshimet në inventarin e produkteve të gatshme dhe prodhimit në proces</t>
  </si>
  <si>
    <t>Materialet e konsumuara</t>
  </si>
  <si>
    <t>601 - 608X</t>
  </si>
  <si>
    <t>Kosto e punës</t>
  </si>
  <si>
    <t>641 - 648</t>
  </si>
  <si>
    <t>Amortizimet dhe zhvlerësimet</t>
  </si>
  <si>
    <t>68X</t>
  </si>
  <si>
    <t>Shpenzime të tjera</t>
  </si>
  <si>
    <t>61 - 63</t>
  </si>
  <si>
    <t>Totali i Shpenzimeve (Shuma 4 - 7)</t>
  </si>
  <si>
    <t>Fitimi apo humbja nga veprimtaria kryesore(1+2+/-3-8)</t>
  </si>
  <si>
    <t>Të ardhurat dhe shpenzimet financiare nga njësitë e kontrolluara</t>
  </si>
  <si>
    <t>Të ardhurat dhe shpenzimet financiare nga pjesëmarrjet</t>
  </si>
  <si>
    <t xml:space="preserve">Të ardhurat dhe shpenzimet financiare </t>
  </si>
  <si>
    <t>Të ardhurat dhe shpenzimet financiare nga investime të tjera financiare afatgjata</t>
  </si>
  <si>
    <t>763, 764, 765, 664, 665</t>
  </si>
  <si>
    <t>Të ardhurat dhe shpenzimet nga interesat</t>
  </si>
  <si>
    <t>767, 667</t>
  </si>
  <si>
    <t>Fitimet (humbjet) nga kursi I këmbimit</t>
  </si>
  <si>
    <t>Të ardhura dhe shpenzime të tjera financiare</t>
  </si>
  <si>
    <t>768, 668</t>
  </si>
  <si>
    <t>Totali i të Ardhurave dhe shpenzimeve financiare(10+11+12.1+12.2+12.3+12.4)</t>
  </si>
  <si>
    <t>Fitimi (humbja) para tatimit (9+/-13)</t>
  </si>
  <si>
    <t>Shpenzimet e tatimit mbi fitimin</t>
  </si>
  <si>
    <t>Fitimi (humbja) neto e Vitit Financiar (14-15)</t>
  </si>
  <si>
    <t>Elementët e pasqyrave të konsoliduara</t>
  </si>
  <si>
    <t xml:space="preserve">PASQYRAT  FINANCIARE </t>
  </si>
  <si>
    <t xml:space="preserve">(Mbeshtetur ne Ligjin nr. 9228, datë 29.04.2004 "Për Kontabilitetin dhe </t>
  </si>
  <si>
    <t xml:space="preserve">     Pasqyrat Financiare" të ndryshuar, dhe Standartet Kombëtare të Kontabilitetit </t>
  </si>
  <si>
    <t xml:space="preserve">Të dhëna indentifikuese </t>
  </si>
  <si>
    <t>Të dhëna të tjera</t>
  </si>
  <si>
    <t xml:space="preserve">Emri </t>
  </si>
  <si>
    <t>SAT FARM</t>
  </si>
  <si>
    <t>Individuale</t>
  </si>
  <si>
    <t>Pasqyra Financiare</t>
  </si>
  <si>
    <t>NIPT</t>
  </si>
  <si>
    <t>K42212005J</t>
  </si>
  <si>
    <t>Të Konsoliduara</t>
  </si>
  <si>
    <t>Adresa</t>
  </si>
  <si>
    <t>Rr ``Zenel Baboçi``</t>
  </si>
  <si>
    <t>Monedha</t>
  </si>
  <si>
    <t>LEKE</t>
  </si>
  <si>
    <t xml:space="preserve">       Pall. Ferrari TIRANE</t>
  </si>
  <si>
    <t>Data e krijimit</t>
  </si>
  <si>
    <t>11.10.2004</t>
  </si>
  <si>
    <t>Rrumbullakimi</t>
  </si>
  <si>
    <t>Nr. RegjTregt</t>
  </si>
  <si>
    <t xml:space="preserve">Periudha Kontabel </t>
  </si>
  <si>
    <t xml:space="preserve">Fusha e veprimtarisë </t>
  </si>
  <si>
    <t>DEPO FARMACEUTIKE</t>
  </si>
  <si>
    <t>Pasqyra e Fluksit monetar - Metoda Direkte</t>
  </si>
  <si>
    <t>Fluksi Monetar nga veprimtaritë e Shfrytëzimit</t>
  </si>
  <si>
    <t>Mjetet monetare (MM) të arkëtuara nga klientët</t>
  </si>
  <si>
    <t>Mjete monetare (MM) të paguara ndaj furnitorëve dhe punonjësve</t>
  </si>
  <si>
    <t>Mjete monetare (MM) të ardhura nga veprimtaritë</t>
  </si>
  <si>
    <t>Interesi I paguar</t>
  </si>
  <si>
    <t>Tatimi mbi fitimin I paguar</t>
  </si>
  <si>
    <t>Mjete Monetare (MM)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</si>
  <si>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</si>
  <si>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</si>
  <si>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</si>
  <si>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ardhuarat nga shitja e pajisjeve</t>
  </si>
  <si>
    <t>Interesi I Arkëtuar</t>
  </si>
  <si>
    <t>Dividentët e arkëtuar</t>
  </si>
  <si>
    <t>Mjetet monetare (MM) neto të përdorura nga veprimtaritë investuese</t>
  </si>
  <si>
    <t>Fluksi monetar nga Aktivitetet Financiare</t>
  </si>
  <si>
    <t>Të ardhura nag emetimi I kapitali aksioner</t>
  </si>
  <si>
    <t>Të ardhura nga huamarrje afatgjata</t>
  </si>
  <si>
    <t>Pagesat e detyrimeve të qirasë financiare</t>
  </si>
  <si>
    <t>Dividentë të paguar</t>
  </si>
  <si>
    <t>Mjetet monetare (MM) neto të përdorura nga veprimtaritë financiare</t>
  </si>
  <si>
    <t>Rritja/rënia neto e mjeteve monetare</t>
  </si>
  <si>
    <t>Mjetet monetare në fillim të periudhës kontabël</t>
  </si>
  <si>
    <t>Mjetet monetare në fund të periudhës kontabël</t>
  </si>
  <si>
    <t>Kapitali Aksioner që i përket aksionerëve të shoqërisë mëmë</t>
  </si>
  <si>
    <t xml:space="preserve">Primi i </t>
  </si>
  <si>
    <t xml:space="preserve">Aksionet e </t>
  </si>
  <si>
    <t xml:space="preserve">Rezerva </t>
  </si>
  <si>
    <t xml:space="preserve">Rezerva të </t>
  </si>
  <si>
    <t xml:space="preserve">Fitimi i </t>
  </si>
  <si>
    <t>Totali</t>
  </si>
  <si>
    <t>Zoterimet e</t>
  </si>
  <si>
    <t>Aksioner</t>
  </si>
  <si>
    <t>Aksionit</t>
  </si>
  <si>
    <t>Thesarir</t>
  </si>
  <si>
    <t>Statusore dhe</t>
  </si>
  <si>
    <t xml:space="preserve">Konvertimit të </t>
  </si>
  <si>
    <t>pashper</t>
  </si>
  <si>
    <t xml:space="preserve"> Aksionereve </t>
  </si>
  <si>
    <t>Ligjore</t>
  </si>
  <si>
    <t xml:space="preserve">Monedhave të </t>
  </si>
  <si>
    <t>ndare</t>
  </si>
  <si>
    <t>të Pakicës</t>
  </si>
  <si>
    <t>Huaja</t>
  </si>
  <si>
    <t>Efekti i ndryshimeve në politikat Kontabël</t>
  </si>
  <si>
    <t>Pozicioni i rregulluar</t>
  </si>
  <si>
    <t xml:space="preserve">Efektet e ndryshimit të kurseve të këmbimit </t>
  </si>
  <si>
    <t>gjatë konsolidimit</t>
  </si>
  <si>
    <t>Totali i të ardhurave apo i shpenzimeve, që nuk</t>
  </si>
  <si>
    <t>janë njohur në pasqyrën e të Ardhurave dhe Shpenzimeve</t>
  </si>
  <si>
    <t>Fitimi neto i Vitit  Financiar</t>
  </si>
  <si>
    <t>Dividentët e paguar</t>
  </si>
  <si>
    <t>Transferime në rezervën e detyrueshme statutore</t>
  </si>
  <si>
    <t>Emetim i Kapitali Aksioner</t>
  </si>
  <si>
    <t>HARTUESI</t>
  </si>
  <si>
    <t>ADMINISTRATORI</t>
  </si>
  <si>
    <t>Kontabel  MIRATUAR</t>
  </si>
  <si>
    <t>Milo  RIZO</t>
  </si>
  <si>
    <t>Luiza  TAHIRI</t>
  </si>
  <si>
    <t>SAT FARM 2011</t>
  </si>
  <si>
    <t>Pozicioni më 31 Dhjetor 2012</t>
  </si>
  <si>
    <t>paguar t fitimi</t>
  </si>
  <si>
    <r>
      <t xml:space="preserve">Nga </t>
    </r>
    <r>
      <rPr>
        <b/>
        <i/>
        <sz val="14"/>
        <rFont val="Garamond"/>
        <family val="1"/>
      </rPr>
      <t>01.01.2013</t>
    </r>
    <r>
      <rPr>
        <sz val="12"/>
        <rFont val="Garamond"/>
        <family val="1"/>
      </rPr>
      <t xml:space="preserve"> Deri</t>
    </r>
    <r>
      <rPr>
        <b/>
        <i/>
        <sz val="14"/>
        <rFont val="Garamond"/>
        <family val="1"/>
      </rPr>
      <t xml:space="preserve"> 30.09.2013</t>
    </r>
  </si>
  <si>
    <r>
      <t xml:space="preserve">Data e plotësimit të PF </t>
    </r>
    <r>
      <rPr>
        <b/>
        <i/>
        <sz val="14"/>
        <rFont val="Garamond"/>
        <family val="1"/>
      </rPr>
      <t>20.02.2014</t>
    </r>
  </si>
  <si>
    <t>TATIM PER KONTROLLIN</t>
  </si>
  <si>
    <t xml:space="preserve">SAT  FARM  2013  </t>
  </si>
  <si>
    <t>SAT FARM                 BILANCI VITIT 2013</t>
  </si>
  <si>
    <t>SAT  FARM  2013</t>
  </si>
  <si>
    <t>TEP.TVSH</t>
  </si>
  <si>
    <t>TEPRIC TATIM FITIMI</t>
  </si>
  <si>
    <t>(te saktesohet)</t>
  </si>
  <si>
    <r>
      <t xml:space="preserve">SAT FARM    </t>
    </r>
    <r>
      <rPr>
        <b/>
        <sz val="12"/>
        <rFont val="Garamond"/>
        <family val="1"/>
      </rPr>
      <t>2013</t>
    </r>
  </si>
  <si>
    <r>
      <t xml:space="preserve">SAT FARM  </t>
    </r>
    <r>
      <rPr>
        <b/>
        <sz val="10"/>
        <rFont val="Times New Roman"/>
        <family val="1"/>
      </rPr>
      <t xml:space="preserve"> 2013</t>
    </r>
  </si>
  <si>
    <t>Pozicioni më 31 Dhjetor 2013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</si>
</sst>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mmm\-yyyy"/>
    <numFmt numFmtId="175" formatCode="_-* #,##0.00_L_e_k_-;\-* #,##0.00_L_e_k_-;_-* &quot;-&quot;??_L_e_k_-;_-@_-"/>
  </numFmts>
  <fonts count="64">
    <font>
      <sz val="10"/>
      <name val="Arial"/>
      <family val="0"/>
    </font>
    <font>
      <sz val="10"/>
      <name val="Century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Century"/>
      <family val="1"/>
    </font>
    <font>
      <sz val="8"/>
      <name val="Arial"/>
      <family val="2"/>
    </font>
    <font>
      <b/>
      <sz val="10"/>
      <name val="Century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Garamond"/>
      <family val="1"/>
    </font>
    <font>
      <sz val="20"/>
      <name val="Garamond"/>
      <family val="1"/>
    </font>
    <font>
      <b/>
      <sz val="20"/>
      <name val="Garamond"/>
      <family val="1"/>
    </font>
    <font>
      <b/>
      <sz val="12"/>
      <name val="Garamond"/>
      <family val="1"/>
    </font>
    <font>
      <b/>
      <i/>
      <sz val="14"/>
      <name val="Garamond"/>
      <family val="1"/>
    </font>
    <font>
      <b/>
      <i/>
      <sz val="12"/>
      <name val="Garamond"/>
      <family val="1"/>
    </font>
    <font>
      <b/>
      <sz val="14"/>
      <name val="Garamond"/>
      <family val="1"/>
    </font>
    <font>
      <sz val="11"/>
      <name val="Century"/>
      <family val="1"/>
    </font>
    <font>
      <b/>
      <i/>
      <u val="single"/>
      <sz val="10"/>
      <name val="Century"/>
      <family val="1"/>
    </font>
    <font>
      <b/>
      <sz val="12"/>
      <name val="Century"/>
      <family val="1"/>
    </font>
    <font>
      <b/>
      <sz val="11"/>
      <name val="Century"/>
      <family val="1"/>
    </font>
    <font>
      <b/>
      <sz val="11"/>
      <name val="Garamond"/>
      <family val="1"/>
    </font>
    <font>
      <sz val="11"/>
      <name val="Garamond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43" fontId="3" fillId="33" borderId="14" xfId="42" applyFont="1" applyFill="1" applyBorder="1" applyAlignment="1">
      <alignment horizontal="center"/>
    </xf>
    <xf numFmtId="43" fontId="9" fillId="33" borderId="15" xfId="42" applyFont="1" applyFill="1" applyBorder="1" applyAlignment="1">
      <alignment horizontal="center"/>
    </xf>
    <xf numFmtId="43" fontId="3" fillId="33" borderId="12" xfId="42" applyFont="1" applyFill="1" applyBorder="1" applyAlignment="1">
      <alignment horizontal="center"/>
    </xf>
    <xf numFmtId="43" fontId="3" fillId="33" borderId="16" xfId="42" applyFont="1" applyFill="1" applyBorder="1" applyAlignment="1">
      <alignment horizontal="center"/>
    </xf>
    <xf numFmtId="0" fontId="9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10" fillId="33" borderId="17" xfId="0" applyFont="1" applyFill="1" applyBorder="1" applyAlignment="1">
      <alignment horizontal="left"/>
    </xf>
    <xf numFmtId="43" fontId="3" fillId="33" borderId="15" xfId="42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2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21" xfId="0" applyFont="1" applyBorder="1" applyAlignment="1">
      <alignment/>
    </xf>
    <xf numFmtId="0" fontId="0" fillId="0" borderId="22" xfId="0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33" borderId="19" xfId="0" applyFont="1" applyFill="1" applyBorder="1" applyAlignment="1">
      <alignment horizontal="left"/>
    </xf>
    <xf numFmtId="0" fontId="8" fillId="33" borderId="26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8" fillId="33" borderId="27" xfId="0" applyFont="1" applyFill="1" applyBorder="1" applyAlignment="1">
      <alignment horizontal="left"/>
    </xf>
    <xf numFmtId="0" fontId="8" fillId="33" borderId="28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left"/>
    </xf>
    <xf numFmtId="43" fontId="6" fillId="0" borderId="0" xfId="0" applyNumberFormat="1" applyFont="1" applyAlignment="1">
      <alignment/>
    </xf>
    <xf numFmtId="0" fontId="22" fillId="0" borderId="0" xfId="0" applyFont="1" applyAlignment="1">
      <alignment/>
    </xf>
    <xf numFmtId="0" fontId="8" fillId="33" borderId="18" xfId="0" applyFont="1" applyFill="1" applyBorder="1" applyAlignment="1">
      <alignment horizontal="left"/>
    </xf>
    <xf numFmtId="0" fontId="21" fillId="33" borderId="31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30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8" fillId="33" borderId="33" xfId="0" applyFont="1" applyFill="1" applyBorder="1" applyAlignment="1">
      <alignment horizontal="left"/>
    </xf>
    <xf numFmtId="0" fontId="8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2" fillId="0" borderId="0" xfId="0" applyFont="1" applyAlignment="1">
      <alignment/>
    </xf>
    <xf numFmtId="0" fontId="23" fillId="34" borderId="13" xfId="0" applyFont="1" applyFill="1" applyBorder="1" applyAlignment="1">
      <alignment/>
    </xf>
    <xf numFmtId="0" fontId="23" fillId="34" borderId="13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24" fillId="0" borderId="13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0" xfId="0" applyFont="1" applyFill="1" applyBorder="1" applyAlignment="1">
      <alignment/>
    </xf>
    <xf numFmtId="0" fontId="11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43" fontId="9" fillId="33" borderId="13" xfId="42" applyNumberFormat="1" applyFont="1" applyFill="1" applyBorder="1" applyAlignment="1">
      <alignment/>
    </xf>
    <xf numFmtId="43" fontId="9" fillId="33" borderId="13" xfId="42" applyNumberFormat="1" applyFont="1" applyFill="1" applyBorder="1" applyAlignment="1">
      <alignment horizontal="right"/>
    </xf>
    <xf numFmtId="43" fontId="4" fillId="33" borderId="13" xfId="42" applyNumberFormat="1" applyFont="1" applyFill="1" applyBorder="1" applyAlignment="1">
      <alignment/>
    </xf>
    <xf numFmtId="43" fontId="4" fillId="33" borderId="13" xfId="42" applyNumberFormat="1" applyFont="1" applyFill="1" applyBorder="1" applyAlignment="1">
      <alignment horizontal="right"/>
    </xf>
    <xf numFmtId="43" fontId="9" fillId="33" borderId="17" xfId="42" applyNumberFormat="1" applyFont="1" applyFill="1" applyBorder="1" applyAlignment="1">
      <alignment/>
    </xf>
    <xf numFmtId="43" fontId="25" fillId="0" borderId="13" xfId="42" applyFont="1" applyBorder="1" applyAlignment="1">
      <alignment/>
    </xf>
    <xf numFmtId="0" fontId="10" fillId="0" borderId="0" xfId="0" applyFont="1" applyAlignment="1">
      <alignment/>
    </xf>
    <xf numFmtId="0" fontId="10" fillId="35" borderId="44" xfId="0" applyFont="1" applyFill="1" applyBorder="1" applyAlignment="1">
      <alignment horizontal="center"/>
    </xf>
    <xf numFmtId="0" fontId="10" fillId="35" borderId="45" xfId="0" applyFont="1" applyFill="1" applyBorder="1" applyAlignment="1">
      <alignment horizontal="center"/>
    </xf>
    <xf numFmtId="0" fontId="10" fillId="35" borderId="46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10" fillId="35" borderId="36" xfId="0" applyFont="1" applyFill="1" applyBorder="1" applyAlignment="1">
      <alignment horizontal="center"/>
    </xf>
    <xf numFmtId="0" fontId="10" fillId="35" borderId="37" xfId="0" applyFont="1" applyFill="1" applyBorder="1" applyAlignment="1">
      <alignment horizontal="center"/>
    </xf>
    <xf numFmtId="0" fontId="10" fillId="35" borderId="37" xfId="0" applyFont="1" applyFill="1" applyBorder="1" applyAlignment="1">
      <alignment horizontal="left"/>
    </xf>
    <xf numFmtId="0" fontId="10" fillId="35" borderId="38" xfId="0" applyFont="1" applyFill="1" applyBorder="1" applyAlignment="1">
      <alignment horizontal="center"/>
    </xf>
    <xf numFmtId="0" fontId="10" fillId="0" borderId="30" xfId="0" applyFont="1" applyBorder="1" applyAlignment="1">
      <alignment horizontal="left"/>
    </xf>
    <xf numFmtId="3" fontId="25" fillId="0" borderId="13" xfId="0" applyNumberFormat="1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43" fontId="25" fillId="0" borderId="10" xfId="42" applyFont="1" applyBorder="1" applyAlignment="1">
      <alignment/>
    </xf>
    <xf numFmtId="0" fontId="10" fillId="35" borderId="30" xfId="0" applyFont="1" applyFill="1" applyBorder="1" applyAlignment="1">
      <alignment horizontal="left"/>
    </xf>
    <xf numFmtId="0" fontId="10" fillId="35" borderId="13" xfId="0" applyFont="1" applyFill="1" applyBorder="1" applyAlignment="1">
      <alignment/>
    </xf>
    <xf numFmtId="0" fontId="10" fillId="35" borderId="13" xfId="0" applyFont="1" applyFill="1" applyBorder="1" applyAlignment="1">
      <alignment horizontal="left"/>
    </xf>
    <xf numFmtId="43" fontId="10" fillId="35" borderId="13" xfId="42" applyFont="1" applyFill="1" applyBorder="1" applyAlignment="1">
      <alignment/>
    </xf>
    <xf numFmtId="3" fontId="10" fillId="35" borderId="13" xfId="0" applyNumberFormat="1" applyFont="1" applyFill="1" applyBorder="1" applyAlignment="1">
      <alignment horizontal="left"/>
    </xf>
    <xf numFmtId="0" fontId="10" fillId="35" borderId="13" xfId="0" applyFont="1" applyFill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horizontal="center"/>
    </xf>
    <xf numFmtId="43" fontId="25" fillId="0" borderId="17" xfId="42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9">
      <selection activeCell="N24" sqref="N24"/>
    </sheetView>
  </sheetViews>
  <sheetFormatPr defaultColWidth="9.140625" defaultRowHeight="12.75"/>
  <cols>
    <col min="1" max="1" width="5.7109375" style="0" customWidth="1"/>
    <col min="2" max="5" width="8.7109375" style="0" customWidth="1"/>
    <col min="6" max="6" width="5.7109375" style="0" customWidth="1"/>
    <col min="7" max="10" width="8.7109375" style="0" customWidth="1"/>
    <col min="11" max="11" width="5.7109375" style="0" customWidth="1"/>
  </cols>
  <sheetData>
    <row r="1" spans="1:11" ht="15.75">
      <c r="A1" s="21"/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15.75">
      <c r="A2" s="24"/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15.75">
      <c r="A3" s="24"/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5.75">
      <c r="A4" s="24"/>
      <c r="B4" s="25"/>
      <c r="C4" s="25"/>
      <c r="D4" s="25"/>
      <c r="E4" s="25"/>
      <c r="F4" s="25"/>
      <c r="G4" s="25"/>
      <c r="H4" s="25"/>
      <c r="I4" s="25"/>
      <c r="J4" s="25"/>
      <c r="K4" s="26"/>
    </row>
    <row r="5" spans="1:11" ht="26.25">
      <c r="A5" s="24"/>
      <c r="B5" s="27"/>
      <c r="C5" s="135" t="s">
        <v>124</v>
      </c>
      <c r="D5" s="135"/>
      <c r="E5" s="135"/>
      <c r="F5" s="135"/>
      <c r="G5" s="135"/>
      <c r="H5" s="135"/>
      <c r="I5" s="27"/>
      <c r="J5" s="27"/>
      <c r="K5" s="26"/>
    </row>
    <row r="6" spans="1:11" ht="15.75">
      <c r="A6" s="24"/>
      <c r="B6" s="25"/>
      <c r="C6" s="25"/>
      <c r="D6" s="25"/>
      <c r="E6" s="25"/>
      <c r="F6" s="25"/>
      <c r="G6" s="25"/>
      <c r="H6" s="25"/>
      <c r="I6" s="25"/>
      <c r="J6" s="25"/>
      <c r="K6" s="26"/>
    </row>
    <row r="7" spans="1:11" ht="15.75">
      <c r="A7" s="24"/>
      <c r="B7" s="25"/>
      <c r="C7" s="25"/>
      <c r="D7" s="25"/>
      <c r="E7" s="25"/>
      <c r="F7" s="25"/>
      <c r="G7" s="25"/>
      <c r="H7" s="25"/>
      <c r="I7" s="25"/>
      <c r="J7" s="25"/>
      <c r="K7" s="26"/>
    </row>
    <row r="8" spans="1:11" ht="15.75">
      <c r="A8" s="24"/>
      <c r="B8" s="136" t="s">
        <v>125</v>
      </c>
      <c r="C8" s="136"/>
      <c r="D8" s="136"/>
      <c r="E8" s="136"/>
      <c r="F8" s="136"/>
      <c r="G8" s="136"/>
      <c r="H8" s="136"/>
      <c r="I8" s="136"/>
      <c r="J8" s="136"/>
      <c r="K8" s="26"/>
    </row>
    <row r="9" spans="1:11" ht="15.75">
      <c r="A9" s="24"/>
      <c r="B9" s="136" t="s">
        <v>126</v>
      </c>
      <c r="C9" s="136"/>
      <c r="D9" s="136"/>
      <c r="E9" s="136"/>
      <c r="F9" s="136"/>
      <c r="G9" s="136"/>
      <c r="H9" s="136"/>
      <c r="I9" s="136"/>
      <c r="J9" s="136"/>
      <c r="K9" s="26"/>
    </row>
    <row r="10" spans="1:11" ht="15.75">
      <c r="A10" s="24"/>
      <c r="B10" s="28"/>
      <c r="C10" s="28"/>
      <c r="D10" s="28"/>
      <c r="E10" s="28"/>
      <c r="F10" s="28"/>
      <c r="G10" s="28"/>
      <c r="H10" s="28"/>
      <c r="I10" s="28"/>
      <c r="J10" s="28"/>
      <c r="K10" s="26"/>
    </row>
    <row r="11" spans="1:11" ht="15.75">
      <c r="A11" s="24"/>
      <c r="B11" s="28"/>
      <c r="C11" s="28"/>
      <c r="D11" s="28"/>
      <c r="E11" s="28"/>
      <c r="F11" s="28"/>
      <c r="G11" s="28"/>
      <c r="H11" s="28"/>
      <c r="I11" s="28"/>
      <c r="J11" s="28"/>
      <c r="K11" s="26"/>
    </row>
    <row r="12" spans="1:11" ht="15.75">
      <c r="A12" s="24"/>
      <c r="B12" s="28"/>
      <c r="C12" s="28"/>
      <c r="D12" s="28"/>
      <c r="E12" s="28"/>
      <c r="F12" s="28"/>
      <c r="G12" s="28"/>
      <c r="H12" s="28"/>
      <c r="I12" s="28"/>
      <c r="J12" s="28"/>
      <c r="K12" s="26"/>
    </row>
    <row r="13" spans="1:11" ht="15.75">
      <c r="A13" s="24"/>
      <c r="B13" s="28"/>
      <c r="C13" s="28"/>
      <c r="D13" s="28"/>
      <c r="E13" s="28"/>
      <c r="F13" s="28"/>
      <c r="G13" s="28"/>
      <c r="H13" s="28"/>
      <c r="I13" s="28"/>
      <c r="J13" s="28"/>
      <c r="K13" s="26"/>
    </row>
    <row r="14" spans="1:11" ht="15.7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6"/>
    </row>
    <row r="15" spans="1:11" ht="15.7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6"/>
    </row>
    <row r="16" spans="1:11" ht="15.7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6.5" thickBo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6"/>
    </row>
    <row r="18" spans="1:11" ht="15.75">
      <c r="A18" s="24"/>
      <c r="B18" s="137" t="s">
        <v>127</v>
      </c>
      <c r="C18" s="138"/>
      <c r="D18" s="138"/>
      <c r="E18" s="139"/>
      <c r="F18" s="25"/>
      <c r="G18" s="137" t="s">
        <v>128</v>
      </c>
      <c r="H18" s="138"/>
      <c r="I18" s="138"/>
      <c r="J18" s="139"/>
      <c r="K18" s="26"/>
    </row>
    <row r="19" spans="1:11" ht="15.75">
      <c r="A19" s="24"/>
      <c r="B19" s="24"/>
      <c r="C19" s="25"/>
      <c r="D19" s="25"/>
      <c r="E19" s="26"/>
      <c r="F19" s="25"/>
      <c r="G19" s="24"/>
      <c r="H19" s="25"/>
      <c r="I19" s="25"/>
      <c r="J19" s="26"/>
      <c r="K19" s="26"/>
    </row>
    <row r="20" spans="1:11" ht="18.75">
      <c r="A20" s="24"/>
      <c r="B20" s="24" t="s">
        <v>129</v>
      </c>
      <c r="C20" s="29" t="s">
        <v>130</v>
      </c>
      <c r="D20" s="29"/>
      <c r="E20" s="30"/>
      <c r="F20" s="25"/>
      <c r="G20" s="24"/>
      <c r="H20" s="25"/>
      <c r="I20" s="25" t="s">
        <v>131</v>
      </c>
      <c r="J20" s="26"/>
      <c r="K20" s="26"/>
    </row>
    <row r="21" spans="1:11" ht="15.75">
      <c r="A21" s="24"/>
      <c r="B21" s="24"/>
      <c r="C21" s="25"/>
      <c r="D21" s="25"/>
      <c r="E21" s="26"/>
      <c r="F21" s="25"/>
      <c r="G21" s="24" t="s">
        <v>132</v>
      </c>
      <c r="H21" s="25"/>
      <c r="I21" s="25"/>
      <c r="J21" s="26"/>
      <c r="K21" s="26"/>
    </row>
    <row r="22" spans="1:11" ht="18.75">
      <c r="A22" s="24"/>
      <c r="B22" s="24" t="s">
        <v>133</v>
      </c>
      <c r="C22" s="29" t="s">
        <v>134</v>
      </c>
      <c r="D22" s="29"/>
      <c r="E22" s="30"/>
      <c r="F22" s="25"/>
      <c r="G22" s="24"/>
      <c r="H22" s="25"/>
      <c r="I22" s="25" t="s">
        <v>135</v>
      </c>
      <c r="J22" s="26"/>
      <c r="K22" s="26"/>
    </row>
    <row r="23" spans="1:11" ht="15.75">
      <c r="A23" s="24"/>
      <c r="B23" s="24"/>
      <c r="C23" s="25"/>
      <c r="D23" s="25"/>
      <c r="E23" s="26"/>
      <c r="F23" s="25"/>
      <c r="G23" s="24"/>
      <c r="H23" s="25"/>
      <c r="I23" s="25"/>
      <c r="J23" s="26"/>
      <c r="K23" s="26"/>
    </row>
    <row r="24" spans="1:11" ht="18.75">
      <c r="A24" s="24"/>
      <c r="B24" s="24" t="s">
        <v>136</v>
      </c>
      <c r="C24" s="31" t="s">
        <v>137</v>
      </c>
      <c r="D24" s="31"/>
      <c r="E24" s="32"/>
      <c r="F24" s="25"/>
      <c r="G24" s="24" t="s">
        <v>138</v>
      </c>
      <c r="H24" s="33" t="s">
        <v>139</v>
      </c>
      <c r="I24" s="25"/>
      <c r="J24" s="26"/>
      <c r="K24" s="26"/>
    </row>
    <row r="25" spans="1:11" ht="18.75">
      <c r="A25" s="24"/>
      <c r="B25" s="34" t="s">
        <v>140</v>
      </c>
      <c r="C25" s="29"/>
      <c r="D25" s="29"/>
      <c r="E25" s="35"/>
      <c r="F25" s="25"/>
      <c r="G25" s="24"/>
      <c r="H25" s="25"/>
      <c r="I25" s="25"/>
      <c r="J25" s="26"/>
      <c r="K25" s="26"/>
    </row>
    <row r="26" spans="1:11" ht="18.75">
      <c r="A26" s="24"/>
      <c r="B26" s="24" t="s">
        <v>141</v>
      </c>
      <c r="C26" s="25"/>
      <c r="D26" s="29" t="s">
        <v>142</v>
      </c>
      <c r="E26" s="30"/>
      <c r="F26" s="25"/>
      <c r="G26" s="24" t="s">
        <v>143</v>
      </c>
      <c r="H26" s="25"/>
      <c r="I26" s="25"/>
      <c r="J26" s="26"/>
      <c r="K26" s="26"/>
    </row>
    <row r="27" spans="1:11" ht="15.75">
      <c r="A27" s="24"/>
      <c r="B27" s="24"/>
      <c r="C27" s="25"/>
      <c r="D27" s="25"/>
      <c r="E27" s="26"/>
      <c r="F27" s="25"/>
      <c r="G27" s="24"/>
      <c r="H27" s="25"/>
      <c r="I27" s="25"/>
      <c r="J27" s="26"/>
      <c r="K27" s="26"/>
    </row>
    <row r="28" spans="1:11" ht="15.75">
      <c r="A28" s="24"/>
      <c r="B28" s="24" t="s">
        <v>144</v>
      </c>
      <c r="C28" s="25"/>
      <c r="D28" s="31">
        <v>32021</v>
      </c>
      <c r="E28" s="26"/>
      <c r="F28" s="25"/>
      <c r="G28" s="24" t="s">
        <v>145</v>
      </c>
      <c r="H28" s="25"/>
      <c r="I28" s="25"/>
      <c r="J28" s="26"/>
      <c r="K28" s="26"/>
    </row>
    <row r="29" spans="1:11" ht="18.75">
      <c r="A29" s="24"/>
      <c r="B29" s="24"/>
      <c r="C29" s="25"/>
      <c r="D29" s="25"/>
      <c r="E29" s="26"/>
      <c r="F29" s="25"/>
      <c r="G29" s="24" t="s">
        <v>210</v>
      </c>
      <c r="H29" s="25"/>
      <c r="I29" s="26"/>
      <c r="J29" s="35"/>
      <c r="K29" s="26"/>
    </row>
    <row r="30" spans="1:11" ht="15.75">
      <c r="A30" s="24"/>
      <c r="B30" s="24" t="s">
        <v>146</v>
      </c>
      <c r="C30" s="25"/>
      <c r="D30" s="25"/>
      <c r="E30" s="26"/>
      <c r="F30" s="25"/>
      <c r="G30" s="24"/>
      <c r="H30" s="25"/>
      <c r="I30" s="25"/>
      <c r="J30" s="26"/>
      <c r="K30" s="26"/>
    </row>
    <row r="31" spans="1:11" ht="15.75">
      <c r="A31" s="24"/>
      <c r="B31" s="24"/>
      <c r="C31" s="25"/>
      <c r="D31" s="25"/>
      <c r="E31" s="26"/>
      <c r="F31" s="25"/>
      <c r="G31" s="24"/>
      <c r="H31" s="25"/>
      <c r="I31" s="25"/>
      <c r="J31" s="26"/>
      <c r="K31" s="26"/>
    </row>
    <row r="32" spans="1:11" ht="18.75">
      <c r="A32" s="24"/>
      <c r="B32" s="34" t="s">
        <v>147</v>
      </c>
      <c r="C32" s="31"/>
      <c r="D32" s="31"/>
      <c r="E32" s="32"/>
      <c r="F32" s="25"/>
      <c r="G32" s="24" t="s">
        <v>211</v>
      </c>
      <c r="H32" s="25"/>
      <c r="I32" s="25"/>
      <c r="J32" s="26"/>
      <c r="K32" s="26"/>
    </row>
    <row r="33" spans="1:11" ht="15.75">
      <c r="A33" s="24"/>
      <c r="B33" s="24"/>
      <c r="C33" s="25"/>
      <c r="D33" s="25"/>
      <c r="E33" s="26"/>
      <c r="F33" s="25"/>
      <c r="G33" s="24"/>
      <c r="H33" s="25"/>
      <c r="I33" s="25"/>
      <c r="J33" s="26"/>
      <c r="K33" s="26"/>
    </row>
    <row r="34" spans="1:11" ht="16.5" thickBot="1">
      <c r="A34" s="24"/>
      <c r="B34" s="36"/>
      <c r="C34" s="37"/>
      <c r="D34" s="37"/>
      <c r="E34" s="38"/>
      <c r="F34" s="25"/>
      <c r="G34" s="36"/>
      <c r="H34" s="37"/>
      <c r="I34" s="37"/>
      <c r="J34" s="38"/>
      <c r="K34" s="26"/>
    </row>
    <row r="35" spans="1:11" ht="15.7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6"/>
    </row>
    <row r="36" spans="1:11" ht="15.7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6"/>
    </row>
    <row r="37" spans="1:11" ht="16.5" thickBo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8"/>
    </row>
  </sheetData>
  <sheetProtection/>
  <mergeCells count="5">
    <mergeCell ref="C5:H5"/>
    <mergeCell ref="B8:J8"/>
    <mergeCell ref="B9:J9"/>
    <mergeCell ref="B18:E18"/>
    <mergeCell ref="G18:J1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7"/>
  <sheetViews>
    <sheetView zoomScalePageLayoutView="0" workbookViewId="0" topLeftCell="A73">
      <selection activeCell="H98" sqref="H98"/>
    </sheetView>
  </sheetViews>
  <sheetFormatPr defaultColWidth="9.140625" defaultRowHeight="12.75"/>
  <cols>
    <col min="1" max="1" width="4.8515625" style="1" customWidth="1"/>
    <col min="2" max="2" width="5.421875" style="1" customWidth="1"/>
    <col min="3" max="3" width="6.140625" style="1" customWidth="1"/>
    <col min="4" max="4" width="42.8515625" style="1" customWidth="1"/>
    <col min="5" max="6" width="14.28125" style="1" customWidth="1"/>
    <col min="7" max="16384" width="9.140625" style="1" customWidth="1"/>
  </cols>
  <sheetData>
    <row r="2" spans="1:6" ht="14.25">
      <c r="A2" s="39"/>
      <c r="B2" s="40"/>
      <c r="C2" s="40"/>
      <c r="D2" s="41" t="s">
        <v>1</v>
      </c>
      <c r="E2" s="41"/>
      <c r="F2" s="39"/>
    </row>
    <row r="3" spans="1:6" ht="15" thickBot="1">
      <c r="A3" s="39"/>
      <c r="B3" s="140" t="s">
        <v>214</v>
      </c>
      <c r="C3" s="140"/>
      <c r="D3" s="140"/>
      <c r="E3" s="140"/>
      <c r="F3" s="140"/>
    </row>
    <row r="4" spans="1:6" ht="12.75">
      <c r="A4" s="42"/>
      <c r="B4" s="43"/>
      <c r="C4" s="43"/>
      <c r="D4" s="44"/>
      <c r="E4" s="100" t="s">
        <v>2</v>
      </c>
      <c r="F4" s="99" t="s">
        <v>3</v>
      </c>
    </row>
    <row r="5" spans="1:6" ht="12.75">
      <c r="A5" s="45" t="s">
        <v>4</v>
      </c>
      <c r="B5" s="46"/>
      <c r="C5" s="46"/>
      <c r="D5" s="47"/>
      <c r="E5" s="48"/>
      <c r="F5" s="49"/>
    </row>
    <row r="6" spans="1:6" ht="12.75">
      <c r="A6" s="50"/>
      <c r="B6" s="51"/>
      <c r="C6" s="51"/>
      <c r="D6" s="6" t="s">
        <v>5</v>
      </c>
      <c r="E6" s="101">
        <f>E7+E8+E11+E16+E22+E23+E24</f>
        <v>54866794</v>
      </c>
      <c r="F6" s="101">
        <f>F7+F8+F11+F16+F22+F23+F24</f>
        <v>81264595</v>
      </c>
    </row>
    <row r="7" spans="1:6" ht="12.75">
      <c r="A7" s="52" t="s">
        <v>6</v>
      </c>
      <c r="B7" s="51">
        <v>1</v>
      </c>
      <c r="C7" s="51"/>
      <c r="D7" s="6" t="s">
        <v>7</v>
      </c>
      <c r="E7" s="102">
        <v>2601200</v>
      </c>
      <c r="F7" s="102">
        <v>2539350</v>
      </c>
    </row>
    <row r="8" spans="1:6" ht="12.75">
      <c r="A8" s="52"/>
      <c r="B8" s="51">
        <v>2</v>
      </c>
      <c r="C8" s="51"/>
      <c r="D8" s="6" t="s">
        <v>8</v>
      </c>
      <c r="E8" s="101">
        <f>E9+E10</f>
        <v>0</v>
      </c>
      <c r="F8" s="101">
        <f>F9+F10</f>
        <v>0</v>
      </c>
    </row>
    <row r="9" spans="1:6" ht="12.75">
      <c r="A9" s="52"/>
      <c r="B9" s="51"/>
      <c r="C9" s="53" t="s">
        <v>9</v>
      </c>
      <c r="D9" s="7" t="s">
        <v>10</v>
      </c>
      <c r="E9" s="103">
        <v>0</v>
      </c>
      <c r="F9" s="103">
        <v>0</v>
      </c>
    </row>
    <row r="10" spans="1:6" ht="12.75">
      <c r="A10" s="52"/>
      <c r="B10" s="51"/>
      <c r="C10" s="53" t="s">
        <v>11</v>
      </c>
      <c r="D10" s="7" t="s">
        <v>12</v>
      </c>
      <c r="E10" s="103">
        <v>0</v>
      </c>
      <c r="F10" s="103">
        <v>0</v>
      </c>
    </row>
    <row r="11" spans="1:6" ht="12.75">
      <c r="A11" s="52"/>
      <c r="B11" s="51">
        <v>3</v>
      </c>
      <c r="C11" s="53"/>
      <c r="D11" s="6" t="s">
        <v>13</v>
      </c>
      <c r="E11" s="101">
        <f>E12+E13+E14+E15</f>
        <v>20263454</v>
      </c>
      <c r="F11" s="101">
        <f>F12+F13+F14+F15</f>
        <v>42860237</v>
      </c>
    </row>
    <row r="12" spans="1:6" ht="12.75">
      <c r="A12" s="52"/>
      <c r="B12" s="51"/>
      <c r="C12" s="53" t="s">
        <v>9</v>
      </c>
      <c r="D12" s="7" t="s">
        <v>14</v>
      </c>
      <c r="E12" s="103">
        <v>16891718</v>
      </c>
      <c r="F12" s="103">
        <v>39133037</v>
      </c>
    </row>
    <row r="13" spans="1:9" ht="12.75">
      <c r="A13" s="52"/>
      <c r="B13" s="51"/>
      <c r="C13" s="53" t="s">
        <v>11</v>
      </c>
      <c r="D13" s="7" t="s">
        <v>15</v>
      </c>
      <c r="E13" s="103">
        <v>869396</v>
      </c>
      <c r="F13" s="103">
        <v>3727200</v>
      </c>
      <c r="H13" s="1">
        <v>704592</v>
      </c>
      <c r="I13" s="1" t="s">
        <v>216</v>
      </c>
    </row>
    <row r="14" spans="1:9" ht="12.75">
      <c r="A14" s="52"/>
      <c r="B14" s="51"/>
      <c r="C14" s="53" t="s">
        <v>16</v>
      </c>
      <c r="D14" s="7" t="s">
        <v>17</v>
      </c>
      <c r="E14" s="103">
        <v>2502340</v>
      </c>
      <c r="F14" s="103"/>
      <c r="H14" s="1">
        <v>2502340</v>
      </c>
      <c r="I14" s="1" t="s">
        <v>212</v>
      </c>
    </row>
    <row r="15" spans="1:12" ht="12.75">
      <c r="A15" s="52"/>
      <c r="B15" s="51"/>
      <c r="C15" s="53" t="s">
        <v>18</v>
      </c>
      <c r="D15" s="7" t="s">
        <v>19</v>
      </c>
      <c r="E15" s="104">
        <v>0</v>
      </c>
      <c r="F15" s="104">
        <v>0</v>
      </c>
      <c r="H15" s="1">
        <v>164804</v>
      </c>
      <c r="I15" s="1" t="s">
        <v>217</v>
      </c>
      <c r="L15" s="1" t="s">
        <v>218</v>
      </c>
    </row>
    <row r="16" spans="1:6" ht="12.75">
      <c r="A16" s="52"/>
      <c r="B16" s="51">
        <v>4</v>
      </c>
      <c r="C16" s="53"/>
      <c r="D16" s="6" t="s">
        <v>20</v>
      </c>
      <c r="E16" s="101">
        <f>E17+E18+E19+E20+E21</f>
        <v>32002140</v>
      </c>
      <c r="F16" s="101">
        <f>F17+F18+F19+F20+F21</f>
        <v>35865008</v>
      </c>
    </row>
    <row r="17" spans="1:6" ht="12.75">
      <c r="A17" s="52"/>
      <c r="B17" s="51"/>
      <c r="C17" s="53" t="s">
        <v>9</v>
      </c>
      <c r="D17" s="7" t="s">
        <v>21</v>
      </c>
      <c r="E17" s="103">
        <v>0</v>
      </c>
      <c r="F17" s="103">
        <v>0</v>
      </c>
    </row>
    <row r="18" spans="1:6" ht="12.75">
      <c r="A18" s="52"/>
      <c r="B18" s="51"/>
      <c r="C18" s="53" t="s">
        <v>11</v>
      </c>
      <c r="D18" s="7" t="s">
        <v>22</v>
      </c>
      <c r="E18" s="103">
        <v>0</v>
      </c>
      <c r="F18" s="103">
        <v>0</v>
      </c>
    </row>
    <row r="19" spans="1:6" ht="12.75">
      <c r="A19" s="52"/>
      <c r="B19" s="51"/>
      <c r="C19" s="53" t="s">
        <v>16</v>
      </c>
      <c r="D19" s="7" t="s">
        <v>23</v>
      </c>
      <c r="E19" s="103">
        <v>0</v>
      </c>
      <c r="F19" s="103">
        <v>0</v>
      </c>
    </row>
    <row r="20" spans="1:6" ht="12.75">
      <c r="A20" s="52"/>
      <c r="B20" s="51"/>
      <c r="C20" s="53" t="s">
        <v>18</v>
      </c>
      <c r="D20" s="7" t="s">
        <v>24</v>
      </c>
      <c r="E20" s="103">
        <v>32002140</v>
      </c>
      <c r="F20" s="103">
        <v>35865008</v>
      </c>
    </row>
    <row r="21" spans="1:6" ht="12.75">
      <c r="A21" s="52"/>
      <c r="B21" s="51"/>
      <c r="C21" s="53" t="s">
        <v>25</v>
      </c>
      <c r="D21" s="7" t="s">
        <v>26</v>
      </c>
      <c r="E21" s="103">
        <v>0</v>
      </c>
      <c r="F21" s="103">
        <v>0</v>
      </c>
    </row>
    <row r="22" spans="1:6" ht="12.75">
      <c r="A22" s="52"/>
      <c r="B22" s="51">
        <v>5</v>
      </c>
      <c r="C22" s="51"/>
      <c r="D22" s="6" t="s">
        <v>27</v>
      </c>
      <c r="E22" s="101">
        <v>0</v>
      </c>
      <c r="F22" s="101">
        <v>0</v>
      </c>
    </row>
    <row r="23" spans="1:6" ht="12.75">
      <c r="A23" s="52"/>
      <c r="B23" s="51">
        <v>6</v>
      </c>
      <c r="C23" s="51"/>
      <c r="D23" s="8" t="s">
        <v>28</v>
      </c>
      <c r="E23" s="101">
        <v>0</v>
      </c>
      <c r="F23" s="101">
        <v>0</v>
      </c>
    </row>
    <row r="24" spans="1:6" ht="12.75">
      <c r="A24" s="52"/>
      <c r="B24" s="51">
        <v>7</v>
      </c>
      <c r="C24" s="51"/>
      <c r="D24" s="6" t="s">
        <v>29</v>
      </c>
      <c r="E24" s="101">
        <v>0</v>
      </c>
      <c r="F24" s="101">
        <v>0</v>
      </c>
    </row>
    <row r="25" spans="1:6" ht="12.75">
      <c r="A25" s="52"/>
      <c r="B25" s="51"/>
      <c r="C25" s="51"/>
      <c r="D25" s="6" t="s">
        <v>30</v>
      </c>
      <c r="E25" s="101">
        <f>E26+E31+E36+E37+E41+E42</f>
        <v>49447</v>
      </c>
      <c r="F25" s="101">
        <f>F26+F31+F36+F37+F41+F42</f>
        <v>49447</v>
      </c>
    </row>
    <row r="26" spans="1:6" ht="12.75">
      <c r="A26" s="52" t="s">
        <v>31</v>
      </c>
      <c r="B26" s="51">
        <v>1</v>
      </c>
      <c r="C26" s="51"/>
      <c r="D26" s="6" t="s">
        <v>32</v>
      </c>
      <c r="E26" s="101">
        <f>E27+E28+E29+E30</f>
        <v>0</v>
      </c>
      <c r="F26" s="101">
        <f>F27+F28+F29+F30</f>
        <v>0</v>
      </c>
    </row>
    <row r="27" spans="1:6" ht="12.75">
      <c r="A27" s="52"/>
      <c r="B27" s="51"/>
      <c r="C27" s="53" t="s">
        <v>9</v>
      </c>
      <c r="D27" s="9" t="s">
        <v>33</v>
      </c>
      <c r="E27" s="104">
        <v>0</v>
      </c>
      <c r="F27" s="104">
        <v>0</v>
      </c>
    </row>
    <row r="28" spans="1:6" ht="12.75">
      <c r="A28" s="52"/>
      <c r="B28" s="51"/>
      <c r="C28" s="53" t="s">
        <v>11</v>
      </c>
      <c r="D28" s="10" t="s">
        <v>34</v>
      </c>
      <c r="E28" s="103">
        <v>0</v>
      </c>
      <c r="F28" s="103">
        <v>0</v>
      </c>
    </row>
    <row r="29" spans="1:6" ht="12.75">
      <c r="A29" s="52"/>
      <c r="B29" s="51"/>
      <c r="C29" s="53" t="s">
        <v>16</v>
      </c>
      <c r="D29" s="7" t="s">
        <v>35</v>
      </c>
      <c r="E29" s="103">
        <v>0</v>
      </c>
      <c r="F29" s="103">
        <v>0</v>
      </c>
    </row>
    <row r="30" spans="1:6" ht="12.75">
      <c r="A30" s="52"/>
      <c r="B30" s="51"/>
      <c r="C30" s="53" t="s">
        <v>18</v>
      </c>
      <c r="D30" s="7" t="s">
        <v>36</v>
      </c>
      <c r="E30" s="103">
        <v>0</v>
      </c>
      <c r="F30" s="103">
        <v>0</v>
      </c>
    </row>
    <row r="31" spans="1:6" ht="12.75">
      <c r="A31" s="52"/>
      <c r="B31" s="51">
        <v>2</v>
      </c>
      <c r="C31" s="51"/>
      <c r="D31" s="6" t="s">
        <v>37</v>
      </c>
      <c r="E31" s="101">
        <f>E32+E33+E34+E35</f>
        <v>49447</v>
      </c>
      <c r="F31" s="101">
        <f>F32+F33+F34+F35</f>
        <v>49447</v>
      </c>
    </row>
    <row r="32" spans="1:6" ht="12.75">
      <c r="A32" s="52"/>
      <c r="B32" s="51"/>
      <c r="C32" s="53" t="s">
        <v>9</v>
      </c>
      <c r="D32" s="7" t="s">
        <v>38</v>
      </c>
      <c r="E32" s="103">
        <v>0</v>
      </c>
      <c r="F32" s="103">
        <v>0</v>
      </c>
    </row>
    <row r="33" spans="1:6" ht="12.75">
      <c r="A33" s="52"/>
      <c r="B33" s="51"/>
      <c r="C33" s="53" t="s">
        <v>11</v>
      </c>
      <c r="D33" s="7" t="s">
        <v>39</v>
      </c>
      <c r="E33" s="103">
        <v>0</v>
      </c>
      <c r="F33" s="103">
        <v>0</v>
      </c>
    </row>
    <row r="34" spans="1:6" ht="12.75">
      <c r="A34" s="52"/>
      <c r="B34" s="51"/>
      <c r="C34" s="53" t="s">
        <v>16</v>
      </c>
      <c r="D34" s="7" t="s">
        <v>40</v>
      </c>
      <c r="E34" s="104">
        <v>49447</v>
      </c>
      <c r="F34" s="104">
        <v>49447</v>
      </c>
    </row>
    <row r="35" spans="1:6" ht="12.75">
      <c r="A35" s="52"/>
      <c r="B35" s="51"/>
      <c r="C35" s="53" t="s">
        <v>18</v>
      </c>
      <c r="D35" s="11" t="s">
        <v>41</v>
      </c>
      <c r="E35" s="104">
        <v>0</v>
      </c>
      <c r="F35" s="104">
        <v>0</v>
      </c>
    </row>
    <row r="36" spans="1:6" ht="12.75">
      <c r="A36" s="52"/>
      <c r="B36" s="51">
        <v>3</v>
      </c>
      <c r="C36" s="51"/>
      <c r="D36" s="6" t="s">
        <v>42</v>
      </c>
      <c r="E36" s="102">
        <v>0</v>
      </c>
      <c r="F36" s="102">
        <v>0</v>
      </c>
    </row>
    <row r="37" spans="1:6" ht="12.75">
      <c r="A37" s="52"/>
      <c r="B37" s="51">
        <v>4</v>
      </c>
      <c r="C37" s="51"/>
      <c r="D37" s="6" t="s">
        <v>43</v>
      </c>
      <c r="E37" s="102">
        <f>E38+E39+E40</f>
        <v>0</v>
      </c>
      <c r="F37" s="102">
        <f>F38+F39+F40</f>
        <v>0</v>
      </c>
    </row>
    <row r="38" spans="1:6" ht="12.75">
      <c r="A38" s="52"/>
      <c r="B38" s="51"/>
      <c r="C38" s="53" t="s">
        <v>9</v>
      </c>
      <c r="D38" s="7" t="s">
        <v>44</v>
      </c>
      <c r="E38" s="104">
        <v>0</v>
      </c>
      <c r="F38" s="104">
        <v>0</v>
      </c>
    </row>
    <row r="39" spans="1:6" ht="12.75">
      <c r="A39" s="52"/>
      <c r="B39" s="51"/>
      <c r="C39" s="53" t="s">
        <v>11</v>
      </c>
      <c r="D39" s="7" t="s">
        <v>45</v>
      </c>
      <c r="E39" s="104">
        <v>0</v>
      </c>
      <c r="F39" s="104">
        <v>0</v>
      </c>
    </row>
    <row r="40" spans="1:6" ht="12.75">
      <c r="A40" s="52"/>
      <c r="B40" s="51"/>
      <c r="C40" s="53" t="s">
        <v>16</v>
      </c>
      <c r="D40" s="7" t="s">
        <v>46</v>
      </c>
      <c r="E40" s="104">
        <v>0</v>
      </c>
      <c r="F40" s="104">
        <v>0</v>
      </c>
    </row>
    <row r="41" spans="1:6" ht="12.75">
      <c r="A41" s="52"/>
      <c r="B41" s="51">
        <v>5</v>
      </c>
      <c r="C41" s="51"/>
      <c r="D41" s="6" t="s">
        <v>47</v>
      </c>
      <c r="E41" s="102">
        <v>0</v>
      </c>
      <c r="F41" s="102">
        <v>0</v>
      </c>
    </row>
    <row r="42" spans="1:6" ht="12.75">
      <c r="A42" s="52"/>
      <c r="B42" s="51">
        <v>6</v>
      </c>
      <c r="C42" s="51"/>
      <c r="D42" s="6" t="s">
        <v>48</v>
      </c>
      <c r="E42" s="101">
        <v>0</v>
      </c>
      <c r="F42" s="101">
        <v>0</v>
      </c>
    </row>
    <row r="43" spans="1:6" ht="16.5" thickBot="1">
      <c r="A43" s="54"/>
      <c r="B43" s="55"/>
      <c r="C43" s="55"/>
      <c r="D43" s="56" t="s">
        <v>49</v>
      </c>
      <c r="E43" s="105">
        <f>E25+E6</f>
        <v>54916241</v>
      </c>
      <c r="F43" s="105">
        <f>F25+F6</f>
        <v>81314042</v>
      </c>
    </row>
    <row r="44" spans="1:6" ht="15">
      <c r="A44" s="39"/>
      <c r="B44" s="39"/>
      <c r="C44" s="39"/>
      <c r="D44" s="39"/>
      <c r="E44" s="57">
        <f>E88-E43</f>
        <v>0</v>
      </c>
      <c r="F44" s="39"/>
    </row>
    <row r="45" spans="1:6" ht="14.25">
      <c r="A45" s="39"/>
      <c r="B45" s="39"/>
      <c r="C45" s="39"/>
      <c r="D45" s="39"/>
      <c r="E45" s="39"/>
      <c r="F45" s="39"/>
    </row>
    <row r="46" spans="1:6" ht="14.25">
      <c r="A46" s="39"/>
      <c r="B46" s="39"/>
      <c r="C46" s="39"/>
      <c r="D46" s="39"/>
      <c r="E46" s="39"/>
      <c r="F46" s="39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5" thickBot="1">
      <c r="A53" s="39"/>
      <c r="B53" s="39"/>
      <c r="C53" s="39"/>
      <c r="D53" s="58" t="s">
        <v>213</v>
      </c>
      <c r="E53" s="39"/>
      <c r="F53" s="39"/>
    </row>
    <row r="54" spans="1:6" ht="12.75">
      <c r="A54" s="59" t="s">
        <v>50</v>
      </c>
      <c r="B54" s="43"/>
      <c r="C54" s="43"/>
      <c r="D54" s="44"/>
      <c r="E54" s="12" t="s">
        <v>2</v>
      </c>
      <c r="F54" s="13" t="s">
        <v>3</v>
      </c>
    </row>
    <row r="55" spans="1:6" ht="12.75">
      <c r="A55" s="50"/>
      <c r="B55" s="46"/>
      <c r="C55" s="46"/>
      <c r="D55" s="47"/>
      <c r="E55" s="14"/>
      <c r="F55" s="15"/>
    </row>
    <row r="56" spans="1:6" ht="12.75">
      <c r="A56" s="52" t="s">
        <v>6</v>
      </c>
      <c r="B56" s="51"/>
      <c r="C56" s="51"/>
      <c r="D56" s="6" t="s">
        <v>51</v>
      </c>
      <c r="E56" s="101">
        <f>E57+E58+E62+E68+E69</f>
        <v>43822243</v>
      </c>
      <c r="F56" s="101">
        <f>F57+F58+F62+F68+F69</f>
        <v>70768788</v>
      </c>
    </row>
    <row r="57" spans="1:6" ht="12.75">
      <c r="A57" s="52"/>
      <c r="B57" s="51">
        <v>1</v>
      </c>
      <c r="C57" s="51"/>
      <c r="D57" s="6" t="s">
        <v>10</v>
      </c>
      <c r="E57" s="102">
        <v>0</v>
      </c>
      <c r="F57" s="102">
        <v>0</v>
      </c>
    </row>
    <row r="58" spans="1:6" ht="12.75">
      <c r="A58" s="52"/>
      <c r="B58" s="51">
        <v>2</v>
      </c>
      <c r="C58" s="51"/>
      <c r="D58" s="6" t="s">
        <v>52</v>
      </c>
      <c r="E58" s="101">
        <f>E59+E60+E61</f>
        <v>0</v>
      </c>
      <c r="F58" s="101">
        <f>F59+F60+F61</f>
        <v>0</v>
      </c>
    </row>
    <row r="59" spans="1:6" ht="12.75">
      <c r="A59" s="52"/>
      <c r="B59" s="51"/>
      <c r="C59" s="53" t="s">
        <v>9</v>
      </c>
      <c r="D59" s="7" t="s">
        <v>53</v>
      </c>
      <c r="E59" s="103">
        <v>0</v>
      </c>
      <c r="F59" s="103">
        <v>0</v>
      </c>
    </row>
    <row r="60" spans="1:6" ht="12.75">
      <c r="A60" s="52"/>
      <c r="B60" s="51"/>
      <c r="C60" s="53" t="s">
        <v>11</v>
      </c>
      <c r="D60" s="7" t="s">
        <v>54</v>
      </c>
      <c r="E60" s="103">
        <v>0</v>
      </c>
      <c r="F60" s="103">
        <v>0</v>
      </c>
    </row>
    <row r="61" spans="1:6" ht="12.75">
      <c r="A61" s="52"/>
      <c r="B61" s="51"/>
      <c r="C61" s="53" t="s">
        <v>16</v>
      </c>
      <c r="D61" s="7" t="s">
        <v>55</v>
      </c>
      <c r="E61" s="103">
        <v>0</v>
      </c>
      <c r="F61" s="103">
        <v>0</v>
      </c>
    </row>
    <row r="62" spans="1:6" ht="12.75">
      <c r="A62" s="52"/>
      <c r="B62" s="51">
        <v>3</v>
      </c>
      <c r="C62" s="51"/>
      <c r="D62" s="6" t="s">
        <v>56</v>
      </c>
      <c r="E62" s="101">
        <f>E63+E64+E65+E66+E67</f>
        <v>43822243</v>
      </c>
      <c r="F62" s="101">
        <f>F63+F64+F65+F66+F67</f>
        <v>70768788</v>
      </c>
    </row>
    <row r="63" spans="1:6" ht="12.75">
      <c r="A63" s="52"/>
      <c r="B63" s="51"/>
      <c r="C63" s="53" t="s">
        <v>9</v>
      </c>
      <c r="D63" s="7" t="s">
        <v>57</v>
      </c>
      <c r="E63" s="103">
        <v>31459458</v>
      </c>
      <c r="F63" s="103">
        <v>65183249</v>
      </c>
    </row>
    <row r="64" spans="1:6" ht="12.75">
      <c r="A64" s="52"/>
      <c r="B64" s="51"/>
      <c r="C64" s="53" t="s">
        <v>11</v>
      </c>
      <c r="D64" s="7" t="s">
        <v>58</v>
      </c>
      <c r="E64" s="103">
        <v>0</v>
      </c>
      <c r="F64" s="103">
        <v>0</v>
      </c>
    </row>
    <row r="65" spans="1:6" ht="12.75">
      <c r="A65" s="52"/>
      <c r="B65" s="51"/>
      <c r="C65" s="53" t="s">
        <v>16</v>
      </c>
      <c r="D65" s="7" t="s">
        <v>59</v>
      </c>
      <c r="E65" s="103">
        <v>44007</v>
      </c>
      <c r="F65" s="103">
        <v>67568</v>
      </c>
    </row>
    <row r="66" spans="1:6" ht="12.75">
      <c r="A66" s="52"/>
      <c r="B66" s="51"/>
      <c r="C66" s="53" t="s">
        <v>18</v>
      </c>
      <c r="D66" s="7" t="s">
        <v>60</v>
      </c>
      <c r="E66" s="104">
        <v>12318778</v>
      </c>
      <c r="F66" s="104">
        <v>5517971</v>
      </c>
    </row>
    <row r="67" spans="1:6" ht="12.75">
      <c r="A67" s="52"/>
      <c r="B67" s="51"/>
      <c r="C67" s="53" t="s">
        <v>25</v>
      </c>
      <c r="D67" s="7" t="s">
        <v>61</v>
      </c>
      <c r="E67" s="104">
        <v>0</v>
      </c>
      <c r="F67" s="104">
        <v>0</v>
      </c>
    </row>
    <row r="68" spans="1:6" ht="12.75">
      <c r="A68" s="52"/>
      <c r="B68" s="51">
        <v>4</v>
      </c>
      <c r="C68" s="53"/>
      <c r="D68" s="6" t="s">
        <v>62</v>
      </c>
      <c r="E68" s="101">
        <v>0</v>
      </c>
      <c r="F68" s="101">
        <v>0</v>
      </c>
    </row>
    <row r="69" spans="1:6" ht="12.75">
      <c r="A69" s="52"/>
      <c r="B69" s="51">
        <v>5</v>
      </c>
      <c r="C69" s="53"/>
      <c r="D69" s="6" t="s">
        <v>63</v>
      </c>
      <c r="E69" s="101">
        <v>0</v>
      </c>
      <c r="F69" s="101">
        <v>0</v>
      </c>
    </row>
    <row r="70" spans="1:6" ht="12.75">
      <c r="A70" s="52" t="s">
        <v>31</v>
      </c>
      <c r="B70" s="51"/>
      <c r="C70" s="51"/>
      <c r="D70" s="6" t="s">
        <v>64</v>
      </c>
      <c r="E70" s="101">
        <f>E71+E74+E75+E76</f>
        <v>0</v>
      </c>
      <c r="F70" s="101">
        <f>F71+F74+F75+F76</f>
        <v>0</v>
      </c>
    </row>
    <row r="71" spans="1:6" ht="12.75">
      <c r="A71" s="52"/>
      <c r="B71" s="51">
        <v>1</v>
      </c>
      <c r="C71" s="51"/>
      <c r="D71" s="6" t="s">
        <v>65</v>
      </c>
      <c r="E71" s="101">
        <v>0</v>
      </c>
      <c r="F71" s="101">
        <v>0</v>
      </c>
    </row>
    <row r="72" spans="1:6" ht="12.75">
      <c r="A72" s="52"/>
      <c r="B72" s="51"/>
      <c r="C72" s="53" t="s">
        <v>9</v>
      </c>
      <c r="D72" s="7" t="s">
        <v>66</v>
      </c>
      <c r="E72" s="103">
        <v>0</v>
      </c>
      <c r="F72" s="103">
        <v>0</v>
      </c>
    </row>
    <row r="73" spans="1:6" ht="12.75">
      <c r="A73" s="52"/>
      <c r="B73" s="51"/>
      <c r="C73" s="53" t="s">
        <v>11</v>
      </c>
      <c r="D73" s="7" t="s">
        <v>67</v>
      </c>
      <c r="E73" s="103">
        <v>0</v>
      </c>
      <c r="F73" s="103">
        <v>0</v>
      </c>
    </row>
    <row r="74" spans="1:6" ht="12.75">
      <c r="A74" s="52"/>
      <c r="B74" s="51">
        <v>2</v>
      </c>
      <c r="C74" s="51"/>
      <c r="D74" s="6" t="s">
        <v>68</v>
      </c>
      <c r="E74" s="101">
        <v>0</v>
      </c>
      <c r="F74" s="101">
        <v>0</v>
      </c>
    </row>
    <row r="75" spans="1:6" ht="12.75">
      <c r="A75" s="52"/>
      <c r="B75" s="51">
        <v>3</v>
      </c>
      <c r="C75" s="51"/>
      <c r="D75" s="6" t="s">
        <v>69</v>
      </c>
      <c r="E75" s="101">
        <v>0</v>
      </c>
      <c r="F75" s="101">
        <v>0</v>
      </c>
    </row>
    <row r="76" spans="1:6" ht="12.75">
      <c r="A76" s="52"/>
      <c r="B76" s="51">
        <v>4</v>
      </c>
      <c r="C76" s="51"/>
      <c r="D76" s="6" t="s">
        <v>62</v>
      </c>
      <c r="E76" s="101">
        <v>0</v>
      </c>
      <c r="F76" s="101">
        <v>0</v>
      </c>
    </row>
    <row r="77" spans="1:6" ht="12.75">
      <c r="A77" s="52" t="s">
        <v>70</v>
      </c>
      <c r="B77" s="51"/>
      <c r="C77" s="51"/>
      <c r="D77" s="6" t="s">
        <v>71</v>
      </c>
      <c r="E77" s="101">
        <f>E78+E79+E80+E81+E82+E83+E84+E85+E86+E87</f>
        <v>11093998</v>
      </c>
      <c r="F77" s="101">
        <f>F78+F79+F80+F81+F82+F83+F84+F85+F86+F87</f>
        <v>10545254</v>
      </c>
    </row>
    <row r="78" spans="1:6" ht="12.75">
      <c r="A78" s="52"/>
      <c r="B78" s="51">
        <v>1</v>
      </c>
      <c r="C78" s="51"/>
      <c r="D78" s="6" t="s">
        <v>72</v>
      </c>
      <c r="E78" s="101">
        <v>0</v>
      </c>
      <c r="F78" s="101">
        <v>0</v>
      </c>
    </row>
    <row r="79" spans="1:6" ht="12.75">
      <c r="A79" s="52"/>
      <c r="B79" s="51">
        <v>2</v>
      </c>
      <c r="C79" s="51"/>
      <c r="D79" s="16" t="s">
        <v>73</v>
      </c>
      <c r="E79" s="102">
        <v>0</v>
      </c>
      <c r="F79" s="102">
        <v>0</v>
      </c>
    </row>
    <row r="80" spans="1:6" ht="12.75">
      <c r="A80" s="52"/>
      <c r="B80" s="51">
        <v>3</v>
      </c>
      <c r="C80" s="51"/>
      <c r="D80" s="17" t="s">
        <v>74</v>
      </c>
      <c r="E80" s="101">
        <v>100000</v>
      </c>
      <c r="F80" s="101">
        <v>100000</v>
      </c>
    </row>
    <row r="81" spans="1:6" ht="12.75">
      <c r="A81" s="52"/>
      <c r="B81" s="51">
        <v>4</v>
      </c>
      <c r="C81" s="51"/>
      <c r="D81" s="6" t="s">
        <v>75</v>
      </c>
      <c r="E81" s="101">
        <v>0</v>
      </c>
      <c r="F81" s="101">
        <v>0</v>
      </c>
    </row>
    <row r="82" spans="1:6" ht="12.75">
      <c r="A82" s="52"/>
      <c r="B82" s="51">
        <v>5</v>
      </c>
      <c r="C82" s="51"/>
      <c r="D82" s="6" t="s">
        <v>76</v>
      </c>
      <c r="E82" s="101">
        <v>0</v>
      </c>
      <c r="F82" s="101">
        <v>0</v>
      </c>
    </row>
    <row r="83" spans="1:6" ht="12.75">
      <c r="A83" s="52"/>
      <c r="B83" s="51">
        <v>6</v>
      </c>
      <c r="C83" s="51"/>
      <c r="D83" s="6" t="s">
        <v>77</v>
      </c>
      <c r="E83" s="101">
        <v>0</v>
      </c>
      <c r="F83" s="101">
        <v>0</v>
      </c>
    </row>
    <row r="84" spans="1:6" ht="12.75">
      <c r="A84" s="52"/>
      <c r="B84" s="51">
        <v>7</v>
      </c>
      <c r="C84" s="51"/>
      <c r="D84" s="6" t="s">
        <v>78</v>
      </c>
      <c r="E84" s="101">
        <v>0</v>
      </c>
      <c r="F84" s="101">
        <v>0</v>
      </c>
    </row>
    <row r="85" spans="1:6" ht="12.75">
      <c r="A85" s="52"/>
      <c r="B85" s="51">
        <v>8</v>
      </c>
      <c r="C85" s="51"/>
      <c r="D85" s="6" t="s">
        <v>79</v>
      </c>
      <c r="E85" s="101">
        <v>10000000</v>
      </c>
      <c r="F85" s="101">
        <v>10000000</v>
      </c>
    </row>
    <row r="86" spans="1:6" ht="12.75">
      <c r="A86" s="52"/>
      <c r="B86" s="51">
        <v>9</v>
      </c>
      <c r="C86" s="51"/>
      <c r="D86" s="6" t="s">
        <v>80</v>
      </c>
      <c r="E86" s="102">
        <v>445254</v>
      </c>
      <c r="F86" s="102">
        <v>297947</v>
      </c>
    </row>
    <row r="87" spans="1:6" ht="12.75">
      <c r="A87" s="52"/>
      <c r="B87" s="51">
        <v>10</v>
      </c>
      <c r="C87" s="51"/>
      <c r="D87" s="6" t="s">
        <v>81</v>
      </c>
      <c r="E87" s="102">
        <v>548744</v>
      </c>
      <c r="F87" s="102">
        <v>147307</v>
      </c>
    </row>
    <row r="88" spans="1:6" ht="16.5" thickBot="1">
      <c r="A88" s="60"/>
      <c r="B88" s="55"/>
      <c r="C88" s="55"/>
      <c r="D88" s="18" t="s">
        <v>82</v>
      </c>
      <c r="E88" s="105">
        <f>E56+E70+E77</f>
        <v>54916241</v>
      </c>
      <c r="F88" s="105">
        <f>F56+F70+F77</f>
        <v>81314042</v>
      </c>
    </row>
    <row r="89" spans="1:6" ht="12.75">
      <c r="A89" s="59" t="s">
        <v>83</v>
      </c>
      <c r="B89" s="43"/>
      <c r="C89" s="43"/>
      <c r="D89" s="44"/>
      <c r="E89" s="12" t="s">
        <v>2</v>
      </c>
      <c r="F89" s="19" t="s">
        <v>3</v>
      </c>
    </row>
    <row r="90" spans="1:6" ht="12.75">
      <c r="A90" s="50"/>
      <c r="B90" s="46"/>
      <c r="C90" s="46"/>
      <c r="D90" s="47"/>
      <c r="E90" s="14"/>
      <c r="F90" s="15"/>
    </row>
    <row r="91" spans="1:6" ht="12.75">
      <c r="A91" s="52"/>
      <c r="B91" s="51"/>
      <c r="C91" s="51"/>
      <c r="D91" s="61" t="s">
        <v>84</v>
      </c>
      <c r="E91" s="62"/>
      <c r="F91" s="63"/>
    </row>
    <row r="92" spans="1:6" ht="12.75">
      <c r="A92" s="64"/>
      <c r="B92" s="53"/>
      <c r="C92" s="53" t="s">
        <v>85</v>
      </c>
      <c r="D92" s="62" t="s">
        <v>86</v>
      </c>
      <c r="E92" s="53"/>
      <c r="F92" s="65"/>
    </row>
    <row r="93" spans="1:6" ht="12.75">
      <c r="A93" s="66"/>
      <c r="B93" s="66"/>
      <c r="C93" s="67"/>
      <c r="D93" s="68"/>
      <c r="E93" s="68"/>
      <c r="F93" s="68"/>
    </row>
    <row r="94" spans="1:6" ht="12.75">
      <c r="A94" s="69" t="s">
        <v>49</v>
      </c>
      <c r="B94" s="70"/>
      <c r="C94" s="70"/>
      <c r="D94" s="71"/>
      <c r="E94" s="72"/>
      <c r="F94" s="73"/>
    </row>
    <row r="95" spans="1:6" ht="12.75">
      <c r="A95" s="69" t="s">
        <v>87</v>
      </c>
      <c r="B95" s="70"/>
      <c r="C95" s="70"/>
      <c r="D95" s="71"/>
      <c r="E95" s="72"/>
      <c r="F95" s="73"/>
    </row>
    <row r="96" spans="1:6" ht="12.75">
      <c r="A96" s="69" t="s">
        <v>88</v>
      </c>
      <c r="B96" s="70"/>
      <c r="C96" s="70"/>
      <c r="D96" s="71"/>
      <c r="E96" s="72"/>
      <c r="F96" s="73"/>
    </row>
    <row r="97" spans="1:6" ht="12.75">
      <c r="A97" s="69" t="s">
        <v>83</v>
      </c>
      <c r="B97" s="70"/>
      <c r="C97" s="70"/>
      <c r="D97" s="71"/>
      <c r="E97" s="72"/>
      <c r="F97" s="73"/>
    </row>
  </sheetData>
  <sheetProtection/>
  <mergeCells count="1">
    <mergeCell ref="B3:F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.421875" style="95" customWidth="1"/>
    <col min="2" max="2" width="61.421875" style="95" customWidth="1"/>
    <col min="3" max="3" width="16.140625" style="95" customWidth="1"/>
    <col min="4" max="4" width="15.7109375" style="95" customWidth="1"/>
    <col min="5" max="5" width="17.00390625" style="95" customWidth="1"/>
    <col min="6" max="16384" width="9.140625" style="95" customWidth="1"/>
  </cols>
  <sheetData>
    <row r="2" ht="16.5" thickBot="1">
      <c r="B2" s="107" t="s">
        <v>215</v>
      </c>
    </row>
    <row r="3" spans="1:5" ht="16.5" thickBot="1">
      <c r="A3" s="108" t="s">
        <v>89</v>
      </c>
      <c r="B3" s="109"/>
      <c r="C3" s="109"/>
      <c r="D3" s="109"/>
      <c r="E3" s="110"/>
    </row>
    <row r="4" spans="1:5" ht="15.75">
      <c r="A4" s="111" t="s">
        <v>90</v>
      </c>
      <c r="B4" s="111"/>
      <c r="C4" s="111"/>
      <c r="D4" s="111"/>
      <c r="E4" s="112"/>
    </row>
    <row r="5" spans="1:3" ht="16.5" thickBot="1">
      <c r="A5" s="113"/>
      <c r="B5" s="107" t="s">
        <v>207</v>
      </c>
      <c r="C5" s="114"/>
    </row>
    <row r="6" spans="1:5" ht="18.75" customHeight="1">
      <c r="A6" s="115" t="s">
        <v>0</v>
      </c>
      <c r="B6" s="116" t="s">
        <v>91</v>
      </c>
      <c r="C6" s="117" t="s">
        <v>92</v>
      </c>
      <c r="D6" s="116" t="s">
        <v>93</v>
      </c>
      <c r="E6" s="118" t="s">
        <v>94</v>
      </c>
    </row>
    <row r="7" spans="1:5" ht="15.75">
      <c r="A7" s="119">
        <v>1</v>
      </c>
      <c r="B7" s="97" t="s">
        <v>95</v>
      </c>
      <c r="C7" s="120">
        <v>701705</v>
      </c>
      <c r="D7" s="106">
        <v>41962555</v>
      </c>
      <c r="E7" s="106">
        <v>33062238</v>
      </c>
    </row>
    <row r="8" spans="1:5" ht="15.75">
      <c r="A8" s="119">
        <v>2</v>
      </c>
      <c r="B8" s="97" t="s">
        <v>96</v>
      </c>
      <c r="C8" s="121" t="s">
        <v>97</v>
      </c>
      <c r="D8" s="106">
        <v>0</v>
      </c>
      <c r="E8" s="106">
        <v>0</v>
      </c>
    </row>
    <row r="9" spans="1:5" ht="15.75">
      <c r="A9" s="122">
        <v>3</v>
      </c>
      <c r="B9" s="96" t="s">
        <v>98</v>
      </c>
      <c r="C9" s="123">
        <v>71</v>
      </c>
      <c r="D9" s="124"/>
      <c r="E9" s="124"/>
    </row>
    <row r="10" spans="1:5" ht="15.75">
      <c r="A10" s="119">
        <v>4</v>
      </c>
      <c r="B10" s="97" t="s">
        <v>99</v>
      </c>
      <c r="C10" s="121" t="s">
        <v>100</v>
      </c>
      <c r="D10" s="106">
        <v>37716782</v>
      </c>
      <c r="E10" s="106">
        <v>29523430</v>
      </c>
    </row>
    <row r="11" spans="1:5" ht="15.75">
      <c r="A11" s="119">
        <v>5</v>
      </c>
      <c r="B11" s="97" t="s">
        <v>101</v>
      </c>
      <c r="C11" s="121" t="s">
        <v>102</v>
      </c>
      <c r="D11" s="106">
        <v>2250479</v>
      </c>
      <c r="E11" s="106">
        <v>2334193</v>
      </c>
    </row>
    <row r="12" spans="1:5" ht="15.75">
      <c r="A12" s="119">
        <v>6</v>
      </c>
      <c r="B12" s="97" t="s">
        <v>103</v>
      </c>
      <c r="C12" s="121" t="s">
        <v>104</v>
      </c>
      <c r="D12" s="106">
        <v>0</v>
      </c>
      <c r="E12" s="106">
        <v>4300</v>
      </c>
    </row>
    <row r="13" spans="1:5" ht="15.75">
      <c r="A13" s="119">
        <v>7</v>
      </c>
      <c r="B13" s="97" t="s">
        <v>105</v>
      </c>
      <c r="C13" s="121" t="s">
        <v>106</v>
      </c>
      <c r="D13" s="106">
        <v>1385578</v>
      </c>
      <c r="E13" s="106">
        <v>983307</v>
      </c>
    </row>
    <row r="14" spans="1:5" ht="15.75">
      <c r="A14" s="125">
        <v>8</v>
      </c>
      <c r="B14" s="126" t="s">
        <v>107</v>
      </c>
      <c r="C14" s="127"/>
      <c r="D14" s="128">
        <f>SUM(D10:D13)</f>
        <v>41352839</v>
      </c>
      <c r="E14" s="128">
        <f>SUM(E10:E13)</f>
        <v>32845230</v>
      </c>
    </row>
    <row r="15" spans="1:5" ht="15.75">
      <c r="A15" s="125">
        <v>9</v>
      </c>
      <c r="B15" s="126" t="s">
        <v>108</v>
      </c>
      <c r="C15" s="129"/>
      <c r="D15" s="128">
        <f>D7+D8-D9-D14</f>
        <v>609716</v>
      </c>
      <c r="E15" s="128">
        <f>E7+E8-E9-E14</f>
        <v>217008</v>
      </c>
    </row>
    <row r="16" spans="1:5" ht="15.75">
      <c r="A16" s="119">
        <v>10</v>
      </c>
      <c r="B16" s="97" t="s">
        <v>109</v>
      </c>
      <c r="C16" s="120">
        <v>761661</v>
      </c>
      <c r="D16" s="106">
        <v>0</v>
      </c>
      <c r="E16" s="106">
        <v>0</v>
      </c>
    </row>
    <row r="17" spans="1:5" ht="15.75">
      <c r="A17" s="119">
        <v>11</v>
      </c>
      <c r="B17" s="97" t="s">
        <v>110</v>
      </c>
      <c r="C17" s="120">
        <v>762662</v>
      </c>
      <c r="D17" s="106">
        <v>0</v>
      </c>
      <c r="E17" s="106">
        <v>0</v>
      </c>
    </row>
    <row r="18" spans="1:5" ht="15.75">
      <c r="A18" s="119">
        <v>12</v>
      </c>
      <c r="B18" s="97" t="s">
        <v>111</v>
      </c>
      <c r="C18" s="121"/>
      <c r="D18" s="106">
        <v>0</v>
      </c>
      <c r="E18" s="106">
        <v>0</v>
      </c>
    </row>
    <row r="19" spans="1:5" ht="15.75">
      <c r="A19" s="119">
        <v>12.1</v>
      </c>
      <c r="B19" s="97" t="s">
        <v>112</v>
      </c>
      <c r="C19" s="121" t="s">
        <v>113</v>
      </c>
      <c r="D19" s="106">
        <v>0</v>
      </c>
      <c r="E19" s="106">
        <v>0</v>
      </c>
    </row>
    <row r="20" spans="1:5" ht="15.75">
      <c r="A20" s="119">
        <v>12.2</v>
      </c>
      <c r="B20" s="97" t="s">
        <v>114</v>
      </c>
      <c r="C20" s="121" t="s">
        <v>115</v>
      </c>
      <c r="D20" s="106">
        <v>0</v>
      </c>
      <c r="E20" s="106">
        <v>0</v>
      </c>
    </row>
    <row r="21" spans="1:5" ht="15.75">
      <c r="A21" s="119">
        <v>12.3</v>
      </c>
      <c r="B21" s="97" t="s">
        <v>116</v>
      </c>
      <c r="C21" s="120">
        <v>769669</v>
      </c>
      <c r="D21" s="106">
        <v>0</v>
      </c>
      <c r="E21" s="106">
        <v>0</v>
      </c>
    </row>
    <row r="22" spans="1:5" ht="15.75">
      <c r="A22" s="119">
        <v>12.4</v>
      </c>
      <c r="B22" s="97" t="s">
        <v>117</v>
      </c>
      <c r="C22" s="121" t="s">
        <v>118</v>
      </c>
      <c r="D22" s="106">
        <v>0</v>
      </c>
      <c r="E22" s="106">
        <v>0</v>
      </c>
    </row>
    <row r="23" spans="1:5" ht="15.75">
      <c r="A23" s="125">
        <v>13</v>
      </c>
      <c r="B23" s="126" t="s">
        <v>119</v>
      </c>
      <c r="C23" s="130"/>
      <c r="D23" s="128">
        <f>SUM(D16:D22)</f>
        <v>0</v>
      </c>
      <c r="E23" s="128">
        <f>SUM(E16:E22)</f>
        <v>0</v>
      </c>
    </row>
    <row r="24" spans="1:5" ht="15.75">
      <c r="A24" s="119">
        <v>14</v>
      </c>
      <c r="B24" s="97" t="s">
        <v>120</v>
      </c>
      <c r="C24" s="98"/>
      <c r="D24" s="106">
        <f>D15+D23</f>
        <v>609716</v>
      </c>
      <c r="E24" s="106">
        <f>E15+E23</f>
        <v>217008</v>
      </c>
    </row>
    <row r="25" spans="1:7" ht="15.75">
      <c r="A25" s="119">
        <v>15</v>
      </c>
      <c r="B25" s="97" t="s">
        <v>121</v>
      </c>
      <c r="C25" s="98">
        <v>69</v>
      </c>
      <c r="D25" s="106">
        <v>60972</v>
      </c>
      <c r="E25" s="106">
        <v>69701</v>
      </c>
      <c r="F25" s="95">
        <v>30391</v>
      </c>
      <c r="G25" s="95" t="s">
        <v>209</v>
      </c>
    </row>
    <row r="26" spans="1:5" ht="15.75">
      <c r="A26" s="125">
        <v>16</v>
      </c>
      <c r="B26" s="126" t="s">
        <v>122</v>
      </c>
      <c r="C26" s="130"/>
      <c r="D26" s="128">
        <f>D24-D25</f>
        <v>548744</v>
      </c>
      <c r="E26" s="128">
        <f>E24-E25</f>
        <v>147307</v>
      </c>
    </row>
    <row r="27" spans="1:5" ht="16.5" thickBot="1">
      <c r="A27" s="131">
        <v>17</v>
      </c>
      <c r="B27" s="132" t="s">
        <v>123</v>
      </c>
      <c r="C27" s="133"/>
      <c r="D27" s="134"/>
      <c r="E27" s="13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56.57421875" style="0" customWidth="1"/>
    <col min="2" max="3" width="14.28125" style="0" customWidth="1"/>
  </cols>
  <sheetData>
    <row r="1" spans="1:3" ht="12.75">
      <c r="A1" s="1"/>
      <c r="B1" s="1"/>
      <c r="C1" s="1"/>
    </row>
    <row r="2" spans="2:3" ht="15.75">
      <c r="B2" s="74"/>
      <c r="C2" s="74"/>
    </row>
    <row r="3" spans="1:3" ht="15.75">
      <c r="A3" s="74" t="s">
        <v>219</v>
      </c>
      <c r="B3" s="74"/>
      <c r="C3" s="74"/>
    </row>
    <row r="4" spans="1:3" ht="15">
      <c r="A4" s="75" t="s">
        <v>148</v>
      </c>
      <c r="B4" s="76" t="s">
        <v>93</v>
      </c>
      <c r="C4" s="76" t="s">
        <v>94</v>
      </c>
    </row>
    <row r="5" spans="1:3" ht="15.75">
      <c r="A5" s="77" t="s">
        <v>149</v>
      </c>
      <c r="B5" s="78">
        <f>B6+B8-B7-B9-B10</f>
        <v>62350</v>
      </c>
      <c r="C5" s="78">
        <f>C6+C8-C7-C9-C10</f>
        <v>503950</v>
      </c>
    </row>
    <row r="6" spans="1:3" ht="15.75">
      <c r="A6" s="79" t="s">
        <v>150</v>
      </c>
      <c r="B6" s="78">
        <v>67992027</v>
      </c>
      <c r="C6" s="78">
        <v>43570168</v>
      </c>
    </row>
    <row r="7" spans="1:3" ht="15.75">
      <c r="A7" s="79" t="s">
        <v>151</v>
      </c>
      <c r="B7" s="78">
        <v>67899286</v>
      </c>
      <c r="C7" s="78">
        <v>42836494</v>
      </c>
    </row>
    <row r="8" spans="1:4" ht="15.75">
      <c r="A8" s="79" t="s">
        <v>152</v>
      </c>
      <c r="B8" s="78">
        <v>0</v>
      </c>
      <c r="C8" s="78">
        <v>0</v>
      </c>
      <c r="D8" s="25"/>
    </row>
    <row r="9" spans="1:4" ht="15.75">
      <c r="A9" s="79" t="s">
        <v>153</v>
      </c>
      <c r="B9" s="78">
        <v>0</v>
      </c>
      <c r="C9" s="78">
        <v>0</v>
      </c>
      <c r="D9" s="25"/>
    </row>
    <row r="10" spans="1:4" ht="15.75">
      <c r="A10" s="79" t="s">
        <v>154</v>
      </c>
      <c r="B10" s="78">
        <v>30391</v>
      </c>
      <c r="C10" s="78">
        <v>229724</v>
      </c>
      <c r="D10" s="25"/>
    </row>
    <row r="11" spans="1:3" ht="15.75">
      <c r="A11" s="79" t="s">
        <v>155</v>
      </c>
      <c r="B11" s="78">
        <v>0</v>
      </c>
      <c r="C11" s="78">
        <v>0</v>
      </c>
    </row>
    <row r="12" spans="1:3" ht="15.75">
      <c r="A12" s="79"/>
      <c r="B12" s="78">
        <v>0</v>
      </c>
      <c r="C12" s="78">
        <v>0</v>
      </c>
    </row>
    <row r="13" spans="1:3" ht="15.75">
      <c r="A13" s="77" t="s">
        <v>156</v>
      </c>
      <c r="B13" s="78">
        <v>0</v>
      </c>
      <c r="C13" s="78">
        <v>0</v>
      </c>
    </row>
    <row r="14" spans="1:3" ht="15.75">
      <c r="A14" s="79" t="s">
        <v>157</v>
      </c>
      <c r="B14" s="78">
        <v>0</v>
      </c>
      <c r="C14" s="78">
        <v>0</v>
      </c>
    </row>
    <row r="15" spans="1:3" ht="15.75">
      <c r="A15" s="79" t="s">
        <v>158</v>
      </c>
      <c r="B15" s="78">
        <v>0</v>
      </c>
      <c r="C15" s="78">
        <v>0</v>
      </c>
    </row>
    <row r="16" spans="1:3" ht="15.75">
      <c r="A16" s="79" t="s">
        <v>159</v>
      </c>
      <c r="B16" s="78">
        <v>0</v>
      </c>
      <c r="C16" s="78">
        <v>0</v>
      </c>
    </row>
    <row r="17" spans="1:3" ht="15.75">
      <c r="A17" s="79" t="s">
        <v>160</v>
      </c>
      <c r="B17" s="78">
        <v>0</v>
      </c>
      <c r="C17" s="78">
        <v>0</v>
      </c>
    </row>
    <row r="18" spans="1:3" ht="15.75">
      <c r="A18" s="79" t="s">
        <v>161</v>
      </c>
      <c r="B18" s="78">
        <v>0</v>
      </c>
      <c r="C18" s="78">
        <v>0</v>
      </c>
    </row>
    <row r="19" spans="1:3" ht="15.75">
      <c r="A19" s="79" t="s">
        <v>162</v>
      </c>
      <c r="B19" s="78">
        <v>0</v>
      </c>
      <c r="C19" s="78">
        <v>0</v>
      </c>
    </row>
    <row r="20" spans="1:3" ht="15.75">
      <c r="A20" s="79"/>
      <c r="B20" s="78">
        <v>0</v>
      </c>
      <c r="C20" s="78">
        <v>0</v>
      </c>
    </row>
    <row r="21" spans="1:3" ht="15.75">
      <c r="A21" s="77" t="s">
        <v>163</v>
      </c>
      <c r="B21" s="78">
        <v>0</v>
      </c>
      <c r="C21" s="78">
        <v>0</v>
      </c>
    </row>
    <row r="22" spans="1:3" ht="15.75">
      <c r="A22" s="79" t="s">
        <v>164</v>
      </c>
      <c r="B22" s="78">
        <v>0</v>
      </c>
      <c r="C22" s="78">
        <v>0</v>
      </c>
    </row>
    <row r="23" spans="1:3" ht="15.75">
      <c r="A23" s="79" t="s">
        <v>165</v>
      </c>
      <c r="B23" s="78">
        <v>0</v>
      </c>
      <c r="C23" s="78">
        <v>0</v>
      </c>
    </row>
    <row r="24" spans="1:3" ht="15.75">
      <c r="A24" s="79" t="s">
        <v>166</v>
      </c>
      <c r="B24" s="78">
        <v>0</v>
      </c>
      <c r="C24" s="78">
        <v>0</v>
      </c>
    </row>
    <row r="25" spans="1:3" ht="15.75">
      <c r="A25" s="79" t="s">
        <v>167</v>
      </c>
      <c r="B25" s="78">
        <v>0</v>
      </c>
      <c r="C25" s="78">
        <v>0</v>
      </c>
    </row>
    <row r="26" spans="1:3" ht="15.75">
      <c r="A26" s="79" t="s">
        <v>168</v>
      </c>
      <c r="B26" s="78">
        <v>0</v>
      </c>
      <c r="C26" s="78">
        <v>0</v>
      </c>
    </row>
    <row r="27" spans="1:3" ht="15.75">
      <c r="A27" s="79"/>
      <c r="B27" s="78">
        <v>0</v>
      </c>
      <c r="C27" s="78">
        <v>0</v>
      </c>
    </row>
    <row r="28" spans="1:3" ht="15.75">
      <c r="A28" s="77" t="s">
        <v>169</v>
      </c>
      <c r="B28" s="78">
        <f>B30-B29</f>
        <v>62350</v>
      </c>
      <c r="C28" s="78">
        <f>C30-C29</f>
        <v>503950</v>
      </c>
    </row>
    <row r="29" spans="1:3" ht="15.75">
      <c r="A29" s="77" t="s">
        <v>170</v>
      </c>
      <c r="B29" s="78">
        <v>2539350</v>
      </c>
      <c r="C29" s="78">
        <v>2035400</v>
      </c>
    </row>
    <row r="30" spans="1:3" ht="15.75">
      <c r="A30" s="77" t="s">
        <v>171</v>
      </c>
      <c r="B30" s="78">
        <v>2601700</v>
      </c>
      <c r="C30" s="78">
        <v>2539350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38.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 thickBot="1">
      <c r="A5" s="1" t="s">
        <v>220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80"/>
      <c r="B6" s="141" t="s">
        <v>172</v>
      </c>
      <c r="C6" s="142"/>
      <c r="D6" s="142"/>
      <c r="E6" s="142"/>
      <c r="F6" s="142"/>
      <c r="G6" s="142"/>
      <c r="H6" s="143"/>
      <c r="I6" s="81"/>
      <c r="J6" s="82"/>
    </row>
    <row r="7" spans="1:10" ht="12.75">
      <c r="A7" s="83"/>
      <c r="B7" s="2" t="s">
        <v>71</v>
      </c>
      <c r="C7" s="2" t="s">
        <v>173</v>
      </c>
      <c r="D7" s="2" t="s">
        <v>174</v>
      </c>
      <c r="E7" s="2" t="s">
        <v>175</v>
      </c>
      <c r="F7" s="2" t="s">
        <v>176</v>
      </c>
      <c r="G7" s="2" t="s">
        <v>177</v>
      </c>
      <c r="H7" s="2" t="s">
        <v>178</v>
      </c>
      <c r="I7" s="2" t="s">
        <v>179</v>
      </c>
      <c r="J7" s="84" t="s">
        <v>178</v>
      </c>
    </row>
    <row r="8" spans="1:10" ht="12.75">
      <c r="A8" s="85"/>
      <c r="B8" s="3" t="s">
        <v>180</v>
      </c>
      <c r="C8" s="3" t="s">
        <v>181</v>
      </c>
      <c r="D8" s="3" t="s">
        <v>182</v>
      </c>
      <c r="E8" s="3" t="s">
        <v>183</v>
      </c>
      <c r="F8" s="3" t="s">
        <v>184</v>
      </c>
      <c r="G8" s="3" t="s">
        <v>185</v>
      </c>
      <c r="H8" s="3"/>
      <c r="I8" s="3" t="s">
        <v>186</v>
      </c>
      <c r="J8" s="86"/>
    </row>
    <row r="9" spans="1:10" ht="12.75">
      <c r="A9" s="85"/>
      <c r="B9" s="3"/>
      <c r="C9" s="3"/>
      <c r="D9" s="3"/>
      <c r="E9" s="3" t="s">
        <v>187</v>
      </c>
      <c r="F9" s="3" t="s">
        <v>188</v>
      </c>
      <c r="G9" s="3" t="s">
        <v>189</v>
      </c>
      <c r="H9" s="3"/>
      <c r="I9" s="3" t="s">
        <v>190</v>
      </c>
      <c r="J9" s="86"/>
    </row>
    <row r="10" spans="1:10" ht="12.75">
      <c r="A10" s="87"/>
      <c r="B10" s="4"/>
      <c r="C10" s="4"/>
      <c r="D10" s="4"/>
      <c r="E10" s="4"/>
      <c r="F10" s="4" t="s">
        <v>191</v>
      </c>
      <c r="G10" s="4"/>
      <c r="H10" s="4"/>
      <c r="I10" s="4"/>
      <c r="J10" s="88"/>
    </row>
    <row r="11" spans="1:10" ht="12.75">
      <c r="A11" s="89" t="s">
        <v>208</v>
      </c>
      <c r="B11" s="5">
        <v>100000</v>
      </c>
      <c r="C11" s="5"/>
      <c r="D11" s="5"/>
      <c r="E11" s="5">
        <v>10000000</v>
      </c>
      <c r="F11" s="5"/>
      <c r="G11" s="5">
        <v>445254</v>
      </c>
      <c r="H11" s="5">
        <f>SUM(B11:G11)</f>
        <v>10545254</v>
      </c>
      <c r="I11" s="5"/>
      <c r="J11" s="90">
        <f>B11+C11+D11+E11+F11+G11</f>
        <v>10545254</v>
      </c>
    </row>
    <row r="12" spans="1:10" ht="12.75">
      <c r="A12" s="91" t="s">
        <v>192</v>
      </c>
      <c r="B12" s="5"/>
      <c r="C12" s="5"/>
      <c r="D12" s="5"/>
      <c r="E12" s="5"/>
      <c r="F12" s="5"/>
      <c r="G12" s="5"/>
      <c r="H12" s="5">
        <f aca="true" t="shared" si="0" ref="H12:H21">B12+G12</f>
        <v>0</v>
      </c>
      <c r="I12" s="5"/>
      <c r="J12" s="90">
        <f aca="true" t="shared" si="1" ref="J12:J21">B12+C12+D12+E12+F12+G12</f>
        <v>0</v>
      </c>
    </row>
    <row r="13" spans="1:10" ht="12.75">
      <c r="A13" s="91" t="s">
        <v>193</v>
      </c>
      <c r="B13" s="5"/>
      <c r="C13" s="5"/>
      <c r="D13" s="5"/>
      <c r="E13" s="5"/>
      <c r="F13" s="5"/>
      <c r="G13" s="5"/>
      <c r="H13" s="5">
        <f t="shared" si="0"/>
        <v>0</v>
      </c>
      <c r="I13" s="5"/>
      <c r="J13" s="90">
        <f t="shared" si="1"/>
        <v>0</v>
      </c>
    </row>
    <row r="14" spans="1:10" ht="12.75">
      <c r="A14" s="91" t="s">
        <v>194</v>
      </c>
      <c r="B14" s="5"/>
      <c r="C14" s="5"/>
      <c r="D14" s="5"/>
      <c r="E14" s="5"/>
      <c r="F14" s="5"/>
      <c r="G14" s="5"/>
      <c r="H14" s="5">
        <f t="shared" si="0"/>
        <v>0</v>
      </c>
      <c r="I14" s="5"/>
      <c r="J14" s="90">
        <f t="shared" si="1"/>
        <v>0</v>
      </c>
    </row>
    <row r="15" spans="1:10" ht="12.75">
      <c r="A15" s="91" t="s">
        <v>195</v>
      </c>
      <c r="B15" s="5"/>
      <c r="C15" s="5"/>
      <c r="D15" s="5"/>
      <c r="E15" s="5"/>
      <c r="F15" s="5"/>
      <c r="G15" s="5"/>
      <c r="H15" s="5">
        <f t="shared" si="0"/>
        <v>0</v>
      </c>
      <c r="I15" s="5"/>
      <c r="J15" s="90">
        <f t="shared" si="1"/>
        <v>0</v>
      </c>
    </row>
    <row r="16" spans="1:10" ht="12.75">
      <c r="A16" s="92" t="s">
        <v>196</v>
      </c>
      <c r="B16" s="5"/>
      <c r="C16" s="5"/>
      <c r="D16" s="5"/>
      <c r="E16" s="5"/>
      <c r="F16" s="5"/>
      <c r="G16" s="5"/>
      <c r="H16" s="5">
        <f t="shared" si="0"/>
        <v>0</v>
      </c>
      <c r="I16" s="5"/>
      <c r="J16" s="90">
        <f t="shared" si="1"/>
        <v>0</v>
      </c>
    </row>
    <row r="17" spans="1:10" ht="12.75">
      <c r="A17" s="92" t="s">
        <v>197</v>
      </c>
      <c r="B17" s="5"/>
      <c r="C17" s="5"/>
      <c r="D17" s="5"/>
      <c r="E17" s="5"/>
      <c r="F17" s="5"/>
      <c r="G17" s="5"/>
      <c r="H17" s="5">
        <f t="shared" si="0"/>
        <v>0</v>
      </c>
      <c r="I17" s="5"/>
      <c r="J17" s="90">
        <f t="shared" si="1"/>
        <v>0</v>
      </c>
    </row>
    <row r="18" spans="1:10" ht="12.75">
      <c r="A18" s="92" t="s">
        <v>198</v>
      </c>
      <c r="B18" s="5"/>
      <c r="C18" s="5"/>
      <c r="D18" s="5"/>
      <c r="E18" s="5"/>
      <c r="F18" s="5"/>
      <c r="G18" s="5">
        <v>548744</v>
      </c>
      <c r="H18" s="5">
        <f t="shared" si="0"/>
        <v>548744</v>
      </c>
      <c r="I18" s="5"/>
      <c r="J18" s="90">
        <f t="shared" si="1"/>
        <v>548744</v>
      </c>
    </row>
    <row r="19" spans="1:10" ht="12.75">
      <c r="A19" s="92" t="s">
        <v>199</v>
      </c>
      <c r="B19" s="5"/>
      <c r="C19" s="5"/>
      <c r="D19" s="5"/>
      <c r="E19" s="5"/>
      <c r="F19" s="5"/>
      <c r="G19" s="5"/>
      <c r="H19" s="5">
        <f t="shared" si="0"/>
        <v>0</v>
      </c>
      <c r="I19" s="5"/>
      <c r="J19" s="90">
        <f t="shared" si="1"/>
        <v>0</v>
      </c>
    </row>
    <row r="20" spans="1:10" ht="12.75">
      <c r="A20" s="92" t="s">
        <v>200</v>
      </c>
      <c r="B20" s="5"/>
      <c r="C20" s="5"/>
      <c r="D20" s="5"/>
      <c r="E20" s="5"/>
      <c r="F20" s="5"/>
      <c r="G20" s="5"/>
      <c r="H20" s="5">
        <f t="shared" si="0"/>
        <v>0</v>
      </c>
      <c r="I20" s="5"/>
      <c r="J20" s="90">
        <f t="shared" si="1"/>
        <v>0</v>
      </c>
    </row>
    <row r="21" spans="1:10" ht="12.75">
      <c r="A21" s="92" t="s">
        <v>201</v>
      </c>
      <c r="B21" s="5"/>
      <c r="C21" s="5"/>
      <c r="D21" s="5"/>
      <c r="E21" s="5"/>
      <c r="F21" s="5"/>
      <c r="G21" s="5"/>
      <c r="H21" s="5">
        <f t="shared" si="0"/>
        <v>0</v>
      </c>
      <c r="I21" s="5"/>
      <c r="J21" s="90">
        <f t="shared" si="1"/>
        <v>0</v>
      </c>
    </row>
    <row r="22" spans="1:10" ht="12.75">
      <c r="A22" s="93" t="s">
        <v>221</v>
      </c>
      <c r="B22" s="5">
        <f>SUM(B11:B21)</f>
        <v>100000</v>
      </c>
      <c r="C22" s="5">
        <f>SUM(C11:C21)</f>
        <v>0</v>
      </c>
      <c r="D22" s="5">
        <f>SUM(D11:D21)</f>
        <v>0</v>
      </c>
      <c r="E22" s="5">
        <v>10000000</v>
      </c>
      <c r="F22" s="5">
        <f>SUM(F11:F21)</f>
        <v>0</v>
      </c>
      <c r="G22" s="5">
        <f>SUM(G11:G21)</f>
        <v>993998</v>
      </c>
      <c r="H22" s="5">
        <f>SUM(H11:H21)</f>
        <v>11093998</v>
      </c>
      <c r="I22" s="5">
        <f>SUM(I11:I21)</f>
        <v>0</v>
      </c>
      <c r="J22" s="5">
        <f>SUM(J11:J21)</f>
        <v>11093998</v>
      </c>
    </row>
    <row r="23" spans="1:10" ht="13.5" thickBot="1">
      <c r="A23" s="94"/>
      <c r="B23" s="20"/>
      <c r="C23" s="20"/>
      <c r="D23" s="20"/>
      <c r="E23" s="20"/>
      <c r="F23" s="20"/>
      <c r="G23" s="20"/>
      <c r="H23" s="20"/>
      <c r="I23" s="20"/>
      <c r="J23" s="90">
        <f>H23</f>
        <v>0</v>
      </c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>
      <c r="A26" s="1"/>
      <c r="B26" s="95" t="s">
        <v>202</v>
      </c>
      <c r="C26" s="95"/>
      <c r="D26" s="95"/>
      <c r="E26" s="95"/>
      <c r="F26" s="95"/>
      <c r="G26" s="95" t="s">
        <v>203</v>
      </c>
      <c r="H26" s="95"/>
      <c r="I26" s="95"/>
      <c r="J26" s="1"/>
    </row>
    <row r="27" spans="1:10" ht="15.75">
      <c r="A27" s="1"/>
      <c r="B27" s="95" t="s">
        <v>204</v>
      </c>
      <c r="C27" s="95"/>
      <c r="D27" s="95"/>
      <c r="E27" s="95"/>
      <c r="F27" s="95"/>
      <c r="G27" s="95"/>
      <c r="H27" s="95"/>
      <c r="I27" s="95"/>
      <c r="J27" s="1"/>
    </row>
    <row r="28" spans="1:10" ht="15.75">
      <c r="A28" s="1"/>
      <c r="B28" s="95" t="s">
        <v>205</v>
      </c>
      <c r="C28" s="95"/>
      <c r="D28" s="95"/>
      <c r="E28" s="95"/>
      <c r="F28" s="95"/>
      <c r="G28" s="95" t="s">
        <v>206</v>
      </c>
      <c r="H28" s="95"/>
      <c r="I28" s="95"/>
      <c r="J28" s="1"/>
    </row>
    <row r="29" spans="1:10" ht="15.75">
      <c r="A29" s="1"/>
      <c r="B29" s="95"/>
      <c r="C29" s="95"/>
      <c r="D29" s="95"/>
      <c r="E29" s="95"/>
      <c r="F29" s="95"/>
      <c r="G29" s="95"/>
      <c r="H29" s="95"/>
      <c r="I29" s="95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</sheetData>
  <sheetProtection/>
  <mergeCells count="1">
    <mergeCell ref="B6:H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genard.rumbullaku</cp:lastModifiedBy>
  <cp:lastPrinted>2013-03-21T12:53:42Z</cp:lastPrinted>
  <dcterms:created xsi:type="dcterms:W3CDTF">2010-06-10T12:33:55Z</dcterms:created>
  <dcterms:modified xsi:type="dcterms:W3CDTF">2014-06-02T12:01:27Z</dcterms:modified>
  <cp:category/>
  <cp:version/>
  <cp:contentType/>
  <cp:contentStatus/>
</cp:coreProperties>
</file>