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5"/>
  </bookViews>
  <sheets>
    <sheet name="Kapak" sheetId="1" r:id="rId1"/>
    <sheet name="Aktive" sheetId="2" r:id="rId2"/>
    <sheet name="Pasivi" sheetId="3" r:id="rId3"/>
    <sheet name="PASH" sheetId="4" r:id="rId4"/>
    <sheet name="AQT" sheetId="5" r:id="rId5"/>
    <sheet name="Kapitali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<sst xmlns="http://schemas.openxmlformats.org/spreadsheetml/2006/main" count="327" uniqueCount="216">
  <si>
    <t>a</t>
  </si>
  <si>
    <t>b</t>
  </si>
  <si>
    <t>c</t>
  </si>
  <si>
    <t>d</t>
  </si>
  <si>
    <t>e</t>
  </si>
  <si>
    <t>f</t>
  </si>
  <si>
    <t>h</t>
  </si>
  <si>
    <t>i</t>
  </si>
  <si>
    <t>k</t>
  </si>
  <si>
    <t>l</t>
  </si>
  <si>
    <t>m</t>
  </si>
  <si>
    <t>Pasqyrat Financiare 2012</t>
  </si>
  <si>
    <t>K52029005U</t>
  </si>
  <si>
    <t>SWARCO Albania shpk</t>
  </si>
  <si>
    <t xml:space="preserve">Pasqyra e Levizjes se Aktiveve Afatgjata </t>
  </si>
  <si>
    <t xml:space="preserve"> Pasqyra e ndryshimit te Aktive Afatgjate Materiale</t>
  </si>
  <si>
    <t>Nr</t>
  </si>
  <si>
    <t>Emertimi</t>
  </si>
  <si>
    <t>Njesia</t>
  </si>
  <si>
    <t>Toka</t>
  </si>
  <si>
    <t>Ndertesa</t>
  </si>
  <si>
    <t>Mak e pajisje</t>
  </si>
  <si>
    <t>Mjete transporti</t>
  </si>
  <si>
    <t>Pajisje Elektronike</t>
  </si>
  <si>
    <t>Pajisje zyre</t>
  </si>
  <si>
    <t>Aktive ne proces</t>
  </si>
  <si>
    <t xml:space="preserve"> Totali</t>
  </si>
  <si>
    <t>Vlera bruto  me 31.12.2010</t>
  </si>
  <si>
    <t>Leke</t>
  </si>
  <si>
    <t xml:space="preserve">Shtesa </t>
  </si>
  <si>
    <t>transferime</t>
  </si>
  <si>
    <t>Pakesime</t>
  </si>
  <si>
    <t>Vlera bruto  me 31.12.2011</t>
  </si>
  <si>
    <t>Amortizimi I akumuluar</t>
  </si>
  <si>
    <t xml:space="preserve"> Me 31.12.2010</t>
  </si>
  <si>
    <t>Shtesa e vitit 2011</t>
  </si>
  <si>
    <t>Pakesime te vitit 2011</t>
  </si>
  <si>
    <t>Vlera  neto e AQT</t>
  </si>
  <si>
    <t>Pasqyra e ndryshimit te Aktive Afatgjate jo Materiale</t>
  </si>
  <si>
    <t>Certifikata ISO</t>
  </si>
  <si>
    <t>Vlera  neto e AQT 31.12.2012</t>
  </si>
  <si>
    <r>
      <t xml:space="preserve">Amortiz. akumuluar </t>
    </r>
    <r>
      <rPr>
        <sz val="10"/>
        <color indexed="8"/>
        <rFont val="Times New Roman"/>
        <family val="1"/>
      </rPr>
      <t>31.12.2011</t>
    </r>
  </si>
  <si>
    <r>
      <t xml:space="preserve">Amortiz. akumuluar </t>
    </r>
    <r>
      <rPr>
        <sz val="10"/>
        <color indexed="8"/>
        <rFont val="Times New Roman"/>
        <family val="1"/>
      </rPr>
      <t>31.12.2012</t>
    </r>
  </si>
  <si>
    <t>Emri dhe Forma Tregetare:</t>
  </si>
  <si>
    <t>SWARCO ALBANIA shpk</t>
  </si>
  <si>
    <t>NIPT -i:</t>
  </si>
  <si>
    <t>Adresa e Selise:</t>
  </si>
  <si>
    <t xml:space="preserve">Rr. "Pjeter Budi" </t>
  </si>
  <si>
    <t>TIRANE</t>
  </si>
  <si>
    <t>Data e krijimit:</t>
  </si>
  <si>
    <t>05.05.2005</t>
  </si>
  <si>
    <t>Nr. i  Regjistrit  Tregetar</t>
  </si>
  <si>
    <t>Veprimtaria  Kryesore</t>
  </si>
  <si>
    <t>Punime Sinjalistike dhe Sigurie ne Rruge</t>
  </si>
  <si>
    <t>P A S Q Y R A T   F I N A N C I A R E</t>
  </si>
  <si>
    <t>(Ne zbatim te Standarteve Nderkombetare te raportimit Financiar dhe Ligjit Nr.</t>
  </si>
  <si>
    <t>9228, date 29.04.2004"Per Kontabilitetin dhe Pasqyrat Financiare.)</t>
  </si>
  <si>
    <t>Viti   2012</t>
  </si>
  <si>
    <t>Pasqyra Financiare jane individuale</t>
  </si>
  <si>
    <t>Individuale</t>
  </si>
  <si>
    <t>Pasqyra Financiare jane te konsoliduara</t>
  </si>
  <si>
    <t>Jo</t>
  </si>
  <si>
    <t xml:space="preserve">Pasqyrave Financiare jane te shprehura ne </t>
  </si>
  <si>
    <t>Lek</t>
  </si>
  <si>
    <t>Pasqyrave Financiare jane te rrumbullakosura ne</t>
  </si>
  <si>
    <t xml:space="preserve">Periudha Kontabel e Pasqyrave Financiare </t>
  </si>
  <si>
    <t>Nga</t>
  </si>
  <si>
    <t>01.01.2012</t>
  </si>
  <si>
    <t>Deri</t>
  </si>
  <si>
    <t>31.12.2012</t>
  </si>
  <si>
    <t xml:space="preserve">  Data  e  mbylljes se Pasqyrave Financiare</t>
  </si>
  <si>
    <t>20.01.2013</t>
  </si>
  <si>
    <t>(Te gjitha balancat jane ne leke)</t>
  </si>
  <si>
    <t>AKTIVI</t>
  </si>
  <si>
    <t>Shenimi nr.</t>
  </si>
  <si>
    <t>Ushtrimi i mbyllur 31.12.2012</t>
  </si>
  <si>
    <t>Ushtrimi i mbyllur 31.12.2011</t>
  </si>
  <si>
    <t>I</t>
  </si>
  <si>
    <t>Aktive Afatshkurtera</t>
  </si>
  <si>
    <t>Mjete Monetare</t>
  </si>
  <si>
    <t>Derivativë dhe aktive të mbajtura për tregtim</t>
  </si>
  <si>
    <t>Derivativet</t>
  </si>
  <si>
    <t>Aktive te mbajtura per tregetim</t>
  </si>
  <si>
    <t>Totali</t>
  </si>
  <si>
    <t>Aktive të tjera afatshkurter</t>
  </si>
  <si>
    <t>Llogari kerkesa te arketueshme (kliente)</t>
  </si>
  <si>
    <t>Llogari kerkesa te arketueshme te tjera</t>
  </si>
  <si>
    <t>Llogari parapagime dhe shpenzime te shtyra</t>
  </si>
  <si>
    <t>Inventari</t>
  </si>
  <si>
    <t>Lende te para e materiale</t>
  </si>
  <si>
    <t>Prodhim ne proces</t>
  </si>
  <si>
    <t>Produkt I gatshem</t>
  </si>
  <si>
    <t>Mallra per rishitje</t>
  </si>
  <si>
    <t>Aktivet biologjike afatshkurter</t>
  </si>
  <si>
    <t>Aktive afatshkurter te mbajtura per shitje</t>
  </si>
  <si>
    <t>Parapagime dhe shpenzime te shtyra</t>
  </si>
  <si>
    <t>Parapagimet dhe shpenzimet e shtyra</t>
  </si>
  <si>
    <t>Totali i Aktiveve Afatshkurtra (I)</t>
  </si>
  <si>
    <t>II</t>
  </si>
  <si>
    <t>Aktive Afatgjata</t>
  </si>
  <si>
    <t>Investimet financiare afatgjata</t>
  </si>
  <si>
    <t>Aksione dhe pjesemarrje te tjera</t>
  </si>
  <si>
    <t>Aksione dhe investime te tjera nepjesemarrje</t>
  </si>
  <si>
    <t>Aksione dhe letra te tjera me vlere</t>
  </si>
  <si>
    <t>Hua te dhena afatgjate</t>
  </si>
  <si>
    <t>Aktive afatgjata materiale</t>
  </si>
  <si>
    <t>Makineri dhe paisje</t>
  </si>
  <si>
    <t>Aktive te tjera  afat gjate</t>
  </si>
  <si>
    <t>Aktive biologjike afatgjata</t>
  </si>
  <si>
    <t>Aktivet afatgjata jomateriale</t>
  </si>
  <si>
    <t>Emri I mire</t>
  </si>
  <si>
    <t>Shpenzime te zhvilimit</t>
  </si>
  <si>
    <t>Aktive te tjera afatgjata jomaterile</t>
  </si>
  <si>
    <t>Kapital aksionar i papaguar</t>
  </si>
  <si>
    <t>Aktive të tjera afatgjata ne proces</t>
  </si>
  <si>
    <t>Totali i Aktiveve Afatgjata (II)</t>
  </si>
  <si>
    <t>TOTALI I AKTIVEVE (I + II)</t>
  </si>
  <si>
    <t>Pasqyrat Financiare 2011</t>
  </si>
  <si>
    <t>PASIVI</t>
  </si>
  <si>
    <t>Pasivet dhe kapitali</t>
  </si>
  <si>
    <t>Huamarrjet afatshkurter</t>
  </si>
  <si>
    <t>Huatë dhe parapagimet</t>
  </si>
  <si>
    <t xml:space="preserve">Te pagueshme ndaj Furnitoreve </t>
  </si>
  <si>
    <t>Te tjera te pagueshme afatshkurter</t>
  </si>
  <si>
    <t xml:space="preserve">Totali </t>
  </si>
  <si>
    <t>Detyrime afatshkurter</t>
  </si>
  <si>
    <t>Detyrime per tu paguar furnitoreve</t>
  </si>
  <si>
    <t>Detyrime per tu paguar punonjesve</t>
  </si>
  <si>
    <t>Detyrime nda institucioneve tatimore</t>
  </si>
  <si>
    <t>Detyrime te tjera afatshkurter</t>
  </si>
  <si>
    <t>Parapagime te arketueshme</t>
  </si>
  <si>
    <t>Detyrime Afatgjata</t>
  </si>
  <si>
    <t>Huatë afatgjata dhe dtyrime nga Qera financiare</t>
  </si>
  <si>
    <t>Huamarrje të tjera afatgjata</t>
  </si>
  <si>
    <t>Bono te konvertueshme</t>
  </si>
  <si>
    <t>Hua te tjera afatgjata</t>
  </si>
  <si>
    <t>Provigjione afat gjata</t>
  </si>
  <si>
    <t>Grandet dhe te ardhurat e shtyra</t>
  </si>
  <si>
    <t>Totali I Pasiveve</t>
  </si>
  <si>
    <t>III</t>
  </si>
  <si>
    <t>Kapitali</t>
  </si>
  <si>
    <t>Aksionet e pakices</t>
  </si>
  <si>
    <t>Kapitali aksioner I shoqerise meme</t>
  </si>
  <si>
    <t>Kapitali aksioner</t>
  </si>
  <si>
    <t>Primi i aksionit</t>
  </si>
  <si>
    <t>Njësitë ose aksionet e thesarit (negative)</t>
  </si>
  <si>
    <t>Rezerva statutore</t>
  </si>
  <si>
    <t>Rezerva ligjore</t>
  </si>
  <si>
    <t>Rezerva të tjera</t>
  </si>
  <si>
    <t>Fitimet(humbja) te pashpërndara</t>
  </si>
  <si>
    <t>Fitimi (humbja) e vitit financiar</t>
  </si>
  <si>
    <t>Totali i Kapitalit (III)</t>
  </si>
  <si>
    <t>TOTALI I DETYRIMEVE E KAPITALIT (I,II,III)</t>
  </si>
  <si>
    <t>Pasqyra e Te Ardhurave dhe Shpenzimeve</t>
  </si>
  <si>
    <t>Pershkrimi</t>
  </si>
  <si>
    <t>Shenime shpjeguese</t>
  </si>
  <si>
    <t>Ushtrimi</t>
  </si>
  <si>
    <t>Viti 2012</t>
  </si>
  <si>
    <t>Viti 2011</t>
  </si>
  <si>
    <t>Shitjet  Neto</t>
  </si>
  <si>
    <t>Te ardhura te tjera</t>
  </si>
  <si>
    <t>Ndryshim gjendje inventari dhe prodhimi ne proces</t>
  </si>
  <si>
    <t>Punime te kryera nga vet njesia per qellimet e veta</t>
  </si>
  <si>
    <t>Mallra. Lendet e para dhe sherbimet</t>
  </si>
  <si>
    <t>Mallra e materiale</t>
  </si>
  <si>
    <t>Qera</t>
  </si>
  <si>
    <t>Energji  e uje</t>
  </si>
  <si>
    <t>Sherbime roje</t>
  </si>
  <si>
    <t>Siguracione</t>
  </si>
  <si>
    <t>Transport dhe karburant</t>
  </si>
  <si>
    <t>g</t>
  </si>
  <si>
    <t>Riparime e mirmbajtje</t>
  </si>
  <si>
    <t>Telefoni. Internet, posta</t>
  </si>
  <si>
    <t>Udhetim e dieta</t>
  </si>
  <si>
    <t>Komisione bankare</t>
  </si>
  <si>
    <t>Shpenzime perfaqesimi</t>
  </si>
  <si>
    <t>Shpenzime profesionale</t>
  </si>
  <si>
    <t>n</t>
  </si>
  <si>
    <t>Nenkontraktore</t>
  </si>
  <si>
    <t>o</t>
  </si>
  <si>
    <t>Taksa , tatime e te ngjashme</t>
  </si>
  <si>
    <t>p</t>
  </si>
  <si>
    <t>Te tjera</t>
  </si>
  <si>
    <t>Shpenzime te tjera  nga veprimtarite e shfrytezimit</t>
  </si>
  <si>
    <t>Shpenzime personeli</t>
  </si>
  <si>
    <t>Pagat</t>
  </si>
  <si>
    <t>Sigurime shoqerore</t>
  </si>
  <si>
    <t>Shpenzime te tjera personeli</t>
  </si>
  <si>
    <t>Amortizimi</t>
  </si>
  <si>
    <t>Fitimi (ose Humbja) nga veprimtarite  e shfrytezimit</t>
  </si>
  <si>
    <t>Te ardhura shpenzime financiare nga njesi te kontrolluara</t>
  </si>
  <si>
    <t>Te ardhu financiare nga pjesmarjet</t>
  </si>
  <si>
    <t>Te ardhura dhe shpenzime financiare</t>
  </si>
  <si>
    <t>Te ardhura dhe shpenzime financiare nga invest financiare</t>
  </si>
  <si>
    <t>Te ardhura dhe shpenzime financiare nga interesi</t>
  </si>
  <si>
    <t>Fitimi (ose Humbja) nga  kursi i kembimit</t>
  </si>
  <si>
    <t>Gjoba dhe dem shperblime</t>
  </si>
  <si>
    <t>Totali I te ardhurave dhe shpenzimeve financiare</t>
  </si>
  <si>
    <t>Fitimi (Humbja ) para tatimit</t>
  </si>
  <si>
    <t>Tatimi  paraprak mbi fitimin</t>
  </si>
  <si>
    <t>Fitimi (Humbja ) pas tatimit</t>
  </si>
  <si>
    <t>Pasqyra e Levizjes se Kapitalit</t>
  </si>
  <si>
    <t>Levizjet e kapitalit per Vitin 2012</t>
  </si>
  <si>
    <t>Kapitali i rregjistruar (aksionar)</t>
  </si>
  <si>
    <t xml:space="preserve">Rezerva ligjore statusore </t>
  </si>
  <si>
    <t>Fitimi pashpërndarë</t>
  </si>
  <si>
    <t>Pozicioni më 31 Dhjetor 2010</t>
  </si>
  <si>
    <t>Efekti ndryshimeve ne politikat kontabël</t>
  </si>
  <si>
    <t>Fitimi neto për periudhën kontabël</t>
  </si>
  <si>
    <t>Dividentët e paguar</t>
  </si>
  <si>
    <t>Rritje e rezervës së kapitalit</t>
  </si>
  <si>
    <t>Emetimi i kuotave(aksioneve)</t>
  </si>
  <si>
    <t>Pozicioni më 31 Dhjetor 2011</t>
  </si>
  <si>
    <t>Emetim i kapitalit aksionar</t>
  </si>
  <si>
    <t>Aksione te thesarit te riblera</t>
  </si>
  <si>
    <t>Pozicioni më 31 Dhjetor 2012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</si>
</sst>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_(* #,##0_);_(* \(#,##0\);_(* &quot;-&quot;??_);_(@_)"/>
    <numFmt numFmtId="166" formatCode="_-* #,##0.00_-;\-* #,##0.00_-;_-* &quot;-&quot;??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2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24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 applyProtection="1">
      <alignment/>
      <protection locked="0"/>
    </xf>
    <xf numFmtId="0" fontId="47" fillId="0" borderId="0" xfId="0" applyFont="1" applyBorder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/>
    </xf>
    <xf numFmtId="0" fontId="47" fillId="0" borderId="10" xfId="0" applyFont="1" applyBorder="1" applyAlignment="1">
      <alignment/>
    </xf>
    <xf numFmtId="165" fontId="47" fillId="0" borderId="10" xfId="42" applyNumberFormat="1" applyFont="1" applyBorder="1" applyAlignment="1">
      <alignment/>
    </xf>
    <xf numFmtId="165" fontId="47" fillId="0" borderId="12" xfId="42" applyNumberFormat="1" applyFont="1" applyBorder="1" applyAlignment="1">
      <alignment/>
    </xf>
    <xf numFmtId="0" fontId="47" fillId="0" borderId="10" xfId="0" applyFont="1" applyBorder="1" applyAlignment="1">
      <alignment wrapText="1"/>
    </xf>
    <xf numFmtId="0" fontId="47" fillId="0" borderId="13" xfId="0" applyFont="1" applyBorder="1" applyAlignment="1">
      <alignment horizontal="center"/>
    </xf>
    <xf numFmtId="0" fontId="47" fillId="0" borderId="14" xfId="0" applyFont="1" applyBorder="1" applyAlignment="1">
      <alignment wrapText="1"/>
    </xf>
    <xf numFmtId="0" fontId="47" fillId="0" borderId="14" xfId="0" applyFont="1" applyBorder="1" applyAlignment="1">
      <alignment/>
    </xf>
    <xf numFmtId="165" fontId="47" fillId="0" borderId="14" xfId="42" applyNumberFormat="1" applyFont="1" applyBorder="1" applyAlignment="1">
      <alignment/>
    </xf>
    <xf numFmtId="165" fontId="47" fillId="0" borderId="15" xfId="42" applyNumberFormat="1" applyFont="1" applyBorder="1" applyAlignment="1">
      <alignment/>
    </xf>
    <xf numFmtId="0" fontId="48" fillId="0" borderId="16" xfId="0" applyFont="1" applyBorder="1" applyAlignment="1">
      <alignment/>
    </xf>
    <xf numFmtId="0" fontId="48" fillId="0" borderId="17" xfId="0" applyFont="1" applyBorder="1" applyAlignment="1">
      <alignment/>
    </xf>
    <xf numFmtId="0" fontId="48" fillId="0" borderId="18" xfId="0" applyFont="1" applyBorder="1" applyAlignment="1">
      <alignment/>
    </xf>
    <xf numFmtId="0" fontId="48" fillId="0" borderId="19" xfId="0" applyFont="1" applyBorder="1" applyAlignment="1">
      <alignment/>
    </xf>
    <xf numFmtId="0" fontId="48" fillId="0" borderId="0" xfId="0" applyFont="1" applyBorder="1" applyAlignment="1">
      <alignment/>
    </xf>
    <xf numFmtId="0" fontId="48" fillId="0" borderId="20" xfId="0" applyFont="1" applyBorder="1" applyAlignment="1">
      <alignment/>
    </xf>
    <xf numFmtId="0" fontId="47" fillId="0" borderId="0" xfId="0" applyFont="1" applyBorder="1" applyAlignment="1">
      <alignment/>
    </xf>
    <xf numFmtId="0" fontId="47" fillId="0" borderId="21" xfId="0" applyFont="1" applyBorder="1" applyAlignment="1">
      <alignment/>
    </xf>
    <xf numFmtId="0" fontId="47" fillId="0" borderId="22" xfId="0" applyFont="1" applyBorder="1" applyAlignment="1">
      <alignment/>
    </xf>
    <xf numFmtId="0" fontId="49" fillId="0" borderId="0" xfId="0" applyFont="1" applyBorder="1" applyAlignment="1">
      <alignment/>
    </xf>
    <xf numFmtId="0" fontId="48" fillId="0" borderId="0" xfId="0" applyFont="1" applyBorder="1" applyAlignment="1">
      <alignment/>
    </xf>
    <xf numFmtId="0" fontId="50" fillId="0" borderId="0" xfId="0" applyFont="1" applyBorder="1" applyAlignment="1">
      <alignment/>
    </xf>
    <xf numFmtId="0" fontId="50" fillId="0" borderId="21" xfId="0" applyFont="1" applyBorder="1" applyAlignment="1">
      <alignment/>
    </xf>
    <xf numFmtId="0" fontId="50" fillId="0" borderId="22" xfId="0" applyFont="1" applyBorder="1" applyAlignment="1">
      <alignment/>
    </xf>
    <xf numFmtId="0" fontId="48" fillId="0" borderId="23" xfId="0" applyFont="1" applyBorder="1" applyAlignment="1">
      <alignment/>
    </xf>
    <xf numFmtId="0" fontId="48" fillId="0" borderId="21" xfId="0" applyFont="1" applyBorder="1" applyAlignment="1">
      <alignment/>
    </xf>
    <xf numFmtId="0" fontId="48" fillId="0" borderId="24" xfId="0" applyFont="1" applyBorder="1" applyAlignment="1">
      <alignment/>
    </xf>
    <xf numFmtId="0" fontId="48" fillId="0" borderId="0" xfId="0" applyFont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37" fontId="5" fillId="34" borderId="10" xfId="0" applyNumberFormat="1" applyFont="1" applyFill="1" applyBorder="1" applyAlignment="1">
      <alignment horizontal="center" vertical="center" wrapText="1"/>
    </xf>
    <xf numFmtId="37" fontId="6" fillId="34" borderId="10" xfId="0" applyNumberFormat="1" applyFont="1" applyFill="1" applyBorder="1" applyAlignment="1">
      <alignment horizontal="center" vertical="center" wrapText="1"/>
    </xf>
    <xf numFmtId="165" fontId="5" fillId="33" borderId="10" xfId="42" applyNumberFormat="1" applyFont="1" applyFill="1" applyBorder="1" applyAlignment="1">
      <alignment/>
    </xf>
    <xf numFmtId="165" fontId="5" fillId="33" borderId="10" xfId="42" applyNumberFormat="1" applyFont="1" applyFill="1" applyBorder="1" applyAlignment="1">
      <alignment horizontal="left"/>
    </xf>
    <xf numFmtId="165" fontId="5" fillId="33" borderId="10" xfId="42" applyNumberFormat="1" applyFont="1" applyFill="1" applyBorder="1" applyAlignment="1">
      <alignment horizontal="center"/>
    </xf>
    <xf numFmtId="165" fontId="5" fillId="33" borderId="10" xfId="42" applyNumberFormat="1" applyFont="1" applyFill="1" applyBorder="1" applyAlignment="1">
      <alignment horizontal="left" wrapText="1"/>
    </xf>
    <xf numFmtId="165" fontId="5" fillId="33" borderId="10" xfId="42" applyNumberFormat="1" applyFont="1" applyFill="1" applyBorder="1" applyAlignment="1">
      <alignment/>
    </xf>
    <xf numFmtId="165" fontId="0" fillId="0" borderId="0" xfId="0" applyNumberFormat="1" applyAlignment="1">
      <alignment/>
    </xf>
    <xf numFmtId="0" fontId="4" fillId="33" borderId="10" xfId="0" applyFont="1" applyFill="1" applyBorder="1" applyAlignment="1">
      <alignment horizontal="left" wrapText="1"/>
    </xf>
    <xf numFmtId="165" fontId="6" fillId="33" borderId="10" xfId="42" applyNumberFormat="1" applyFont="1" applyFill="1" applyBorder="1" applyAlignment="1">
      <alignment/>
    </xf>
    <xf numFmtId="0" fontId="8" fillId="33" borderId="10" xfId="0" applyFont="1" applyFill="1" applyBorder="1" applyAlignment="1">
      <alignment horizontal="left" wrapText="1"/>
    </xf>
    <xf numFmtId="165" fontId="6" fillId="33" borderId="10" xfId="42" applyNumberFormat="1" applyFont="1" applyFill="1" applyBorder="1" applyAlignment="1">
      <alignment/>
    </xf>
    <xf numFmtId="165" fontId="6" fillId="33" borderId="10" xfId="42" applyNumberFormat="1" applyFont="1" applyFill="1" applyBorder="1" applyAlignment="1">
      <alignment horizontal="left" wrapText="1"/>
    </xf>
    <xf numFmtId="165" fontId="6" fillId="33" borderId="10" xfId="42" applyNumberFormat="1" applyFont="1" applyFill="1" applyBorder="1" applyAlignment="1">
      <alignment horizontal="center"/>
    </xf>
    <xf numFmtId="165" fontId="9" fillId="33" borderId="10" xfId="42" applyNumberFormat="1" applyFont="1" applyFill="1" applyBorder="1" applyAlignment="1">
      <alignment/>
    </xf>
    <xf numFmtId="165" fontId="5" fillId="33" borderId="10" xfId="59" applyNumberFormat="1" applyFont="1" applyFill="1" applyBorder="1" applyAlignment="1">
      <alignment/>
    </xf>
    <xf numFmtId="165" fontId="4" fillId="33" borderId="10" xfId="59" applyNumberFormat="1" applyFont="1" applyFill="1" applyBorder="1" applyAlignment="1">
      <alignment/>
    </xf>
    <xf numFmtId="0" fontId="7" fillId="0" borderId="0" xfId="0" applyFont="1" applyAlignment="1">
      <alignment/>
    </xf>
    <xf numFmtId="165" fontId="7" fillId="0" borderId="0" xfId="0" applyNumberFormat="1" applyFont="1" applyAlignment="1">
      <alignment/>
    </xf>
    <xf numFmtId="165" fontId="10" fillId="33" borderId="10" xfId="42" applyNumberFormat="1" applyFont="1" applyFill="1" applyBorder="1" applyAlignment="1">
      <alignment/>
    </xf>
    <xf numFmtId="37" fontId="5" fillId="33" borderId="10" xfId="0" applyNumberFormat="1" applyFont="1" applyFill="1" applyBorder="1" applyAlignment="1">
      <alignment/>
    </xf>
    <xf numFmtId="37" fontId="6" fillId="33" borderId="10" xfId="0" applyNumberFormat="1" applyFont="1" applyFill="1" applyBorder="1" applyAlignment="1">
      <alignment/>
    </xf>
    <xf numFmtId="37" fontId="6" fillId="33" borderId="10" xfId="0" applyNumberFormat="1" applyFont="1" applyFill="1" applyBorder="1" applyAlignment="1">
      <alignment horizontal="center"/>
    </xf>
    <xf numFmtId="37" fontId="6" fillId="33" borderId="10" xfId="59" applyNumberFormat="1" applyFont="1" applyFill="1" applyBorder="1" applyAlignment="1">
      <alignment/>
    </xf>
    <xf numFmtId="37" fontId="8" fillId="33" borderId="10" xfId="59" applyNumberFormat="1" applyFont="1" applyFill="1" applyBorder="1" applyAlignment="1">
      <alignment/>
    </xf>
    <xf numFmtId="43" fontId="7" fillId="0" borderId="0" xfId="42" applyFont="1" applyAlignment="1">
      <alignment/>
    </xf>
    <xf numFmtId="166" fontId="7" fillId="0" borderId="0" xfId="0" applyNumberFormat="1" applyFont="1" applyAlignment="1">
      <alignment/>
    </xf>
    <xf numFmtId="0" fontId="51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/>
    </xf>
    <xf numFmtId="165" fontId="47" fillId="0" borderId="10" xfId="0" applyNumberFormat="1" applyFont="1" applyBorder="1" applyAlignment="1">
      <alignment/>
    </xf>
    <xf numFmtId="0" fontId="47" fillId="0" borderId="10" xfId="0" applyFont="1" applyBorder="1" applyAlignment="1">
      <alignment horizontal="right"/>
    </xf>
    <xf numFmtId="165" fontId="3" fillId="33" borderId="10" xfId="42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165" fontId="3" fillId="33" borderId="10" xfId="42" applyNumberFormat="1" applyFont="1" applyFill="1" applyBorder="1" applyAlignment="1">
      <alignment/>
    </xf>
    <xf numFmtId="0" fontId="50" fillId="0" borderId="0" xfId="0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3" fillId="33" borderId="0" xfId="0" applyFont="1" applyFill="1" applyBorder="1" applyAlignment="1">
      <alignment horizontal="left"/>
    </xf>
    <xf numFmtId="0" fontId="3" fillId="33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51" fillId="0" borderId="21" xfId="0" applyFont="1" applyBorder="1" applyAlignment="1">
      <alignment horizontal="left"/>
    </xf>
    <xf numFmtId="0" fontId="5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/>
    </xf>
    <xf numFmtId="0" fontId="11" fillId="0" borderId="2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AppData\Local\Temp\Rar$DI09.050\Bilanci%20SWARKO%202012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apak 2012"/>
      <sheetName val="Aktivi 2012"/>
      <sheetName val="Pasivi 2012"/>
      <sheetName val="Pash"/>
      <sheetName val="Levizja e kapitalit"/>
      <sheetName val="Levizja e AQT dhe AQJT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J42"/>
  <sheetViews>
    <sheetView zoomScalePageLayoutView="0" workbookViewId="0" topLeftCell="A34">
      <selection activeCell="K21" sqref="K21"/>
    </sheetView>
  </sheetViews>
  <sheetFormatPr defaultColWidth="9.140625" defaultRowHeight="15"/>
  <sheetData>
    <row r="4" spans="1:10" ht="15">
      <c r="A4" s="18"/>
      <c r="B4" s="19"/>
      <c r="C4" s="19"/>
      <c r="D4" s="19"/>
      <c r="E4" s="19"/>
      <c r="F4" s="19"/>
      <c r="G4" s="19"/>
      <c r="H4" s="19"/>
      <c r="I4" s="19"/>
      <c r="J4" s="20"/>
    </row>
    <row r="5" spans="1:10" ht="15">
      <c r="A5" s="21"/>
      <c r="B5" s="22"/>
      <c r="C5" s="22"/>
      <c r="D5" s="22"/>
      <c r="E5" s="22"/>
      <c r="F5" s="22"/>
      <c r="G5" s="22"/>
      <c r="H5" s="22"/>
      <c r="I5" s="22"/>
      <c r="J5" s="23"/>
    </row>
    <row r="6" spans="1:10" ht="15.75">
      <c r="A6" s="21"/>
      <c r="B6" s="24" t="s">
        <v>43</v>
      </c>
      <c r="C6" s="24"/>
      <c r="D6" s="24"/>
      <c r="E6" s="25" t="s">
        <v>44</v>
      </c>
      <c r="F6" s="25"/>
      <c r="G6" s="25"/>
      <c r="H6" s="25"/>
      <c r="I6" s="25"/>
      <c r="J6" s="23"/>
    </row>
    <row r="7" spans="1:10" ht="15.75">
      <c r="A7" s="21"/>
      <c r="B7" s="24" t="s">
        <v>45</v>
      </c>
      <c r="C7" s="24"/>
      <c r="D7" s="24"/>
      <c r="E7" s="26" t="s">
        <v>12</v>
      </c>
      <c r="F7" s="26"/>
      <c r="G7" s="24"/>
      <c r="H7" s="24"/>
      <c r="I7" s="24"/>
      <c r="J7" s="23"/>
    </row>
    <row r="8" spans="1:10" ht="15.75">
      <c r="A8" s="21"/>
      <c r="B8" s="24" t="s">
        <v>46</v>
      </c>
      <c r="C8" s="24"/>
      <c r="D8" s="24"/>
      <c r="E8" s="25" t="s">
        <v>47</v>
      </c>
      <c r="F8" s="25"/>
      <c r="G8" s="25"/>
      <c r="H8" s="24"/>
      <c r="I8" s="24"/>
      <c r="J8" s="23"/>
    </row>
    <row r="9" spans="1:10" ht="15.75">
      <c r="A9" s="21"/>
      <c r="B9" s="24"/>
      <c r="C9" s="24"/>
      <c r="D9" s="24"/>
      <c r="E9" s="24"/>
      <c r="F9" s="24"/>
      <c r="G9" s="24"/>
      <c r="H9" s="25" t="s">
        <v>48</v>
      </c>
      <c r="I9" s="24"/>
      <c r="J9" s="23"/>
    </row>
    <row r="10" spans="1:10" ht="15.75">
      <c r="A10" s="21"/>
      <c r="B10" s="24" t="s">
        <v>49</v>
      </c>
      <c r="C10" s="24"/>
      <c r="D10" s="24"/>
      <c r="E10" s="25" t="s">
        <v>50</v>
      </c>
      <c r="F10" s="25"/>
      <c r="G10" s="24"/>
      <c r="H10" s="24"/>
      <c r="I10" s="24"/>
      <c r="J10" s="23"/>
    </row>
    <row r="11" spans="1:10" ht="15.75">
      <c r="A11" s="21"/>
      <c r="B11" s="24" t="s">
        <v>51</v>
      </c>
      <c r="C11" s="24"/>
      <c r="D11" s="24"/>
      <c r="E11" s="24"/>
      <c r="F11" s="24"/>
      <c r="G11" s="24"/>
      <c r="H11" s="24"/>
      <c r="I11" s="24"/>
      <c r="J11" s="23"/>
    </row>
    <row r="12" spans="1:10" ht="15.75">
      <c r="A12" s="21"/>
      <c r="B12" s="24"/>
      <c r="C12" s="24"/>
      <c r="D12" s="24"/>
      <c r="E12" s="24"/>
      <c r="F12" s="24"/>
      <c r="G12" s="24"/>
      <c r="H12" s="24"/>
      <c r="I12" s="24"/>
      <c r="J12" s="23"/>
    </row>
    <row r="13" spans="1:10" ht="15.75">
      <c r="A13" s="21"/>
      <c r="B13" s="24" t="s">
        <v>52</v>
      </c>
      <c r="C13" s="24"/>
      <c r="D13" s="24"/>
      <c r="E13" s="25" t="s">
        <v>53</v>
      </c>
      <c r="F13" s="25"/>
      <c r="G13" s="25"/>
      <c r="H13" s="25"/>
      <c r="I13" s="25"/>
      <c r="J13" s="23"/>
    </row>
    <row r="14" spans="1:10" ht="15">
      <c r="A14" s="21"/>
      <c r="B14" s="22"/>
      <c r="C14" s="22"/>
      <c r="D14" s="22"/>
      <c r="E14" s="22"/>
      <c r="F14" s="22"/>
      <c r="G14" s="22"/>
      <c r="H14" s="22"/>
      <c r="I14" s="22"/>
      <c r="J14" s="23"/>
    </row>
    <row r="15" spans="1:10" ht="15">
      <c r="A15" s="21"/>
      <c r="B15" s="22"/>
      <c r="C15" s="22"/>
      <c r="D15" s="22"/>
      <c r="E15" s="22"/>
      <c r="F15" s="22"/>
      <c r="G15" s="22"/>
      <c r="H15" s="22"/>
      <c r="I15" s="22"/>
      <c r="J15" s="23"/>
    </row>
    <row r="16" spans="1:10" ht="15">
      <c r="A16" s="21"/>
      <c r="B16" s="22"/>
      <c r="C16" s="22"/>
      <c r="D16" s="22"/>
      <c r="E16" s="22"/>
      <c r="F16" s="22"/>
      <c r="G16" s="22"/>
      <c r="H16" s="22"/>
      <c r="I16" s="22"/>
      <c r="J16" s="23"/>
    </row>
    <row r="17" spans="1:10" ht="15">
      <c r="A17" s="21"/>
      <c r="B17" s="22"/>
      <c r="C17" s="22"/>
      <c r="D17" s="22"/>
      <c r="E17" s="22"/>
      <c r="F17" s="22"/>
      <c r="G17" s="22"/>
      <c r="H17" s="22"/>
      <c r="I17" s="22"/>
      <c r="J17" s="23"/>
    </row>
    <row r="18" spans="1:10" ht="15">
      <c r="A18" s="21"/>
      <c r="B18" s="22"/>
      <c r="C18" s="22"/>
      <c r="D18" s="22"/>
      <c r="E18" s="22"/>
      <c r="F18" s="22"/>
      <c r="G18" s="22"/>
      <c r="H18" s="22"/>
      <c r="I18" s="22"/>
      <c r="J18" s="23"/>
    </row>
    <row r="19" spans="1:10" ht="30.75">
      <c r="A19" s="21"/>
      <c r="B19" s="27" t="s">
        <v>54</v>
      </c>
      <c r="C19" s="27"/>
      <c r="D19" s="27"/>
      <c r="E19" s="27"/>
      <c r="F19" s="27"/>
      <c r="G19" s="27"/>
      <c r="H19" s="27"/>
      <c r="I19" s="27"/>
      <c r="J19" s="23"/>
    </row>
    <row r="20" spans="1:10" ht="15">
      <c r="A20" s="21"/>
      <c r="B20" s="22"/>
      <c r="C20" s="22"/>
      <c r="D20" s="22"/>
      <c r="E20" s="22"/>
      <c r="F20" s="22"/>
      <c r="G20" s="22"/>
      <c r="H20" s="22"/>
      <c r="I20" s="22"/>
      <c r="J20" s="23"/>
    </row>
    <row r="21" spans="1:10" ht="15">
      <c r="A21" s="21"/>
      <c r="B21" s="74" t="s">
        <v>55</v>
      </c>
      <c r="C21" s="74"/>
      <c r="D21" s="74"/>
      <c r="E21" s="74"/>
      <c r="F21" s="74"/>
      <c r="G21" s="74"/>
      <c r="H21" s="74"/>
      <c r="I21" s="74"/>
      <c r="J21" s="23"/>
    </row>
    <row r="22" spans="1:10" ht="15">
      <c r="A22" s="21"/>
      <c r="B22" s="74" t="s">
        <v>56</v>
      </c>
      <c r="C22" s="74"/>
      <c r="D22" s="74"/>
      <c r="E22" s="74"/>
      <c r="F22" s="74"/>
      <c r="G22" s="74"/>
      <c r="H22" s="74"/>
      <c r="I22" s="74"/>
      <c r="J22" s="23"/>
    </row>
    <row r="23" spans="1:10" ht="15">
      <c r="A23" s="21"/>
      <c r="B23" s="22"/>
      <c r="C23" s="22"/>
      <c r="D23" s="22"/>
      <c r="E23" s="22"/>
      <c r="F23" s="22"/>
      <c r="G23" s="22"/>
      <c r="H23" s="22"/>
      <c r="I23" s="22"/>
      <c r="J23" s="23"/>
    </row>
    <row r="24" spans="1:10" ht="30.75">
      <c r="A24" s="21"/>
      <c r="B24" s="22"/>
      <c r="C24" s="75" t="s">
        <v>57</v>
      </c>
      <c r="D24" s="75"/>
      <c r="E24" s="75"/>
      <c r="F24" s="75"/>
      <c r="G24" s="75"/>
      <c r="H24" s="75"/>
      <c r="I24" s="22"/>
      <c r="J24" s="23"/>
    </row>
    <row r="25" spans="1:10" ht="15">
      <c r="A25" s="21"/>
      <c r="B25" s="22"/>
      <c r="C25" s="28"/>
      <c r="D25" s="28"/>
      <c r="E25" s="28"/>
      <c r="F25" s="28"/>
      <c r="G25" s="28"/>
      <c r="H25" s="28"/>
      <c r="I25" s="22"/>
      <c r="J25" s="23"/>
    </row>
    <row r="26" spans="1:10" ht="15">
      <c r="A26" s="21"/>
      <c r="B26" s="22"/>
      <c r="C26" s="22"/>
      <c r="D26" s="22"/>
      <c r="E26" s="22"/>
      <c r="F26" s="22"/>
      <c r="G26" s="22"/>
      <c r="H26" s="22"/>
      <c r="I26" s="22"/>
      <c r="J26" s="23"/>
    </row>
    <row r="27" spans="1:10" ht="15">
      <c r="A27" s="21"/>
      <c r="B27" s="22"/>
      <c r="C27" s="22"/>
      <c r="D27" s="22"/>
      <c r="E27" s="22"/>
      <c r="F27" s="22"/>
      <c r="G27" s="22"/>
      <c r="H27" s="22"/>
      <c r="I27" s="22"/>
      <c r="J27" s="23"/>
    </row>
    <row r="28" spans="1:10" ht="15">
      <c r="A28" s="21"/>
      <c r="B28" s="22"/>
      <c r="C28" s="22"/>
      <c r="D28" s="22"/>
      <c r="E28" s="22"/>
      <c r="F28" s="22"/>
      <c r="G28" s="22"/>
      <c r="H28" s="22"/>
      <c r="I28" s="22"/>
      <c r="J28" s="23"/>
    </row>
    <row r="29" spans="1:10" ht="15">
      <c r="A29" s="21"/>
      <c r="B29" s="29" t="s">
        <v>58</v>
      </c>
      <c r="C29" s="29"/>
      <c r="D29" s="29"/>
      <c r="E29" s="29"/>
      <c r="F29" s="29"/>
      <c r="G29" s="29"/>
      <c r="H29" s="30" t="s">
        <v>59</v>
      </c>
      <c r="I29" s="30"/>
      <c r="J29" s="23"/>
    </row>
    <row r="30" spans="1:10" ht="15">
      <c r="A30" s="21"/>
      <c r="B30" s="29" t="s">
        <v>60</v>
      </c>
      <c r="C30" s="29"/>
      <c r="D30" s="29"/>
      <c r="E30" s="29"/>
      <c r="F30" s="29"/>
      <c r="G30" s="29"/>
      <c r="H30" s="31" t="s">
        <v>61</v>
      </c>
      <c r="I30" s="31"/>
      <c r="J30" s="23"/>
    </row>
    <row r="31" spans="1:10" ht="15">
      <c r="A31" s="21"/>
      <c r="B31" s="29" t="s">
        <v>62</v>
      </c>
      <c r="C31" s="29"/>
      <c r="D31" s="29"/>
      <c r="E31" s="29"/>
      <c r="F31" s="29"/>
      <c r="G31" s="29"/>
      <c r="H31" s="30" t="s">
        <v>63</v>
      </c>
      <c r="I31" s="30"/>
      <c r="J31" s="23"/>
    </row>
    <row r="32" spans="1:10" ht="15">
      <c r="A32" s="21"/>
      <c r="B32" s="29" t="s">
        <v>64</v>
      </c>
      <c r="C32" s="29"/>
      <c r="D32" s="29"/>
      <c r="E32" s="29"/>
      <c r="F32" s="29"/>
      <c r="G32" s="29"/>
      <c r="H32" s="31" t="s">
        <v>63</v>
      </c>
      <c r="I32" s="31"/>
      <c r="J32" s="23"/>
    </row>
    <row r="33" spans="1:10" ht="15">
      <c r="A33" s="21"/>
      <c r="B33" s="29" t="s">
        <v>65</v>
      </c>
      <c r="C33" s="29"/>
      <c r="D33" s="29"/>
      <c r="E33" s="29"/>
      <c r="F33" s="29"/>
      <c r="G33" s="29" t="s">
        <v>66</v>
      </c>
      <c r="H33" s="31" t="s">
        <v>67</v>
      </c>
      <c r="I33" s="31"/>
      <c r="J33" s="23"/>
    </row>
    <row r="34" spans="1:10" ht="15">
      <c r="A34" s="21"/>
      <c r="B34" s="29"/>
      <c r="C34" s="29"/>
      <c r="D34" s="29"/>
      <c r="E34" s="29"/>
      <c r="F34" s="29"/>
      <c r="G34" s="29" t="s">
        <v>68</v>
      </c>
      <c r="H34" s="31" t="s">
        <v>69</v>
      </c>
      <c r="I34" s="31"/>
      <c r="J34" s="23"/>
    </row>
    <row r="35" spans="1:10" ht="15">
      <c r="A35" s="21"/>
      <c r="B35" s="29"/>
      <c r="C35" s="29"/>
      <c r="D35" s="29"/>
      <c r="E35" s="29"/>
      <c r="F35" s="29"/>
      <c r="G35" s="29"/>
      <c r="H35" s="29"/>
      <c r="I35" s="29"/>
      <c r="J35" s="23"/>
    </row>
    <row r="36" spans="1:10" ht="15">
      <c r="A36" s="21"/>
      <c r="B36" s="29" t="s">
        <v>70</v>
      </c>
      <c r="C36" s="29"/>
      <c r="D36" s="29"/>
      <c r="E36" s="29"/>
      <c r="F36" s="29"/>
      <c r="G36" s="29"/>
      <c r="H36" s="30" t="s">
        <v>71</v>
      </c>
      <c r="I36" s="30"/>
      <c r="J36" s="23"/>
    </row>
    <row r="37" spans="1:10" ht="15">
      <c r="A37" s="21"/>
      <c r="B37" s="22"/>
      <c r="C37" s="22"/>
      <c r="D37" s="22"/>
      <c r="E37" s="22"/>
      <c r="F37" s="22"/>
      <c r="G37" s="22"/>
      <c r="H37" s="22"/>
      <c r="I37" s="22"/>
      <c r="J37" s="23"/>
    </row>
    <row r="38" spans="1:10" ht="15">
      <c r="A38" s="21"/>
      <c r="B38" s="22"/>
      <c r="C38" s="22"/>
      <c r="D38" s="22"/>
      <c r="E38" s="22"/>
      <c r="F38" s="22"/>
      <c r="G38" s="22"/>
      <c r="H38" s="22"/>
      <c r="I38" s="22"/>
      <c r="J38" s="23"/>
    </row>
    <row r="39" spans="1:10" ht="15">
      <c r="A39" s="32"/>
      <c r="B39" s="33"/>
      <c r="C39" s="33"/>
      <c r="D39" s="33"/>
      <c r="E39" s="33"/>
      <c r="F39" s="33"/>
      <c r="G39" s="33"/>
      <c r="H39" s="33"/>
      <c r="I39" s="33"/>
      <c r="J39" s="34"/>
    </row>
    <row r="40" spans="1:10" ht="15">
      <c r="A40" s="35"/>
      <c r="B40" s="35"/>
      <c r="C40" s="35"/>
      <c r="D40" s="35"/>
      <c r="E40" s="35"/>
      <c r="F40" s="35"/>
      <c r="G40" s="35"/>
      <c r="H40" s="35"/>
      <c r="I40" s="35"/>
      <c r="J40" s="35"/>
    </row>
    <row r="41" spans="1:10" ht="15">
      <c r="A41" s="35"/>
      <c r="B41" s="35"/>
      <c r="C41" s="35"/>
      <c r="D41" s="35"/>
      <c r="E41" s="35"/>
      <c r="F41" s="35"/>
      <c r="G41" s="35"/>
      <c r="H41" s="35"/>
      <c r="I41" s="35"/>
      <c r="J41" s="35"/>
    </row>
    <row r="42" spans="1:10" ht="15">
      <c r="A42" s="35"/>
      <c r="B42" s="35"/>
      <c r="C42" s="35"/>
      <c r="D42" s="35"/>
      <c r="E42" s="35"/>
      <c r="F42" s="35"/>
      <c r="G42" s="35"/>
      <c r="H42" s="35"/>
      <c r="I42" s="35"/>
      <c r="J42" s="35"/>
    </row>
  </sheetData>
  <sheetProtection/>
  <mergeCells count="3">
    <mergeCell ref="B21:I21"/>
    <mergeCell ref="B22:I22"/>
    <mergeCell ref="C24:H2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G56"/>
  <sheetViews>
    <sheetView zoomScalePageLayoutView="0" workbookViewId="0" topLeftCell="A1">
      <selection activeCell="H19" sqref="H19"/>
    </sheetView>
  </sheetViews>
  <sheetFormatPr defaultColWidth="9.140625" defaultRowHeight="15"/>
  <cols>
    <col min="1" max="1" width="5.00390625" style="0" customWidth="1"/>
    <col min="2" max="2" width="43.28125" style="0" customWidth="1"/>
    <col min="3" max="3" width="5.57421875" style="0" customWidth="1"/>
    <col min="4" max="4" width="17.140625" style="55" customWidth="1"/>
    <col min="5" max="5" width="17.57421875" style="0" customWidth="1"/>
  </cols>
  <sheetData>
    <row r="2" spans="1:5" ht="15.75">
      <c r="A2" s="77" t="s">
        <v>11</v>
      </c>
      <c r="B2" s="77"/>
      <c r="C2" s="77"/>
      <c r="D2" s="77"/>
      <c r="E2" s="36"/>
    </row>
    <row r="3" spans="1:5" ht="15.75">
      <c r="A3" s="77" t="s">
        <v>12</v>
      </c>
      <c r="B3" s="77"/>
      <c r="C3" s="77"/>
      <c r="D3" s="77"/>
      <c r="E3" s="36"/>
    </row>
    <row r="4" spans="1:5" ht="15.75">
      <c r="A4" s="76" t="s">
        <v>13</v>
      </c>
      <c r="B4" s="76"/>
      <c r="C4" s="76"/>
      <c r="D4" s="76"/>
      <c r="E4" s="36"/>
    </row>
    <row r="5" spans="1:5" ht="15.75">
      <c r="A5" s="76" t="s">
        <v>72</v>
      </c>
      <c r="B5" s="76"/>
      <c r="C5" s="37"/>
      <c r="D5" s="36"/>
      <c r="E5" s="36"/>
    </row>
    <row r="6" spans="1:5" ht="38.25">
      <c r="A6" s="38" t="s">
        <v>16</v>
      </c>
      <c r="B6" s="39" t="s">
        <v>73</v>
      </c>
      <c r="C6" s="39" t="s">
        <v>74</v>
      </c>
      <c r="D6" s="39" t="s">
        <v>75</v>
      </c>
      <c r="E6" s="39" t="s">
        <v>76</v>
      </c>
    </row>
    <row r="7" spans="1:5" ht="15">
      <c r="A7" s="40" t="s">
        <v>77</v>
      </c>
      <c r="B7" s="41" t="s">
        <v>78</v>
      </c>
      <c r="C7" s="42"/>
      <c r="D7" s="40"/>
      <c r="E7" s="40"/>
    </row>
    <row r="8" spans="1:7" ht="15">
      <c r="A8" s="40">
        <v>1</v>
      </c>
      <c r="B8" s="43" t="s">
        <v>79</v>
      </c>
      <c r="C8" s="44"/>
      <c r="D8" s="40">
        <v>1353350.7384000001</v>
      </c>
      <c r="E8" s="40">
        <v>1353351</v>
      </c>
      <c r="G8" s="45"/>
    </row>
    <row r="9" spans="1:5" ht="15">
      <c r="A9" s="40">
        <v>2</v>
      </c>
      <c r="B9" s="46" t="s">
        <v>80</v>
      </c>
      <c r="C9" s="44"/>
      <c r="D9" s="40">
        <v>0</v>
      </c>
      <c r="E9" s="40">
        <v>0</v>
      </c>
    </row>
    <row r="10" spans="1:5" ht="15">
      <c r="A10" s="40" t="s">
        <v>0</v>
      </c>
      <c r="B10" s="46" t="s">
        <v>81</v>
      </c>
      <c r="C10" s="44"/>
      <c r="D10" s="40">
        <v>0</v>
      </c>
      <c r="E10" s="40">
        <v>0</v>
      </c>
    </row>
    <row r="11" spans="1:5" ht="15">
      <c r="A11" s="40" t="s">
        <v>1</v>
      </c>
      <c r="B11" s="46" t="s">
        <v>82</v>
      </c>
      <c r="C11" s="44"/>
      <c r="D11" s="40">
        <v>0</v>
      </c>
      <c r="E11" s="40">
        <v>0</v>
      </c>
    </row>
    <row r="12" spans="1:5" ht="15">
      <c r="A12" s="47"/>
      <c r="B12" s="48" t="s">
        <v>83</v>
      </c>
      <c r="C12" s="49"/>
      <c r="D12" s="47">
        <v>1353351</v>
      </c>
      <c r="E12" s="47">
        <f>SUM(E8:E11)</f>
        <v>1353351</v>
      </c>
    </row>
    <row r="13" spans="1:5" ht="15">
      <c r="A13" s="40">
        <v>3</v>
      </c>
      <c r="B13" s="43" t="s">
        <v>84</v>
      </c>
      <c r="C13" s="44"/>
      <c r="D13" s="40"/>
      <c r="E13" s="40"/>
    </row>
    <row r="14" spans="1:5" ht="15">
      <c r="A14" s="40"/>
      <c r="B14" s="43" t="s">
        <v>85</v>
      </c>
      <c r="C14" s="44"/>
      <c r="D14" s="40">
        <v>11586300</v>
      </c>
      <c r="E14" s="40">
        <v>11586300</v>
      </c>
    </row>
    <row r="15" spans="1:5" ht="15">
      <c r="A15" s="40"/>
      <c r="B15" s="43" t="s">
        <v>86</v>
      </c>
      <c r="C15" s="44"/>
      <c r="D15" s="40">
        <v>483836.5099999998</v>
      </c>
      <c r="E15" s="40">
        <v>483837</v>
      </c>
    </row>
    <row r="16" spans="1:5" ht="15">
      <c r="A16" s="40"/>
      <c r="B16" s="43" t="s">
        <v>87</v>
      </c>
      <c r="C16" s="44"/>
      <c r="D16" s="40">
        <v>307904</v>
      </c>
      <c r="E16" s="40">
        <v>307904</v>
      </c>
    </row>
    <row r="17" spans="1:5" ht="15">
      <c r="A17" s="47"/>
      <c r="B17" s="50" t="s">
        <v>83</v>
      </c>
      <c r="C17" s="49"/>
      <c r="D17" s="47">
        <f>SUM(D14:D16)</f>
        <v>12378040.51</v>
      </c>
      <c r="E17" s="47">
        <f>SUM(E14:E16)</f>
        <v>12378041</v>
      </c>
    </row>
    <row r="18" spans="1:5" ht="15">
      <c r="A18" s="40">
        <v>4</v>
      </c>
      <c r="B18" s="43" t="s">
        <v>88</v>
      </c>
      <c r="C18" s="42"/>
      <c r="D18" s="40">
        <v>0</v>
      </c>
      <c r="E18" s="40">
        <v>0</v>
      </c>
    </row>
    <row r="19" spans="1:5" ht="15">
      <c r="A19" s="40" t="s">
        <v>0</v>
      </c>
      <c r="B19" s="43" t="s">
        <v>89</v>
      </c>
      <c r="C19" s="42"/>
      <c r="D19" s="40">
        <v>0</v>
      </c>
      <c r="E19" s="40">
        <v>0</v>
      </c>
    </row>
    <row r="20" spans="1:5" ht="15">
      <c r="A20" s="40" t="s">
        <v>1</v>
      </c>
      <c r="B20" s="43" t="s">
        <v>90</v>
      </c>
      <c r="C20" s="42"/>
      <c r="D20" s="40">
        <v>0</v>
      </c>
      <c r="E20" s="40">
        <v>0</v>
      </c>
    </row>
    <row r="21" spans="1:5" ht="15">
      <c r="A21" s="40" t="s">
        <v>2</v>
      </c>
      <c r="B21" s="43" t="s">
        <v>91</v>
      </c>
      <c r="C21" s="42"/>
      <c r="D21" s="40">
        <v>0</v>
      </c>
      <c r="E21" s="40">
        <v>0</v>
      </c>
    </row>
    <row r="22" spans="1:5" ht="15">
      <c r="A22" s="40" t="s">
        <v>3</v>
      </c>
      <c r="B22" s="43" t="s">
        <v>92</v>
      </c>
      <c r="C22" s="42"/>
      <c r="D22" s="40">
        <v>0</v>
      </c>
      <c r="E22" s="40">
        <v>0</v>
      </c>
    </row>
    <row r="23" spans="1:5" ht="15">
      <c r="A23" s="47"/>
      <c r="B23" s="50" t="s">
        <v>83</v>
      </c>
      <c r="C23" s="51"/>
      <c r="D23" s="47">
        <v>0</v>
      </c>
      <c r="E23" s="47">
        <v>0</v>
      </c>
    </row>
    <row r="24" spans="1:5" ht="15">
      <c r="A24" s="40">
        <v>5</v>
      </c>
      <c r="B24" s="43" t="s">
        <v>93</v>
      </c>
      <c r="C24" s="42"/>
      <c r="D24" s="40">
        <v>0</v>
      </c>
      <c r="E24" s="40">
        <v>0</v>
      </c>
    </row>
    <row r="25" spans="1:5" ht="15">
      <c r="A25" s="40">
        <v>6</v>
      </c>
      <c r="B25" s="43" t="s">
        <v>94</v>
      </c>
      <c r="C25" s="42"/>
      <c r="D25" s="40"/>
      <c r="E25" s="40"/>
    </row>
    <row r="26" spans="1:5" ht="15">
      <c r="A26" s="40">
        <v>7</v>
      </c>
      <c r="B26" s="43" t="s">
        <v>95</v>
      </c>
      <c r="C26" s="42"/>
      <c r="D26" s="40"/>
      <c r="E26" s="40"/>
    </row>
    <row r="27" spans="1:5" ht="15">
      <c r="A27" s="40">
        <v>8</v>
      </c>
      <c r="B27" s="43" t="s">
        <v>96</v>
      </c>
      <c r="C27" s="42"/>
      <c r="D27" s="40">
        <v>0</v>
      </c>
      <c r="E27" s="40">
        <v>0</v>
      </c>
    </row>
    <row r="28" spans="1:5" ht="15">
      <c r="A28" s="47"/>
      <c r="B28" s="50" t="s">
        <v>97</v>
      </c>
      <c r="C28" s="51"/>
      <c r="D28" s="52">
        <f>D12+D17+D24</f>
        <v>13731391.51</v>
      </c>
      <c r="E28" s="52">
        <f>E12+E17+E24</f>
        <v>13731392</v>
      </c>
    </row>
    <row r="29" spans="1:5" ht="15">
      <c r="A29" s="40" t="s">
        <v>98</v>
      </c>
      <c r="B29" s="43" t="s">
        <v>99</v>
      </c>
      <c r="C29" s="42"/>
      <c r="D29" s="40"/>
      <c r="E29" s="40"/>
    </row>
    <row r="30" spans="1:5" ht="15">
      <c r="A30" s="40">
        <v>1</v>
      </c>
      <c r="B30" s="43" t="s">
        <v>100</v>
      </c>
      <c r="C30" s="42"/>
      <c r="D30" s="40">
        <v>0</v>
      </c>
      <c r="E30" s="40">
        <v>0</v>
      </c>
    </row>
    <row r="31" spans="1:5" ht="15">
      <c r="A31" s="40" t="s">
        <v>0</v>
      </c>
      <c r="B31" s="43" t="s">
        <v>101</v>
      </c>
      <c r="C31" s="42"/>
      <c r="D31" s="40">
        <v>0</v>
      </c>
      <c r="E31" s="40">
        <v>0</v>
      </c>
    </row>
    <row r="32" spans="1:5" ht="15">
      <c r="A32" s="40" t="s">
        <v>1</v>
      </c>
      <c r="B32" s="43" t="s">
        <v>102</v>
      </c>
      <c r="C32" s="42"/>
      <c r="D32" s="40">
        <v>0</v>
      </c>
      <c r="E32" s="40">
        <v>0</v>
      </c>
    </row>
    <row r="33" spans="1:5" ht="15">
      <c r="A33" s="40" t="s">
        <v>2</v>
      </c>
      <c r="B33" s="43" t="s">
        <v>103</v>
      </c>
      <c r="C33" s="42"/>
      <c r="D33" s="40">
        <v>0</v>
      </c>
      <c r="E33" s="40">
        <v>0</v>
      </c>
    </row>
    <row r="34" spans="1:5" ht="15">
      <c r="A34" s="40" t="s">
        <v>3</v>
      </c>
      <c r="B34" s="43" t="s">
        <v>104</v>
      </c>
      <c r="C34" s="42"/>
      <c r="D34" s="40">
        <v>0</v>
      </c>
      <c r="E34" s="40">
        <v>0</v>
      </c>
    </row>
    <row r="35" spans="1:5" ht="15">
      <c r="A35" s="47"/>
      <c r="B35" s="50" t="s">
        <v>83</v>
      </c>
      <c r="C35" s="51"/>
      <c r="D35" s="47">
        <f>SUM(D30:D34)</f>
        <v>0</v>
      </c>
      <c r="E35" s="47">
        <v>0</v>
      </c>
    </row>
    <row r="36" spans="1:5" ht="15">
      <c r="A36" s="40">
        <v>2</v>
      </c>
      <c r="B36" s="43" t="s">
        <v>105</v>
      </c>
      <c r="C36" s="42"/>
      <c r="D36" s="40"/>
      <c r="E36" s="40"/>
    </row>
    <row r="37" spans="1:5" ht="15">
      <c r="A37" s="40" t="s">
        <v>0</v>
      </c>
      <c r="B37" s="43" t="s">
        <v>19</v>
      </c>
      <c r="C37" s="42"/>
      <c r="D37" s="40">
        <v>0</v>
      </c>
      <c r="E37" s="40">
        <v>0</v>
      </c>
    </row>
    <row r="38" spans="1:5" ht="15">
      <c r="A38" s="40" t="s">
        <v>1</v>
      </c>
      <c r="B38" s="43" t="s">
        <v>20</v>
      </c>
      <c r="C38" s="42"/>
      <c r="D38" s="40">
        <v>145000</v>
      </c>
      <c r="E38" s="40">
        <v>145000</v>
      </c>
    </row>
    <row r="39" spans="1:5" ht="15">
      <c r="A39" s="40" t="s">
        <v>2</v>
      </c>
      <c r="B39" s="43" t="s">
        <v>106</v>
      </c>
      <c r="C39" s="42"/>
      <c r="D39" s="40">
        <f>E39</f>
        <v>5557874</v>
      </c>
      <c r="E39" s="40">
        <v>5557874</v>
      </c>
    </row>
    <row r="40" spans="1:5" ht="15">
      <c r="A40" s="40" t="s">
        <v>3</v>
      </c>
      <c r="B40" s="43" t="s">
        <v>107</v>
      </c>
      <c r="C40" s="42"/>
      <c r="D40" s="40">
        <v>21110</v>
      </c>
      <c r="E40" s="40">
        <v>21110</v>
      </c>
    </row>
    <row r="41" spans="1:5" ht="15">
      <c r="A41" s="47"/>
      <c r="B41" s="50" t="s">
        <v>83</v>
      </c>
      <c r="C41" s="51"/>
      <c r="D41" s="47">
        <f>SUM(D38:D40)</f>
        <v>5723984</v>
      </c>
      <c r="E41" s="47">
        <f>SUM(E38:E40)</f>
        <v>5723984</v>
      </c>
    </row>
    <row r="42" spans="1:5" ht="15">
      <c r="A42" s="40">
        <v>3</v>
      </c>
      <c r="B42" s="43" t="s">
        <v>108</v>
      </c>
      <c r="C42" s="42"/>
      <c r="D42" s="40"/>
      <c r="E42" s="40"/>
    </row>
    <row r="43" spans="1:5" ht="15">
      <c r="A43" s="40">
        <v>4</v>
      </c>
      <c r="B43" s="43" t="s">
        <v>109</v>
      </c>
      <c r="C43" s="42"/>
      <c r="D43" s="40">
        <v>516257</v>
      </c>
      <c r="E43" s="40">
        <v>516257</v>
      </c>
    </row>
    <row r="44" spans="1:5" ht="15">
      <c r="A44" s="40" t="s">
        <v>0</v>
      </c>
      <c r="B44" s="43" t="s">
        <v>110</v>
      </c>
      <c r="C44" s="42"/>
      <c r="D44" s="40">
        <v>0</v>
      </c>
      <c r="E44" s="40">
        <v>0</v>
      </c>
    </row>
    <row r="45" spans="1:5" ht="15">
      <c r="A45" s="40" t="s">
        <v>1</v>
      </c>
      <c r="B45" s="43" t="s">
        <v>111</v>
      </c>
      <c r="C45" s="42"/>
      <c r="D45" s="40">
        <v>0</v>
      </c>
      <c r="E45" s="40">
        <v>0</v>
      </c>
    </row>
    <row r="46" spans="1:5" ht="15">
      <c r="A46" s="40" t="s">
        <v>2</v>
      </c>
      <c r="B46" s="43" t="s">
        <v>112</v>
      </c>
      <c r="C46" s="42"/>
      <c r="D46" s="40">
        <v>0</v>
      </c>
      <c r="E46" s="40">
        <v>0</v>
      </c>
    </row>
    <row r="47" spans="1:5" ht="15">
      <c r="A47" s="47"/>
      <c r="B47" s="50" t="s">
        <v>83</v>
      </c>
      <c r="C47" s="51"/>
      <c r="D47" s="47">
        <f>SUM(D43:D46)</f>
        <v>516257</v>
      </c>
      <c r="E47" s="47">
        <f>SUM(E43:E46)</f>
        <v>516257</v>
      </c>
    </row>
    <row r="48" spans="1:5" ht="15">
      <c r="A48" s="40">
        <v>5</v>
      </c>
      <c r="B48" s="43" t="s">
        <v>113</v>
      </c>
      <c r="C48" s="42"/>
      <c r="D48" s="40">
        <v>0</v>
      </c>
      <c r="E48" s="40">
        <v>0</v>
      </c>
    </row>
    <row r="49" spans="1:5" ht="15">
      <c r="A49" s="40">
        <v>6</v>
      </c>
      <c r="B49" s="43" t="s">
        <v>114</v>
      </c>
      <c r="C49" s="42"/>
      <c r="D49" s="40">
        <v>0</v>
      </c>
      <c r="E49" s="40">
        <v>0</v>
      </c>
    </row>
    <row r="50" spans="1:5" ht="15">
      <c r="A50" s="40"/>
      <c r="B50" s="43" t="s">
        <v>115</v>
      </c>
      <c r="C50" s="42"/>
      <c r="D50" s="40">
        <f>D35+D41+D47</f>
        <v>6240241</v>
      </c>
      <c r="E50" s="40">
        <f>E35+E41+E47</f>
        <v>6240241</v>
      </c>
    </row>
    <row r="51" spans="1:5" ht="15">
      <c r="A51" s="40"/>
      <c r="B51" s="43" t="s">
        <v>116</v>
      </c>
      <c r="C51" s="42"/>
      <c r="D51" s="53">
        <f>D28+D50</f>
        <v>19971632.509999998</v>
      </c>
      <c r="E51" s="54">
        <f>E28+E50</f>
        <v>19971633</v>
      </c>
    </row>
    <row r="56" ht="15">
      <c r="D56" s="56"/>
    </row>
  </sheetData>
  <sheetProtection/>
  <mergeCells count="7">
    <mergeCell ref="A5:B5"/>
    <mergeCell ref="A2:B2"/>
    <mergeCell ref="C2:D2"/>
    <mergeCell ref="A3:B3"/>
    <mergeCell ref="C3:D3"/>
    <mergeCell ref="A4:B4"/>
    <mergeCell ref="C4:D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E49"/>
  <sheetViews>
    <sheetView zoomScalePageLayoutView="0" workbookViewId="0" topLeftCell="A1">
      <selection activeCell="H12" sqref="H12"/>
    </sheetView>
  </sheetViews>
  <sheetFormatPr defaultColWidth="9.140625" defaultRowHeight="15"/>
  <cols>
    <col min="1" max="1" width="5.00390625" style="0" customWidth="1"/>
    <col min="2" max="2" width="43.28125" style="0" customWidth="1"/>
    <col min="3" max="3" width="5.57421875" style="0" customWidth="1"/>
    <col min="4" max="4" width="15.8515625" style="55" customWidth="1"/>
    <col min="5" max="5" width="15.421875" style="0" customWidth="1"/>
  </cols>
  <sheetData>
    <row r="2" spans="1:5" ht="15.75">
      <c r="A2" s="77" t="s">
        <v>117</v>
      </c>
      <c r="B2" s="77"/>
      <c r="C2" s="77"/>
      <c r="D2" s="77"/>
      <c r="E2" s="36"/>
    </row>
    <row r="3" spans="1:5" ht="15.75">
      <c r="A3" s="77" t="s">
        <v>12</v>
      </c>
      <c r="B3" s="77"/>
      <c r="C3" s="77"/>
      <c r="D3" s="77"/>
      <c r="E3" s="36"/>
    </row>
    <row r="4" spans="1:5" ht="15.75">
      <c r="A4" s="76" t="s">
        <v>13</v>
      </c>
      <c r="B4" s="76"/>
      <c r="C4" s="76"/>
      <c r="D4" s="76"/>
      <c r="E4" s="36"/>
    </row>
    <row r="5" spans="1:5" ht="15.75">
      <c r="A5" s="76" t="s">
        <v>72</v>
      </c>
      <c r="B5" s="76"/>
      <c r="C5" s="37"/>
      <c r="D5" s="36"/>
      <c r="E5" s="36"/>
    </row>
    <row r="6" spans="1:5" ht="38.25">
      <c r="A6" s="38" t="s">
        <v>16</v>
      </c>
      <c r="B6" s="39" t="s">
        <v>118</v>
      </c>
      <c r="C6" s="39" t="s">
        <v>74</v>
      </c>
      <c r="D6" s="39" t="s">
        <v>75</v>
      </c>
      <c r="E6" s="39" t="s">
        <v>76</v>
      </c>
    </row>
    <row r="7" spans="1:5" ht="15">
      <c r="A7" s="40" t="s">
        <v>77</v>
      </c>
      <c r="B7" s="44" t="s">
        <v>119</v>
      </c>
      <c r="C7" s="42"/>
      <c r="D7" s="40"/>
      <c r="E7" s="40"/>
    </row>
    <row r="8" spans="1:5" ht="15">
      <c r="A8" s="40">
        <v>1</v>
      </c>
      <c r="B8" s="44" t="s">
        <v>81</v>
      </c>
      <c r="C8" s="42"/>
      <c r="D8" s="40"/>
      <c r="E8" s="40"/>
    </row>
    <row r="9" spans="1:5" ht="15">
      <c r="A9" s="40">
        <v>2</v>
      </c>
      <c r="B9" s="44" t="s">
        <v>120</v>
      </c>
      <c r="C9" s="42"/>
      <c r="D9" s="40">
        <v>0</v>
      </c>
      <c r="E9" s="40">
        <v>0</v>
      </c>
    </row>
    <row r="10" spans="1:5" ht="15">
      <c r="A10" s="40" t="s">
        <v>0</v>
      </c>
      <c r="B10" s="44" t="s">
        <v>121</v>
      </c>
      <c r="C10" s="42"/>
      <c r="D10" s="40">
        <v>0</v>
      </c>
      <c r="E10" s="40">
        <v>0</v>
      </c>
    </row>
    <row r="11" spans="1:5" ht="15">
      <c r="A11" s="40" t="s">
        <v>1</v>
      </c>
      <c r="B11" s="44" t="s">
        <v>122</v>
      </c>
      <c r="C11" s="42"/>
      <c r="D11" s="40">
        <v>0</v>
      </c>
      <c r="E11" s="40">
        <v>0</v>
      </c>
    </row>
    <row r="12" spans="1:5" ht="15">
      <c r="A12" s="40" t="s">
        <v>2</v>
      </c>
      <c r="B12" s="44" t="s">
        <v>123</v>
      </c>
      <c r="C12" s="42"/>
      <c r="D12" s="40">
        <v>0</v>
      </c>
      <c r="E12" s="40">
        <v>0</v>
      </c>
    </row>
    <row r="13" spans="1:5" ht="15">
      <c r="A13" s="47"/>
      <c r="B13" s="49" t="s">
        <v>124</v>
      </c>
      <c r="C13" s="51"/>
      <c r="D13" s="52">
        <f>D9+D10+D11+D12</f>
        <v>0</v>
      </c>
      <c r="E13" s="52">
        <f>E9+E10+E11+E12</f>
        <v>0</v>
      </c>
    </row>
    <row r="14" spans="1:5" ht="15">
      <c r="A14" s="40">
        <v>3</v>
      </c>
      <c r="B14" s="44" t="s">
        <v>125</v>
      </c>
      <c r="C14" s="42"/>
      <c r="D14" s="57"/>
      <c r="E14" s="57"/>
    </row>
    <row r="15" spans="1:5" ht="15">
      <c r="A15" s="40" t="s">
        <v>0</v>
      </c>
      <c r="B15" s="44" t="s">
        <v>126</v>
      </c>
      <c r="C15" s="42"/>
      <c r="D15" s="40">
        <v>2118765</v>
      </c>
      <c r="E15" s="40">
        <v>2118765</v>
      </c>
    </row>
    <row r="16" spans="1:5" ht="15">
      <c r="A16" s="40" t="s">
        <v>1</v>
      </c>
      <c r="B16" s="44" t="s">
        <v>127</v>
      </c>
      <c r="C16" s="42"/>
      <c r="D16" s="57">
        <v>0</v>
      </c>
      <c r="E16" s="57">
        <v>0</v>
      </c>
    </row>
    <row r="17" spans="1:5" ht="15">
      <c r="A17" s="40" t="s">
        <v>2</v>
      </c>
      <c r="B17" s="44" t="s">
        <v>128</v>
      </c>
      <c r="C17" s="42"/>
      <c r="D17" s="57">
        <v>0</v>
      </c>
      <c r="E17" s="57">
        <v>0</v>
      </c>
    </row>
    <row r="18" spans="1:5" ht="15">
      <c r="A18" s="40" t="s">
        <v>3</v>
      </c>
      <c r="B18" s="44" t="s">
        <v>129</v>
      </c>
      <c r="C18" s="42"/>
      <c r="D18" s="57">
        <v>6973295</v>
      </c>
      <c r="E18" s="57">
        <v>6973295</v>
      </c>
    </row>
    <row r="19" spans="1:5" ht="15">
      <c r="A19" s="40" t="s">
        <v>4</v>
      </c>
      <c r="B19" s="44" t="s">
        <v>130</v>
      </c>
      <c r="C19" s="42"/>
      <c r="D19" s="57">
        <v>132900</v>
      </c>
      <c r="E19" s="57">
        <v>132900</v>
      </c>
    </row>
    <row r="20" spans="1:5" ht="15">
      <c r="A20" s="47"/>
      <c r="B20" s="49" t="s">
        <v>83</v>
      </c>
      <c r="C20" s="51"/>
      <c r="D20" s="52">
        <f>SUM(D15:D19)</f>
        <v>9224960</v>
      </c>
      <c r="E20" s="52">
        <f>SUM(E15:E19)</f>
        <v>9224960</v>
      </c>
    </row>
    <row r="21" spans="1:5" ht="15">
      <c r="A21" s="40"/>
      <c r="B21" s="44"/>
      <c r="C21" s="42"/>
      <c r="D21" s="57"/>
      <c r="E21" s="57"/>
    </row>
    <row r="22" spans="1:5" ht="15">
      <c r="A22" s="40" t="s">
        <v>98</v>
      </c>
      <c r="B22" s="44" t="s">
        <v>131</v>
      </c>
      <c r="C22" s="42"/>
      <c r="D22" s="40"/>
      <c r="E22" s="40"/>
    </row>
    <row r="23" spans="1:5" ht="15">
      <c r="A23" s="40">
        <v>1</v>
      </c>
      <c r="B23" s="44" t="s">
        <v>132</v>
      </c>
      <c r="C23" s="42"/>
      <c r="D23" s="40">
        <v>0</v>
      </c>
      <c r="E23" s="40">
        <v>0</v>
      </c>
    </row>
    <row r="24" spans="1:5" ht="15">
      <c r="A24" s="40" t="s">
        <v>0</v>
      </c>
      <c r="B24" s="44" t="s">
        <v>133</v>
      </c>
      <c r="C24" s="42"/>
      <c r="D24" s="40">
        <v>0</v>
      </c>
      <c r="E24" s="40">
        <v>0</v>
      </c>
    </row>
    <row r="25" spans="1:5" ht="15">
      <c r="A25" s="40" t="s">
        <v>1</v>
      </c>
      <c r="B25" s="44" t="s">
        <v>134</v>
      </c>
      <c r="C25" s="42"/>
      <c r="D25" s="40">
        <v>0</v>
      </c>
      <c r="E25" s="40">
        <v>0</v>
      </c>
    </row>
    <row r="26" spans="1:5" ht="15">
      <c r="A26" s="47"/>
      <c r="B26" s="49" t="s">
        <v>83</v>
      </c>
      <c r="C26" s="51"/>
      <c r="D26" s="47">
        <v>0</v>
      </c>
      <c r="E26" s="47">
        <v>0</v>
      </c>
    </row>
    <row r="27" spans="1:5" ht="15">
      <c r="A27" s="40">
        <v>2</v>
      </c>
      <c r="B27" s="44" t="s">
        <v>135</v>
      </c>
      <c r="C27" s="42"/>
      <c r="D27" s="40">
        <v>0</v>
      </c>
      <c r="E27" s="40">
        <v>0</v>
      </c>
    </row>
    <row r="28" spans="1:5" ht="15">
      <c r="A28" s="40">
        <v>3</v>
      </c>
      <c r="B28" s="44" t="s">
        <v>136</v>
      </c>
      <c r="C28" s="42"/>
      <c r="D28" s="40">
        <v>0</v>
      </c>
      <c r="E28" s="40">
        <v>0</v>
      </c>
    </row>
    <row r="29" spans="1:5" ht="15">
      <c r="A29" s="40">
        <v>4</v>
      </c>
      <c r="B29" s="44" t="s">
        <v>137</v>
      </c>
      <c r="C29" s="42"/>
      <c r="D29" s="40">
        <v>946</v>
      </c>
      <c r="E29" s="40">
        <v>946</v>
      </c>
    </row>
    <row r="30" spans="1:5" ht="15">
      <c r="A30" s="47"/>
      <c r="B30" s="49" t="s">
        <v>83</v>
      </c>
      <c r="C30" s="51"/>
      <c r="D30" s="47">
        <f>SUM(D27:D29)</f>
        <v>946</v>
      </c>
      <c r="E30" s="47">
        <f>SUM(E27:E29)</f>
        <v>946</v>
      </c>
    </row>
    <row r="31" spans="1:5" ht="15">
      <c r="A31" s="47"/>
      <c r="B31" s="49" t="s">
        <v>138</v>
      </c>
      <c r="C31" s="51"/>
      <c r="D31" s="47">
        <f>D13+D20+D26+D30</f>
        <v>9225906</v>
      </c>
      <c r="E31" s="47">
        <f>E13+E20+E30</f>
        <v>9225906</v>
      </c>
    </row>
    <row r="32" spans="1:5" ht="15">
      <c r="A32" s="40" t="s">
        <v>139</v>
      </c>
      <c r="B32" s="44" t="s">
        <v>140</v>
      </c>
      <c r="C32" s="42"/>
      <c r="D32" s="40"/>
      <c r="E32" s="40"/>
    </row>
    <row r="33" spans="1:5" ht="15">
      <c r="A33" s="40">
        <v>1</v>
      </c>
      <c r="B33" s="44" t="s">
        <v>141</v>
      </c>
      <c r="C33" s="42"/>
      <c r="D33" s="40">
        <v>0</v>
      </c>
      <c r="E33" s="40"/>
    </row>
    <row r="34" spans="1:5" ht="15">
      <c r="A34" s="40">
        <v>2</v>
      </c>
      <c r="B34" s="44" t="s">
        <v>142</v>
      </c>
      <c r="C34" s="42"/>
      <c r="D34" s="40">
        <v>0</v>
      </c>
      <c r="E34" s="40"/>
    </row>
    <row r="35" spans="1:5" ht="15">
      <c r="A35" s="40">
        <v>3</v>
      </c>
      <c r="B35" s="44" t="s">
        <v>143</v>
      </c>
      <c r="C35" s="42"/>
      <c r="D35" s="40">
        <v>18355000</v>
      </c>
      <c r="E35" s="40">
        <v>18355000</v>
      </c>
    </row>
    <row r="36" spans="1:5" ht="15">
      <c r="A36" s="40">
        <v>4</v>
      </c>
      <c r="B36" s="44" t="s">
        <v>144</v>
      </c>
      <c r="C36" s="42"/>
      <c r="D36" s="40">
        <v>0</v>
      </c>
      <c r="E36" s="40">
        <v>0</v>
      </c>
    </row>
    <row r="37" spans="1:5" ht="15">
      <c r="A37" s="40">
        <v>5</v>
      </c>
      <c r="B37" s="44" t="s">
        <v>145</v>
      </c>
      <c r="C37" s="42"/>
      <c r="D37" s="40">
        <v>0</v>
      </c>
      <c r="E37" s="40">
        <v>0</v>
      </c>
    </row>
    <row r="38" spans="1:5" ht="15">
      <c r="A38" s="40">
        <v>6</v>
      </c>
      <c r="B38" s="44" t="s">
        <v>146</v>
      </c>
      <c r="C38" s="42"/>
      <c r="D38" s="40">
        <v>0</v>
      </c>
      <c r="E38" s="40">
        <v>0</v>
      </c>
    </row>
    <row r="39" spans="1:5" ht="15">
      <c r="A39" s="40">
        <v>7</v>
      </c>
      <c r="B39" s="44" t="s">
        <v>147</v>
      </c>
      <c r="C39" s="42"/>
      <c r="D39" s="40">
        <v>344154</v>
      </c>
      <c r="E39" s="40">
        <v>344154</v>
      </c>
    </row>
    <row r="40" spans="1:5" ht="15">
      <c r="A40" s="40">
        <v>8</v>
      </c>
      <c r="B40" s="44" t="s">
        <v>148</v>
      </c>
      <c r="C40" s="42"/>
      <c r="D40" s="40">
        <v>0</v>
      </c>
      <c r="E40" s="40">
        <v>0</v>
      </c>
    </row>
    <row r="41" spans="1:5" ht="15">
      <c r="A41" s="40">
        <v>9</v>
      </c>
      <c r="B41" s="44" t="s">
        <v>149</v>
      </c>
      <c r="C41" s="42"/>
      <c r="D41" s="40">
        <f>E41+E42</f>
        <v>-7953427</v>
      </c>
      <c r="E41" s="40">
        <f>-7953427</f>
        <v>-7953427</v>
      </c>
    </row>
    <row r="42" spans="1:5" ht="15">
      <c r="A42" s="40">
        <v>10</v>
      </c>
      <c r="B42" s="44" t="s">
        <v>150</v>
      </c>
      <c r="C42" s="42"/>
      <c r="D42" s="40">
        <v>0</v>
      </c>
      <c r="E42" s="40">
        <v>0</v>
      </c>
    </row>
    <row r="43" spans="1:5" ht="15">
      <c r="A43" s="47"/>
      <c r="B43" s="49" t="s">
        <v>151</v>
      </c>
      <c r="C43" s="51"/>
      <c r="D43" s="47">
        <f>D35+D36+D37+D38+D39+D40+D41+D42</f>
        <v>10745727</v>
      </c>
      <c r="E43" s="47">
        <f>E35+E36+E37+E38+E39+E40+E41+E42</f>
        <v>10745727</v>
      </c>
    </row>
    <row r="44" spans="1:5" ht="15">
      <c r="A44" s="58"/>
      <c r="B44" s="59" t="s">
        <v>152</v>
      </c>
      <c r="C44" s="60"/>
      <c r="D44" s="61">
        <f>D31+D43</f>
        <v>19971633</v>
      </c>
      <c r="E44" s="62">
        <f>E31+E43</f>
        <v>19971633</v>
      </c>
    </row>
    <row r="47" ht="15">
      <c r="D47" s="63"/>
    </row>
    <row r="49" ht="15">
      <c r="D49" s="64"/>
    </row>
  </sheetData>
  <sheetProtection/>
  <mergeCells count="7">
    <mergeCell ref="A5:B5"/>
    <mergeCell ref="A2:B2"/>
    <mergeCell ref="C2:D2"/>
    <mergeCell ref="A3:B3"/>
    <mergeCell ref="C3:D3"/>
    <mergeCell ref="A4:B4"/>
    <mergeCell ref="C4:D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E45"/>
  <sheetViews>
    <sheetView zoomScalePageLayoutView="0" workbookViewId="0" topLeftCell="A34">
      <selection activeCell="G28" sqref="G28"/>
    </sheetView>
  </sheetViews>
  <sheetFormatPr defaultColWidth="9.140625" defaultRowHeight="15"/>
  <cols>
    <col min="1" max="1" width="3.57421875" style="0" bestFit="1" customWidth="1"/>
    <col min="2" max="2" width="51.421875" style="0" bestFit="1" customWidth="1"/>
    <col min="3" max="3" width="20.57421875" style="0" bestFit="1" customWidth="1"/>
    <col min="4" max="5" width="5.57421875" style="0" bestFit="1" customWidth="1"/>
  </cols>
  <sheetData>
    <row r="2" spans="1:5" ht="15.75">
      <c r="A2" s="78" t="s">
        <v>11</v>
      </c>
      <c r="B2" s="78"/>
      <c r="C2" s="2"/>
      <c r="D2" s="2"/>
      <c r="E2" s="2"/>
    </row>
    <row r="3" spans="1:5" ht="15.75">
      <c r="A3" s="78" t="s">
        <v>12</v>
      </c>
      <c r="B3" s="78"/>
      <c r="C3" s="65"/>
      <c r="D3" s="2"/>
      <c r="E3" s="2"/>
    </row>
    <row r="4" spans="1:5" ht="15.75">
      <c r="A4" s="79" t="s">
        <v>13</v>
      </c>
      <c r="B4" s="79"/>
      <c r="C4" s="65"/>
      <c r="D4" s="2"/>
      <c r="E4" s="2"/>
    </row>
    <row r="5" spans="1:5" ht="15.75">
      <c r="A5" s="80" t="s">
        <v>153</v>
      </c>
      <c r="B5" s="80"/>
      <c r="C5" s="80"/>
      <c r="D5" s="80"/>
      <c r="E5" s="2"/>
    </row>
    <row r="6" spans="1:5" ht="15.75">
      <c r="A6" s="81" t="s">
        <v>16</v>
      </c>
      <c r="B6" s="81" t="s">
        <v>154</v>
      </c>
      <c r="C6" s="81" t="s">
        <v>155</v>
      </c>
      <c r="D6" s="81" t="s">
        <v>156</v>
      </c>
      <c r="E6" s="81"/>
    </row>
    <row r="7" spans="1:5" ht="31.5">
      <c r="A7" s="81"/>
      <c r="B7" s="81"/>
      <c r="C7" s="82"/>
      <c r="D7" s="67" t="s">
        <v>157</v>
      </c>
      <c r="E7" s="67" t="s">
        <v>158</v>
      </c>
    </row>
    <row r="8" spans="1:5" ht="15.75">
      <c r="A8" s="68">
        <v>1</v>
      </c>
      <c r="B8" s="9" t="s">
        <v>159</v>
      </c>
      <c r="C8" s="9"/>
      <c r="D8" s="69">
        <v>0</v>
      </c>
      <c r="E8" s="10">
        <v>0</v>
      </c>
    </row>
    <row r="9" spans="1:5" ht="15.75">
      <c r="A9" s="68">
        <v>2</v>
      </c>
      <c r="B9" s="9" t="s">
        <v>160</v>
      </c>
      <c r="C9" s="9"/>
      <c r="D9" s="69">
        <v>0</v>
      </c>
      <c r="E9" s="10">
        <v>0</v>
      </c>
    </row>
    <row r="10" spans="1:5" ht="30.75" customHeight="1">
      <c r="A10" s="68">
        <v>3</v>
      </c>
      <c r="B10" s="12" t="s">
        <v>161</v>
      </c>
      <c r="C10" s="12"/>
      <c r="D10" s="69">
        <v>0</v>
      </c>
      <c r="E10" s="10">
        <v>0</v>
      </c>
    </row>
    <row r="11" spans="1:5" ht="15.75">
      <c r="A11" s="68">
        <v>4</v>
      </c>
      <c r="B11" s="9" t="s">
        <v>162</v>
      </c>
      <c r="C11" s="9"/>
      <c r="D11" s="69">
        <v>0</v>
      </c>
      <c r="E11" s="10">
        <v>0</v>
      </c>
    </row>
    <row r="12" spans="1:5" ht="15.75">
      <c r="A12" s="68">
        <v>5</v>
      </c>
      <c r="B12" s="9" t="s">
        <v>163</v>
      </c>
      <c r="C12" s="9"/>
      <c r="D12" s="69">
        <v>0</v>
      </c>
      <c r="E12" s="69">
        <v>0</v>
      </c>
    </row>
    <row r="13" spans="1:5" ht="15.75">
      <c r="A13" s="70" t="s">
        <v>0</v>
      </c>
      <c r="B13" s="9" t="s">
        <v>164</v>
      </c>
      <c r="C13" s="9"/>
      <c r="D13" s="69">
        <v>0</v>
      </c>
      <c r="E13" s="10">
        <v>0</v>
      </c>
    </row>
    <row r="14" spans="1:5" ht="15.75">
      <c r="A14" s="70" t="s">
        <v>1</v>
      </c>
      <c r="B14" s="9" t="s">
        <v>165</v>
      </c>
      <c r="C14" s="9"/>
      <c r="D14" s="69">
        <v>0</v>
      </c>
      <c r="E14" s="10">
        <v>0</v>
      </c>
    </row>
    <row r="15" spans="1:5" ht="15.75">
      <c r="A15" s="70" t="s">
        <v>2</v>
      </c>
      <c r="B15" s="9" t="s">
        <v>166</v>
      </c>
      <c r="C15" s="9"/>
      <c r="D15" s="69">
        <v>0</v>
      </c>
      <c r="E15" s="10">
        <v>0</v>
      </c>
    </row>
    <row r="16" spans="1:5" ht="15.75">
      <c r="A16" s="70" t="s">
        <v>3</v>
      </c>
      <c r="B16" s="9" t="s">
        <v>167</v>
      </c>
      <c r="C16" s="9"/>
      <c r="D16" s="69">
        <v>0</v>
      </c>
      <c r="E16" s="10">
        <v>0</v>
      </c>
    </row>
    <row r="17" spans="1:5" ht="15.75">
      <c r="A17" s="70" t="s">
        <v>4</v>
      </c>
      <c r="B17" s="9" t="s">
        <v>168</v>
      </c>
      <c r="C17" s="9"/>
      <c r="D17" s="69">
        <v>0</v>
      </c>
      <c r="E17" s="10">
        <v>0</v>
      </c>
    </row>
    <row r="18" spans="1:5" ht="15.75">
      <c r="A18" s="70" t="s">
        <v>5</v>
      </c>
      <c r="B18" s="9" t="s">
        <v>169</v>
      </c>
      <c r="C18" s="9"/>
      <c r="D18" s="69">
        <v>0</v>
      </c>
      <c r="E18" s="10">
        <v>0</v>
      </c>
    </row>
    <row r="19" spans="1:5" ht="15.75">
      <c r="A19" s="70" t="s">
        <v>170</v>
      </c>
      <c r="B19" s="9" t="s">
        <v>171</v>
      </c>
      <c r="C19" s="9"/>
      <c r="D19" s="69">
        <v>0</v>
      </c>
      <c r="E19" s="10">
        <v>0</v>
      </c>
    </row>
    <row r="20" spans="1:5" ht="15.75">
      <c r="A20" s="70" t="s">
        <v>6</v>
      </c>
      <c r="B20" s="9" t="s">
        <v>172</v>
      </c>
      <c r="C20" s="9"/>
      <c r="D20" s="69">
        <v>0</v>
      </c>
      <c r="E20" s="10">
        <v>0</v>
      </c>
    </row>
    <row r="21" spans="1:5" ht="15.75">
      <c r="A21" s="70" t="s">
        <v>7</v>
      </c>
      <c r="B21" s="9" t="s">
        <v>173</v>
      </c>
      <c r="C21" s="9"/>
      <c r="D21" s="69">
        <v>0</v>
      </c>
      <c r="E21" s="10">
        <v>0</v>
      </c>
    </row>
    <row r="22" spans="1:5" ht="15.75">
      <c r="A22" s="70" t="s">
        <v>8</v>
      </c>
      <c r="B22" s="9" t="s">
        <v>174</v>
      </c>
      <c r="C22" s="9"/>
      <c r="D22" s="69">
        <v>0</v>
      </c>
      <c r="E22" s="10">
        <v>0</v>
      </c>
    </row>
    <row r="23" spans="1:5" ht="15.75">
      <c r="A23" s="70" t="s">
        <v>9</v>
      </c>
      <c r="B23" s="9" t="s">
        <v>175</v>
      </c>
      <c r="C23" s="9"/>
      <c r="D23" s="69">
        <v>0</v>
      </c>
      <c r="E23" s="10">
        <v>0</v>
      </c>
    </row>
    <row r="24" spans="1:5" ht="15.75">
      <c r="A24" s="70" t="s">
        <v>10</v>
      </c>
      <c r="B24" s="9" t="s">
        <v>176</v>
      </c>
      <c r="C24" s="9"/>
      <c r="D24" s="69">
        <v>0</v>
      </c>
      <c r="E24" s="10">
        <v>0</v>
      </c>
    </row>
    <row r="25" spans="1:5" ht="15.75">
      <c r="A25" s="70" t="s">
        <v>177</v>
      </c>
      <c r="B25" s="9" t="s">
        <v>178</v>
      </c>
      <c r="C25" s="9"/>
      <c r="D25" s="69">
        <v>0</v>
      </c>
      <c r="E25" s="10">
        <v>0</v>
      </c>
    </row>
    <row r="26" spans="1:5" ht="15.75">
      <c r="A26" s="70" t="s">
        <v>179</v>
      </c>
      <c r="B26" s="9" t="s">
        <v>180</v>
      </c>
      <c r="C26" s="9"/>
      <c r="D26" s="69">
        <v>0</v>
      </c>
      <c r="E26" s="10">
        <v>0</v>
      </c>
    </row>
    <row r="27" spans="1:5" ht="15.75">
      <c r="A27" s="70" t="s">
        <v>181</v>
      </c>
      <c r="B27" s="9" t="s">
        <v>182</v>
      </c>
      <c r="C27" s="9"/>
      <c r="D27" s="69">
        <v>0</v>
      </c>
      <c r="E27" s="10">
        <v>0</v>
      </c>
    </row>
    <row r="28" spans="1:5" ht="15.75">
      <c r="A28" s="68">
        <v>6</v>
      </c>
      <c r="B28" s="9" t="s">
        <v>183</v>
      </c>
      <c r="C28" s="9"/>
      <c r="D28" s="69">
        <v>0</v>
      </c>
      <c r="E28" s="10"/>
    </row>
    <row r="29" spans="1:5" ht="15.75">
      <c r="A29" s="68">
        <v>7</v>
      </c>
      <c r="B29" s="9" t="s">
        <v>184</v>
      </c>
      <c r="C29" s="9"/>
      <c r="D29" s="69">
        <v>0</v>
      </c>
      <c r="E29" s="69">
        <v>0</v>
      </c>
    </row>
    <row r="30" spans="1:5" ht="15.75">
      <c r="A30" s="70" t="s">
        <v>0</v>
      </c>
      <c r="B30" s="9" t="s">
        <v>185</v>
      </c>
      <c r="C30" s="9"/>
      <c r="D30" s="69">
        <v>0</v>
      </c>
      <c r="E30" s="10">
        <v>0</v>
      </c>
    </row>
    <row r="31" spans="1:5" ht="15.75">
      <c r="A31" s="70" t="s">
        <v>1</v>
      </c>
      <c r="B31" s="9" t="s">
        <v>186</v>
      </c>
      <c r="C31" s="9"/>
      <c r="D31" s="69">
        <v>0</v>
      </c>
      <c r="E31" s="10">
        <v>0</v>
      </c>
    </row>
    <row r="32" spans="1:5" ht="15.75">
      <c r="A32" s="70" t="s">
        <v>2</v>
      </c>
      <c r="B32" s="9" t="s">
        <v>187</v>
      </c>
      <c r="C32" s="9"/>
      <c r="D32" s="69">
        <v>0</v>
      </c>
      <c r="E32" s="10">
        <v>0</v>
      </c>
    </row>
    <row r="33" spans="1:5" ht="15.75">
      <c r="A33" s="68">
        <v>8</v>
      </c>
      <c r="B33" s="9" t="s">
        <v>188</v>
      </c>
      <c r="C33" s="9"/>
      <c r="D33" s="69">
        <v>0</v>
      </c>
      <c r="E33" s="10">
        <v>0</v>
      </c>
    </row>
    <row r="34" spans="1:5" ht="15.75">
      <c r="A34" s="9"/>
      <c r="B34" s="9" t="s">
        <v>189</v>
      </c>
      <c r="C34" s="9"/>
      <c r="D34" s="10">
        <v>0</v>
      </c>
      <c r="E34" s="10">
        <v>0</v>
      </c>
    </row>
    <row r="35" spans="1:5" ht="15.75">
      <c r="A35" s="68">
        <v>9</v>
      </c>
      <c r="B35" s="9" t="s">
        <v>190</v>
      </c>
      <c r="C35" s="9"/>
      <c r="D35" s="69">
        <v>0</v>
      </c>
      <c r="E35" s="10">
        <v>0</v>
      </c>
    </row>
    <row r="36" spans="1:5" ht="15.75">
      <c r="A36" s="68">
        <v>10</v>
      </c>
      <c r="B36" s="9" t="s">
        <v>191</v>
      </c>
      <c r="C36" s="9"/>
      <c r="D36" s="69">
        <v>0</v>
      </c>
      <c r="E36" s="10">
        <v>0</v>
      </c>
    </row>
    <row r="37" spans="1:5" ht="15.75">
      <c r="A37" s="68">
        <v>11</v>
      </c>
      <c r="B37" s="9" t="s">
        <v>192</v>
      </c>
      <c r="C37" s="9"/>
      <c r="D37" s="69">
        <v>0</v>
      </c>
      <c r="E37" s="69">
        <v>0</v>
      </c>
    </row>
    <row r="38" spans="1:5" ht="15.75">
      <c r="A38" s="70" t="s">
        <v>0</v>
      </c>
      <c r="B38" s="9" t="s">
        <v>193</v>
      </c>
      <c r="C38" s="9"/>
      <c r="D38" s="69">
        <v>0</v>
      </c>
      <c r="E38" s="10"/>
    </row>
    <row r="39" spans="1:5" ht="15.75">
      <c r="A39" s="70" t="s">
        <v>1</v>
      </c>
      <c r="B39" s="9" t="s">
        <v>194</v>
      </c>
      <c r="C39" s="9"/>
      <c r="D39" s="69">
        <v>0</v>
      </c>
      <c r="E39" s="10">
        <v>0</v>
      </c>
    </row>
    <row r="40" spans="1:5" ht="15.75">
      <c r="A40" s="70" t="s">
        <v>2</v>
      </c>
      <c r="B40" s="9" t="s">
        <v>195</v>
      </c>
      <c r="C40" s="9"/>
      <c r="D40" s="69">
        <v>0</v>
      </c>
      <c r="E40" s="10">
        <v>0</v>
      </c>
    </row>
    <row r="41" spans="1:5" ht="15.75">
      <c r="A41" s="70" t="s">
        <v>3</v>
      </c>
      <c r="B41" s="9" t="s">
        <v>196</v>
      </c>
      <c r="C41" s="9"/>
      <c r="D41" s="69">
        <v>0</v>
      </c>
      <c r="E41" s="10">
        <v>0</v>
      </c>
    </row>
    <row r="42" spans="1:5" ht="15.75">
      <c r="A42" s="9"/>
      <c r="B42" s="9" t="s">
        <v>197</v>
      </c>
      <c r="C42" s="9"/>
      <c r="D42" s="69">
        <v>0</v>
      </c>
      <c r="E42" s="69">
        <v>0</v>
      </c>
    </row>
    <row r="43" spans="1:5" ht="15.75">
      <c r="A43" s="9"/>
      <c r="B43" s="9" t="s">
        <v>198</v>
      </c>
      <c r="C43" s="9"/>
      <c r="D43" s="69">
        <v>0</v>
      </c>
      <c r="E43" s="69">
        <v>0</v>
      </c>
    </row>
    <row r="44" spans="1:5" ht="15.75">
      <c r="A44" s="9"/>
      <c r="B44" s="9" t="s">
        <v>199</v>
      </c>
      <c r="C44" s="9"/>
      <c r="D44" s="10">
        <v>0</v>
      </c>
      <c r="E44" s="10">
        <v>0</v>
      </c>
    </row>
    <row r="45" spans="1:5" ht="15.75">
      <c r="A45" s="9"/>
      <c r="B45" s="9" t="s">
        <v>200</v>
      </c>
      <c r="C45" s="9"/>
      <c r="D45" s="69">
        <v>0</v>
      </c>
      <c r="E45" s="10">
        <v>0</v>
      </c>
    </row>
  </sheetData>
  <sheetProtection/>
  <mergeCells count="8">
    <mergeCell ref="A2:B2"/>
    <mergeCell ref="A3:B3"/>
    <mergeCell ref="A4:B4"/>
    <mergeCell ref="A5:D5"/>
    <mergeCell ref="A6:A7"/>
    <mergeCell ref="B6:B7"/>
    <mergeCell ref="C6:C7"/>
    <mergeCell ref="D6:E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K31"/>
  <sheetViews>
    <sheetView zoomScalePageLayoutView="0" workbookViewId="0" topLeftCell="A1">
      <selection activeCell="D44" sqref="D44"/>
    </sheetView>
  </sheetViews>
  <sheetFormatPr defaultColWidth="9.140625" defaultRowHeight="15"/>
  <cols>
    <col min="1" max="1" width="4.8515625" style="0" customWidth="1"/>
    <col min="2" max="2" width="28.7109375" style="0" customWidth="1"/>
    <col min="4" max="4" width="10.421875" style="0" customWidth="1"/>
    <col min="5" max="5" width="13.7109375" style="0" customWidth="1"/>
    <col min="6" max="6" width="12.7109375" style="0" bestFit="1" customWidth="1"/>
    <col min="7" max="7" width="16.00390625" style="0" customWidth="1"/>
    <col min="10" max="10" width="13.421875" style="0" customWidth="1"/>
    <col min="11" max="11" width="15.57421875" style="0" customWidth="1"/>
  </cols>
  <sheetData>
    <row r="2" spans="1:11" ht="15.75">
      <c r="A2" s="1" t="s">
        <v>11</v>
      </c>
      <c r="B2" s="1"/>
      <c r="C2" s="2"/>
      <c r="D2" s="2"/>
      <c r="E2" s="2"/>
      <c r="F2" s="2"/>
      <c r="G2" s="2"/>
      <c r="H2" s="2"/>
      <c r="I2" s="2"/>
      <c r="J2" s="2"/>
      <c r="K2" s="2"/>
    </row>
    <row r="3" spans="1:11" ht="15.75">
      <c r="A3" s="1" t="s">
        <v>12</v>
      </c>
      <c r="B3" s="1"/>
      <c r="C3" s="2"/>
      <c r="D3" s="2"/>
      <c r="E3" s="2"/>
      <c r="F3" s="2"/>
      <c r="G3" s="2"/>
      <c r="H3" s="2"/>
      <c r="I3" s="2"/>
      <c r="J3" s="2"/>
      <c r="K3" s="2"/>
    </row>
    <row r="4" spans="1:11" ht="15.75">
      <c r="A4" s="3" t="s">
        <v>13</v>
      </c>
      <c r="B4" s="3"/>
      <c r="C4" s="4"/>
      <c r="D4" s="4"/>
      <c r="E4" s="5"/>
      <c r="F4" s="4"/>
      <c r="G4" s="4"/>
      <c r="H4" s="4"/>
      <c r="I4" s="4"/>
      <c r="J4" s="4"/>
      <c r="K4" s="4"/>
    </row>
    <row r="5" spans="1:11" ht="15.75">
      <c r="A5" s="6" t="s">
        <v>14</v>
      </c>
      <c r="B5" s="6"/>
      <c r="C5" s="4"/>
      <c r="D5" s="4"/>
      <c r="E5" s="4"/>
      <c r="F5" s="4"/>
      <c r="G5" s="4"/>
      <c r="H5" s="4"/>
      <c r="I5" s="4"/>
      <c r="J5" s="4"/>
      <c r="K5" s="4"/>
    </row>
    <row r="6" spans="1:11" ht="15.75">
      <c r="A6" s="83" t="s">
        <v>15</v>
      </c>
      <c r="B6" s="83"/>
      <c r="C6" s="83"/>
      <c r="D6" s="83"/>
      <c r="E6" s="83"/>
      <c r="F6" s="83"/>
      <c r="G6" s="83"/>
      <c r="H6" s="83"/>
      <c r="I6" s="83"/>
      <c r="J6" s="83"/>
      <c r="K6" s="83"/>
    </row>
    <row r="7" spans="1:11" ht="47.25">
      <c r="A7" s="7" t="s">
        <v>16</v>
      </c>
      <c r="B7" s="7" t="s">
        <v>17</v>
      </c>
      <c r="C7" s="7" t="s">
        <v>18</v>
      </c>
      <c r="D7" s="7" t="s">
        <v>19</v>
      </c>
      <c r="E7" s="7" t="s">
        <v>20</v>
      </c>
      <c r="F7" s="7" t="s">
        <v>21</v>
      </c>
      <c r="G7" s="7" t="s">
        <v>22</v>
      </c>
      <c r="H7" s="7" t="s">
        <v>23</v>
      </c>
      <c r="I7" s="7" t="s">
        <v>24</v>
      </c>
      <c r="J7" s="7" t="s">
        <v>25</v>
      </c>
      <c r="K7" s="7" t="s">
        <v>26</v>
      </c>
    </row>
    <row r="8" spans="1:11" ht="15.75">
      <c r="A8" s="8">
        <v>1</v>
      </c>
      <c r="B8" s="9" t="s">
        <v>27</v>
      </c>
      <c r="C8" s="9" t="s">
        <v>28</v>
      </c>
      <c r="D8" s="10">
        <v>0</v>
      </c>
      <c r="E8" s="10">
        <v>145000</v>
      </c>
      <c r="F8" s="10">
        <v>10955600</v>
      </c>
      <c r="G8" s="10">
        <v>8147000</v>
      </c>
      <c r="H8" s="10">
        <v>61057</v>
      </c>
      <c r="I8" s="10">
        <v>0</v>
      </c>
      <c r="J8" s="10">
        <v>0</v>
      </c>
      <c r="K8" s="11">
        <f aca="true" t="shared" si="0" ref="K8:K18">SUM(D8:J8)</f>
        <v>19308657</v>
      </c>
    </row>
    <row r="9" spans="1:11" ht="15.75">
      <c r="A9" s="8">
        <v>2</v>
      </c>
      <c r="B9" s="9" t="s">
        <v>29</v>
      </c>
      <c r="C9" s="9" t="s">
        <v>28</v>
      </c>
      <c r="D9" s="10"/>
      <c r="E9" s="10"/>
      <c r="F9" s="10">
        <v>0</v>
      </c>
      <c r="G9" s="10"/>
      <c r="H9" s="10">
        <v>0</v>
      </c>
      <c r="I9" s="10">
        <v>0</v>
      </c>
      <c r="J9" s="10"/>
      <c r="K9" s="11">
        <f t="shared" si="0"/>
        <v>0</v>
      </c>
    </row>
    <row r="10" spans="1:11" ht="15.75">
      <c r="A10" s="8">
        <v>3</v>
      </c>
      <c r="B10" s="9" t="s">
        <v>30</v>
      </c>
      <c r="C10" s="9" t="s">
        <v>28</v>
      </c>
      <c r="D10" s="10"/>
      <c r="E10" s="10"/>
      <c r="F10" s="10"/>
      <c r="G10" s="10"/>
      <c r="H10" s="10"/>
      <c r="I10" s="10"/>
      <c r="J10" s="10"/>
      <c r="K10" s="11">
        <f t="shared" si="0"/>
        <v>0</v>
      </c>
    </row>
    <row r="11" spans="1:11" ht="15.75">
      <c r="A11" s="8">
        <v>4</v>
      </c>
      <c r="B11" s="9" t="s">
        <v>31</v>
      </c>
      <c r="C11" s="9" t="s">
        <v>28</v>
      </c>
      <c r="D11" s="10"/>
      <c r="E11" s="10"/>
      <c r="F11" s="10"/>
      <c r="G11" s="10">
        <v>0</v>
      </c>
      <c r="H11" s="10"/>
      <c r="I11" s="10"/>
      <c r="J11" s="10"/>
      <c r="K11" s="11">
        <f t="shared" si="0"/>
        <v>0</v>
      </c>
    </row>
    <row r="12" spans="1:11" ht="15.75">
      <c r="A12" s="8">
        <v>5</v>
      </c>
      <c r="B12" s="9" t="s">
        <v>32</v>
      </c>
      <c r="C12" s="9" t="s">
        <v>28</v>
      </c>
      <c r="D12" s="10">
        <f>D8+D9-D11</f>
        <v>0</v>
      </c>
      <c r="E12" s="10">
        <f aca="true" t="shared" si="1" ref="E12:J12">E8+E9-E11</f>
        <v>145000</v>
      </c>
      <c r="F12" s="10">
        <f t="shared" si="1"/>
        <v>10955600</v>
      </c>
      <c r="G12" s="10">
        <f t="shared" si="1"/>
        <v>8147000</v>
      </c>
      <c r="H12" s="10">
        <f t="shared" si="1"/>
        <v>61057</v>
      </c>
      <c r="I12" s="10">
        <f t="shared" si="1"/>
        <v>0</v>
      </c>
      <c r="J12" s="10">
        <f t="shared" si="1"/>
        <v>0</v>
      </c>
      <c r="K12" s="11">
        <f t="shared" si="0"/>
        <v>19308657</v>
      </c>
    </row>
    <row r="13" spans="1:11" ht="15.75">
      <c r="A13" s="8">
        <v>6</v>
      </c>
      <c r="B13" s="9" t="s">
        <v>33</v>
      </c>
      <c r="C13" s="9" t="s">
        <v>28</v>
      </c>
      <c r="D13" s="10"/>
      <c r="E13" s="10"/>
      <c r="F13" s="10"/>
      <c r="G13" s="10"/>
      <c r="H13" s="10"/>
      <c r="I13" s="10"/>
      <c r="J13" s="10"/>
      <c r="K13" s="11">
        <f t="shared" si="0"/>
        <v>0</v>
      </c>
    </row>
    <row r="14" spans="1:11" ht="15.75">
      <c r="A14" s="8">
        <v>7</v>
      </c>
      <c r="B14" s="9" t="s">
        <v>34</v>
      </c>
      <c r="C14" s="9" t="s">
        <v>28</v>
      </c>
      <c r="D14" s="9"/>
      <c r="E14" s="10">
        <v>0</v>
      </c>
      <c r="F14" s="10">
        <v>7755880</v>
      </c>
      <c r="G14" s="10">
        <v>5788846</v>
      </c>
      <c r="H14" s="10">
        <v>39947</v>
      </c>
      <c r="I14" s="10">
        <v>0</v>
      </c>
      <c r="J14" s="10"/>
      <c r="K14" s="11">
        <f>SUM(E14:J14)</f>
        <v>13584673</v>
      </c>
    </row>
    <row r="15" spans="1:11" ht="15.75">
      <c r="A15" s="8">
        <v>8</v>
      </c>
      <c r="B15" s="9" t="s">
        <v>35</v>
      </c>
      <c r="C15" s="9" t="s">
        <v>28</v>
      </c>
      <c r="D15" s="10"/>
      <c r="E15" s="10"/>
      <c r="F15" s="10">
        <v>0</v>
      </c>
      <c r="G15" s="10">
        <v>0</v>
      </c>
      <c r="H15" s="10">
        <v>0</v>
      </c>
      <c r="I15" s="10">
        <v>0</v>
      </c>
      <c r="J15" s="10"/>
      <c r="K15" s="11">
        <f t="shared" si="0"/>
        <v>0</v>
      </c>
    </row>
    <row r="16" spans="1:11" ht="15.75">
      <c r="A16" s="8">
        <v>9</v>
      </c>
      <c r="B16" s="9" t="s">
        <v>36</v>
      </c>
      <c r="C16" s="9" t="s">
        <v>28</v>
      </c>
      <c r="D16" s="10"/>
      <c r="E16" s="10"/>
      <c r="F16" s="10"/>
      <c r="G16" s="10">
        <v>0</v>
      </c>
      <c r="H16" s="10"/>
      <c r="I16" s="10"/>
      <c r="J16" s="10"/>
      <c r="K16" s="11">
        <f t="shared" si="0"/>
        <v>0</v>
      </c>
    </row>
    <row r="17" spans="1:11" ht="15.75">
      <c r="A17" s="8">
        <v>10</v>
      </c>
      <c r="B17" s="12" t="s">
        <v>41</v>
      </c>
      <c r="C17" s="9" t="s">
        <v>28</v>
      </c>
      <c r="D17" s="10">
        <v>0</v>
      </c>
      <c r="E17" s="10">
        <f aca="true" t="shared" si="2" ref="E17:J17">E14+E15-E16</f>
        <v>0</v>
      </c>
      <c r="F17" s="10">
        <f t="shared" si="2"/>
        <v>7755880</v>
      </c>
      <c r="G17" s="10">
        <f t="shared" si="2"/>
        <v>5788846</v>
      </c>
      <c r="H17" s="10">
        <f t="shared" si="2"/>
        <v>39947</v>
      </c>
      <c r="I17" s="10">
        <f t="shared" si="2"/>
        <v>0</v>
      </c>
      <c r="J17" s="10">
        <f t="shared" si="2"/>
        <v>0</v>
      </c>
      <c r="K17" s="11">
        <f t="shared" si="0"/>
        <v>13584673</v>
      </c>
    </row>
    <row r="18" spans="1:11" ht="16.5" thickBot="1">
      <c r="A18" s="13">
        <v>11</v>
      </c>
      <c r="B18" s="14" t="s">
        <v>37</v>
      </c>
      <c r="C18" s="15" t="s">
        <v>28</v>
      </c>
      <c r="D18" s="16">
        <f>D12-D17</f>
        <v>0</v>
      </c>
      <c r="E18" s="16">
        <f aca="true" t="shared" si="3" ref="E18:J18">E12-E17</f>
        <v>145000</v>
      </c>
      <c r="F18" s="16">
        <f t="shared" si="3"/>
        <v>3199720</v>
      </c>
      <c r="G18" s="16">
        <f t="shared" si="3"/>
        <v>2358154</v>
      </c>
      <c r="H18" s="16">
        <f t="shared" si="3"/>
        <v>21110</v>
      </c>
      <c r="I18" s="16">
        <f t="shared" si="3"/>
        <v>0</v>
      </c>
      <c r="J18" s="16">
        <f t="shared" si="3"/>
        <v>0</v>
      </c>
      <c r="K18" s="17">
        <f t="shared" si="0"/>
        <v>5723984</v>
      </c>
    </row>
    <row r="19" spans="1:11" ht="15.75">
      <c r="A19" s="83" t="s">
        <v>38</v>
      </c>
      <c r="B19" s="83"/>
      <c r="C19" s="83"/>
      <c r="D19" s="83"/>
      <c r="E19" s="83"/>
      <c r="F19" s="83"/>
      <c r="G19" s="83"/>
      <c r="H19" s="83"/>
      <c r="I19" s="83"/>
      <c r="J19" s="83"/>
      <c r="K19" s="83"/>
    </row>
    <row r="20" spans="1:11" ht="31.5">
      <c r="A20" s="7" t="s">
        <v>16</v>
      </c>
      <c r="B20" s="7" t="s">
        <v>17</v>
      </c>
      <c r="C20" s="7" t="s">
        <v>18</v>
      </c>
      <c r="D20" s="7" t="s">
        <v>39</v>
      </c>
      <c r="E20" s="7"/>
      <c r="F20" s="7"/>
      <c r="G20" s="7"/>
      <c r="H20" s="7"/>
      <c r="I20" s="7"/>
      <c r="J20" s="7"/>
      <c r="K20" s="7" t="s">
        <v>26</v>
      </c>
    </row>
    <row r="21" spans="1:11" ht="15.75">
      <c r="A21" s="8">
        <v>1</v>
      </c>
      <c r="B21" s="9" t="s">
        <v>27</v>
      </c>
      <c r="C21" s="9" t="s">
        <v>28</v>
      </c>
      <c r="D21" s="10">
        <v>612655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/>
      <c r="K21" s="11">
        <f aca="true" t="shared" si="4" ref="K21:K28">SUM(D21:J21)</f>
        <v>612655</v>
      </c>
    </row>
    <row r="22" spans="1:11" ht="15.75">
      <c r="A22" s="8">
        <v>2</v>
      </c>
      <c r="B22" s="9" t="s">
        <v>29</v>
      </c>
      <c r="C22" s="9" t="s">
        <v>28</v>
      </c>
      <c r="D22" s="10"/>
      <c r="E22" s="10"/>
      <c r="F22" s="10">
        <v>0</v>
      </c>
      <c r="G22" s="10"/>
      <c r="H22" s="10">
        <v>0</v>
      </c>
      <c r="I22" s="10"/>
      <c r="J22" s="10"/>
      <c r="K22" s="11">
        <f t="shared" si="4"/>
        <v>0</v>
      </c>
    </row>
    <row r="23" spans="1:11" ht="15.75">
      <c r="A23" s="8">
        <v>3</v>
      </c>
      <c r="B23" s="9" t="s">
        <v>30</v>
      </c>
      <c r="C23" s="9" t="s">
        <v>28</v>
      </c>
      <c r="D23" s="10"/>
      <c r="E23" s="10"/>
      <c r="F23" s="10"/>
      <c r="G23" s="10"/>
      <c r="H23" s="10"/>
      <c r="I23" s="10"/>
      <c r="J23" s="10"/>
      <c r="K23" s="11">
        <f t="shared" si="4"/>
        <v>0</v>
      </c>
    </row>
    <row r="24" spans="1:11" ht="15.75">
      <c r="A24" s="8">
        <v>4</v>
      </c>
      <c r="B24" s="9" t="s">
        <v>31</v>
      </c>
      <c r="C24" s="9" t="s">
        <v>28</v>
      </c>
      <c r="D24" s="10"/>
      <c r="E24" s="10"/>
      <c r="F24" s="10"/>
      <c r="G24" s="10">
        <v>0</v>
      </c>
      <c r="H24" s="10"/>
      <c r="I24" s="10"/>
      <c r="J24" s="10"/>
      <c r="K24" s="11">
        <f t="shared" si="4"/>
        <v>0</v>
      </c>
    </row>
    <row r="25" spans="1:11" ht="15.75">
      <c r="A25" s="8">
        <v>5</v>
      </c>
      <c r="B25" s="9" t="s">
        <v>32</v>
      </c>
      <c r="C25" s="9" t="s">
        <v>28</v>
      </c>
      <c r="D25" s="10">
        <f aca="true" t="shared" si="5" ref="D25:I25">D21+D22-D24</f>
        <v>612655</v>
      </c>
      <c r="E25" s="10">
        <f t="shared" si="5"/>
        <v>0</v>
      </c>
      <c r="F25" s="10">
        <v>0</v>
      </c>
      <c r="G25" s="10">
        <v>0</v>
      </c>
      <c r="H25" s="10">
        <v>0</v>
      </c>
      <c r="I25" s="10">
        <f t="shared" si="5"/>
        <v>0</v>
      </c>
      <c r="J25" s="10"/>
      <c r="K25" s="11">
        <f t="shared" si="4"/>
        <v>612655</v>
      </c>
    </row>
    <row r="26" spans="1:11" ht="15.75">
      <c r="A26" s="8">
        <v>6</v>
      </c>
      <c r="B26" s="9" t="s">
        <v>33</v>
      </c>
      <c r="C26" s="9" t="s">
        <v>28</v>
      </c>
      <c r="D26" s="10"/>
      <c r="E26" s="10"/>
      <c r="F26" s="10"/>
      <c r="G26" s="10"/>
      <c r="H26" s="10"/>
      <c r="I26" s="10"/>
      <c r="J26" s="10"/>
      <c r="K26" s="11">
        <f t="shared" si="4"/>
        <v>0</v>
      </c>
    </row>
    <row r="27" spans="1:11" ht="15.75">
      <c r="A27" s="8">
        <v>7</v>
      </c>
      <c r="B27" s="9" t="s">
        <v>34</v>
      </c>
      <c r="C27" s="9" t="s">
        <v>28</v>
      </c>
      <c r="D27" s="10">
        <v>96398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/>
      <c r="K27" s="11">
        <f t="shared" si="4"/>
        <v>96398</v>
      </c>
    </row>
    <row r="28" spans="1:11" ht="15.75">
      <c r="A28" s="8">
        <v>8</v>
      </c>
      <c r="B28" s="9" t="s">
        <v>35</v>
      </c>
      <c r="C28" s="9" t="s">
        <v>28</v>
      </c>
      <c r="D28" s="10"/>
      <c r="E28" s="10"/>
      <c r="F28" s="10">
        <v>0</v>
      </c>
      <c r="G28" s="10">
        <v>0</v>
      </c>
      <c r="H28" s="10">
        <v>0</v>
      </c>
      <c r="I28" s="10">
        <v>0</v>
      </c>
      <c r="J28" s="10"/>
      <c r="K28" s="11">
        <f t="shared" si="4"/>
        <v>0</v>
      </c>
    </row>
    <row r="29" spans="1:11" ht="15.75">
      <c r="A29" s="8">
        <v>9</v>
      </c>
      <c r="B29" s="9" t="s">
        <v>36</v>
      </c>
      <c r="C29" s="9" t="s">
        <v>28</v>
      </c>
      <c r="D29" s="10"/>
      <c r="E29" s="10"/>
      <c r="F29" s="10"/>
      <c r="G29" s="10">
        <v>0</v>
      </c>
      <c r="H29" s="10"/>
      <c r="I29" s="10"/>
      <c r="J29" s="10"/>
      <c r="K29" s="11">
        <f>SUM(D29:J29)</f>
        <v>0</v>
      </c>
    </row>
    <row r="30" spans="1:11" ht="15.75">
      <c r="A30" s="8">
        <v>10</v>
      </c>
      <c r="B30" s="12" t="s">
        <v>42</v>
      </c>
      <c r="C30" s="9" t="s">
        <v>28</v>
      </c>
      <c r="D30" s="10">
        <f>D27+D28-D29</f>
        <v>96398</v>
      </c>
      <c r="E30" s="10"/>
      <c r="F30" s="10">
        <f>F27+F28-F29</f>
        <v>0</v>
      </c>
      <c r="G30" s="10">
        <f>G27+G28-G29</f>
        <v>0</v>
      </c>
      <c r="H30" s="10">
        <f>H27+H28-H29</f>
        <v>0</v>
      </c>
      <c r="I30" s="10">
        <f>I27+I28-I29</f>
        <v>0</v>
      </c>
      <c r="J30" s="10"/>
      <c r="K30" s="11">
        <f>SUM(D30:J30)</f>
        <v>96398</v>
      </c>
    </row>
    <row r="31" spans="1:11" ht="16.5" thickBot="1">
      <c r="A31" s="13">
        <v>11</v>
      </c>
      <c r="B31" s="14" t="s">
        <v>40</v>
      </c>
      <c r="C31" s="15" t="s">
        <v>28</v>
      </c>
      <c r="D31" s="16">
        <f aca="true" t="shared" si="6" ref="D31:I31">D25-D30</f>
        <v>516257</v>
      </c>
      <c r="E31" s="16">
        <f t="shared" si="6"/>
        <v>0</v>
      </c>
      <c r="F31" s="16">
        <f t="shared" si="6"/>
        <v>0</v>
      </c>
      <c r="G31" s="16">
        <f t="shared" si="6"/>
        <v>0</v>
      </c>
      <c r="H31" s="16">
        <f t="shared" si="6"/>
        <v>0</v>
      </c>
      <c r="I31" s="16">
        <f t="shared" si="6"/>
        <v>0</v>
      </c>
      <c r="J31" s="16"/>
      <c r="K31" s="17">
        <f>SUM(D31:J31)</f>
        <v>516257</v>
      </c>
    </row>
  </sheetData>
  <sheetProtection/>
  <mergeCells count="2">
    <mergeCell ref="A6:K6"/>
    <mergeCell ref="A19:K19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PageLayoutView="0" workbookViewId="0" topLeftCell="A1">
      <selection activeCell="I17" sqref="I17"/>
    </sheetView>
  </sheetViews>
  <sheetFormatPr defaultColWidth="9.140625" defaultRowHeight="15"/>
  <cols>
    <col min="1" max="1" width="5.140625" style="0" customWidth="1"/>
    <col min="2" max="2" width="42.28125" style="0" customWidth="1"/>
    <col min="3" max="3" width="13.7109375" style="0" customWidth="1"/>
    <col min="4" max="4" width="11.421875" style="0" customWidth="1"/>
    <col min="5" max="5" width="14.00390625" style="0" customWidth="1"/>
    <col min="6" max="6" width="14.8515625" style="0" customWidth="1"/>
    <col min="7" max="7" width="14.00390625" style="0" customWidth="1"/>
  </cols>
  <sheetData>
    <row r="1" spans="1:7" ht="15.75">
      <c r="A1" s="2"/>
      <c r="B1" s="2"/>
      <c r="C1" s="2"/>
      <c r="D1" s="2"/>
      <c r="E1" s="2"/>
      <c r="F1" s="2"/>
      <c r="G1" s="2"/>
    </row>
    <row r="2" spans="1:7" ht="15.75">
      <c r="A2" s="1" t="s">
        <v>11</v>
      </c>
      <c r="B2" s="1"/>
      <c r="C2" s="1"/>
      <c r="D2" s="2"/>
      <c r="E2" s="2"/>
      <c r="F2" s="2"/>
      <c r="G2" s="2"/>
    </row>
    <row r="3" spans="1:7" ht="15.75">
      <c r="A3" s="1" t="s">
        <v>12</v>
      </c>
      <c r="B3" s="1"/>
      <c r="C3" s="1"/>
      <c r="D3" s="65"/>
      <c r="E3" s="2"/>
      <c r="F3" s="2"/>
      <c r="G3" s="2"/>
    </row>
    <row r="4" spans="1:7" ht="15.75">
      <c r="A4" s="3" t="s">
        <v>13</v>
      </c>
      <c r="B4" s="3"/>
      <c r="C4" s="3"/>
      <c r="D4" s="65"/>
      <c r="E4" s="2"/>
      <c r="F4" s="2"/>
      <c r="G4" s="2"/>
    </row>
    <row r="5" spans="1:7" ht="15.75">
      <c r="A5" s="6" t="s">
        <v>201</v>
      </c>
      <c r="B5" s="6"/>
      <c r="C5" s="6"/>
      <c r="D5" s="6"/>
      <c r="E5" s="6"/>
      <c r="F5" s="2"/>
      <c r="G5" s="2"/>
    </row>
    <row r="6" spans="1:7" ht="15.75">
      <c r="A6" s="84" t="s">
        <v>202</v>
      </c>
      <c r="B6" s="84"/>
      <c r="C6" s="84"/>
      <c r="D6" s="84"/>
      <c r="E6" s="84"/>
      <c r="F6" s="84"/>
      <c r="G6" s="84"/>
    </row>
    <row r="7" spans="1:7" ht="47.25">
      <c r="A7" s="66" t="s">
        <v>16</v>
      </c>
      <c r="B7" s="71" t="s">
        <v>17</v>
      </c>
      <c r="C7" s="71" t="s">
        <v>203</v>
      </c>
      <c r="D7" s="71" t="s">
        <v>144</v>
      </c>
      <c r="E7" s="71" t="s">
        <v>204</v>
      </c>
      <c r="F7" s="71" t="s">
        <v>205</v>
      </c>
      <c r="G7" s="71" t="s">
        <v>83</v>
      </c>
    </row>
    <row r="8" spans="1:7" ht="15.75">
      <c r="A8" s="72"/>
      <c r="B8" s="73"/>
      <c r="C8" s="73"/>
      <c r="D8" s="73"/>
      <c r="E8" s="73"/>
      <c r="F8" s="73"/>
      <c r="G8" s="73"/>
    </row>
    <row r="9" spans="1:7" ht="15.75">
      <c r="A9" s="72" t="s">
        <v>77</v>
      </c>
      <c r="B9" s="73" t="s">
        <v>206</v>
      </c>
      <c r="C9" s="73">
        <v>18355000</v>
      </c>
      <c r="D9" s="73">
        <v>0</v>
      </c>
      <c r="E9" s="73">
        <v>344154</v>
      </c>
      <c r="F9" s="73">
        <v>-4962137</v>
      </c>
      <c r="G9" s="73">
        <f>SUM(C9:F9)</f>
        <v>13737017</v>
      </c>
    </row>
    <row r="10" spans="1:7" ht="15.75">
      <c r="A10" s="72">
        <v>1</v>
      </c>
      <c r="B10" s="73" t="s">
        <v>207</v>
      </c>
      <c r="C10" s="73">
        <v>0</v>
      </c>
      <c r="D10" s="73">
        <v>0</v>
      </c>
      <c r="E10" s="73"/>
      <c r="F10" s="73">
        <v>0</v>
      </c>
      <c r="G10" s="73">
        <f aca="true" t="shared" si="0" ref="G10:G20">SUM(C10:F10)</f>
        <v>0</v>
      </c>
    </row>
    <row r="11" spans="1:7" ht="15.75">
      <c r="A11" s="72">
        <v>2</v>
      </c>
      <c r="B11" s="73" t="s">
        <v>208</v>
      </c>
      <c r="C11" s="73"/>
      <c r="D11" s="73"/>
      <c r="E11" s="73"/>
      <c r="F11" s="73">
        <v>-2991291</v>
      </c>
      <c r="G11" s="73">
        <f t="shared" si="0"/>
        <v>-2991291</v>
      </c>
    </row>
    <row r="12" spans="1:7" ht="15.75">
      <c r="A12" s="72">
        <v>3</v>
      </c>
      <c r="B12" s="73" t="s">
        <v>209</v>
      </c>
      <c r="C12" s="73"/>
      <c r="D12" s="73"/>
      <c r="E12" s="73"/>
      <c r="F12" s="73">
        <v>0</v>
      </c>
      <c r="G12" s="73">
        <f t="shared" si="0"/>
        <v>0</v>
      </c>
    </row>
    <row r="13" spans="1:7" ht="15.75">
      <c r="A13" s="72">
        <v>4</v>
      </c>
      <c r="B13" s="73" t="s">
        <v>210</v>
      </c>
      <c r="C13" s="73">
        <v>0</v>
      </c>
      <c r="D13" s="73"/>
      <c r="E13" s="73">
        <v>0</v>
      </c>
      <c r="F13" s="73">
        <v>0</v>
      </c>
      <c r="G13" s="73">
        <f t="shared" si="0"/>
        <v>0</v>
      </c>
    </row>
    <row r="14" spans="1:7" ht="15.75">
      <c r="A14" s="72">
        <v>5</v>
      </c>
      <c r="B14" s="73" t="s">
        <v>211</v>
      </c>
      <c r="C14" s="73">
        <v>0</v>
      </c>
      <c r="D14" s="73">
        <v>0</v>
      </c>
      <c r="E14" s="73"/>
      <c r="F14" s="73">
        <v>0</v>
      </c>
      <c r="G14" s="73">
        <f t="shared" si="0"/>
        <v>0</v>
      </c>
    </row>
    <row r="15" spans="1:7" ht="15.75">
      <c r="A15" s="72" t="s">
        <v>98</v>
      </c>
      <c r="B15" s="73" t="s">
        <v>212</v>
      </c>
      <c r="C15" s="73">
        <f>C9</f>
        <v>18355000</v>
      </c>
      <c r="D15" s="73">
        <v>0</v>
      </c>
      <c r="E15" s="73">
        <f>E9</f>
        <v>344154</v>
      </c>
      <c r="F15" s="73">
        <f>F9+F11</f>
        <v>-7953428</v>
      </c>
      <c r="G15" s="73">
        <f t="shared" si="0"/>
        <v>10745726</v>
      </c>
    </row>
    <row r="16" spans="1:7" ht="15.75">
      <c r="A16" s="72">
        <v>1</v>
      </c>
      <c r="B16" s="73" t="s">
        <v>208</v>
      </c>
      <c r="C16" s="73">
        <v>0</v>
      </c>
      <c r="D16" s="73">
        <v>0</v>
      </c>
      <c r="E16" s="73">
        <v>0</v>
      </c>
      <c r="F16" s="73">
        <f>'[1]Pasivi 2012'!D47</f>
        <v>0</v>
      </c>
      <c r="G16" s="73">
        <f t="shared" si="0"/>
        <v>0</v>
      </c>
    </row>
    <row r="17" spans="1:7" ht="15.75">
      <c r="A17" s="72">
        <v>2</v>
      </c>
      <c r="B17" s="73" t="s">
        <v>209</v>
      </c>
      <c r="C17" s="73">
        <v>0</v>
      </c>
      <c r="D17" s="73">
        <v>0</v>
      </c>
      <c r="E17" s="73">
        <v>0</v>
      </c>
      <c r="F17" s="73">
        <v>0</v>
      </c>
      <c r="G17" s="73">
        <f t="shared" si="0"/>
        <v>0</v>
      </c>
    </row>
    <row r="18" spans="1:7" ht="15.75">
      <c r="A18" s="72">
        <v>3</v>
      </c>
      <c r="B18" s="73" t="s">
        <v>213</v>
      </c>
      <c r="C18" s="73">
        <v>0</v>
      </c>
      <c r="D18" s="73">
        <v>0</v>
      </c>
      <c r="E18" s="73">
        <v>0</v>
      </c>
      <c r="F18" s="73">
        <v>0</v>
      </c>
      <c r="G18" s="73">
        <f t="shared" si="0"/>
        <v>0</v>
      </c>
    </row>
    <row r="19" spans="1:7" ht="15.75">
      <c r="A19" s="72">
        <v>4</v>
      </c>
      <c r="B19" s="73" t="s">
        <v>210</v>
      </c>
      <c r="C19" s="73">
        <v>0</v>
      </c>
      <c r="D19" s="73">
        <v>0</v>
      </c>
      <c r="E19" s="73">
        <v>0</v>
      </c>
      <c r="F19" s="73">
        <v>0</v>
      </c>
      <c r="G19" s="73">
        <f t="shared" si="0"/>
        <v>0</v>
      </c>
    </row>
    <row r="20" spans="1:7" ht="15.75">
      <c r="A20" s="72">
        <v>5</v>
      </c>
      <c r="B20" s="73" t="s">
        <v>214</v>
      </c>
      <c r="C20" s="73">
        <v>0</v>
      </c>
      <c r="D20" s="73">
        <v>0</v>
      </c>
      <c r="E20" s="73">
        <v>0</v>
      </c>
      <c r="F20" s="73">
        <v>0</v>
      </c>
      <c r="G20" s="73">
        <f t="shared" si="0"/>
        <v>0</v>
      </c>
    </row>
    <row r="21" spans="1:7" ht="15.75">
      <c r="A21" s="72" t="s">
        <v>139</v>
      </c>
      <c r="B21" s="73" t="s">
        <v>215</v>
      </c>
      <c r="C21" s="73">
        <f>SUM(C15:C20)</f>
        <v>18355000</v>
      </c>
      <c r="D21" s="73">
        <f>SUM(D15:D20)</f>
        <v>0</v>
      </c>
      <c r="E21" s="73">
        <f>SUM(E15:E20)</f>
        <v>344154</v>
      </c>
      <c r="F21" s="73">
        <f>SUM(F15:F20)</f>
        <v>-7953428</v>
      </c>
      <c r="G21" s="73">
        <f>SUM(G15:G20)</f>
        <v>10745726</v>
      </c>
    </row>
    <row r="22" spans="1:7" ht="15.75">
      <c r="A22" s="2"/>
      <c r="B22" s="2"/>
      <c r="C22" s="2"/>
      <c r="D22" s="2"/>
      <c r="E22" s="2"/>
      <c r="F22" s="2"/>
      <c r="G22" s="2"/>
    </row>
  </sheetData>
  <sheetProtection/>
  <mergeCells count="1">
    <mergeCell ref="A6:G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2013-07-13T13:39:17Z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502271668</vt:i4>
  </property>
  <property fmtid="{D5CDD505-2E9C-101B-9397-08002B2CF9AE}" pid="3" name="_NewReviewCycle">
    <vt:lpwstr/>
  </property>
  <property fmtid="{D5CDD505-2E9C-101B-9397-08002B2CF9AE}" pid="4" name="_ReviewingToolsShownOnce">
    <vt:lpwstr/>
  </property>
</Properties>
</file>