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3"/>
  </bookViews>
  <sheets>
    <sheet name="BK" sheetId="1" r:id="rId1"/>
    <sheet name="ardh-shpenz" sheetId="2" r:id="rId2"/>
    <sheet name="kap te veta" sheetId="3" r:id="rId3"/>
    <sheet name="cash flow" sheetId="4" r:id="rId4"/>
    <sheet name="AQM" sheetId="5" r:id="rId5"/>
    <sheet name="Te ardhurat" sheetId="6" r:id="rId6"/>
    <sheet name="Shpenzime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<sst xmlns="http://schemas.openxmlformats.org/spreadsheetml/2006/main" count="329" uniqueCount="241">
  <si>
    <t>ERGENT CO shpk</t>
  </si>
  <si>
    <t>Bilanci   Kontabel  me  31 Dhjetor 2012</t>
  </si>
  <si>
    <t>(shumat ne ALL)</t>
  </si>
  <si>
    <t>AKTlVET</t>
  </si>
  <si>
    <t>Shenime</t>
  </si>
  <si>
    <t>Viti 2012</t>
  </si>
  <si>
    <t>Viti 2011</t>
  </si>
  <si>
    <t>Aktivet afatshkurtra</t>
  </si>
  <si>
    <t>Mjete monetare</t>
  </si>
  <si>
    <t>Derivative dhe aktive financiare te mbajtura per tregtim</t>
  </si>
  <si>
    <t>Aktive te tjera financiare afatshkurtra</t>
  </si>
  <si>
    <t>Llogari / Kerkesa te arketueshme</t>
  </si>
  <si>
    <t>Llogari/Kerkesa te tjera te arketueshme</t>
  </si>
  <si>
    <t>lnstrumente te tjera borxhi</t>
  </si>
  <si>
    <t>lnvestime te tjera financiare</t>
  </si>
  <si>
    <t>Inventari</t>
  </si>
  <si>
    <r>
      <t>Lendet e para</t>
    </r>
    <r>
      <rPr>
        <i/>
        <sz val="9"/>
        <rFont val="Times New Roman"/>
        <family val="1"/>
      </rPr>
      <t xml:space="preserve"> </t>
    </r>
  </si>
  <si>
    <t>Prodhim ne proces</t>
  </si>
  <si>
    <t>Produkte te Gatshme</t>
  </si>
  <si>
    <t>Mallra per rishitje</t>
  </si>
  <si>
    <t>Parapagesat per furnizime</t>
  </si>
  <si>
    <t>Aktivet biologjike afatshkurtra</t>
  </si>
  <si>
    <t>Aktivet afatshkurtra te mbajtura per shitje</t>
  </si>
  <si>
    <t>Parapagimet dhe shpenzimet e shtyra</t>
  </si>
  <si>
    <t>Diferenca nga kembimi</t>
  </si>
  <si>
    <t>Aktivet totale afatshkurtra</t>
  </si>
  <si>
    <t>Aktivet afatgjata</t>
  </si>
  <si>
    <t>Investimet financiare afatgjata</t>
  </si>
  <si>
    <t>Aktive afatgjata materiale</t>
  </si>
  <si>
    <t xml:space="preserve">Llogari / Kerkesa te arketueshme afatgjata </t>
  </si>
  <si>
    <t>Aktivet biologjike afatgjata</t>
  </si>
  <si>
    <t>Aktivet afatgjata jomateriale</t>
  </si>
  <si>
    <t>Totali i aktiveve afatgjata</t>
  </si>
  <si>
    <t>TOTALl I AKTIVEVE</t>
  </si>
  <si>
    <t xml:space="preserve">P ASIVET DHE KAPIT ALl </t>
  </si>
  <si>
    <t>Pasivet Afatshkurter</t>
  </si>
  <si>
    <t>Huamarjet</t>
  </si>
  <si>
    <t>Huate dhe parapagimet</t>
  </si>
  <si>
    <t>Te pagueshme ndaj furnitoreve</t>
  </si>
  <si>
    <t>Te pagueshme ndaj punonjesve</t>
  </si>
  <si>
    <t>Detyrime tatimore</t>
  </si>
  <si>
    <t xml:space="preserve">Te tjera detyrime                      </t>
  </si>
  <si>
    <t>Hua te tjera</t>
  </si>
  <si>
    <t>Parapagime te arketuara</t>
  </si>
  <si>
    <t>Dif Konvertimi</t>
  </si>
  <si>
    <t>Grande dhe te ardhura te shtyra</t>
  </si>
  <si>
    <t>Provizionet afatshkurter</t>
  </si>
  <si>
    <t>Totali i pasiveve Afatshkurter</t>
  </si>
  <si>
    <t>Pasivet Afatgjata</t>
  </si>
  <si>
    <t>Hua Afatgjata</t>
  </si>
  <si>
    <t>Huamarje te tjera Afatgjata</t>
  </si>
  <si>
    <t>Provizione Afatgjata</t>
  </si>
  <si>
    <t>Totali i pasiveve Afatgjata</t>
  </si>
  <si>
    <t>KAPITALI</t>
  </si>
  <si>
    <t>Kapitali</t>
  </si>
  <si>
    <t>Primi kapitalit</t>
  </si>
  <si>
    <t>Rezerva Statutore</t>
  </si>
  <si>
    <t>Rezerva Ligjore</t>
  </si>
  <si>
    <t>Rezerva te tjera</t>
  </si>
  <si>
    <t>Fitime te pa shperndara</t>
  </si>
  <si>
    <t>Fitim ( Humbj) e vitit financiar</t>
  </si>
  <si>
    <t>Totali i kapitalit</t>
  </si>
  <si>
    <t>TOTALl I PASIVEVE DHE KAPITALIT</t>
  </si>
  <si>
    <t>KONTABEL I MIRATUAR</t>
  </si>
  <si>
    <t>ADMINISTRATORI</t>
  </si>
  <si>
    <t>Enkeleda Stefani</t>
  </si>
  <si>
    <t>Agim Gjocaj</t>
  </si>
  <si>
    <t>Llogaria te Ardhura &amp; Shpenzime per vitin e mbyllur me 31 Dhjetor 2012</t>
  </si>
  <si>
    <t>Shitjet neto</t>
  </si>
  <si>
    <t>Te ardhura te tjera nga veprimtarite e shfrytezimit</t>
  </si>
  <si>
    <t>Ndryshimet ne inventarin e produkteve te gatshme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</si>
  <si>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</si>
  <si>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</si>
  <si>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</si>
  <si>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</si>
  <si>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Renia ne vlere (zhvleresimi) dhe amortizimi</t>
  </si>
  <si>
    <t>Fitimi (humbja) nga veprimtarite e shfrytezimit</t>
  </si>
  <si>
    <t>Te ardhurat dhe shpenzimet financiare nga njesite e kontrolluara</t>
  </si>
  <si>
    <t>Te ardhurat dhe shpenzimet financiare nga pjesmarrjet</t>
  </si>
  <si>
    <t>Te ardhurat dhe shpenzimet financiare</t>
  </si>
  <si>
    <t>Fitimi (humbja) para tatimit</t>
  </si>
  <si>
    <t>Shpenzimet e tatimit mbi fitimin</t>
  </si>
  <si>
    <t>Fitimi (humbja) neto e vitit financiar</t>
  </si>
  <si>
    <t>Kapitali aksionar</t>
  </si>
  <si>
    <t>Fitimi i pashperndare</t>
  </si>
  <si>
    <t>Totali</t>
  </si>
  <si>
    <t>Fitimi neto per periudhen kontabel</t>
  </si>
  <si>
    <t>Dividendet e paguar</t>
  </si>
  <si>
    <t>Rritje e rezerves se kapitalit</t>
  </si>
  <si>
    <t>Emetimi i aksioneve</t>
  </si>
  <si>
    <t>Pozicioni me 31 Dhjetor 2012</t>
  </si>
  <si>
    <t>Pasqyra e levizjes se kapitaleve te veta  me 31 Dhjetor 2012</t>
  </si>
  <si>
    <t>Pozicioni me 01 janar 2012</t>
  </si>
  <si>
    <t>Pasqyra e fluksit te parave - Metoda indirekte</t>
  </si>
  <si>
    <t>VITI 2012</t>
  </si>
  <si>
    <t>VITI 2011</t>
  </si>
  <si>
    <t>Fluksi i parave nga veprimtarite e shfrvtezimit</t>
  </si>
  <si>
    <t>Fitimi para tatimit</t>
  </si>
  <si>
    <t>RreguIIime per:</t>
  </si>
  <si>
    <t>Amortizimin</t>
  </si>
  <si>
    <t>Humbje nga kembimet vaIutore</t>
  </si>
  <si>
    <t>Te ardhura nga investimet</t>
  </si>
  <si>
    <t>Shpenzime per interesa</t>
  </si>
  <si>
    <t>Rritje/renie ne tepricen e kerkesave te arketueshme nga aktiviteti, si dhe kerkesave te arketueshme te tjera</t>
  </si>
  <si>
    <t>Rritie/renie ne tepricen inventarit</t>
  </si>
  <si>
    <t>Rritie/renie ne tepricen e detyrimeve, per t'u paguar nga aktiviteti</t>
  </si>
  <si>
    <t>Parate e perftuara nga aktivitetet</t>
  </si>
  <si>
    <t>Interesi i paguar</t>
  </si>
  <si>
    <t>Tatimfitimi i paguar</t>
  </si>
  <si>
    <t>Fluksi i parave nga veprimtarite investuese</t>
  </si>
  <si>
    <t>Bleria e shoqerise se kontrolluar X minus parate e arketuara</t>
  </si>
  <si>
    <t>Blerja e aktiveve afatgiata materiale</t>
  </si>
  <si>
    <t>Te ardhura nga shitja e paiisjeve</t>
  </si>
  <si>
    <t>Interesi i arketuar</t>
  </si>
  <si>
    <t>Dividendet e arketuar</t>
  </si>
  <si>
    <t>Paraja neto, e perdorur ne aktivitetet investuese</t>
  </si>
  <si>
    <t>Fluksi i parave nga veprimtarite financiare</t>
  </si>
  <si>
    <t>Te ardhura nga emetimi i kapitalit aksionar</t>
  </si>
  <si>
    <t>Te ardhura nga huamarrie afatgjata</t>
  </si>
  <si>
    <t>Pagesat e detyrimeve te qirase financiare</t>
  </si>
  <si>
    <t>Para neto e verdorur ne aktivitetet financiare</t>
  </si>
  <si>
    <t>Rritja/renia neto e mjeteve monetare</t>
  </si>
  <si>
    <t>Mjetet monetare ne filIim te periudhes kontabel</t>
  </si>
  <si>
    <t>Mjetet monetare ne fund te periudhes kontabel</t>
  </si>
  <si>
    <t>Shoqeria___ERGENT CO Shpk__</t>
  </si>
  <si>
    <t>NIPTI____L02220021F_____</t>
  </si>
  <si>
    <t>Aktivet Afatgjata Materiale  me vlere fillestare   2012</t>
  </si>
  <si>
    <t>Nr</t>
  </si>
  <si>
    <t>Emertimi</t>
  </si>
  <si>
    <t>Sasia</t>
  </si>
  <si>
    <t>Gjendje</t>
  </si>
  <si>
    <t>Shtesa</t>
  </si>
  <si>
    <t>Pakesime</t>
  </si>
  <si>
    <t>Toka</t>
  </si>
  <si>
    <t>Ndertime</t>
  </si>
  <si>
    <t>Makineri,paisje</t>
  </si>
  <si>
    <t>Mjete transporti</t>
  </si>
  <si>
    <t>kompjuterike</t>
  </si>
  <si>
    <t>Zyre</t>
  </si>
  <si>
    <t>Mobilje orendi</t>
  </si>
  <si>
    <t xml:space="preserve">             TOTALI</t>
  </si>
  <si>
    <t>Amortizimi A.A.Materiale   2012</t>
  </si>
  <si>
    <t>Makineri,paisje,vegla</t>
  </si>
  <si>
    <t>Vlera Kontabel Neto e A.A.Materiale  2012</t>
  </si>
  <si>
    <t>Administratori</t>
  </si>
  <si>
    <t>Ing Agim Gjocaj</t>
  </si>
  <si>
    <r>
      <t>Emri i Njesise Ekonomike "  ERGENT CO</t>
    </r>
    <r>
      <rPr>
        <b/>
        <sz val="11"/>
        <color indexed="8"/>
        <rFont val="Calibri"/>
        <family val="2"/>
      </rPr>
      <t xml:space="preserve"> " Shpk</t>
    </r>
    <r>
      <rPr>
        <sz val="11"/>
        <color indexed="8"/>
        <rFont val="Calibri"/>
        <family val="2"/>
      </rPr>
      <t xml:space="preserve"> "</t>
    </r>
  </si>
  <si>
    <r>
      <t xml:space="preserve">NIPT: </t>
    </r>
    <r>
      <rPr>
        <b/>
        <sz val="11"/>
        <color indexed="8"/>
        <rFont val="Calibri"/>
        <family val="2"/>
      </rPr>
      <t>L02220021F</t>
    </r>
  </si>
  <si>
    <t>Pasqyre Nr.1</t>
  </si>
  <si>
    <t>Në ooo/Lekë</t>
  </si>
  <si>
    <t>ANEKS STATISTIKOR</t>
  </si>
  <si>
    <t>TE ARDHURAT</t>
  </si>
  <si>
    <t>Numri i Llogarise</t>
  </si>
  <si>
    <t>Kodi Statistikor</t>
  </si>
  <si>
    <t>Shitjet gjithsej (a + b +c )</t>
  </si>
  <si>
    <t>a)</t>
  </si>
  <si>
    <t>Te ardhura nga shitja e Produktit te vet</t>
  </si>
  <si>
    <t>701/702/703</t>
  </si>
  <si>
    <t>b)</t>
  </si>
  <si>
    <t>Te ardhura nga shitja e Shërbimeve</t>
  </si>
  <si>
    <t>c)</t>
  </si>
  <si>
    <t>te ardhura nga shitja e Mallrave</t>
  </si>
  <si>
    <t>Të ardhura nga shitje të tjera (a+b+c)</t>
  </si>
  <si>
    <t>Qeraja</t>
  </si>
  <si>
    <t>Komisione</t>
  </si>
  <si>
    <t>Transport per te tjeret</t>
  </si>
  <si>
    <t>Ndryshimet në inventarin e produkteve të gatshëm e prodhimeve në proçes :</t>
  </si>
  <si>
    <t>Shtesat (+)</t>
  </si>
  <si>
    <t>Pakesimet (-)</t>
  </si>
  <si>
    <t>Prodhimi per qellimet e vet ndermarrjes dhe per kapital :</t>
  </si>
  <si>
    <t>nga i cili: Prodhim i aktiveve afatgjata</t>
  </si>
  <si>
    <t>Të ardhura nga grantet (Subvencione)</t>
  </si>
  <si>
    <t>Të ardhura nga shitja e aktiveve afatgjata</t>
  </si>
  <si>
    <t>Të tjera</t>
  </si>
  <si>
    <t>I)</t>
  </si>
  <si>
    <t>Totali i te ardhurave I= (1+2+/-3+4+5+6+7+8)</t>
  </si>
  <si>
    <r>
      <t>Emri i Njesise Ekonomike " ERGENT CO</t>
    </r>
    <r>
      <rPr>
        <b/>
        <sz val="11"/>
        <color indexed="8"/>
        <rFont val="Calibri"/>
        <family val="2"/>
      </rPr>
      <t xml:space="preserve">   Shpk</t>
    </r>
    <r>
      <rPr>
        <sz val="11"/>
        <color indexed="8"/>
        <rFont val="Calibri"/>
        <family val="2"/>
      </rPr>
      <t xml:space="preserve"> "</t>
    </r>
  </si>
  <si>
    <r>
      <t xml:space="preserve">NIPT: </t>
    </r>
    <r>
      <rPr>
        <b/>
        <sz val="11"/>
        <color indexed="8"/>
        <rFont val="Calibri"/>
        <family val="2"/>
      </rPr>
      <t xml:space="preserve"> L02220021F</t>
    </r>
  </si>
  <si>
    <t>Pasqyre Nr.2</t>
  </si>
  <si>
    <t>SHPENZIMET</t>
  </si>
  <si>
    <t>Blerje, shpenzime (a+/-b+c+/-d+e)</t>
  </si>
  <si>
    <t>Blerje/shpenzime materiale dhe materiale të tjera</t>
  </si>
  <si>
    <t>601+602</t>
  </si>
  <si>
    <t>Blerje energji,avull,uje, etj</t>
  </si>
  <si>
    <t>Ndryshimet e gjëndjeve të Materialeve (+/-)</t>
  </si>
  <si>
    <t>Mallra të blera</t>
  </si>
  <si>
    <t>605/1</t>
  </si>
  <si>
    <t>d)</t>
  </si>
  <si>
    <t>Ndryshimet e gjëndjeve të Mallrave (+/-)</t>
  </si>
  <si>
    <t xml:space="preserve">e) </t>
  </si>
  <si>
    <t>Shpenzime per sherbime</t>
  </si>
  <si>
    <t>605/2</t>
  </si>
  <si>
    <t>Shpenzime per personelin (a+b)</t>
  </si>
  <si>
    <t>a-</t>
  </si>
  <si>
    <t>Pagat e personelit</t>
  </si>
  <si>
    <t>b-</t>
  </si>
  <si>
    <t>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</si>
  <si>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</si>
  <si>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</si>
  <si>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</si>
  <si>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</si>
  <si>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</si>
  <si>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Mirembajtje dhe riparime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</si>
  <si>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</si>
  <si>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</si>
  <si>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</si>
  <si>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</si>
  <si>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</si>
  <si>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</si>
  <si>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</si>
  <si>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</si>
  <si>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</si>
  <si>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</si>
  <si>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</si>
  <si>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</si>
  <si>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>Shpenzime postare dhe telekomunikacioni</t>
  </si>
  <si>
    <t>l)</t>
  </si>
  <si>
    <t>Shpenzime transporti</t>
  </si>
  <si>
    <t>per Blerje</t>
  </si>
  <si>
    <t>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</si>
  <si>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</si>
  <si>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</si>
  <si>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</si>
  <si>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</si>
  <si>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</si>
  <si>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</si>
  <si>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</si>
  <si>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</si>
  <si>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Shpenzime te panjohura</t>
  </si>
  <si>
    <t>Nxjerrje jasht perdorimit</t>
  </si>
  <si>
    <t>Tatimi mbi Fitimin</t>
  </si>
  <si>
    <t>II</t>
  </si>
  <si>
    <t>Totali i shpenzimeve II=(1+2+3+4+5)</t>
  </si>
  <si>
    <t>Informate</t>
  </si>
  <si>
    <t>Numri mesatar i te punesuarve</t>
  </si>
  <si>
    <t>Investimet</t>
  </si>
  <si>
    <t>Shtimi i aseteve fikse</t>
  </si>
  <si>
    <t>nga te cilat: asete te reja</t>
  </si>
  <si>
    <t>Pakesimi i aseteve fikse</t>
  </si>
  <si>
    <t>nga te cilat shitja e aseteve ekzistuese</t>
  </si>
  <si>
    <t>Periudha kontabel     01 Janar 2012- 31 Dhjetor 2012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</si>
</sst>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_);\-#,##0.00"/>
    <numFmt numFmtId="166" formatCode="_(* #,##0.0_);_(* \(#,##0.0\);_(* &quot;-&quot;??_);_(@_)"/>
  </numFmts>
  <fonts count="71"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3.45"/>
      <color indexed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i/>
      <sz val="12"/>
      <name val="Garamond"/>
      <family val="1"/>
    </font>
    <font>
      <sz val="9"/>
      <color indexed="8"/>
      <name val="Arial"/>
      <family val="2"/>
    </font>
    <font>
      <b/>
      <sz val="11"/>
      <name val="Times New Roman"/>
      <family val="1"/>
    </font>
    <font>
      <i/>
      <sz val="13"/>
      <name val="Garamond"/>
      <family val="1"/>
    </font>
    <font>
      <sz val="10"/>
      <color indexed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i/>
      <sz val="13"/>
      <name val="Times New Roman"/>
      <family val="1"/>
    </font>
    <font>
      <b/>
      <i/>
      <sz val="12"/>
      <name val="Arial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color indexed="8"/>
      <name val="MS Sans Serif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.8"/>
      <color indexed="8"/>
      <name val="Arial"/>
      <family val="2"/>
    </font>
    <font>
      <b/>
      <sz val="12.6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1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3" fillId="0" borderId="0" xfId="69" applyFont="1">
      <alignment/>
      <protection/>
    </xf>
    <xf numFmtId="0" fontId="4" fillId="0" borderId="0" xfId="69" applyFont="1" applyBorder="1">
      <alignment/>
      <protection/>
    </xf>
    <xf numFmtId="0" fontId="4" fillId="0" borderId="0" xfId="69" applyFont="1" applyBorder="1" applyAlignment="1">
      <alignment horizontal="center"/>
      <protection/>
    </xf>
    <xf numFmtId="0" fontId="4" fillId="0" borderId="0" xfId="69" applyFont="1">
      <alignment/>
      <protection/>
    </xf>
    <xf numFmtId="0" fontId="5" fillId="0" borderId="0" xfId="69" applyFont="1">
      <alignment/>
      <protection/>
    </xf>
    <xf numFmtId="0" fontId="6" fillId="0" borderId="0" xfId="69" applyFont="1" applyBorder="1">
      <alignment/>
      <protection/>
    </xf>
    <xf numFmtId="0" fontId="7" fillId="0" borderId="0" xfId="69" applyFont="1" applyBorder="1">
      <alignment/>
      <protection/>
    </xf>
    <xf numFmtId="0" fontId="7" fillId="0" borderId="0" xfId="69" applyFont="1" applyBorder="1" applyAlignment="1">
      <alignment horizontal="center"/>
      <protection/>
    </xf>
    <xf numFmtId="0" fontId="6" fillId="0" borderId="10" xfId="69" applyFont="1" applyFill="1" applyBorder="1" applyAlignment="1">
      <alignment horizontal="center"/>
      <protection/>
    </xf>
    <xf numFmtId="0" fontId="6" fillId="0" borderId="0" xfId="69" applyFont="1" applyFill="1" applyBorder="1" applyAlignment="1">
      <alignment horizontal="center"/>
      <protection/>
    </xf>
    <xf numFmtId="0" fontId="7" fillId="0" borderId="0" xfId="69" applyFont="1" applyFill="1" applyBorder="1" applyAlignment="1">
      <alignment horizontal="center"/>
      <protection/>
    </xf>
    <xf numFmtId="0" fontId="7" fillId="0" borderId="0" xfId="69" applyFont="1">
      <alignment/>
      <protection/>
    </xf>
    <xf numFmtId="0" fontId="7" fillId="0" borderId="0" xfId="69" applyFont="1" applyFill="1">
      <alignment/>
      <protection/>
    </xf>
    <xf numFmtId="0" fontId="8" fillId="0" borderId="0" xfId="69" applyFont="1" applyFill="1" applyBorder="1">
      <alignment/>
      <protection/>
    </xf>
    <xf numFmtId="0" fontId="8" fillId="0" borderId="0" xfId="69" applyFont="1" applyFill="1" applyBorder="1" applyAlignment="1">
      <alignment horizontal="center"/>
      <protection/>
    </xf>
    <xf numFmtId="4" fontId="9" fillId="0" borderId="0" xfId="69" applyNumberFormat="1" applyFont="1" applyFill="1" applyBorder="1" applyAlignment="1">
      <alignment horizontal="right"/>
      <protection/>
    </xf>
    <xf numFmtId="0" fontId="9" fillId="0" borderId="0" xfId="69" applyFont="1" applyBorder="1">
      <alignment/>
      <protection/>
    </xf>
    <xf numFmtId="0" fontId="9" fillId="0" borderId="0" xfId="69" applyFont="1" applyBorder="1" applyAlignment="1">
      <alignment horizontal="center"/>
      <protection/>
    </xf>
    <xf numFmtId="0" fontId="9" fillId="0" borderId="0" xfId="69" applyFont="1" applyFill="1" applyBorder="1" applyAlignment="1">
      <alignment horizontal="right"/>
      <protection/>
    </xf>
    <xf numFmtId="0" fontId="8" fillId="0" borderId="0" xfId="69" applyFont="1" applyBorder="1">
      <alignment/>
      <protection/>
    </xf>
    <xf numFmtId="43" fontId="8" fillId="0" borderId="11" xfId="42" applyFont="1" applyFill="1" applyBorder="1" applyAlignment="1">
      <alignment/>
    </xf>
    <xf numFmtId="43" fontId="9" fillId="0" borderId="0" xfId="42" applyFont="1" applyFill="1" applyBorder="1" applyAlignment="1">
      <alignment/>
    </xf>
    <xf numFmtId="3" fontId="9" fillId="0" borderId="0" xfId="69" applyNumberFormat="1" applyFont="1" applyFill="1" applyBorder="1" applyAlignment="1">
      <alignment horizontal="right"/>
      <protection/>
    </xf>
    <xf numFmtId="3" fontId="8" fillId="0" borderId="11" xfId="42" applyNumberFormat="1" applyFont="1" applyFill="1" applyBorder="1" applyAlignment="1">
      <alignment/>
    </xf>
    <xf numFmtId="3" fontId="9" fillId="0" borderId="0" xfId="42" applyNumberFormat="1" applyFont="1" applyFill="1" applyBorder="1" applyAlignment="1">
      <alignment/>
    </xf>
    <xf numFmtId="3" fontId="9" fillId="0" borderId="11" xfId="42" applyNumberFormat="1" applyFont="1" applyFill="1" applyBorder="1" applyAlignment="1">
      <alignment/>
    </xf>
    <xf numFmtId="43" fontId="9" fillId="33" borderId="11" xfId="42" applyFont="1" applyFill="1" applyBorder="1" applyAlignment="1">
      <alignment horizontal="right"/>
    </xf>
    <xf numFmtId="43" fontId="9" fillId="33" borderId="0" xfId="42" applyFont="1" applyFill="1" applyBorder="1" applyAlignment="1">
      <alignment horizontal="right"/>
    </xf>
    <xf numFmtId="0" fontId="8" fillId="0" borderId="0" xfId="69" applyFont="1" applyBorder="1" applyAlignment="1">
      <alignment horizontal="center"/>
      <protection/>
    </xf>
    <xf numFmtId="43" fontId="8" fillId="0" borderId="11" xfId="42" applyFont="1" applyFill="1" applyBorder="1" applyAlignment="1">
      <alignment horizontal="right"/>
    </xf>
    <xf numFmtId="43" fontId="9" fillId="0" borderId="0" xfId="42" applyFont="1" applyFill="1" applyBorder="1" applyAlignment="1">
      <alignment horizontal="right"/>
    </xf>
    <xf numFmtId="43" fontId="4" fillId="0" borderId="0" xfId="69" applyNumberFormat="1" applyFont="1">
      <alignment/>
      <protection/>
    </xf>
    <xf numFmtId="3" fontId="9" fillId="0" borderId="0" xfId="42" applyNumberFormat="1" applyFont="1" applyFill="1" applyBorder="1" applyAlignment="1">
      <alignment horizontal="right"/>
    </xf>
    <xf numFmtId="3" fontId="8" fillId="0" borderId="11" xfId="42" applyNumberFormat="1" applyFont="1" applyFill="1" applyBorder="1" applyAlignment="1">
      <alignment horizontal="right"/>
    </xf>
    <xf numFmtId="43" fontId="8" fillId="0" borderId="0" xfId="69" applyNumberFormat="1" applyFont="1" applyFill="1" applyBorder="1" applyAlignment="1">
      <alignment horizontal="right"/>
      <protection/>
    </xf>
    <xf numFmtId="0" fontId="6" fillId="0" borderId="0" xfId="69" applyFont="1">
      <alignment/>
      <protection/>
    </xf>
    <xf numFmtId="0" fontId="9" fillId="0" borderId="0" xfId="69" applyFont="1">
      <alignment/>
      <protection/>
    </xf>
    <xf numFmtId="0" fontId="11" fillId="0" borderId="0" xfId="69" applyFont="1">
      <alignment/>
      <protection/>
    </xf>
    <xf numFmtId="0" fontId="6" fillId="0" borderId="0" xfId="69" applyFont="1" applyFill="1">
      <alignment/>
      <protection/>
    </xf>
    <xf numFmtId="0" fontId="12" fillId="0" borderId="0" xfId="69" applyFont="1" applyFill="1">
      <alignment/>
      <protection/>
    </xf>
    <xf numFmtId="164" fontId="9" fillId="0" borderId="0" xfId="42" applyNumberFormat="1" applyFont="1" applyFill="1" applyAlignment="1">
      <alignment/>
    </xf>
    <xf numFmtId="0" fontId="11" fillId="0" borderId="0" xfId="69" applyFont="1" applyFill="1">
      <alignment/>
      <protection/>
    </xf>
    <xf numFmtId="0" fontId="9" fillId="0" borderId="0" xfId="69" applyFont="1" applyFill="1" applyBorder="1" applyAlignment="1">
      <alignment horizontal="center"/>
      <protection/>
    </xf>
    <xf numFmtId="164" fontId="8" fillId="0" borderId="12" xfId="42" applyNumberFormat="1" applyFont="1" applyFill="1" applyBorder="1" applyAlignment="1">
      <alignment horizontal="right"/>
    </xf>
    <xf numFmtId="164" fontId="9" fillId="0" borderId="0" xfId="42" applyNumberFormat="1" applyFont="1" applyFill="1" applyBorder="1" applyAlignment="1">
      <alignment horizontal="right"/>
    </xf>
    <xf numFmtId="43" fontId="9" fillId="0" borderId="12" xfId="42" applyFont="1" applyFill="1" applyBorder="1" applyAlignment="1">
      <alignment horizontal="right"/>
    </xf>
    <xf numFmtId="164" fontId="9" fillId="0" borderId="0" xfId="42" applyNumberFormat="1" applyFont="1" applyFill="1" applyBorder="1" applyAlignment="1">
      <alignment/>
    </xf>
    <xf numFmtId="43" fontId="8" fillId="0" borderId="12" xfId="42" applyFont="1" applyFill="1" applyBorder="1" applyAlignment="1">
      <alignment horizontal="right"/>
    </xf>
    <xf numFmtId="0" fontId="7" fillId="0" borderId="0" xfId="69" applyFont="1" applyFill="1" applyBorder="1" applyAlignment="1">
      <alignment horizontal="right"/>
      <protection/>
    </xf>
    <xf numFmtId="0" fontId="6" fillId="0" borderId="0" xfId="69" applyFont="1" applyBorder="1" applyAlignment="1">
      <alignment horizontal="center"/>
      <protection/>
    </xf>
    <xf numFmtId="43" fontId="6" fillId="0" borderId="0" xfId="69" applyNumberFormat="1" applyFont="1" applyFill="1" applyBorder="1" applyAlignment="1">
      <alignment horizontal="right"/>
      <protection/>
    </xf>
    <xf numFmtId="4" fontId="4" fillId="0" borderId="0" xfId="69" applyNumberFormat="1" applyFont="1" applyBorder="1" applyAlignment="1">
      <alignment horizontal="right"/>
      <protection/>
    </xf>
    <xf numFmtId="43" fontId="6" fillId="0" borderId="0" xfId="69" applyNumberFormat="1" applyFont="1" applyBorder="1" applyAlignment="1">
      <alignment horizontal="center"/>
      <protection/>
    </xf>
    <xf numFmtId="164" fontId="6" fillId="0" borderId="0" xfId="69" applyNumberFormat="1" applyFont="1" applyFill="1" applyBorder="1" applyAlignment="1">
      <alignment horizontal="center"/>
      <protection/>
    </xf>
    <xf numFmtId="43" fontId="7" fillId="0" borderId="0" xfId="69" applyNumberFormat="1" applyFont="1" applyBorder="1" applyAlignment="1">
      <alignment horizontal="center"/>
      <protection/>
    </xf>
    <xf numFmtId="0" fontId="7" fillId="0" borderId="0" xfId="69" applyFont="1" applyAlignment="1">
      <alignment horizontal="center"/>
      <protection/>
    </xf>
    <xf numFmtId="0" fontId="13" fillId="0" borderId="0" xfId="69" applyFont="1">
      <alignment/>
      <protection/>
    </xf>
    <xf numFmtId="43" fontId="6" fillId="0" borderId="10" xfId="42" applyFont="1" applyBorder="1" applyAlignment="1">
      <alignment horizontal="center"/>
    </xf>
    <xf numFmtId="43" fontId="6" fillId="0" borderId="0" xfId="42" applyFont="1" applyBorder="1" applyAlignment="1">
      <alignment horizontal="center"/>
    </xf>
    <xf numFmtId="43" fontId="7" fillId="0" borderId="0" xfId="42" applyFont="1" applyAlignment="1">
      <alignment/>
    </xf>
    <xf numFmtId="165" fontId="14" fillId="0" borderId="0" xfId="0" applyNumberFormat="1" applyFont="1" applyAlignment="1">
      <alignment horizontal="right" vertical="center"/>
    </xf>
    <xf numFmtId="165" fontId="14" fillId="0" borderId="0" xfId="0" applyNumberFormat="1" applyFont="1" applyBorder="1" applyAlignment="1">
      <alignment horizontal="right" vertical="center"/>
    </xf>
    <xf numFmtId="0" fontId="7" fillId="0" borderId="0" xfId="69" applyFont="1" applyAlignment="1">
      <alignment horizontal="left" vertical="justify"/>
      <protection/>
    </xf>
    <xf numFmtId="43" fontId="7" fillId="0" borderId="0" xfId="69" applyNumberFormat="1" applyFont="1">
      <alignment/>
      <protection/>
    </xf>
    <xf numFmtId="43" fontId="7" fillId="0" borderId="0" xfId="42" applyFont="1" applyBorder="1" applyAlignment="1">
      <alignment/>
    </xf>
    <xf numFmtId="43" fontId="7" fillId="0" borderId="0" xfId="42" applyFont="1" applyFill="1" applyAlignment="1">
      <alignment/>
    </xf>
    <xf numFmtId="43" fontId="7" fillId="0" borderId="0" xfId="42" applyFont="1" applyFill="1" applyBorder="1" applyAlignment="1">
      <alignment/>
    </xf>
    <xf numFmtId="43" fontId="7" fillId="0" borderId="12" xfId="42" applyFont="1" applyBorder="1" applyAlignment="1">
      <alignment horizontal="right"/>
    </xf>
    <xf numFmtId="43" fontId="7" fillId="0" borderId="0" xfId="42" applyFont="1" applyBorder="1" applyAlignment="1">
      <alignment horizontal="right"/>
    </xf>
    <xf numFmtId="0" fontId="7" fillId="0" borderId="0" xfId="69" applyFont="1" applyBorder="1" applyAlignment="1">
      <alignment horizontal="left" wrapText="1"/>
      <protection/>
    </xf>
    <xf numFmtId="43" fontId="7" fillId="0" borderId="0" xfId="69" applyNumberFormat="1" applyFont="1" applyBorder="1">
      <alignment/>
      <protection/>
    </xf>
    <xf numFmtId="4" fontId="7" fillId="0" borderId="0" xfId="69" applyNumberFormat="1" applyFont="1" applyBorder="1">
      <alignment/>
      <protection/>
    </xf>
    <xf numFmtId="0" fontId="6" fillId="0" borderId="0" xfId="69" applyFont="1" applyBorder="1" applyAlignment="1">
      <alignment horizontal="center" wrapText="1"/>
      <protection/>
    </xf>
    <xf numFmtId="0" fontId="7" fillId="0" borderId="0" xfId="69" applyFont="1" applyBorder="1" applyAlignment="1">
      <alignment horizontal="center" wrapText="1"/>
      <protection/>
    </xf>
    <xf numFmtId="40" fontId="7" fillId="0" borderId="12" xfId="69" applyNumberFormat="1" applyFont="1" applyFill="1" applyBorder="1">
      <alignment/>
      <protection/>
    </xf>
    <xf numFmtId="40" fontId="7" fillId="0" borderId="0" xfId="69" applyNumberFormat="1" applyFont="1" applyFill="1" applyBorder="1">
      <alignment/>
      <protection/>
    </xf>
    <xf numFmtId="40" fontId="7" fillId="0" borderId="0" xfId="69" applyNumberFormat="1" applyFont="1" applyBorder="1">
      <alignment/>
      <protection/>
    </xf>
    <xf numFmtId="0" fontId="15" fillId="0" borderId="0" xfId="69" applyFont="1" applyBorder="1" applyAlignment="1">
      <alignment horizontal="center"/>
      <protection/>
    </xf>
    <xf numFmtId="0" fontId="16" fillId="0" borderId="0" xfId="69" applyFont="1">
      <alignment/>
      <protection/>
    </xf>
    <xf numFmtId="0" fontId="6" fillId="0" borderId="0" xfId="69" applyFont="1" applyBorder="1" applyAlignment="1">
      <alignment horizontal="left" wrapText="1"/>
      <protection/>
    </xf>
    <xf numFmtId="43" fontId="7" fillId="0" borderId="13" xfId="42" applyFont="1" applyBorder="1" applyAlignment="1">
      <alignment horizontal="center" wrapText="1"/>
    </xf>
    <xf numFmtId="43" fontId="7" fillId="0" borderId="0" xfId="42" applyFont="1" applyBorder="1" applyAlignment="1">
      <alignment horizontal="center" wrapText="1"/>
    </xf>
    <xf numFmtId="43" fontId="7" fillId="0" borderId="0" xfId="42" applyFont="1" applyBorder="1" applyAlignment="1">
      <alignment horizontal="left" wrapText="1"/>
    </xf>
    <xf numFmtId="43" fontId="7" fillId="0" borderId="12" xfId="42" applyFont="1" applyBorder="1" applyAlignment="1">
      <alignment horizontal="center" wrapText="1"/>
    </xf>
    <xf numFmtId="43" fontId="70" fillId="0" borderId="0" xfId="69" applyNumberFormat="1" applyFont="1">
      <alignment/>
      <protection/>
    </xf>
    <xf numFmtId="0" fontId="18" fillId="0" borderId="0" xfId="69" applyFont="1" applyBorder="1">
      <alignment/>
      <protection/>
    </xf>
    <xf numFmtId="0" fontId="19" fillId="0" borderId="0" xfId="69" applyFont="1" applyBorder="1">
      <alignment/>
      <protection/>
    </xf>
    <xf numFmtId="39" fontId="7" fillId="0" borderId="0" xfId="69" applyNumberFormat="1" applyFont="1" applyFill="1" applyBorder="1">
      <alignment/>
      <protection/>
    </xf>
    <xf numFmtId="0" fontId="7" fillId="0" borderId="0" xfId="69" applyFont="1" applyFill="1" applyBorder="1">
      <alignment/>
      <protection/>
    </xf>
    <xf numFmtId="0" fontId="20" fillId="0" borderId="0" xfId="69" applyFont="1">
      <alignment/>
      <protection/>
    </xf>
    <xf numFmtId="39" fontId="7" fillId="0" borderId="0" xfId="69" applyNumberFormat="1" applyFont="1" applyFill="1" applyBorder="1" applyAlignment="1">
      <alignment horizontal="left" wrapText="1"/>
      <protection/>
    </xf>
    <xf numFmtId="39" fontId="6" fillId="0" borderId="10" xfId="69" applyNumberFormat="1" applyFont="1" applyFill="1" applyBorder="1" applyAlignment="1">
      <alignment horizontal="center" wrapText="1"/>
      <protection/>
    </xf>
    <xf numFmtId="40" fontId="7" fillId="0" borderId="0" xfId="69" applyNumberFormat="1" applyFont="1" applyBorder="1" applyAlignment="1">
      <alignment horizontal="right" wrapText="1"/>
      <protection/>
    </xf>
    <xf numFmtId="39" fontId="7" fillId="0" borderId="0" xfId="69" applyNumberFormat="1" applyFont="1" applyFill="1" applyBorder="1" applyAlignment="1">
      <alignment horizontal="right" wrapText="1"/>
      <protection/>
    </xf>
    <xf numFmtId="43" fontId="7" fillId="0" borderId="0" xfId="69" applyNumberFormat="1" applyFont="1" applyFill="1" applyBorder="1">
      <alignment/>
      <protection/>
    </xf>
    <xf numFmtId="39" fontId="7" fillId="0" borderId="13" xfId="69" applyNumberFormat="1" applyFont="1" applyFill="1" applyBorder="1" applyAlignment="1">
      <alignment horizontal="right" wrapText="1"/>
      <protection/>
    </xf>
    <xf numFmtId="0" fontId="6" fillId="0" borderId="0" xfId="69" applyFont="1" applyBorder="1" applyAlignment="1">
      <alignment horizontal="left"/>
      <protection/>
    </xf>
    <xf numFmtId="39" fontId="7" fillId="0" borderId="13" xfId="69" applyNumberFormat="1" applyFont="1" applyFill="1" applyBorder="1">
      <alignment/>
      <protection/>
    </xf>
    <xf numFmtId="39" fontId="7" fillId="0" borderId="11" xfId="69" applyNumberFormat="1" applyFont="1" applyFill="1" applyBorder="1" applyAlignment="1">
      <alignment horizontal="right" wrapText="1"/>
      <protection/>
    </xf>
    <xf numFmtId="39" fontId="7" fillId="0" borderId="0" xfId="69" applyNumberFormat="1" applyFont="1" applyBorder="1">
      <alignment/>
      <protection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4" fontId="2" fillId="0" borderId="16" xfId="0" applyNumberFormat="1" applyFont="1" applyBorder="1" applyAlignment="1">
      <alignment horizontal="center"/>
    </xf>
    <xf numFmtId="14" fontId="2" fillId="0" borderId="17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5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5" fillId="0" borderId="19" xfId="0" applyFont="1" applyBorder="1" applyAlignment="1">
      <alignment horizontal="center"/>
    </xf>
    <xf numFmtId="3" fontId="2" fillId="0" borderId="19" xfId="49" applyNumberFormat="1" applyFont="1" applyBorder="1" applyAlignment="1">
      <alignment/>
    </xf>
    <xf numFmtId="3" fontId="2" fillId="0" borderId="20" xfId="49" applyNumberFormat="1" applyFont="1" applyBorder="1" applyAlignment="1">
      <alignment/>
    </xf>
    <xf numFmtId="0" fontId="25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5" fillId="0" borderId="23" xfId="0" applyFont="1" applyBorder="1" applyAlignment="1">
      <alignment horizontal="center"/>
    </xf>
    <xf numFmtId="3" fontId="2" fillId="0" borderId="23" xfId="49" applyNumberFormat="1" applyFont="1" applyBorder="1" applyAlignment="1">
      <alignment/>
    </xf>
    <xf numFmtId="3" fontId="2" fillId="0" borderId="24" xfId="49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23" xfId="0" applyFont="1" applyBorder="1" applyAlignment="1">
      <alignment/>
    </xf>
    <xf numFmtId="43" fontId="2" fillId="0" borderId="0" xfId="47" applyFont="1" applyBorder="1" applyAlignment="1">
      <alignment/>
    </xf>
    <xf numFmtId="0" fontId="27" fillId="0" borderId="23" xfId="0" applyFont="1" applyBorder="1" applyAlignment="1">
      <alignment/>
    </xf>
    <xf numFmtId="0" fontId="25" fillId="0" borderId="25" xfId="0" applyFont="1" applyBorder="1" applyAlignment="1">
      <alignment horizontal="center"/>
    </xf>
    <xf numFmtId="0" fontId="25" fillId="0" borderId="26" xfId="0" applyFont="1" applyBorder="1" applyAlignment="1">
      <alignment/>
    </xf>
    <xf numFmtId="0" fontId="25" fillId="0" borderId="26" xfId="0" applyFont="1" applyBorder="1" applyAlignment="1">
      <alignment horizontal="center"/>
    </xf>
    <xf numFmtId="3" fontId="2" fillId="0" borderId="26" xfId="49" applyNumberFormat="1" applyFont="1" applyBorder="1" applyAlignment="1">
      <alignment/>
    </xf>
    <xf numFmtId="3" fontId="2" fillId="0" borderId="27" xfId="49" applyNumberFormat="1" applyFont="1" applyBorder="1" applyAlignment="1">
      <alignment/>
    </xf>
    <xf numFmtId="0" fontId="2" fillId="0" borderId="28" xfId="0" applyFont="1" applyBorder="1" applyAlignment="1">
      <alignment vertical="center"/>
    </xf>
    <xf numFmtId="0" fontId="28" fillId="0" borderId="29" xfId="0" applyFont="1" applyBorder="1" applyAlignment="1">
      <alignment vertical="center"/>
    </xf>
    <xf numFmtId="0" fontId="28" fillId="0" borderId="29" xfId="0" applyFont="1" applyBorder="1" applyAlignment="1">
      <alignment horizontal="center" vertical="center"/>
    </xf>
    <xf numFmtId="3" fontId="28" fillId="0" borderId="30" xfId="49" applyNumberFormat="1" applyFont="1" applyBorder="1" applyAlignment="1">
      <alignment vertical="center"/>
    </xf>
    <xf numFmtId="3" fontId="0" fillId="0" borderId="0" xfId="0" applyNumberFormat="1" applyAlignment="1">
      <alignment/>
    </xf>
    <xf numFmtId="14" fontId="2" fillId="0" borderId="31" xfId="0" applyNumberFormat="1" applyFont="1" applyBorder="1" applyAlignment="1">
      <alignment horizontal="center"/>
    </xf>
    <xf numFmtId="14" fontId="2" fillId="0" borderId="32" xfId="0" applyNumberFormat="1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3" fontId="2" fillId="0" borderId="22" xfId="49" applyNumberFormat="1" applyFont="1" applyBorder="1" applyAlignment="1">
      <alignment/>
    </xf>
    <xf numFmtId="3" fontId="2" fillId="0" borderId="34" xfId="49" applyNumberFormat="1" applyFont="1" applyBorder="1" applyAlignment="1">
      <alignment/>
    </xf>
    <xf numFmtId="0" fontId="2" fillId="0" borderId="0" xfId="0" applyFont="1" applyBorder="1" applyAlignment="1">
      <alignment/>
    </xf>
    <xf numFmtId="43" fontId="2" fillId="0" borderId="0" xfId="47" applyFont="1" applyBorder="1" applyAlignment="1">
      <alignment horizontal="right" wrapText="1"/>
    </xf>
    <xf numFmtId="1" fontId="25" fillId="0" borderId="23" xfId="0" applyNumberFormat="1" applyFont="1" applyBorder="1" applyAlignment="1">
      <alignment/>
    </xf>
    <xf numFmtId="0" fontId="25" fillId="0" borderId="23" xfId="0" applyFont="1" applyBorder="1" applyAlignment="1">
      <alignment/>
    </xf>
    <xf numFmtId="3" fontId="28" fillId="0" borderId="29" xfId="49" applyNumberFormat="1" applyFont="1" applyBorder="1" applyAlignment="1">
      <alignment vertical="center"/>
    </xf>
    <xf numFmtId="1" fontId="0" fillId="0" borderId="0" xfId="0" applyNumberFormat="1" applyAlignment="1">
      <alignment/>
    </xf>
    <xf numFmtId="0" fontId="2" fillId="0" borderId="35" xfId="0" applyFont="1" applyBorder="1" applyAlignment="1">
      <alignment vertical="center"/>
    </xf>
    <xf numFmtId="0" fontId="28" fillId="0" borderId="31" xfId="0" applyFont="1" applyBorder="1" applyAlignment="1">
      <alignment vertical="center"/>
    </xf>
    <xf numFmtId="0" fontId="28" fillId="0" borderId="31" xfId="0" applyFont="1" applyBorder="1" applyAlignment="1">
      <alignment horizontal="center" vertical="center"/>
    </xf>
    <xf numFmtId="3" fontId="28" fillId="0" borderId="31" xfId="49" applyNumberFormat="1" applyFont="1" applyBorder="1" applyAlignment="1">
      <alignment vertical="center"/>
    </xf>
    <xf numFmtId="3" fontId="28" fillId="0" borderId="32" xfId="49" applyNumberFormat="1" applyFont="1" applyBorder="1" applyAlignment="1">
      <alignment vertical="center"/>
    </xf>
    <xf numFmtId="0" fontId="27" fillId="0" borderId="0" xfId="0" applyFont="1" applyBorder="1" applyAlignment="1">
      <alignment/>
    </xf>
    <xf numFmtId="3" fontId="2" fillId="0" borderId="0" xfId="49" applyNumberFormat="1" applyFill="1" applyBorder="1" applyAlignment="1">
      <alignment/>
    </xf>
    <xf numFmtId="3" fontId="0" fillId="0" borderId="0" xfId="0" applyNumberFormat="1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1" fillId="0" borderId="0" xfId="70" applyFont="1">
      <alignment/>
      <protection/>
    </xf>
    <xf numFmtId="0" fontId="1" fillId="0" borderId="0" xfId="70">
      <alignment/>
      <protection/>
    </xf>
    <xf numFmtId="1" fontId="1" fillId="0" borderId="0" xfId="70" applyNumberFormat="1">
      <alignment/>
      <protection/>
    </xf>
    <xf numFmtId="0" fontId="2" fillId="0" borderId="0" xfId="64">
      <alignment/>
      <protection/>
    </xf>
    <xf numFmtId="1" fontId="32" fillId="0" borderId="0" xfId="70" applyNumberFormat="1" applyFont="1">
      <alignment/>
      <protection/>
    </xf>
    <xf numFmtId="0" fontId="1" fillId="0" borderId="23" xfId="70" applyBorder="1">
      <alignment/>
      <protection/>
    </xf>
    <xf numFmtId="0" fontId="32" fillId="0" borderId="23" xfId="70" applyFont="1" applyBorder="1">
      <alignment/>
      <protection/>
    </xf>
    <xf numFmtId="1" fontId="32" fillId="0" borderId="23" xfId="70" applyNumberFormat="1" applyFont="1" applyBorder="1">
      <alignment/>
      <protection/>
    </xf>
    <xf numFmtId="0" fontId="32" fillId="0" borderId="23" xfId="70" applyFont="1" applyBorder="1" applyAlignment="1">
      <alignment horizontal="center"/>
      <protection/>
    </xf>
    <xf numFmtId="0" fontId="1" fillId="0" borderId="23" xfId="70" applyBorder="1" applyAlignment="1">
      <alignment horizontal="center"/>
      <protection/>
    </xf>
    <xf numFmtId="1" fontId="1" fillId="0" borderId="23" xfId="70" applyNumberFormat="1" applyBorder="1">
      <alignment/>
      <protection/>
    </xf>
    <xf numFmtId="0" fontId="1" fillId="0" borderId="23" xfId="70" applyBorder="1" applyAlignment="1">
      <alignment horizontal="right"/>
      <protection/>
    </xf>
    <xf numFmtId="0" fontId="32" fillId="0" borderId="0" xfId="70" applyFont="1">
      <alignment/>
      <protection/>
    </xf>
    <xf numFmtId="1" fontId="2" fillId="0" borderId="0" xfId="64" applyNumberFormat="1">
      <alignment/>
      <protection/>
    </xf>
    <xf numFmtId="164" fontId="1" fillId="0" borderId="0" xfId="42" applyNumberFormat="1" applyFont="1" applyAlignment="1">
      <alignment/>
    </xf>
    <xf numFmtId="164" fontId="2" fillId="0" borderId="0" xfId="42" applyNumberFormat="1" applyFont="1" applyAlignment="1">
      <alignment/>
    </xf>
    <xf numFmtId="0" fontId="2" fillId="0" borderId="23" xfId="64" applyBorder="1">
      <alignment/>
      <protection/>
    </xf>
    <xf numFmtId="164" fontId="2" fillId="0" borderId="23" xfId="42" applyNumberFormat="1" applyFont="1" applyBorder="1" applyAlignment="1">
      <alignment/>
    </xf>
    <xf numFmtId="0" fontId="33" fillId="0" borderId="23" xfId="64" applyFont="1" applyBorder="1" applyAlignment="1">
      <alignment horizontal="center"/>
      <protection/>
    </xf>
    <xf numFmtId="0" fontId="27" fillId="0" borderId="23" xfId="64" applyFont="1" applyBorder="1">
      <alignment/>
      <protection/>
    </xf>
    <xf numFmtId="0" fontId="2" fillId="0" borderId="23" xfId="64" applyFont="1" applyBorder="1" applyAlignment="1">
      <alignment horizontal="center"/>
      <protection/>
    </xf>
    <xf numFmtId="0" fontId="2" fillId="0" borderId="23" xfId="64" applyFont="1" applyBorder="1">
      <alignment/>
      <protection/>
    </xf>
    <xf numFmtId="164" fontId="33" fillId="0" borderId="23" xfId="42" applyNumberFormat="1" applyFont="1" applyBorder="1" applyAlignment="1">
      <alignment horizontal="right"/>
    </xf>
    <xf numFmtId="0" fontId="2" fillId="0" borderId="23" xfId="64" applyFont="1" applyBorder="1" applyAlignment="1">
      <alignment horizontal="right"/>
      <protection/>
    </xf>
    <xf numFmtId="164" fontId="33" fillId="0" borderId="23" xfId="42" applyNumberFormat="1" applyFont="1" applyBorder="1" applyAlignment="1">
      <alignment/>
    </xf>
    <xf numFmtId="166" fontId="2" fillId="0" borderId="23" xfId="42" applyNumberFormat="1" applyFont="1" applyBorder="1" applyAlignment="1">
      <alignment/>
    </xf>
    <xf numFmtId="43" fontId="2" fillId="0" borderId="0" xfId="64" applyNumberFormat="1">
      <alignment/>
      <protection/>
    </xf>
    <xf numFmtId="43" fontId="33" fillId="0" borderId="23" xfId="42" applyNumberFormat="1" applyFont="1" applyBorder="1" applyAlignment="1">
      <alignment/>
    </xf>
    <xf numFmtId="43" fontId="2" fillId="0" borderId="23" xfId="42" applyNumberFormat="1" applyFont="1" applyBorder="1" applyAlignment="1">
      <alignment/>
    </xf>
    <xf numFmtId="0" fontId="34" fillId="0" borderId="23" xfId="64" applyFont="1" applyBorder="1" applyAlignment="1">
      <alignment horizontal="center"/>
      <protection/>
    </xf>
    <xf numFmtId="0" fontId="35" fillId="0" borderId="23" xfId="64" applyFont="1" applyBorder="1">
      <alignment/>
      <protection/>
    </xf>
    <xf numFmtId="0" fontId="34" fillId="0" borderId="23" xfId="64" applyFont="1" applyBorder="1">
      <alignment/>
      <protection/>
    </xf>
    <xf numFmtId="164" fontId="35" fillId="0" borderId="23" xfId="42" applyNumberFormat="1" applyFont="1" applyBorder="1" applyAlignment="1">
      <alignment/>
    </xf>
    <xf numFmtId="0" fontId="27" fillId="0" borderId="0" xfId="64" applyFont="1">
      <alignment/>
      <protection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165" fontId="14" fillId="33" borderId="0" xfId="0" applyNumberFormat="1" applyFont="1" applyFill="1" applyAlignment="1">
      <alignment horizontal="right" vertical="center"/>
    </xf>
    <xf numFmtId="165" fontId="2" fillId="0" borderId="0" xfId="64" applyNumberFormat="1">
      <alignment/>
      <protection/>
    </xf>
    <xf numFmtId="164" fontId="2" fillId="0" borderId="0" xfId="64" applyNumberFormat="1">
      <alignment/>
      <protection/>
    </xf>
    <xf numFmtId="4" fontId="7" fillId="0" borderId="0" xfId="69" applyNumberFormat="1" applyFont="1" applyFill="1" applyBorder="1">
      <alignment/>
      <protection/>
    </xf>
    <xf numFmtId="0" fontId="23" fillId="0" borderId="0" xfId="0" applyFont="1" applyAlignment="1">
      <alignment horizont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2" fillId="0" borderId="23" xfId="70" applyFont="1" applyBorder="1" applyAlignment="1">
      <alignment horizontal="center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4" xfId="47"/>
    <cellStyle name="Comma 5" xfId="48"/>
    <cellStyle name="Comma_21.Aktivet Afatgjata Materiale  09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2" xfId="61"/>
    <cellStyle name="Normal 2 2" xfId="62"/>
    <cellStyle name="Normal 3" xfId="63"/>
    <cellStyle name="Normal 4" xfId="64"/>
    <cellStyle name="Normal 5" xfId="65"/>
    <cellStyle name="Normal 6" xfId="66"/>
    <cellStyle name="Normal 7" xfId="67"/>
    <cellStyle name="Normal 8" xfId="68"/>
    <cellStyle name="Normal_pasqyra 08" xfId="69"/>
    <cellStyle name="Normal_Sheet1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sqyra%20Ergent%20shpk%202012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jendje 2012"/>
      <sheetName val="gjendje 2011"/>
      <sheetName val="gjendje llog2010"/>
      <sheetName val="BK"/>
      <sheetName val="ardh-shpenz"/>
      <sheetName val="kap te veta"/>
      <sheetName val="cash flow"/>
      <sheetName val="AQM"/>
      <sheetName val="DPT"/>
      <sheetName val="Te ardhurat"/>
      <sheetName val="Shpenzime"/>
      <sheetName val="DA"/>
      <sheetName val="te tjera"/>
      <sheetName val="kontabilitet 2010"/>
      <sheetName val="Sheet1"/>
      <sheetName val="shp te ardhshme "/>
    </sheetNames>
    <sheetDataSet>
      <sheetData sheetId="0">
        <row r="27">
          <cell r="D27">
            <v>130500</v>
          </cell>
        </row>
        <row r="28">
          <cell r="D28">
            <v>9674.95</v>
          </cell>
        </row>
        <row r="29">
          <cell r="D29">
            <v>37120</v>
          </cell>
        </row>
        <row r="30">
          <cell r="D30">
            <v>1056175</v>
          </cell>
        </row>
        <row r="31">
          <cell r="D31">
            <v>38.71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G81"/>
  <sheetViews>
    <sheetView zoomScalePageLayoutView="0" workbookViewId="0" topLeftCell="B1">
      <selection activeCell="F80" sqref="B1:F80"/>
    </sheetView>
  </sheetViews>
  <sheetFormatPr defaultColWidth="9.140625" defaultRowHeight="12.75"/>
  <cols>
    <col min="1" max="1" width="1.7109375" style="4" hidden="1" customWidth="1"/>
    <col min="2" max="2" width="39.7109375" style="2" customWidth="1"/>
    <col min="3" max="3" width="7.421875" style="3" customWidth="1"/>
    <col min="4" max="4" width="15.421875" style="3" customWidth="1"/>
    <col min="5" max="5" width="3.00390625" style="3" customWidth="1"/>
    <col min="6" max="6" width="16.57421875" style="3" customWidth="1"/>
    <col min="7" max="7" width="13.7109375" style="4" customWidth="1"/>
    <col min="8" max="16384" width="9.140625" style="4" customWidth="1"/>
  </cols>
  <sheetData>
    <row r="1" spans="1:3" ht="15.75">
      <c r="A1" s="1" t="s">
        <v>0</v>
      </c>
      <c r="B1" s="1" t="s">
        <v>0</v>
      </c>
      <c r="C1" s="2"/>
    </row>
    <row r="2" spans="1:3" ht="15">
      <c r="A2" s="5" t="s">
        <v>1</v>
      </c>
      <c r="B2" s="5" t="s">
        <v>1</v>
      </c>
      <c r="C2" s="2"/>
    </row>
    <row r="3" spans="1:3" ht="15">
      <c r="A3" s="5" t="s">
        <v>2</v>
      </c>
      <c r="B3" s="5" t="s">
        <v>2</v>
      </c>
      <c r="C3" s="2"/>
    </row>
    <row r="4" spans="1:6" ht="15.75" thickBot="1">
      <c r="A4" s="6" t="s">
        <v>3</v>
      </c>
      <c r="B4" s="7"/>
      <c r="C4" s="8" t="s">
        <v>4</v>
      </c>
      <c r="D4" s="9" t="s">
        <v>5</v>
      </c>
      <c r="E4" s="10"/>
      <c r="F4" s="9" t="s">
        <v>6</v>
      </c>
    </row>
    <row r="5" spans="1:6" ht="15.75" thickTop="1">
      <c r="A5" s="6" t="s">
        <v>7</v>
      </c>
      <c r="B5" s="7"/>
      <c r="C5" s="8"/>
      <c r="D5" s="8"/>
      <c r="E5" s="8"/>
      <c r="F5" s="8"/>
    </row>
    <row r="6" spans="1:6" ht="12" customHeight="1">
      <c r="A6" s="12"/>
      <c r="B6" s="7"/>
      <c r="C6" s="8"/>
      <c r="D6" s="11"/>
      <c r="E6" s="11"/>
      <c r="F6" s="11"/>
    </row>
    <row r="7" spans="1:6" ht="12" customHeight="1">
      <c r="A7" s="13"/>
      <c r="B7" s="14" t="s">
        <v>8</v>
      </c>
      <c r="C7" s="15">
        <v>3</v>
      </c>
      <c r="D7" s="16">
        <v>762754.0973475061</v>
      </c>
      <c r="E7" s="16"/>
      <c r="F7" s="16">
        <v>461634.0851013836</v>
      </c>
    </row>
    <row r="8" spans="1:6" ht="12" customHeight="1">
      <c r="A8" s="12"/>
      <c r="B8" s="17" t="s">
        <v>9</v>
      </c>
      <c r="C8" s="18"/>
      <c r="D8" s="19"/>
      <c r="E8" s="19"/>
      <c r="F8" s="19"/>
    </row>
    <row r="9" spans="1:6" ht="12" customHeight="1">
      <c r="A9" s="12"/>
      <c r="B9" s="20"/>
      <c r="C9" s="18"/>
      <c r="D9" s="21">
        <v>762754.0973475061</v>
      </c>
      <c r="E9" s="22"/>
      <c r="F9" s="21">
        <v>461634.0851013836</v>
      </c>
    </row>
    <row r="10" spans="1:6" ht="12" customHeight="1">
      <c r="A10" s="7" t="s">
        <v>10</v>
      </c>
      <c r="B10" s="17"/>
      <c r="C10" s="18"/>
      <c r="D10" s="19"/>
      <c r="E10" s="19"/>
      <c r="F10" s="19"/>
    </row>
    <row r="11" spans="1:6" ht="12" customHeight="1">
      <c r="A11" s="12"/>
      <c r="B11" s="17" t="s">
        <v>11</v>
      </c>
      <c r="C11" s="18"/>
      <c r="E11" s="23"/>
      <c r="F11" s="23">
        <v>0</v>
      </c>
    </row>
    <row r="12" spans="1:6" ht="12" customHeight="1">
      <c r="A12" s="12"/>
      <c r="B12" s="17" t="s">
        <v>12</v>
      </c>
      <c r="C12" s="18">
        <v>4</v>
      </c>
      <c r="D12" s="23">
        <v>37000</v>
      </c>
      <c r="E12" s="23"/>
      <c r="F12" s="23">
        <v>0</v>
      </c>
    </row>
    <row r="13" spans="1:6" ht="12" customHeight="1">
      <c r="A13" s="12"/>
      <c r="B13" s="17" t="s">
        <v>13</v>
      </c>
      <c r="C13" s="18"/>
      <c r="D13" s="23"/>
      <c r="E13" s="23"/>
      <c r="F13" s="23"/>
    </row>
    <row r="14" spans="1:6" ht="12" customHeight="1">
      <c r="A14" s="12"/>
      <c r="B14" s="17" t="s">
        <v>14</v>
      </c>
      <c r="C14" s="18"/>
      <c r="D14" s="23"/>
      <c r="E14" s="23"/>
      <c r="F14" s="23"/>
    </row>
    <row r="15" spans="1:6" ht="12" customHeight="1">
      <c r="A15" s="12"/>
      <c r="B15" s="17"/>
      <c r="C15" s="18"/>
      <c r="D15" s="24">
        <v>37000</v>
      </c>
      <c r="E15" s="25"/>
      <c r="F15" s="26">
        <v>0</v>
      </c>
    </row>
    <row r="16" spans="1:6" ht="12" customHeight="1">
      <c r="A16" s="7" t="s">
        <v>15</v>
      </c>
      <c r="B16" s="17"/>
      <c r="C16" s="18"/>
      <c r="D16" s="23"/>
      <c r="E16" s="23"/>
      <c r="F16" s="23"/>
    </row>
    <row r="17" spans="1:6" ht="12" customHeight="1" hidden="1">
      <c r="A17" s="12"/>
      <c r="B17" s="17" t="s">
        <v>16</v>
      </c>
      <c r="C17" s="18"/>
      <c r="D17" s="23"/>
      <c r="E17" s="23"/>
      <c r="F17" s="23">
        <v>0</v>
      </c>
    </row>
    <row r="18" spans="1:6" ht="12" customHeight="1" hidden="1">
      <c r="A18" s="12"/>
      <c r="B18" s="17" t="s">
        <v>17</v>
      </c>
      <c r="C18" s="18"/>
      <c r="D18" s="19"/>
      <c r="E18" s="19"/>
      <c r="F18" s="19"/>
    </row>
    <row r="19" spans="1:6" ht="12" customHeight="1" hidden="1">
      <c r="A19" s="12"/>
      <c r="B19" s="17" t="s">
        <v>18</v>
      </c>
      <c r="C19" s="18"/>
      <c r="D19" s="19"/>
      <c r="E19" s="19"/>
      <c r="F19" s="19"/>
    </row>
    <row r="20" spans="1:6" ht="12" customHeight="1" hidden="1">
      <c r="A20" s="12"/>
      <c r="B20" s="17" t="s">
        <v>19</v>
      </c>
      <c r="C20" s="18"/>
      <c r="D20" s="19"/>
      <c r="E20" s="19"/>
      <c r="F20" s="19"/>
    </row>
    <row r="21" spans="1:6" ht="12" customHeight="1" hidden="1">
      <c r="A21" s="12"/>
      <c r="B21" s="17" t="s">
        <v>20</v>
      </c>
      <c r="C21" s="18"/>
      <c r="D21" s="19"/>
      <c r="E21" s="19"/>
      <c r="F21" s="19"/>
    </row>
    <row r="22" spans="1:6" ht="12" customHeight="1" hidden="1">
      <c r="A22" s="12"/>
      <c r="B22" s="17"/>
      <c r="C22" s="18"/>
      <c r="D22" s="27"/>
      <c r="E22" s="28"/>
      <c r="F22" s="27">
        <v>0</v>
      </c>
    </row>
    <row r="23" spans="1:6" ht="12" customHeight="1" hidden="1">
      <c r="A23" s="12"/>
      <c r="B23" s="17" t="s">
        <v>21</v>
      </c>
      <c r="C23" s="18"/>
      <c r="D23" s="19"/>
      <c r="E23" s="19"/>
      <c r="F23" s="19"/>
    </row>
    <row r="24" spans="1:6" ht="12" customHeight="1" hidden="1">
      <c r="A24" s="12"/>
      <c r="B24" s="17" t="s">
        <v>22</v>
      </c>
      <c r="C24" s="18"/>
      <c r="D24" s="19"/>
      <c r="E24" s="19"/>
      <c r="F24" s="19"/>
    </row>
    <row r="25" spans="1:6" ht="12" customHeight="1" hidden="1">
      <c r="A25" s="12"/>
      <c r="B25" s="17" t="s">
        <v>23</v>
      </c>
      <c r="C25" s="18"/>
      <c r="D25" s="19"/>
      <c r="E25" s="19"/>
      <c r="F25" s="19"/>
    </row>
    <row r="26" spans="1:6" ht="12" customHeight="1" hidden="1">
      <c r="A26" s="12"/>
      <c r="B26" s="17" t="s">
        <v>24</v>
      </c>
      <c r="C26" s="18"/>
      <c r="D26" s="19"/>
      <c r="E26" s="19"/>
      <c r="F26" s="19"/>
    </row>
    <row r="27" spans="1:6" ht="12" customHeight="1">
      <c r="A27" s="12"/>
      <c r="B27" s="17"/>
      <c r="C27" s="18"/>
      <c r="D27" s="19"/>
      <c r="E27" s="19"/>
      <c r="F27" s="19"/>
    </row>
    <row r="28" spans="1:7" ht="12" customHeight="1">
      <c r="A28" s="12"/>
      <c r="B28" s="29" t="s">
        <v>25</v>
      </c>
      <c r="C28" s="18"/>
      <c r="D28" s="30">
        <v>799754.0973475061</v>
      </c>
      <c r="E28" s="31"/>
      <c r="F28" s="30">
        <v>461634.0851013836</v>
      </c>
      <c r="G28" s="32"/>
    </row>
    <row r="29" spans="1:6" ht="12" customHeight="1">
      <c r="A29" s="12"/>
      <c r="B29" s="17"/>
      <c r="C29" s="18"/>
      <c r="D29" s="19"/>
      <c r="E29" s="19"/>
      <c r="F29" s="19"/>
    </row>
    <row r="30" spans="1:6" ht="12" customHeight="1">
      <c r="A30" s="6" t="s">
        <v>26</v>
      </c>
      <c r="B30" s="17"/>
      <c r="C30" s="18"/>
      <c r="D30" s="19"/>
      <c r="E30" s="19"/>
      <c r="F30" s="19"/>
    </row>
    <row r="31" spans="1:6" ht="12" customHeight="1">
      <c r="A31" s="12"/>
      <c r="B31" s="17" t="s">
        <v>27</v>
      </c>
      <c r="C31" s="18"/>
      <c r="D31" s="19"/>
      <c r="E31" s="19"/>
      <c r="F31" s="19"/>
    </row>
    <row r="32" spans="1:6" ht="12" customHeight="1">
      <c r="A32" s="12"/>
      <c r="B32" s="17" t="s">
        <v>28</v>
      </c>
      <c r="C32" s="18">
        <v>5</v>
      </c>
      <c r="D32" s="33">
        <v>2378080.37</v>
      </c>
      <c r="F32" s="23">
        <v>2378080</v>
      </c>
    </row>
    <row r="33" spans="1:6" ht="12" customHeight="1">
      <c r="A33" s="12"/>
      <c r="B33" s="17" t="s">
        <v>29</v>
      </c>
      <c r="C33" s="18">
        <v>6</v>
      </c>
      <c r="D33" s="23">
        <v>4805004</v>
      </c>
      <c r="E33" s="33"/>
      <c r="F33" s="33">
        <v>4437804</v>
      </c>
    </row>
    <row r="34" spans="1:6" ht="12" customHeight="1">
      <c r="A34" s="12"/>
      <c r="B34" s="17" t="s">
        <v>30</v>
      </c>
      <c r="C34" s="18"/>
      <c r="D34" s="23"/>
      <c r="E34" s="23"/>
      <c r="F34" s="23"/>
    </row>
    <row r="35" spans="1:6" ht="12" customHeight="1">
      <c r="A35" s="12"/>
      <c r="B35" s="17" t="s">
        <v>31</v>
      </c>
      <c r="C35" s="18"/>
      <c r="D35" s="23"/>
      <c r="E35" s="23"/>
      <c r="F35" s="23"/>
    </row>
    <row r="36" spans="1:6" ht="12" customHeight="1">
      <c r="A36" s="12"/>
      <c r="B36" s="29" t="s">
        <v>32</v>
      </c>
      <c r="C36" s="18"/>
      <c r="D36" s="34">
        <v>7183084.37</v>
      </c>
      <c r="E36" s="33"/>
      <c r="F36" s="34">
        <v>6815884</v>
      </c>
    </row>
    <row r="37" spans="1:6" ht="12" customHeight="1">
      <c r="A37" s="12"/>
      <c r="B37" s="17"/>
      <c r="C37" s="18"/>
      <c r="D37" s="19"/>
      <c r="E37" s="19"/>
      <c r="F37" s="19"/>
    </row>
    <row r="38" spans="1:6" ht="12" customHeight="1">
      <c r="A38" s="12"/>
      <c r="B38" s="20" t="s">
        <v>33</v>
      </c>
      <c r="C38" s="18"/>
      <c r="D38" s="35">
        <v>7982838.467347506</v>
      </c>
      <c r="E38" s="35"/>
      <c r="F38" s="35">
        <v>7277518.085101384</v>
      </c>
    </row>
    <row r="39" spans="1:6" ht="12" customHeight="1">
      <c r="A39" s="12"/>
      <c r="B39" s="17"/>
      <c r="C39" s="18"/>
      <c r="D39" s="19"/>
      <c r="E39" s="19"/>
      <c r="F39" s="19"/>
    </row>
    <row r="40" spans="1:6" ht="12" customHeight="1">
      <c r="A40" s="36" t="s">
        <v>34</v>
      </c>
      <c r="B40" s="17"/>
      <c r="C40" s="18"/>
      <c r="D40" s="19"/>
      <c r="E40" s="19"/>
      <c r="F40" s="19"/>
    </row>
    <row r="41" spans="1:6" ht="12" customHeight="1">
      <c r="A41" s="12"/>
      <c r="B41" s="17"/>
      <c r="C41" s="18"/>
      <c r="D41" s="19"/>
      <c r="E41" s="19"/>
      <c r="F41" s="19"/>
    </row>
    <row r="42" spans="1:6" ht="12" customHeight="1">
      <c r="A42" s="36" t="s">
        <v>35</v>
      </c>
      <c r="B42" s="17"/>
      <c r="C42" s="18"/>
      <c r="D42" s="19"/>
      <c r="E42" s="19"/>
      <c r="F42" s="19"/>
    </row>
    <row r="43" spans="1:6" ht="12" customHeight="1">
      <c r="A43" s="12"/>
      <c r="B43" s="37" t="s">
        <v>36</v>
      </c>
      <c r="C43" s="18"/>
      <c r="D43" s="19"/>
      <c r="E43" s="19"/>
      <c r="F43" s="19"/>
    </row>
    <row r="44" spans="1:6" ht="12" customHeight="1">
      <c r="A44" s="12"/>
      <c r="B44" s="37" t="s">
        <v>37</v>
      </c>
      <c r="C44" s="18"/>
      <c r="D44" s="19"/>
      <c r="E44" s="19"/>
      <c r="F44" s="19"/>
    </row>
    <row r="45" spans="1:6" ht="12" customHeight="1">
      <c r="A45" s="12"/>
      <c r="B45" s="38" t="s">
        <v>38</v>
      </c>
      <c r="C45" s="18"/>
      <c r="D45" s="23"/>
      <c r="E45" s="23"/>
      <c r="F45" s="23">
        <v>0</v>
      </c>
    </row>
    <row r="46" spans="1:6" ht="12" customHeight="1">
      <c r="A46" s="12"/>
      <c r="B46" s="38" t="s">
        <v>39</v>
      </c>
      <c r="C46" s="18"/>
      <c r="D46" s="23">
        <v>2105347.5</v>
      </c>
      <c r="E46" s="23"/>
      <c r="F46" s="23">
        <v>1154790</v>
      </c>
    </row>
    <row r="47" spans="1:6" ht="12" customHeight="1">
      <c r="A47" s="39"/>
      <c r="B47" s="40" t="s">
        <v>40</v>
      </c>
      <c r="C47" s="15">
        <v>7</v>
      </c>
      <c r="D47" s="41">
        <v>9147.5</v>
      </c>
      <c r="E47" s="23"/>
      <c r="F47" s="23">
        <v>8770</v>
      </c>
    </row>
    <row r="48" spans="1:6" ht="12" customHeight="1">
      <c r="A48" s="13"/>
      <c r="B48" s="42" t="s">
        <v>41</v>
      </c>
      <c r="C48" s="43"/>
      <c r="D48" s="41"/>
      <c r="E48" s="23"/>
      <c r="F48" s="23">
        <v>0</v>
      </c>
    </row>
    <row r="49" spans="1:6" ht="12" customHeight="1">
      <c r="A49" s="12"/>
      <c r="B49" s="38" t="s">
        <v>42</v>
      </c>
      <c r="C49" s="18"/>
      <c r="D49" s="33">
        <v>8302875</v>
      </c>
      <c r="E49" s="33"/>
      <c r="F49" s="33">
        <v>7328775</v>
      </c>
    </row>
    <row r="50" spans="1:6" ht="12" customHeight="1" hidden="1">
      <c r="A50" s="12"/>
      <c r="B50" s="38" t="s">
        <v>43</v>
      </c>
      <c r="C50" s="18"/>
      <c r="D50" s="23"/>
      <c r="E50" s="23"/>
      <c r="F50" s="23">
        <v>0</v>
      </c>
    </row>
    <row r="51" spans="1:6" ht="12" customHeight="1" hidden="1">
      <c r="A51" s="12"/>
      <c r="B51" s="37" t="s">
        <v>44</v>
      </c>
      <c r="C51" s="18"/>
      <c r="D51" s="19"/>
      <c r="E51" s="19"/>
      <c r="F51" s="19"/>
    </row>
    <row r="52" spans="1:6" ht="12" customHeight="1" hidden="1">
      <c r="A52" s="12"/>
      <c r="B52" s="37" t="s">
        <v>45</v>
      </c>
      <c r="C52" s="18"/>
      <c r="D52" s="19"/>
      <c r="E52" s="19"/>
      <c r="F52" s="19"/>
    </row>
    <row r="53" spans="1:6" ht="12" customHeight="1" hidden="1">
      <c r="A53" s="12"/>
      <c r="B53" s="37" t="s">
        <v>46</v>
      </c>
      <c r="C53" s="18"/>
      <c r="D53" s="19"/>
      <c r="E53" s="19"/>
      <c r="F53" s="19"/>
    </row>
    <row r="54" spans="1:6" ht="12" customHeight="1">
      <c r="A54" s="12"/>
      <c r="B54" s="37"/>
      <c r="C54" s="18"/>
      <c r="D54" s="19"/>
      <c r="E54" s="19"/>
      <c r="F54" s="19"/>
    </row>
    <row r="55" spans="1:7" ht="12" customHeight="1" thickBot="1">
      <c r="A55" s="12"/>
      <c r="B55" s="29" t="s">
        <v>47</v>
      </c>
      <c r="C55" s="18"/>
      <c r="D55" s="44">
        <v>10417370</v>
      </c>
      <c r="E55" s="45"/>
      <c r="F55" s="44">
        <v>8492335</v>
      </c>
      <c r="G55" s="7"/>
    </row>
    <row r="56" spans="1:7" ht="12" customHeight="1" thickTop="1">
      <c r="A56" s="36" t="s">
        <v>48</v>
      </c>
      <c r="B56" s="17"/>
      <c r="C56" s="18"/>
      <c r="D56" s="19"/>
      <c r="E56" s="19"/>
      <c r="F56" s="19"/>
      <c r="G56" s="7"/>
    </row>
    <row r="57" spans="1:7" ht="12" customHeight="1">
      <c r="A57" s="12"/>
      <c r="B57" s="37" t="s">
        <v>49</v>
      </c>
      <c r="C57" s="18"/>
      <c r="D57" s="16"/>
      <c r="E57" s="16"/>
      <c r="F57" s="16">
        <v>0</v>
      </c>
      <c r="G57" s="7"/>
    </row>
    <row r="58" spans="1:7" ht="12" customHeight="1">
      <c r="A58" s="12"/>
      <c r="B58" s="37" t="s">
        <v>50</v>
      </c>
      <c r="C58" s="18"/>
      <c r="D58" s="19"/>
      <c r="E58" s="19"/>
      <c r="F58" s="19"/>
      <c r="G58" s="7"/>
    </row>
    <row r="59" spans="1:6" ht="12" customHeight="1">
      <c r="A59" s="12"/>
      <c r="B59" s="37" t="s">
        <v>51</v>
      </c>
      <c r="C59" s="18"/>
      <c r="D59" s="19"/>
      <c r="E59" s="19"/>
      <c r="F59" s="19"/>
    </row>
    <row r="60" spans="1:6" ht="12" customHeight="1">
      <c r="A60" s="12"/>
      <c r="B60" s="37" t="s">
        <v>45</v>
      </c>
      <c r="C60" s="18"/>
      <c r="D60" s="19"/>
      <c r="E60" s="19"/>
      <c r="F60" s="19"/>
    </row>
    <row r="61" spans="1:6" ht="12" customHeight="1" thickBot="1">
      <c r="A61" s="12"/>
      <c r="B61" s="29" t="s">
        <v>52</v>
      </c>
      <c r="C61" s="18"/>
      <c r="D61" s="46"/>
      <c r="E61" s="31"/>
      <c r="F61" s="46">
        <v>0</v>
      </c>
    </row>
    <row r="62" spans="1:6" ht="12" customHeight="1" thickTop="1">
      <c r="A62" s="12"/>
      <c r="B62" s="17"/>
      <c r="C62" s="18"/>
      <c r="D62" s="19"/>
      <c r="E62" s="19"/>
      <c r="F62" s="19"/>
    </row>
    <row r="63" spans="1:6" ht="12" customHeight="1">
      <c r="A63" s="36" t="s">
        <v>53</v>
      </c>
      <c r="B63" s="17"/>
      <c r="C63" s="18"/>
      <c r="D63" s="19"/>
      <c r="E63" s="19"/>
      <c r="F63" s="19"/>
    </row>
    <row r="64" spans="1:6" ht="12" customHeight="1">
      <c r="A64" s="12"/>
      <c r="B64" s="37" t="s">
        <v>54</v>
      </c>
      <c r="C64" s="18"/>
      <c r="D64" s="23">
        <v>100000</v>
      </c>
      <c r="E64" s="23"/>
      <c r="F64" s="23">
        <v>100000</v>
      </c>
    </row>
    <row r="65" spans="1:6" ht="12" customHeight="1" hidden="1">
      <c r="A65" s="12"/>
      <c r="B65" s="37" t="s">
        <v>55</v>
      </c>
      <c r="C65" s="18"/>
      <c r="D65" s="19"/>
      <c r="E65" s="19"/>
      <c r="F65" s="19">
        <v>0</v>
      </c>
    </row>
    <row r="66" spans="1:6" ht="12" customHeight="1" hidden="1">
      <c r="A66" s="12"/>
      <c r="B66" s="37" t="s">
        <v>56</v>
      </c>
      <c r="C66" s="18"/>
      <c r="D66" s="19"/>
      <c r="E66" s="19"/>
      <c r="F66" s="19"/>
    </row>
    <row r="67" spans="1:6" ht="12" customHeight="1" hidden="1">
      <c r="A67" s="12"/>
      <c r="B67" s="37" t="s">
        <v>57</v>
      </c>
      <c r="C67" s="18"/>
      <c r="D67" s="16"/>
      <c r="E67" s="16"/>
      <c r="F67" s="16">
        <v>0</v>
      </c>
    </row>
    <row r="68" spans="1:6" ht="12" customHeight="1" hidden="1">
      <c r="A68" s="12"/>
      <c r="B68" s="37" t="s">
        <v>58</v>
      </c>
      <c r="C68" s="18"/>
      <c r="D68" s="16"/>
      <c r="E68" s="16"/>
      <c r="F68" s="16">
        <v>0</v>
      </c>
    </row>
    <row r="69" spans="1:6" ht="12" customHeight="1">
      <c r="A69" s="12"/>
      <c r="B69" s="37" t="s">
        <v>59</v>
      </c>
      <c r="C69" s="18"/>
      <c r="D69" s="41">
        <v>-1314816.9130000002</v>
      </c>
      <c r="E69" s="47"/>
      <c r="F69" s="41">
        <v>-264228.12</v>
      </c>
    </row>
    <row r="70" spans="1:6" ht="12" customHeight="1">
      <c r="A70" s="12"/>
      <c r="B70" s="37" t="s">
        <v>60</v>
      </c>
      <c r="C70" s="18"/>
      <c r="D70" s="41">
        <v>-1219716.53</v>
      </c>
      <c r="E70" s="16"/>
      <c r="F70" s="16">
        <v>-1050588.793</v>
      </c>
    </row>
    <row r="71" spans="1:6" ht="12" customHeight="1" thickBot="1">
      <c r="A71" s="12"/>
      <c r="B71" s="29" t="s">
        <v>61</v>
      </c>
      <c r="C71" s="18"/>
      <c r="D71" s="48">
        <v>-2434533.443</v>
      </c>
      <c r="E71" s="31"/>
      <c r="F71" s="48">
        <v>-1214816.9130000002</v>
      </c>
    </row>
    <row r="72" spans="1:6" ht="12" customHeight="1" thickTop="1">
      <c r="A72" s="12"/>
      <c r="B72" s="12"/>
      <c r="C72" s="8"/>
      <c r="D72" s="8"/>
      <c r="E72" s="8"/>
      <c r="F72" s="49"/>
    </row>
    <row r="73" spans="1:7" ht="15">
      <c r="A73" s="12"/>
      <c r="B73" s="50" t="s">
        <v>62</v>
      </c>
      <c r="C73" s="8"/>
      <c r="D73" s="51">
        <v>7982836.557</v>
      </c>
      <c r="E73" s="8"/>
      <c r="F73" s="51">
        <v>7277518.086999999</v>
      </c>
      <c r="G73" s="52"/>
    </row>
    <row r="74" spans="1:6" ht="15">
      <c r="A74" s="12"/>
      <c r="B74" s="7"/>
      <c r="C74" s="8"/>
      <c r="D74" s="55"/>
      <c r="E74" s="8"/>
      <c r="F74" s="8"/>
    </row>
    <row r="75" spans="1:6" ht="15">
      <c r="A75" s="12"/>
      <c r="B75" s="7"/>
      <c r="C75" s="8"/>
      <c r="D75" s="8"/>
      <c r="E75" s="8"/>
      <c r="F75" s="8"/>
    </row>
    <row r="76" spans="1:6" ht="15">
      <c r="A76" s="12"/>
      <c r="B76" s="50" t="s">
        <v>63</v>
      </c>
      <c r="C76" s="50"/>
      <c r="D76" s="10" t="s">
        <v>64</v>
      </c>
      <c r="E76" s="50"/>
      <c r="F76" s="53"/>
    </row>
    <row r="77" spans="1:6" ht="15">
      <c r="A77" s="12"/>
      <c r="B77" s="50" t="s">
        <v>65</v>
      </c>
      <c r="C77" s="50"/>
      <c r="D77" s="54" t="s">
        <v>66</v>
      </c>
      <c r="E77" s="50"/>
      <c r="F77" s="50"/>
    </row>
    <row r="78" spans="1:6" ht="15">
      <c r="A78" s="12"/>
      <c r="B78" s="8"/>
      <c r="C78" s="8"/>
      <c r="D78" s="8"/>
      <c r="E78" s="8"/>
      <c r="F78" s="8"/>
    </row>
    <row r="79" spans="1:6" ht="15">
      <c r="A79" s="12"/>
      <c r="B79" s="7"/>
      <c r="C79" s="8"/>
      <c r="D79" s="8"/>
      <c r="E79" s="8"/>
      <c r="F79" s="55"/>
    </row>
    <row r="80" spans="1:6" ht="15">
      <c r="A80" s="12"/>
      <c r="B80" s="7"/>
      <c r="C80" s="8"/>
      <c r="D80" s="8"/>
      <c r="E80" s="8"/>
      <c r="F80" s="8"/>
    </row>
    <row r="81" spans="1:6" ht="15">
      <c r="A81" s="12"/>
      <c r="B81" s="7"/>
      <c r="C81" s="8"/>
      <c r="D81" s="8"/>
      <c r="E81" s="8"/>
      <c r="F81" s="8"/>
    </row>
  </sheetData>
  <sheetProtection/>
  <printOptions/>
  <pageMargins left="0.7" right="0.7" top="0.5" bottom="0.57" header="0.3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38"/>
  <sheetViews>
    <sheetView zoomScalePageLayoutView="0" workbookViewId="0" topLeftCell="A11">
      <selection activeCell="I16" sqref="I16"/>
    </sheetView>
  </sheetViews>
  <sheetFormatPr defaultColWidth="9.140625" defaultRowHeight="12.75"/>
  <cols>
    <col min="1" max="1" width="3.140625" style="12" customWidth="1"/>
    <col min="2" max="2" width="39.140625" style="12" bestFit="1" customWidth="1"/>
    <col min="3" max="3" width="7.421875" style="56" bestFit="1" customWidth="1"/>
    <col min="4" max="4" width="16.28125" style="56" customWidth="1"/>
    <col min="5" max="5" width="4.140625" style="8" customWidth="1"/>
    <col min="6" max="6" width="15.140625" style="56" customWidth="1"/>
    <col min="7" max="7" width="9.140625" style="12" customWidth="1"/>
    <col min="8" max="8" width="13.57421875" style="12" bestFit="1" customWidth="1"/>
    <col min="9" max="9" width="9.140625" style="12" customWidth="1"/>
    <col min="10" max="10" width="13.57421875" style="12" bestFit="1" customWidth="1"/>
    <col min="11" max="16384" width="9.140625" style="12" customWidth="1"/>
  </cols>
  <sheetData>
    <row r="1" ht="15.75">
      <c r="A1" s="1" t="s">
        <v>0</v>
      </c>
    </row>
    <row r="2" ht="15.75">
      <c r="A2" s="57" t="s">
        <v>67</v>
      </c>
    </row>
    <row r="3" ht="15.75">
      <c r="A3" s="57" t="s">
        <v>2</v>
      </c>
    </row>
    <row r="4" ht="15.75">
      <c r="A4" s="57"/>
    </row>
    <row r="5" spans="3:6" ht="13.5" thickBot="1">
      <c r="C5" s="56" t="s">
        <v>4</v>
      </c>
      <c r="D5" s="58" t="s">
        <v>5</v>
      </c>
      <c r="E5" s="59"/>
      <c r="F5" s="58" t="s">
        <v>6</v>
      </c>
    </row>
    <row r="6" spans="7:8" ht="13.5" thickTop="1">
      <c r="G6" s="60"/>
      <c r="H6" s="60"/>
    </row>
    <row r="7" spans="7:8" ht="12.75">
      <c r="G7" s="60"/>
      <c r="H7" s="60"/>
    </row>
    <row r="8" spans="2:8" ht="12.75">
      <c r="B8" s="12" t="s">
        <v>68</v>
      </c>
      <c r="D8" s="61">
        <v>0</v>
      </c>
      <c r="E8" s="62"/>
      <c r="F8" s="61">
        <v>0</v>
      </c>
      <c r="G8" s="60"/>
      <c r="H8" s="60"/>
    </row>
    <row r="9" spans="2:8" ht="12.75">
      <c r="B9" s="12" t="s">
        <v>69</v>
      </c>
      <c r="D9" s="61"/>
      <c r="E9" s="62"/>
      <c r="F9" s="61"/>
      <c r="G9" s="60"/>
      <c r="H9" s="60"/>
    </row>
    <row r="10" spans="2:10" ht="25.5">
      <c r="B10" s="63" t="s">
        <v>70</v>
      </c>
      <c r="G10" s="60"/>
      <c r="H10" s="60"/>
      <c r="J10" s="64"/>
    </row>
    <row r="11" spans="2:10" ht="25.5">
      <c r="B11" s="63" t="s">
        <v>71</v>
      </c>
      <c r="G11" s="60"/>
      <c r="H11" s="60"/>
      <c r="J11" s="64"/>
    </row>
    <row r="12" spans="2:8" ht="12.75">
      <c r="B12" s="12" t="s">
        <v>72</v>
      </c>
      <c r="D12" s="60"/>
      <c r="E12" s="65"/>
      <c r="F12" s="60"/>
      <c r="G12" s="60"/>
      <c r="H12" s="60"/>
    </row>
    <row r="13" spans="2:6" ht="12.75">
      <c r="B13" s="12" t="s">
        <v>73</v>
      </c>
      <c r="C13" s="56">
        <v>8</v>
      </c>
      <c r="D13" s="60">
        <v>-177333.66</v>
      </c>
      <c r="E13" s="65"/>
      <c r="F13" s="60">
        <v>-80425.86</v>
      </c>
    </row>
    <row r="14" spans="2:6" ht="12.75">
      <c r="B14" s="12" t="s">
        <v>74</v>
      </c>
      <c r="C14" s="56">
        <v>9</v>
      </c>
      <c r="D14" s="60">
        <v>-1056175</v>
      </c>
      <c r="E14" s="65"/>
      <c r="F14" s="60">
        <v>-1030800</v>
      </c>
    </row>
    <row r="15" spans="2:6" ht="12.75">
      <c r="B15" s="12" t="s">
        <v>75</v>
      </c>
      <c r="D15" s="66"/>
      <c r="E15" s="67"/>
      <c r="F15" s="66"/>
    </row>
    <row r="16" spans="4:10" ht="13.5" thickBot="1">
      <c r="D16" s="68">
        <v>-1233508.66</v>
      </c>
      <c r="E16" s="69"/>
      <c r="F16" s="68">
        <v>-1111225.86</v>
      </c>
      <c r="H16" s="64"/>
      <c r="J16" s="64"/>
    </row>
    <row r="17" spans="1:6" s="7" customFormat="1" ht="13.5" thickTop="1">
      <c r="A17" s="36" t="s">
        <v>76</v>
      </c>
      <c r="C17" s="8"/>
      <c r="D17" s="8"/>
      <c r="E17" s="8"/>
      <c r="F17" s="8"/>
    </row>
    <row r="18" spans="2:10" s="7" customFormat="1" ht="12.75">
      <c r="B18" s="70"/>
      <c r="C18" s="8"/>
      <c r="D18" s="8"/>
      <c r="E18" s="8"/>
      <c r="F18" s="8"/>
      <c r="H18" s="71"/>
      <c r="J18" s="72"/>
    </row>
    <row r="19" spans="2:10" s="7" customFormat="1" ht="25.5">
      <c r="B19" s="63" t="s">
        <v>77</v>
      </c>
      <c r="C19" s="8"/>
      <c r="D19" s="60"/>
      <c r="E19" s="65"/>
      <c r="F19" s="60"/>
      <c r="H19" s="71"/>
      <c r="J19" s="71"/>
    </row>
    <row r="20" spans="2:6" ht="25.5">
      <c r="B20" s="63" t="s">
        <v>78</v>
      </c>
      <c r="D20" s="60"/>
      <c r="E20" s="65"/>
      <c r="F20" s="60"/>
    </row>
    <row r="21" spans="2:6" ht="12.75">
      <c r="B21" s="12" t="s">
        <v>79</v>
      </c>
      <c r="C21" s="56">
        <v>8</v>
      </c>
      <c r="D21" s="60">
        <v>13792.13</v>
      </c>
      <c r="E21" s="65"/>
      <c r="F21" s="60">
        <v>60637.067</v>
      </c>
    </row>
    <row r="23" spans="2:6" ht="13.5" thickBot="1">
      <c r="B23" s="73" t="s">
        <v>80</v>
      </c>
      <c r="C23" s="74"/>
      <c r="D23" s="75">
        <v>-1219716.53</v>
      </c>
      <c r="E23" s="76"/>
      <c r="F23" s="75">
        <v>-1050588.793</v>
      </c>
    </row>
    <row r="24" spans="3:6" s="7" customFormat="1" ht="13.5" thickTop="1">
      <c r="C24" s="74"/>
      <c r="D24" s="74"/>
      <c r="E24" s="74"/>
      <c r="F24" s="74"/>
    </row>
    <row r="25" spans="2:8" s="7" customFormat="1" ht="12.75">
      <c r="B25" s="70" t="s">
        <v>81</v>
      </c>
      <c r="C25" s="74"/>
      <c r="D25" s="65"/>
      <c r="E25" s="65"/>
      <c r="F25" s="65"/>
      <c r="H25" s="71"/>
    </row>
    <row r="26" spans="2:6" s="7" customFormat="1" ht="12.75">
      <c r="B26" s="70"/>
      <c r="C26" s="74"/>
      <c r="D26" s="74"/>
      <c r="E26" s="74"/>
      <c r="F26" s="74"/>
    </row>
    <row r="27" spans="2:6" s="7" customFormat="1" ht="13.5" thickBot="1">
      <c r="B27" s="73" t="s">
        <v>82</v>
      </c>
      <c r="C27" s="8">
        <v>9</v>
      </c>
      <c r="D27" s="75">
        <v>-1219716.53</v>
      </c>
      <c r="E27" s="76"/>
      <c r="F27" s="75">
        <v>-1050588.793</v>
      </c>
    </row>
    <row r="28" spans="4:8" s="7" customFormat="1" ht="13.5" thickTop="1">
      <c r="D28" s="71"/>
      <c r="F28" s="71"/>
      <c r="H28" s="71"/>
    </row>
    <row r="29" s="7" customFormat="1" ht="12.75">
      <c r="F29" s="77"/>
    </row>
    <row r="30" s="7" customFormat="1" ht="12.75"/>
    <row r="31" s="7" customFormat="1" ht="12.75"/>
    <row r="32" spans="2:4" s="7" customFormat="1" ht="12.75">
      <c r="B32" s="50" t="s">
        <v>63</v>
      </c>
      <c r="C32" s="50"/>
      <c r="D32" s="10" t="s">
        <v>64</v>
      </c>
    </row>
    <row r="33" spans="2:4" s="7" customFormat="1" ht="12.75">
      <c r="B33" s="50" t="s">
        <v>65</v>
      </c>
      <c r="C33" s="50"/>
      <c r="D33" s="54" t="s">
        <v>66</v>
      </c>
    </row>
    <row r="34" s="7" customFormat="1" ht="12.75"/>
    <row r="35" spans="3:6" s="7" customFormat="1" ht="12.75">
      <c r="C35" s="8"/>
      <c r="D35" s="8"/>
      <c r="E35" s="8"/>
      <c r="F35" s="8"/>
    </row>
    <row r="36" spans="2:6" ht="14.25">
      <c r="B36" s="78"/>
      <c r="C36" s="78"/>
      <c r="D36" s="78"/>
      <c r="E36" s="78"/>
      <c r="F36" s="78"/>
    </row>
    <row r="37" spans="2:6" ht="14.25">
      <c r="B37" s="78"/>
      <c r="C37" s="78"/>
      <c r="D37" s="78"/>
      <c r="E37" s="78"/>
      <c r="F37" s="78"/>
    </row>
    <row r="38" spans="2:6" ht="15">
      <c r="B38" s="3"/>
      <c r="C38" s="3"/>
      <c r="D38" s="3"/>
      <c r="E38" s="3"/>
      <c r="F38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H24"/>
  <sheetViews>
    <sheetView zoomScalePageLayoutView="0" workbookViewId="0" topLeftCell="A7">
      <selection activeCell="A2" sqref="A2:G27"/>
    </sheetView>
  </sheetViews>
  <sheetFormatPr defaultColWidth="9.140625" defaultRowHeight="12.75"/>
  <cols>
    <col min="1" max="1" width="27.140625" style="12" customWidth="1"/>
    <col min="2" max="2" width="13.140625" style="12" customWidth="1"/>
    <col min="3" max="3" width="5.140625" style="12" customWidth="1"/>
    <col min="4" max="4" width="14.421875" style="12" customWidth="1"/>
    <col min="5" max="5" width="5.00390625" style="12" customWidth="1"/>
    <col min="6" max="6" width="12.8515625" style="12" bestFit="1" customWidth="1"/>
    <col min="7" max="7" width="9.140625" style="12" customWidth="1"/>
    <col min="8" max="8" width="11.7109375" style="12" bestFit="1" customWidth="1"/>
    <col min="9" max="16384" width="9.140625" style="12" customWidth="1"/>
  </cols>
  <sheetData>
    <row r="2" ht="15.75">
      <c r="A2" s="1" t="s">
        <v>0</v>
      </c>
    </row>
    <row r="3" ht="16.5">
      <c r="A3" s="79" t="s">
        <v>91</v>
      </c>
    </row>
    <row r="4" ht="16.5">
      <c r="A4" s="79" t="s">
        <v>2</v>
      </c>
    </row>
    <row r="9" spans="1:6" ht="25.5">
      <c r="A9" s="7"/>
      <c r="B9" s="73" t="s">
        <v>83</v>
      </c>
      <c r="C9" s="73"/>
      <c r="D9" s="73" t="s">
        <v>84</v>
      </c>
      <c r="E9" s="73"/>
      <c r="F9" s="73" t="s">
        <v>85</v>
      </c>
    </row>
    <row r="10" spans="1:6" ht="12.75">
      <c r="A10" s="70"/>
      <c r="B10" s="70"/>
      <c r="C10" s="70"/>
      <c r="D10" s="70"/>
      <c r="E10" s="70"/>
      <c r="F10" s="70"/>
    </row>
    <row r="11" spans="1:6" ht="12.75">
      <c r="A11" s="80" t="s">
        <v>92</v>
      </c>
      <c r="B11" s="81">
        <v>100000</v>
      </c>
      <c r="C11" s="81">
        <v>0</v>
      </c>
      <c r="D11" s="81">
        <f>'BK'!D69</f>
        <v>-1314816.9130000002</v>
      </c>
      <c r="E11" s="81">
        <v>0</v>
      </c>
      <c r="F11" s="81">
        <f>SUM(B11:E11)</f>
        <v>-1214816.9130000002</v>
      </c>
    </row>
    <row r="12" spans="1:6" ht="12.75">
      <c r="A12" s="80"/>
      <c r="B12" s="82"/>
      <c r="C12" s="82"/>
      <c r="D12" s="82"/>
      <c r="E12" s="82"/>
      <c r="F12" s="82"/>
    </row>
    <row r="13" spans="1:6" ht="25.5">
      <c r="A13" s="70" t="s">
        <v>86</v>
      </c>
      <c r="B13" s="83"/>
      <c r="C13" s="83"/>
      <c r="D13" s="82">
        <v>-1219716.53</v>
      </c>
      <c r="E13" s="82"/>
      <c r="F13" s="82">
        <v>-1219716.53</v>
      </c>
    </row>
    <row r="14" spans="1:6" ht="12.75">
      <c r="A14" s="70" t="s">
        <v>87</v>
      </c>
      <c r="B14" s="83"/>
      <c r="C14" s="83"/>
      <c r="D14" s="82"/>
      <c r="E14" s="82"/>
      <c r="F14" s="82">
        <v>0</v>
      </c>
    </row>
    <row r="15" spans="1:6" ht="12.75">
      <c r="A15" s="70" t="s">
        <v>88</v>
      </c>
      <c r="B15" s="83"/>
      <c r="C15" s="83"/>
      <c r="D15" s="82"/>
      <c r="E15" s="82"/>
      <c r="F15" s="82">
        <v>0</v>
      </c>
    </row>
    <row r="16" spans="1:6" ht="12.75">
      <c r="A16" s="70" t="s">
        <v>89</v>
      </c>
      <c r="B16" s="82"/>
      <c r="C16" s="82"/>
      <c r="D16" s="83"/>
      <c r="E16" s="83"/>
      <c r="F16" s="82"/>
    </row>
    <row r="17" spans="1:6" ht="12.75">
      <c r="A17" s="70"/>
      <c r="B17" s="83"/>
      <c r="C17" s="83"/>
      <c r="D17" s="83"/>
      <c r="E17" s="83"/>
      <c r="F17" s="81"/>
    </row>
    <row r="18" spans="1:8" ht="13.5" thickBot="1">
      <c r="A18" s="80" t="s">
        <v>90</v>
      </c>
      <c r="B18" s="84">
        <v>100000</v>
      </c>
      <c r="C18" s="82"/>
      <c r="D18" s="84">
        <f>SUM(D13:D17)</f>
        <v>-1219716.53</v>
      </c>
      <c r="E18" s="82"/>
      <c r="F18" s="84">
        <f>SUM(F11:F17)</f>
        <v>-2434533.443</v>
      </c>
      <c r="H18" s="85"/>
    </row>
    <row r="19" spans="1:6" ht="13.5" thickTop="1">
      <c r="A19" s="70"/>
      <c r="B19" s="70"/>
      <c r="C19" s="70"/>
      <c r="D19" s="7"/>
      <c r="E19" s="7"/>
      <c r="F19" s="7"/>
    </row>
    <row r="20" spans="4:6" ht="12.75">
      <c r="D20" s="60"/>
      <c r="F20" s="64"/>
    </row>
    <row r="21" ht="12.75">
      <c r="D21" s="60"/>
    </row>
    <row r="23" spans="1:4" ht="12.75">
      <c r="A23" s="50" t="s">
        <v>63</v>
      </c>
      <c r="D23" s="10" t="s">
        <v>64</v>
      </c>
    </row>
    <row r="24" spans="1:4" ht="12.75">
      <c r="A24" s="50" t="s">
        <v>65</v>
      </c>
      <c r="D24" s="54" t="s">
        <v>66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F49"/>
  <sheetViews>
    <sheetView tabSelected="1" zoomScalePageLayoutView="0" workbookViewId="0" topLeftCell="A37">
      <selection activeCell="E58" sqref="E58"/>
    </sheetView>
  </sheetViews>
  <sheetFormatPr defaultColWidth="9.140625" defaultRowHeight="12.75"/>
  <cols>
    <col min="1" max="1" width="9.140625" style="12" customWidth="1"/>
    <col min="2" max="2" width="48.421875" style="12" customWidth="1"/>
    <col min="3" max="3" width="17.8515625" style="12" customWidth="1"/>
    <col min="4" max="4" width="2.140625" style="13" customWidth="1"/>
    <col min="5" max="5" width="14.140625" style="13" customWidth="1"/>
    <col min="6" max="16384" width="9.140625" style="12" customWidth="1"/>
  </cols>
  <sheetData>
    <row r="1" ht="15.75">
      <c r="A1" s="1" t="s">
        <v>0</v>
      </c>
    </row>
    <row r="2" ht="15">
      <c r="A2" s="86" t="s">
        <v>93</v>
      </c>
    </row>
    <row r="3" spans="1:5" s="7" customFormat="1" ht="12.75">
      <c r="A3" s="87" t="s">
        <v>240</v>
      </c>
      <c r="D3" s="89"/>
      <c r="E3" s="89"/>
    </row>
    <row r="4" spans="1:5" s="7" customFormat="1" ht="16.5">
      <c r="A4" s="90" t="s">
        <v>2</v>
      </c>
      <c r="D4" s="89"/>
      <c r="E4" s="89"/>
    </row>
    <row r="5" spans="3:5" s="7" customFormat="1" ht="12.75">
      <c r="C5" s="70"/>
      <c r="D5" s="89"/>
      <c r="E5" s="89"/>
    </row>
    <row r="6" spans="2:5" s="7" customFormat="1" ht="13.5" thickBot="1">
      <c r="B6" s="70"/>
      <c r="C6" s="92" t="s">
        <v>94</v>
      </c>
      <c r="D6" s="89"/>
      <c r="E6" s="92" t="s">
        <v>95</v>
      </c>
    </row>
    <row r="7" spans="1:5" s="7" customFormat="1" ht="13.5" thickTop="1">
      <c r="A7" s="6" t="s">
        <v>96</v>
      </c>
      <c r="C7" s="70"/>
      <c r="D7" s="89"/>
      <c r="E7" s="70"/>
    </row>
    <row r="8" spans="2:5" s="7" customFormat="1" ht="12.75">
      <c r="B8" s="7" t="s">
        <v>97</v>
      </c>
      <c r="C8" s="93">
        <v>-1219716.53</v>
      </c>
      <c r="D8" s="89"/>
      <c r="E8" s="93">
        <v>-1050588.793</v>
      </c>
    </row>
    <row r="9" spans="2:5" s="7" customFormat="1" ht="12.75">
      <c r="B9" s="7" t="s">
        <v>98</v>
      </c>
      <c r="C9" s="70"/>
      <c r="D9" s="89"/>
      <c r="E9" s="70"/>
    </row>
    <row r="10" spans="2:5" s="7" customFormat="1" ht="12.75">
      <c r="B10" s="7" t="s">
        <v>99</v>
      </c>
      <c r="C10" s="70"/>
      <c r="D10" s="89"/>
      <c r="E10" s="70"/>
    </row>
    <row r="11" spans="2:5" s="7" customFormat="1" ht="12.75">
      <c r="B11" s="7" t="s">
        <v>100</v>
      </c>
      <c r="C11" s="70"/>
      <c r="D11" s="89"/>
      <c r="E11" s="70"/>
    </row>
    <row r="12" spans="2:5" s="7" customFormat="1" ht="12.75">
      <c r="B12" s="7" t="s">
        <v>101</v>
      </c>
      <c r="C12" s="70"/>
      <c r="D12" s="88"/>
      <c r="E12" s="70"/>
    </row>
    <row r="13" spans="2:6" s="7" customFormat="1" ht="12.75">
      <c r="B13" s="7" t="s">
        <v>102</v>
      </c>
      <c r="C13" s="70"/>
      <c r="D13" s="89"/>
      <c r="E13" s="70"/>
      <c r="F13" s="71"/>
    </row>
    <row r="14" spans="2:5" s="7" customFormat="1" ht="12.75">
      <c r="B14" s="70"/>
      <c r="C14" s="70"/>
      <c r="D14" s="89"/>
      <c r="E14" s="70"/>
    </row>
    <row r="15" spans="2:5" s="7" customFormat="1" ht="25.5">
      <c r="B15" s="63" t="s">
        <v>103</v>
      </c>
      <c r="C15" s="60">
        <v>-404200</v>
      </c>
      <c r="D15" s="89"/>
      <c r="E15" s="60">
        <v>-3282104</v>
      </c>
    </row>
    <row r="16" spans="3:5" s="7" customFormat="1" ht="12.75">
      <c r="C16" s="60"/>
      <c r="D16" s="89"/>
      <c r="E16" s="60"/>
    </row>
    <row r="17" spans="2:5" s="7" customFormat="1" ht="12.75">
      <c r="B17" s="7" t="s">
        <v>104</v>
      </c>
      <c r="C17" s="94"/>
      <c r="D17" s="89"/>
      <c r="E17" s="94"/>
    </row>
    <row r="18" spans="2:5" s="7" customFormat="1" ht="12.75">
      <c r="B18" s="7" t="s">
        <v>105</v>
      </c>
      <c r="C18" s="95">
        <v>1925035</v>
      </c>
      <c r="D18" s="89"/>
      <c r="E18" s="95">
        <v>7028165</v>
      </c>
    </row>
    <row r="19" spans="2:5" s="7" customFormat="1" ht="12.75">
      <c r="B19" s="87" t="s">
        <v>106</v>
      </c>
      <c r="C19" s="96">
        <v>301118.47</v>
      </c>
      <c r="D19" s="89"/>
      <c r="E19" s="96">
        <v>2695472.2070000004</v>
      </c>
    </row>
    <row r="20" spans="2:5" s="7" customFormat="1" ht="12.75">
      <c r="B20" s="7" t="s">
        <v>107</v>
      </c>
      <c r="C20" s="60"/>
      <c r="D20" s="89"/>
      <c r="E20" s="60"/>
    </row>
    <row r="21" spans="2:5" s="7" customFormat="1" ht="12.75">
      <c r="B21" s="7" t="s">
        <v>108</v>
      </c>
      <c r="C21" s="60"/>
      <c r="D21" s="89"/>
      <c r="E21" s="60"/>
    </row>
    <row r="22" spans="3:5" s="7" customFormat="1" ht="12.75">
      <c r="C22" s="91"/>
      <c r="D22" s="89"/>
      <c r="E22" s="91"/>
    </row>
    <row r="23" spans="1:5" s="7" customFormat="1" ht="12.75">
      <c r="A23" s="97" t="s">
        <v>109</v>
      </c>
      <c r="C23" s="98">
        <v>301118.47</v>
      </c>
      <c r="D23" s="89"/>
      <c r="E23" s="98">
        <v>2695472.2070000004</v>
      </c>
    </row>
    <row r="24" spans="1:5" s="7" customFormat="1" ht="12.75">
      <c r="A24" s="97"/>
      <c r="C24" s="88"/>
      <c r="D24" s="89"/>
      <c r="E24" s="88"/>
    </row>
    <row r="25" spans="2:5" s="7" customFormat="1" ht="12.75">
      <c r="B25" s="7" t="s">
        <v>110</v>
      </c>
      <c r="C25" s="60"/>
      <c r="D25" s="89"/>
      <c r="E25" s="60"/>
    </row>
    <row r="26" spans="2:5" s="7" customFormat="1" ht="12.75">
      <c r="B26" s="7" t="s">
        <v>111</v>
      </c>
      <c r="C26" s="60">
        <v>-0.3700000001117587</v>
      </c>
      <c r="D26" s="89"/>
      <c r="E26" s="60">
        <v>-2378080</v>
      </c>
    </row>
    <row r="27" spans="2:5" s="7" customFormat="1" ht="12.75">
      <c r="B27" s="7" t="s">
        <v>112</v>
      </c>
      <c r="C27" s="60"/>
      <c r="D27" s="89"/>
      <c r="E27" s="60"/>
    </row>
    <row r="28" spans="2:5" s="7" customFormat="1" ht="12.75">
      <c r="B28" s="7" t="s">
        <v>113</v>
      </c>
      <c r="C28" s="60"/>
      <c r="D28" s="89"/>
      <c r="E28" s="60"/>
    </row>
    <row r="29" spans="2:5" s="7" customFormat="1" ht="12.75">
      <c r="B29" s="7" t="s">
        <v>114</v>
      </c>
      <c r="C29" s="60"/>
      <c r="D29" s="89"/>
      <c r="E29" s="60"/>
    </row>
    <row r="30" spans="2:5" s="7" customFormat="1" ht="12.75">
      <c r="B30" s="70"/>
      <c r="C30" s="91"/>
      <c r="D30" s="89"/>
      <c r="E30" s="91"/>
    </row>
    <row r="31" spans="2:5" s="7" customFormat="1" ht="12.75">
      <c r="B31" s="8" t="s">
        <v>115</v>
      </c>
      <c r="C31" s="98">
        <v>-0.3700000001117587</v>
      </c>
      <c r="D31" s="89"/>
      <c r="E31" s="98">
        <v>-2378080</v>
      </c>
    </row>
    <row r="32" spans="2:5" s="7" customFormat="1" ht="12.75">
      <c r="B32" s="70"/>
      <c r="C32" s="91"/>
      <c r="D32" s="89"/>
      <c r="E32" s="91"/>
    </row>
    <row r="33" spans="2:5" s="7" customFormat="1" ht="12.75">
      <c r="B33" s="7" t="s">
        <v>116</v>
      </c>
      <c r="C33" s="88"/>
      <c r="D33" s="89"/>
      <c r="E33" s="88"/>
    </row>
    <row r="34" spans="2:5" s="7" customFormat="1" ht="12.75">
      <c r="B34" s="7" t="s">
        <v>117</v>
      </c>
      <c r="C34" s="88"/>
      <c r="D34" s="89"/>
      <c r="E34" s="88"/>
    </row>
    <row r="35" spans="2:5" s="7" customFormat="1" ht="12.75">
      <c r="B35" s="7" t="s">
        <v>118</v>
      </c>
      <c r="C35" s="71"/>
      <c r="D35" s="94"/>
      <c r="E35" s="71"/>
    </row>
    <row r="36" spans="2:5" s="7" customFormat="1" ht="12.75">
      <c r="B36" s="7" t="s">
        <v>119</v>
      </c>
      <c r="C36" s="60"/>
      <c r="D36" s="89"/>
      <c r="E36" s="60"/>
    </row>
    <row r="37" spans="2:5" s="7" customFormat="1" ht="12.75">
      <c r="B37" s="7" t="s">
        <v>87</v>
      </c>
      <c r="C37" s="60"/>
      <c r="D37" s="89"/>
      <c r="E37" s="60"/>
    </row>
    <row r="38" spans="2:5" s="7" customFormat="1" ht="12.75">
      <c r="B38" s="70"/>
      <c r="C38" s="91"/>
      <c r="D38" s="89"/>
      <c r="E38" s="91"/>
    </row>
    <row r="39" spans="2:5" s="7" customFormat="1" ht="12.75">
      <c r="B39" s="8" t="s">
        <v>120</v>
      </c>
      <c r="C39" s="98"/>
      <c r="D39" s="89"/>
      <c r="E39" s="98"/>
    </row>
    <row r="40" spans="2:5" s="7" customFormat="1" ht="12.75">
      <c r="B40" s="70"/>
      <c r="C40" s="91"/>
      <c r="D40" s="89"/>
      <c r="E40" s="91"/>
    </row>
    <row r="41" spans="2:5" s="7" customFormat="1" ht="12.75">
      <c r="B41" s="97" t="s">
        <v>121</v>
      </c>
      <c r="C41" s="99">
        <v>301118.09999999986</v>
      </c>
      <c r="D41" s="89"/>
      <c r="E41" s="99">
        <v>317392.2070000004</v>
      </c>
    </row>
    <row r="42" spans="2:4" s="7" customFormat="1" ht="12.75">
      <c r="B42" s="97"/>
      <c r="D42" s="89"/>
    </row>
    <row r="43" spans="2:5" s="7" customFormat="1" ht="12.75">
      <c r="B43" s="97" t="s">
        <v>122</v>
      </c>
      <c r="C43" s="100">
        <v>461634.0851013836</v>
      </c>
      <c r="D43" s="89"/>
      <c r="E43" s="100">
        <v>144241.8788</v>
      </c>
    </row>
    <row r="44" spans="2:5" s="7" customFormat="1" ht="12.75">
      <c r="B44" s="97" t="s">
        <v>123</v>
      </c>
      <c r="C44" s="72">
        <v>762754.0973475061</v>
      </c>
      <c r="D44" s="88"/>
      <c r="E44" s="72">
        <v>461634.0851013836</v>
      </c>
    </row>
    <row r="45" spans="3:5" s="7" customFormat="1" ht="12.75">
      <c r="C45" s="72"/>
      <c r="D45" s="89"/>
      <c r="E45" s="89"/>
    </row>
    <row r="46" spans="3:5" s="7" customFormat="1" ht="12.75">
      <c r="C46" s="72"/>
      <c r="D46" s="194"/>
      <c r="E46" s="89"/>
    </row>
    <row r="47" spans="4:5" s="7" customFormat="1" ht="12.75">
      <c r="D47" s="89"/>
      <c r="E47" s="89"/>
    </row>
    <row r="48" spans="2:3" ht="12.75">
      <c r="B48" s="50" t="s">
        <v>63</v>
      </c>
      <c r="C48" s="10" t="s">
        <v>64</v>
      </c>
    </row>
    <row r="49" spans="2:3" ht="12.75">
      <c r="B49" s="50" t="s">
        <v>65</v>
      </c>
      <c r="C49" s="54" t="s">
        <v>66</v>
      </c>
    </row>
  </sheetData>
  <sheetProtection/>
  <printOptions/>
  <pageMargins left="0.7" right="0.7" top="0.75" bottom="0.75" header="0.3" footer="0.3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A1" sqref="A1:IV65536"/>
    </sheetView>
  </sheetViews>
  <sheetFormatPr defaultColWidth="9.140625" defaultRowHeight="12.75"/>
  <cols>
    <col min="2" max="2" width="24.28125" style="0" customWidth="1"/>
    <col min="4" max="4" width="13.28125" style="0" customWidth="1"/>
    <col min="5" max="5" width="9.7109375" style="0" bestFit="1" customWidth="1"/>
    <col min="6" max="6" width="15.421875" style="0" customWidth="1"/>
    <col min="7" max="7" width="10.140625" style="0" bestFit="1" customWidth="1"/>
    <col min="9" max="9" width="9.8515625" style="0" bestFit="1" customWidth="1"/>
  </cols>
  <sheetData>
    <row r="1" ht="15">
      <c r="B1" s="101" t="s">
        <v>124</v>
      </c>
    </row>
    <row r="2" ht="12.75">
      <c r="B2" s="102" t="s">
        <v>125</v>
      </c>
    </row>
    <row r="3" ht="12.75">
      <c r="B3" s="102"/>
    </row>
    <row r="4" spans="2:7" ht="15.75">
      <c r="B4" s="195" t="s">
        <v>126</v>
      </c>
      <c r="C4" s="195"/>
      <c r="D4" s="195"/>
      <c r="E4" s="195"/>
      <c r="F4" s="195"/>
      <c r="G4" s="195"/>
    </row>
    <row r="5" ht="13.5" thickBot="1"/>
    <row r="6" spans="1:7" ht="12.75">
      <c r="A6" s="196" t="s">
        <v>127</v>
      </c>
      <c r="B6" s="198" t="s">
        <v>128</v>
      </c>
      <c r="C6" s="200" t="s">
        <v>129</v>
      </c>
      <c r="D6" s="103" t="s">
        <v>130</v>
      </c>
      <c r="E6" s="200" t="s">
        <v>131</v>
      </c>
      <c r="F6" s="200" t="s">
        <v>132</v>
      </c>
      <c r="G6" s="104" t="s">
        <v>130</v>
      </c>
    </row>
    <row r="7" spans="1:9" ht="13.5" thickBot="1">
      <c r="A7" s="197"/>
      <c r="B7" s="199"/>
      <c r="C7" s="201"/>
      <c r="D7" s="105">
        <v>40909</v>
      </c>
      <c r="E7" s="201"/>
      <c r="F7" s="201"/>
      <c r="G7" s="106">
        <v>41274</v>
      </c>
      <c r="H7" s="107"/>
      <c r="I7" s="107"/>
    </row>
    <row r="8" spans="1:9" ht="12.75">
      <c r="A8" s="108">
        <v>1</v>
      </c>
      <c r="B8" s="109" t="s">
        <v>133</v>
      </c>
      <c r="C8" s="110"/>
      <c r="D8" s="111">
        <v>0</v>
      </c>
      <c r="E8" s="111"/>
      <c r="F8" s="111"/>
      <c r="G8" s="112">
        <f>D8+E8-F8</f>
        <v>0</v>
      </c>
      <c r="H8" s="107"/>
      <c r="I8" s="107"/>
    </row>
    <row r="9" spans="1:9" ht="12.75">
      <c r="A9" s="113">
        <v>2</v>
      </c>
      <c r="B9" s="114" t="s">
        <v>134</v>
      </c>
      <c r="C9" s="115"/>
      <c r="D9" s="116">
        <v>0</v>
      </c>
      <c r="E9" s="116"/>
      <c r="F9" s="116"/>
      <c r="G9" s="117">
        <f aca="true" t="shared" si="0" ref="G9:G14">D9+E9-F9</f>
        <v>0</v>
      </c>
      <c r="H9" s="118"/>
      <c r="I9" s="119"/>
    </row>
    <row r="10" spans="1:9" ht="12.75">
      <c r="A10" s="113">
        <v>3</v>
      </c>
      <c r="B10" s="120" t="s">
        <v>135</v>
      </c>
      <c r="C10" s="115"/>
      <c r="D10" s="116">
        <v>0</v>
      </c>
      <c r="E10" s="116"/>
      <c r="F10" s="116"/>
      <c r="G10" s="117">
        <f t="shared" si="0"/>
        <v>0</v>
      </c>
      <c r="H10" s="118"/>
      <c r="I10" s="119"/>
    </row>
    <row r="11" spans="1:9" ht="12.75">
      <c r="A11" s="113">
        <v>4</v>
      </c>
      <c r="B11" s="120" t="s">
        <v>136</v>
      </c>
      <c r="C11" s="115"/>
      <c r="D11" s="121">
        <v>2378080</v>
      </c>
      <c r="E11" s="116"/>
      <c r="F11" s="121"/>
      <c r="G11" s="117">
        <f t="shared" si="0"/>
        <v>2378080</v>
      </c>
      <c r="H11" s="118"/>
      <c r="I11" s="119"/>
    </row>
    <row r="12" spans="1:9" ht="12.75">
      <c r="A12" s="113">
        <v>5</v>
      </c>
      <c r="B12" s="120" t="s">
        <v>137</v>
      </c>
      <c r="C12" s="115"/>
      <c r="D12" s="116">
        <v>0</v>
      </c>
      <c r="E12" s="122"/>
      <c r="F12" s="116"/>
      <c r="G12" s="117">
        <f t="shared" si="0"/>
        <v>0</v>
      </c>
      <c r="H12" s="118"/>
      <c r="I12" s="119"/>
    </row>
    <row r="13" spans="1:9" ht="12.75">
      <c r="A13" s="113">
        <v>6</v>
      </c>
      <c r="B13" s="120" t="s">
        <v>138</v>
      </c>
      <c r="C13" s="115"/>
      <c r="D13" s="116">
        <v>0</v>
      </c>
      <c r="E13" s="116"/>
      <c r="F13" s="116"/>
      <c r="G13" s="117">
        <f t="shared" si="0"/>
        <v>0</v>
      </c>
      <c r="H13" s="118"/>
      <c r="I13" s="119"/>
    </row>
    <row r="14" spans="1:9" ht="13.5" thickBot="1">
      <c r="A14" s="123">
        <v>7</v>
      </c>
      <c r="B14" s="124" t="s">
        <v>139</v>
      </c>
      <c r="C14" s="125"/>
      <c r="D14" s="126">
        <v>0</v>
      </c>
      <c r="E14" s="126"/>
      <c r="F14" s="126"/>
      <c r="G14" s="127">
        <f t="shared" si="0"/>
        <v>0</v>
      </c>
      <c r="H14" s="107"/>
      <c r="I14" s="107"/>
    </row>
    <row r="15" spans="1:9" ht="13.5" thickBot="1">
      <c r="A15" s="128"/>
      <c r="B15" s="129" t="s">
        <v>140</v>
      </c>
      <c r="C15" s="130"/>
      <c r="D15" s="131">
        <f>SUM(D8:D14)</f>
        <v>2378080</v>
      </c>
      <c r="E15" s="131">
        <f>SUM(E8:E14)</f>
        <v>0</v>
      </c>
      <c r="F15" s="131">
        <f>SUM(F8:F14)</f>
        <v>0</v>
      </c>
      <c r="G15" s="131">
        <f>SUM(G8:G14)</f>
        <v>2378080</v>
      </c>
      <c r="I15" s="132"/>
    </row>
    <row r="18" spans="2:9" ht="15.75">
      <c r="B18" s="195" t="s">
        <v>141</v>
      </c>
      <c r="C18" s="195"/>
      <c r="D18" s="195"/>
      <c r="E18" s="195"/>
      <c r="F18" s="195"/>
      <c r="G18" s="195"/>
      <c r="I18" s="132"/>
    </row>
    <row r="19" ht="13.5" thickBot="1"/>
    <row r="20" spans="1:7" ht="12.75">
      <c r="A20" s="196" t="s">
        <v>127</v>
      </c>
      <c r="B20" s="198" t="s">
        <v>128</v>
      </c>
      <c r="C20" s="200" t="s">
        <v>129</v>
      </c>
      <c r="D20" s="103" t="s">
        <v>130</v>
      </c>
      <c r="E20" s="200" t="s">
        <v>131</v>
      </c>
      <c r="F20" s="200" t="s">
        <v>132</v>
      </c>
      <c r="G20" s="104" t="s">
        <v>130</v>
      </c>
    </row>
    <row r="21" spans="1:7" ht="13.5" thickBot="1">
      <c r="A21" s="202"/>
      <c r="B21" s="203"/>
      <c r="C21" s="204"/>
      <c r="D21" s="133">
        <v>40909</v>
      </c>
      <c r="E21" s="204"/>
      <c r="F21" s="204"/>
      <c r="G21" s="134">
        <v>41274</v>
      </c>
    </row>
    <row r="22" spans="1:7" ht="12.75">
      <c r="A22" s="135">
        <v>1</v>
      </c>
      <c r="B22" s="114" t="s">
        <v>133</v>
      </c>
      <c r="C22" s="136"/>
      <c r="D22" s="137">
        <v>0</v>
      </c>
      <c r="E22" s="137">
        <v>0</v>
      </c>
      <c r="F22" s="137"/>
      <c r="G22" s="138">
        <f>D22+E22</f>
        <v>0</v>
      </c>
    </row>
    <row r="23" spans="1:7" ht="12.75">
      <c r="A23" s="113">
        <v>2</v>
      </c>
      <c r="B23" s="139" t="s">
        <v>134</v>
      </c>
      <c r="C23" s="115"/>
      <c r="D23" s="116"/>
      <c r="E23" s="116"/>
      <c r="F23" s="116"/>
      <c r="G23" s="117">
        <f aca="true" t="shared" si="1" ref="G23:G28">D23+E23</f>
        <v>0</v>
      </c>
    </row>
    <row r="24" spans="1:7" ht="12.75">
      <c r="A24" s="113">
        <v>3</v>
      </c>
      <c r="B24" s="120" t="s">
        <v>142</v>
      </c>
      <c r="C24" s="115"/>
      <c r="D24" s="140"/>
      <c r="E24" s="141"/>
      <c r="F24" s="116"/>
      <c r="G24" s="117">
        <f t="shared" si="1"/>
        <v>0</v>
      </c>
    </row>
    <row r="25" spans="1:7" ht="12.75">
      <c r="A25" s="113">
        <v>4</v>
      </c>
      <c r="B25" s="120" t="s">
        <v>136</v>
      </c>
      <c r="C25" s="115"/>
      <c r="D25" s="116"/>
      <c r="E25" s="116"/>
      <c r="F25" s="116"/>
      <c r="G25" s="117">
        <f t="shared" si="1"/>
        <v>0</v>
      </c>
    </row>
    <row r="26" spans="1:7" ht="12.75">
      <c r="A26" s="113">
        <v>5</v>
      </c>
      <c r="B26" s="120" t="s">
        <v>137</v>
      </c>
      <c r="C26" s="115"/>
      <c r="D26" s="116"/>
      <c r="E26" s="141"/>
      <c r="F26" s="116"/>
      <c r="G26" s="117">
        <f t="shared" si="1"/>
        <v>0</v>
      </c>
    </row>
    <row r="27" spans="1:7" ht="12.75">
      <c r="A27" s="113">
        <v>6</v>
      </c>
      <c r="B27" s="120" t="s">
        <v>138</v>
      </c>
      <c r="C27" s="115"/>
      <c r="D27" s="116"/>
      <c r="E27" s="116"/>
      <c r="F27" s="116"/>
      <c r="G27" s="117">
        <f t="shared" si="1"/>
        <v>0</v>
      </c>
    </row>
    <row r="28" spans="1:7" ht="13.5" thickBot="1">
      <c r="A28" s="113">
        <v>7</v>
      </c>
      <c r="B28" s="142" t="s">
        <v>139</v>
      </c>
      <c r="C28" s="115"/>
      <c r="D28" s="116"/>
      <c r="E28" s="116"/>
      <c r="F28" s="116"/>
      <c r="G28" s="117">
        <f t="shared" si="1"/>
        <v>0</v>
      </c>
    </row>
    <row r="29" spans="1:10" ht="13.5" thickBot="1">
      <c r="A29" s="128"/>
      <c r="B29" s="129" t="s">
        <v>140</v>
      </c>
      <c r="C29" s="130"/>
      <c r="D29" s="143">
        <f>SUM(D22:D28)</f>
        <v>0</v>
      </c>
      <c r="E29" s="143">
        <f>SUM(E22:E28)</f>
        <v>0</v>
      </c>
      <c r="F29" s="143">
        <f>SUM(F22:F28)</f>
        <v>0</v>
      </c>
      <c r="G29" s="131">
        <f>D29+E29-F29</f>
        <v>0</v>
      </c>
      <c r="H29" s="144"/>
      <c r="I29" s="132"/>
      <c r="J29" s="132"/>
    </row>
    <row r="30" ht="12.75">
      <c r="G30" s="144"/>
    </row>
    <row r="32" spans="2:7" ht="15.75">
      <c r="B32" s="195" t="s">
        <v>143</v>
      </c>
      <c r="C32" s="195"/>
      <c r="D32" s="195"/>
      <c r="E32" s="195"/>
      <c r="F32" s="195"/>
      <c r="G32" s="195"/>
    </row>
    <row r="33" ht="13.5" thickBot="1"/>
    <row r="34" spans="1:7" ht="12.75">
      <c r="A34" s="196" t="s">
        <v>127</v>
      </c>
      <c r="B34" s="198" t="s">
        <v>128</v>
      </c>
      <c r="C34" s="200" t="s">
        <v>129</v>
      </c>
      <c r="D34" s="103" t="s">
        <v>130</v>
      </c>
      <c r="E34" s="200" t="s">
        <v>131</v>
      </c>
      <c r="F34" s="200" t="s">
        <v>132</v>
      </c>
      <c r="G34" s="104" t="s">
        <v>130</v>
      </c>
    </row>
    <row r="35" spans="1:7" ht="13.5" thickBot="1">
      <c r="A35" s="197"/>
      <c r="B35" s="199"/>
      <c r="C35" s="201"/>
      <c r="D35" s="105">
        <v>40909</v>
      </c>
      <c r="E35" s="201"/>
      <c r="F35" s="201"/>
      <c r="G35" s="106">
        <v>41274</v>
      </c>
    </row>
    <row r="36" spans="1:7" ht="12.75">
      <c r="A36" s="108">
        <v>1</v>
      </c>
      <c r="B36" s="109" t="s">
        <v>133</v>
      </c>
      <c r="C36" s="110"/>
      <c r="D36" s="111"/>
      <c r="E36" s="111"/>
      <c r="F36" s="111"/>
      <c r="G36" s="112">
        <f>G8-G22</f>
        <v>0</v>
      </c>
    </row>
    <row r="37" spans="1:14" ht="12.75">
      <c r="A37" s="113">
        <v>2</v>
      </c>
      <c r="B37" s="120" t="s">
        <v>134</v>
      </c>
      <c r="C37" s="115"/>
      <c r="D37" s="116">
        <f>D9-D23</f>
        <v>0</v>
      </c>
      <c r="E37" s="116"/>
      <c r="F37" s="116"/>
      <c r="G37" s="116">
        <f>G9-G23</f>
        <v>0</v>
      </c>
      <c r="M37" s="107"/>
      <c r="N37" s="107"/>
    </row>
    <row r="38" spans="1:14" ht="12.75">
      <c r="A38" s="113">
        <v>3</v>
      </c>
      <c r="B38" s="120" t="s">
        <v>142</v>
      </c>
      <c r="C38" s="115"/>
      <c r="D38" s="116">
        <f>D10-D24</f>
        <v>0</v>
      </c>
      <c r="E38" s="141"/>
      <c r="F38" s="116"/>
      <c r="G38" s="116">
        <f>G10-G24</f>
        <v>0</v>
      </c>
      <c r="M38" s="107"/>
      <c r="N38" s="107"/>
    </row>
    <row r="39" spans="1:14" ht="12.75">
      <c r="A39" s="113">
        <v>4</v>
      </c>
      <c r="B39" s="120" t="s">
        <v>136</v>
      </c>
      <c r="C39" s="115"/>
      <c r="D39" s="116">
        <f>D11-D25</f>
        <v>2378080</v>
      </c>
      <c r="E39" s="116"/>
      <c r="F39" s="116"/>
      <c r="G39" s="116">
        <f>G11-G25</f>
        <v>2378080</v>
      </c>
      <c r="M39" s="107"/>
      <c r="N39" s="107"/>
    </row>
    <row r="40" spans="1:14" ht="12.75">
      <c r="A40" s="113">
        <v>5</v>
      </c>
      <c r="B40" s="120" t="s">
        <v>137</v>
      </c>
      <c r="C40" s="115"/>
      <c r="D40" s="116">
        <f>D12-D26</f>
        <v>0</v>
      </c>
      <c r="E40" s="116"/>
      <c r="F40" s="116"/>
      <c r="G40" s="116">
        <f>G12-G26</f>
        <v>0</v>
      </c>
      <c r="M40" s="107"/>
      <c r="N40" s="107"/>
    </row>
    <row r="41" spans="1:14" ht="12.75">
      <c r="A41" s="113">
        <v>6</v>
      </c>
      <c r="B41" s="120" t="s">
        <v>138</v>
      </c>
      <c r="C41" s="115"/>
      <c r="D41" s="116">
        <f>D13-D27</f>
        <v>0</v>
      </c>
      <c r="E41" s="116"/>
      <c r="F41" s="116"/>
      <c r="G41" s="116">
        <f>G13-G27</f>
        <v>0</v>
      </c>
      <c r="M41" s="107"/>
      <c r="N41" s="107"/>
    </row>
    <row r="42" spans="1:14" ht="13.5" thickBot="1">
      <c r="A42" s="123">
        <v>7</v>
      </c>
      <c r="B42" s="124" t="s">
        <v>139</v>
      </c>
      <c r="C42" s="125"/>
      <c r="D42" s="116">
        <f>D14-D28</f>
        <v>0</v>
      </c>
      <c r="E42" s="126"/>
      <c r="F42" s="126"/>
      <c r="G42" s="116">
        <f>G14-G28</f>
        <v>0</v>
      </c>
      <c r="M42" s="107"/>
      <c r="N42" s="107"/>
    </row>
    <row r="43" spans="1:14" ht="13.5" thickBot="1">
      <c r="A43" s="145"/>
      <c r="B43" s="146" t="s">
        <v>140</v>
      </c>
      <c r="C43" s="147"/>
      <c r="D43" s="148">
        <f>SUM(D36:D42)</f>
        <v>2378080</v>
      </c>
      <c r="E43" s="148">
        <f>SUM(E36:E42)</f>
        <v>0</v>
      </c>
      <c r="F43" s="148">
        <f>SUM(F36:F42)</f>
        <v>0</v>
      </c>
      <c r="G43" s="149">
        <f>SUM(G36:G42)</f>
        <v>2378080</v>
      </c>
      <c r="I43" s="144"/>
      <c r="J43" s="132"/>
      <c r="M43" s="150"/>
      <c r="N43" s="107"/>
    </row>
    <row r="44" spans="6:10" s="107" customFormat="1" ht="12.75">
      <c r="F44" s="119"/>
      <c r="G44" s="151"/>
      <c r="J44" s="132"/>
    </row>
    <row r="45" spans="4:14" ht="12.75">
      <c r="D45" s="132"/>
      <c r="I45" s="144"/>
      <c r="M45" s="107"/>
      <c r="N45" s="107"/>
    </row>
    <row r="46" spans="4:14" ht="12.75">
      <c r="D46" s="132"/>
      <c r="G46" s="152"/>
      <c r="I46" s="132"/>
      <c r="J46" s="132"/>
      <c r="M46" s="107"/>
      <c r="N46" s="107"/>
    </row>
    <row r="47" spans="5:14" ht="15.75">
      <c r="E47" s="205" t="s">
        <v>144</v>
      </c>
      <c r="F47" s="205"/>
      <c r="G47" s="205"/>
      <c r="M47" s="107"/>
      <c r="N47" s="107"/>
    </row>
    <row r="48" spans="5:7" ht="15.75">
      <c r="E48" s="206"/>
      <c r="F48" s="206"/>
      <c r="G48" s="206"/>
    </row>
    <row r="49" spans="5:7" ht="15.75">
      <c r="E49" s="153"/>
      <c r="F49" s="154" t="s">
        <v>145</v>
      </c>
      <c r="G49" s="153"/>
    </row>
  </sheetData>
  <sheetProtection/>
  <mergeCells count="20">
    <mergeCell ref="E47:G47"/>
    <mergeCell ref="E48:G48"/>
    <mergeCell ref="B32:G32"/>
    <mergeCell ref="A34:A35"/>
    <mergeCell ref="B34:B35"/>
    <mergeCell ref="C34:C35"/>
    <mergeCell ref="E34:E35"/>
    <mergeCell ref="F34:F35"/>
    <mergeCell ref="B18:G18"/>
    <mergeCell ref="A20:A21"/>
    <mergeCell ref="B20:B21"/>
    <mergeCell ref="C20:C21"/>
    <mergeCell ref="E20:E21"/>
    <mergeCell ref="F20:F21"/>
    <mergeCell ref="B4:G4"/>
    <mergeCell ref="A6:A7"/>
    <mergeCell ref="B6:B7"/>
    <mergeCell ref="C6:C7"/>
    <mergeCell ref="E6:E7"/>
    <mergeCell ref="F6:F7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F25"/>
  <sheetViews>
    <sheetView zoomScalePageLayoutView="0" workbookViewId="0" topLeftCell="A1">
      <selection activeCell="F23" sqref="F23"/>
    </sheetView>
  </sheetViews>
  <sheetFormatPr defaultColWidth="8.8515625" defaultRowHeight="12.75"/>
  <cols>
    <col min="1" max="1" width="8.8515625" style="158" customWidth="1"/>
    <col min="2" max="2" width="71.421875" style="158" customWidth="1"/>
    <col min="3" max="3" width="15.00390625" style="158" customWidth="1"/>
    <col min="4" max="4" width="12.28125" style="158" customWidth="1"/>
    <col min="5" max="5" width="12.140625" style="168" customWidth="1"/>
    <col min="6" max="6" width="10.421875" style="168" customWidth="1"/>
    <col min="7" max="16384" width="8.8515625" style="158" customWidth="1"/>
  </cols>
  <sheetData>
    <row r="1" spans="1:6" ht="15">
      <c r="A1" s="155" t="s">
        <v>146</v>
      </c>
      <c r="B1" s="156"/>
      <c r="C1" s="156"/>
      <c r="D1" s="156"/>
      <c r="E1" s="157"/>
      <c r="F1" s="157"/>
    </row>
    <row r="2" spans="1:6" ht="15">
      <c r="A2" s="155" t="s">
        <v>147</v>
      </c>
      <c r="B2" s="156"/>
      <c r="C2" s="156"/>
      <c r="D2" s="156"/>
      <c r="E2" s="157"/>
      <c r="F2" s="157"/>
    </row>
    <row r="3" spans="1:6" ht="15">
      <c r="A3" s="156"/>
      <c r="B3" s="156" t="s">
        <v>148</v>
      </c>
      <c r="C3" s="156"/>
      <c r="D3" s="156"/>
      <c r="E3" s="159" t="s">
        <v>149</v>
      </c>
      <c r="F3" s="157"/>
    </row>
    <row r="4" spans="1:6" ht="15">
      <c r="A4" s="207" t="s">
        <v>150</v>
      </c>
      <c r="B4" s="207"/>
      <c r="C4" s="207"/>
      <c r="D4" s="207"/>
      <c r="E4" s="207"/>
      <c r="F4" s="207"/>
    </row>
    <row r="5" spans="1:6" ht="15">
      <c r="A5" s="160"/>
      <c r="B5" s="161" t="s">
        <v>151</v>
      </c>
      <c r="C5" s="161" t="s">
        <v>152</v>
      </c>
      <c r="D5" s="161" t="s">
        <v>153</v>
      </c>
      <c r="E5" s="162" t="s">
        <v>5</v>
      </c>
      <c r="F5" s="162" t="s">
        <v>6</v>
      </c>
    </row>
    <row r="6" spans="1:6" ht="15">
      <c r="A6" s="163">
        <v>1</v>
      </c>
      <c r="B6" s="161" t="s">
        <v>154</v>
      </c>
      <c r="C6" s="164">
        <v>70</v>
      </c>
      <c r="D6" s="160">
        <v>11100</v>
      </c>
      <c r="E6" s="162">
        <v>0</v>
      </c>
      <c r="F6" s="165">
        <v>0</v>
      </c>
    </row>
    <row r="7" spans="1:6" ht="15">
      <c r="A7" s="166" t="s">
        <v>155</v>
      </c>
      <c r="B7" s="160" t="s">
        <v>156</v>
      </c>
      <c r="C7" s="164" t="s">
        <v>157</v>
      </c>
      <c r="D7" s="160">
        <v>11101</v>
      </c>
      <c r="E7" s="165">
        <v>0</v>
      </c>
      <c r="F7" s="165">
        <v>0</v>
      </c>
    </row>
    <row r="8" spans="1:6" ht="15">
      <c r="A8" s="166" t="s">
        <v>158</v>
      </c>
      <c r="B8" s="160" t="s">
        <v>159</v>
      </c>
      <c r="C8" s="164">
        <v>704</v>
      </c>
      <c r="D8" s="160">
        <v>11102</v>
      </c>
      <c r="E8" s="165">
        <v>0</v>
      </c>
      <c r="F8" s="165">
        <v>0</v>
      </c>
    </row>
    <row r="9" spans="1:6" ht="15">
      <c r="A9" s="166" t="s">
        <v>160</v>
      </c>
      <c r="B9" s="160" t="s">
        <v>161</v>
      </c>
      <c r="C9" s="164">
        <v>705</v>
      </c>
      <c r="D9" s="160">
        <v>11103</v>
      </c>
      <c r="E9" s="165">
        <v>0</v>
      </c>
      <c r="F9" s="165">
        <v>0</v>
      </c>
    </row>
    <row r="10" spans="1:6" ht="15">
      <c r="A10" s="163">
        <v>2</v>
      </c>
      <c r="B10" s="161" t="s">
        <v>162</v>
      </c>
      <c r="C10" s="164">
        <v>708</v>
      </c>
      <c r="D10" s="160">
        <v>11104</v>
      </c>
      <c r="E10" s="162">
        <v>0</v>
      </c>
      <c r="F10" s="162">
        <f>SUM(F6:F9)</f>
        <v>0</v>
      </c>
    </row>
    <row r="11" spans="1:6" ht="15">
      <c r="A11" s="166" t="s">
        <v>155</v>
      </c>
      <c r="B11" s="160" t="s">
        <v>163</v>
      </c>
      <c r="C11" s="164">
        <v>7081</v>
      </c>
      <c r="D11" s="160">
        <v>111041</v>
      </c>
      <c r="E11" s="165">
        <v>0</v>
      </c>
      <c r="F11" s="165">
        <v>0</v>
      </c>
    </row>
    <row r="12" spans="1:6" ht="15">
      <c r="A12" s="166" t="s">
        <v>158</v>
      </c>
      <c r="B12" s="160" t="s">
        <v>164</v>
      </c>
      <c r="C12" s="164">
        <v>7082</v>
      </c>
      <c r="D12" s="160">
        <v>111042</v>
      </c>
      <c r="E12" s="165">
        <v>0</v>
      </c>
      <c r="F12" s="165">
        <v>0</v>
      </c>
    </row>
    <row r="13" spans="1:6" ht="15">
      <c r="A13" s="166" t="s">
        <v>160</v>
      </c>
      <c r="B13" s="160" t="s">
        <v>165</v>
      </c>
      <c r="C13" s="164">
        <v>7083</v>
      </c>
      <c r="D13" s="160">
        <v>111043</v>
      </c>
      <c r="E13" s="165">
        <v>0</v>
      </c>
      <c r="F13" s="165">
        <v>0</v>
      </c>
    </row>
    <row r="14" spans="1:6" ht="15">
      <c r="A14" s="164"/>
      <c r="B14" s="160" t="s">
        <v>166</v>
      </c>
      <c r="C14" s="164">
        <v>71</v>
      </c>
      <c r="D14" s="160">
        <v>11201</v>
      </c>
      <c r="E14" s="165">
        <v>0</v>
      </c>
      <c r="F14" s="165">
        <v>0</v>
      </c>
    </row>
    <row r="15" spans="1:6" ht="15">
      <c r="A15" s="164"/>
      <c r="B15" s="164" t="s">
        <v>167</v>
      </c>
      <c r="C15" s="164"/>
      <c r="D15" s="160">
        <v>112011</v>
      </c>
      <c r="E15" s="165">
        <v>0</v>
      </c>
      <c r="F15" s="165">
        <v>0</v>
      </c>
    </row>
    <row r="16" spans="1:6" ht="15">
      <c r="A16" s="164"/>
      <c r="B16" s="164" t="s">
        <v>168</v>
      </c>
      <c r="C16" s="164"/>
      <c r="D16" s="160">
        <v>112012</v>
      </c>
      <c r="E16" s="165">
        <v>0</v>
      </c>
      <c r="F16" s="165">
        <v>0</v>
      </c>
    </row>
    <row r="17" spans="1:6" ht="15">
      <c r="A17" s="163">
        <v>4</v>
      </c>
      <c r="B17" s="161" t="s">
        <v>169</v>
      </c>
      <c r="C17" s="163">
        <v>72</v>
      </c>
      <c r="D17" s="161">
        <v>11300</v>
      </c>
      <c r="E17" s="162">
        <v>0</v>
      </c>
      <c r="F17" s="162">
        <v>0</v>
      </c>
    </row>
    <row r="18" spans="1:6" ht="15">
      <c r="A18" s="163"/>
      <c r="B18" s="160" t="s">
        <v>170</v>
      </c>
      <c r="C18" s="164"/>
      <c r="D18" s="160">
        <v>11301</v>
      </c>
      <c r="E18" s="165">
        <v>0</v>
      </c>
      <c r="F18" s="165">
        <v>0</v>
      </c>
    </row>
    <row r="19" spans="1:6" ht="15">
      <c r="A19" s="163">
        <v>5</v>
      </c>
      <c r="B19" s="161" t="s">
        <v>171</v>
      </c>
      <c r="C19" s="164">
        <v>73</v>
      </c>
      <c r="D19" s="161">
        <v>11400</v>
      </c>
      <c r="E19" s="162">
        <v>0</v>
      </c>
      <c r="F19" s="162">
        <v>0</v>
      </c>
    </row>
    <row r="20" spans="1:6" ht="15">
      <c r="A20" s="163">
        <v>6</v>
      </c>
      <c r="B20" s="161" t="s">
        <v>172</v>
      </c>
      <c r="C20" s="164">
        <v>75</v>
      </c>
      <c r="D20" s="161">
        <v>11500</v>
      </c>
      <c r="E20" s="162">
        <v>0</v>
      </c>
      <c r="F20" s="162">
        <v>0</v>
      </c>
    </row>
    <row r="21" spans="1:6" ht="15">
      <c r="A21" s="163">
        <v>7</v>
      </c>
      <c r="B21" s="161" t="s">
        <v>173</v>
      </c>
      <c r="C21" s="164">
        <v>77</v>
      </c>
      <c r="D21" s="161">
        <v>11600</v>
      </c>
      <c r="E21" s="162">
        <f>'ardh-shpenz'!D21/1000</f>
        <v>13.792129999999998</v>
      </c>
      <c r="F21" s="162">
        <v>61</v>
      </c>
    </row>
    <row r="22" spans="1:6" ht="15">
      <c r="A22" s="163" t="s">
        <v>174</v>
      </c>
      <c r="B22" s="161" t="s">
        <v>175</v>
      </c>
      <c r="C22" s="160"/>
      <c r="D22" s="160">
        <v>11800</v>
      </c>
      <c r="E22" s="162">
        <f>E21+E20+E10</f>
        <v>13.792129999999998</v>
      </c>
      <c r="F22" s="162">
        <v>61</v>
      </c>
    </row>
    <row r="23" spans="1:6" ht="15">
      <c r="A23" s="156"/>
      <c r="B23" s="156"/>
      <c r="C23" s="156"/>
      <c r="D23" s="156"/>
      <c r="E23" s="157"/>
      <c r="F23" s="157"/>
    </row>
    <row r="24" spans="1:6" ht="15">
      <c r="A24" s="156"/>
      <c r="B24" s="156"/>
      <c r="C24" s="167" t="s">
        <v>144</v>
      </c>
      <c r="D24" s="156"/>
      <c r="E24" s="157"/>
      <c r="F24" s="157"/>
    </row>
    <row r="25" spans="1:6" ht="15">
      <c r="A25" s="156"/>
      <c r="B25" s="156"/>
      <c r="C25" s="167" t="s">
        <v>66</v>
      </c>
      <c r="D25" s="156"/>
      <c r="E25" s="157"/>
      <c r="F25" s="157"/>
    </row>
  </sheetData>
  <sheetProtection/>
  <mergeCells count="1">
    <mergeCell ref="A4:F4"/>
  </mergeCells>
  <printOptions/>
  <pageMargins left="0.49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H57"/>
  <sheetViews>
    <sheetView zoomScalePageLayoutView="0" workbookViewId="0" topLeftCell="A1">
      <selection activeCell="F50" sqref="F50"/>
    </sheetView>
  </sheetViews>
  <sheetFormatPr defaultColWidth="8.8515625" defaultRowHeight="12.75"/>
  <cols>
    <col min="1" max="1" width="8.8515625" style="158" customWidth="1"/>
    <col min="2" max="2" width="42.57421875" style="158" customWidth="1"/>
    <col min="3" max="3" width="15.00390625" style="158" bestFit="1" customWidth="1"/>
    <col min="4" max="4" width="13.8515625" style="158" bestFit="1" customWidth="1"/>
    <col min="5" max="5" width="13.28125" style="170" customWidth="1"/>
    <col min="6" max="6" width="16.28125" style="158" customWidth="1"/>
    <col min="7" max="7" width="8.8515625" style="158" customWidth="1"/>
    <col min="8" max="8" width="12.28125" style="158" bestFit="1" customWidth="1"/>
    <col min="9" max="16384" width="8.8515625" style="158" customWidth="1"/>
  </cols>
  <sheetData>
    <row r="1" spans="1:5" ht="15">
      <c r="A1" s="155" t="s">
        <v>176</v>
      </c>
      <c r="B1" s="156"/>
      <c r="C1" s="156"/>
      <c r="D1" s="156"/>
      <c r="E1" s="169"/>
    </row>
    <row r="2" spans="1:5" ht="15">
      <c r="A2" s="155" t="s">
        <v>177</v>
      </c>
      <c r="B2" s="156"/>
      <c r="C2" s="156"/>
      <c r="D2" s="156"/>
      <c r="E2" s="169"/>
    </row>
    <row r="3" spans="2:5" ht="12.75">
      <c r="B3" s="158" t="s">
        <v>178</v>
      </c>
      <c r="E3" s="170" t="s">
        <v>149</v>
      </c>
    </row>
    <row r="4" spans="1:5" ht="12.75">
      <c r="A4" s="171"/>
      <c r="B4" s="171" t="s">
        <v>179</v>
      </c>
      <c r="C4" s="171" t="s">
        <v>152</v>
      </c>
      <c r="D4" s="171" t="s">
        <v>153</v>
      </c>
      <c r="E4" s="172" t="s">
        <v>5</v>
      </c>
    </row>
    <row r="5" spans="1:5" ht="12.75">
      <c r="A5" s="173">
        <v>1</v>
      </c>
      <c r="B5" s="174" t="s">
        <v>180</v>
      </c>
      <c r="C5" s="175">
        <v>60</v>
      </c>
      <c r="D5" s="176">
        <v>12100</v>
      </c>
      <c r="E5" s="177">
        <v>0</v>
      </c>
    </row>
    <row r="6" spans="1:5" ht="12.75">
      <c r="A6" s="178" t="s">
        <v>155</v>
      </c>
      <c r="B6" s="176" t="s">
        <v>181</v>
      </c>
      <c r="C6" s="175" t="s">
        <v>182</v>
      </c>
      <c r="D6" s="176">
        <v>12101</v>
      </c>
      <c r="E6" s="172">
        <v>0</v>
      </c>
    </row>
    <row r="7" spans="1:5" ht="12.75">
      <c r="A7" s="178" t="s">
        <v>158</v>
      </c>
      <c r="B7" s="176" t="s">
        <v>183</v>
      </c>
      <c r="C7" s="175">
        <v>604</v>
      </c>
      <c r="D7" s="176"/>
      <c r="E7" s="172">
        <v>0</v>
      </c>
    </row>
    <row r="8" spans="1:5" ht="12.75">
      <c r="A8" s="178" t="s">
        <v>158</v>
      </c>
      <c r="B8" s="176" t="s">
        <v>184</v>
      </c>
      <c r="C8" s="175"/>
      <c r="D8" s="176">
        <v>12102</v>
      </c>
      <c r="E8" s="172">
        <v>0</v>
      </c>
    </row>
    <row r="9" spans="1:5" ht="12.75">
      <c r="A9" s="178" t="s">
        <v>160</v>
      </c>
      <c r="B9" s="176" t="s">
        <v>185</v>
      </c>
      <c r="C9" s="175" t="s">
        <v>186</v>
      </c>
      <c r="D9" s="176">
        <v>12103</v>
      </c>
      <c r="E9" s="172">
        <v>0</v>
      </c>
    </row>
    <row r="10" spans="1:5" ht="12.75">
      <c r="A10" s="178" t="s">
        <v>187</v>
      </c>
      <c r="B10" s="176" t="s">
        <v>188</v>
      </c>
      <c r="C10" s="175"/>
      <c r="D10" s="176">
        <v>12104</v>
      </c>
      <c r="E10" s="172">
        <v>0</v>
      </c>
    </row>
    <row r="11" spans="1:5" ht="12.75">
      <c r="A11" s="178" t="s">
        <v>189</v>
      </c>
      <c r="B11" s="176" t="s">
        <v>190</v>
      </c>
      <c r="C11" s="175" t="s">
        <v>191</v>
      </c>
      <c r="D11" s="176">
        <v>12105</v>
      </c>
      <c r="E11" s="172">
        <v>0</v>
      </c>
    </row>
    <row r="12" spans="1:5" ht="12.75">
      <c r="A12" s="173">
        <v>2</v>
      </c>
      <c r="B12" s="174" t="s">
        <v>192</v>
      </c>
      <c r="C12" s="175">
        <v>64</v>
      </c>
      <c r="D12" s="176">
        <v>12200</v>
      </c>
      <c r="E12" s="179">
        <f>E13+E14</f>
        <v>1056.175</v>
      </c>
    </row>
    <row r="13" spans="1:5" ht="12.75">
      <c r="A13" s="178" t="s">
        <v>193</v>
      </c>
      <c r="B13" s="176" t="s">
        <v>194</v>
      </c>
      <c r="C13" s="175">
        <v>641</v>
      </c>
      <c r="D13" s="176">
        <v>12201</v>
      </c>
      <c r="E13" s="172">
        <f>'[1]gjendje 2012'!D30/1000</f>
        <v>1056.175</v>
      </c>
    </row>
    <row r="14" spans="1:5" ht="12.75">
      <c r="A14" s="178" t="s">
        <v>195</v>
      </c>
      <c r="B14" s="176" t="s">
        <v>196</v>
      </c>
      <c r="C14" s="175">
        <v>644</v>
      </c>
      <c r="D14" s="176">
        <v>12202</v>
      </c>
      <c r="E14" s="172"/>
    </row>
    <row r="15" spans="1:5" ht="12.75">
      <c r="A15" s="173">
        <v>3</v>
      </c>
      <c r="B15" s="174" t="s">
        <v>197</v>
      </c>
      <c r="C15" s="175">
        <v>68</v>
      </c>
      <c r="D15" s="176">
        <v>12300</v>
      </c>
      <c r="E15" s="179">
        <f>'[1]gjendje llog2010'!D232/1000</f>
        <v>0</v>
      </c>
    </row>
    <row r="16" spans="1:5" ht="12.75">
      <c r="A16" s="173">
        <v>4</v>
      </c>
      <c r="B16" s="174" t="s">
        <v>198</v>
      </c>
      <c r="C16" s="175">
        <v>61</v>
      </c>
      <c r="D16" s="176">
        <v>12400</v>
      </c>
      <c r="E16" s="179">
        <f>SUM(E17:E31)</f>
        <v>140.17495</v>
      </c>
    </row>
    <row r="17" spans="1:5" ht="12.75">
      <c r="A17" s="178" t="s">
        <v>155</v>
      </c>
      <c r="B17" s="176" t="s">
        <v>199</v>
      </c>
      <c r="C17" s="175"/>
      <c r="D17" s="176">
        <v>12401</v>
      </c>
      <c r="E17" s="172">
        <v>0</v>
      </c>
    </row>
    <row r="18" spans="1:5" ht="12.75">
      <c r="A18" s="178" t="s">
        <v>158</v>
      </c>
      <c r="B18" s="176" t="s">
        <v>200</v>
      </c>
      <c r="C18" s="175">
        <v>611</v>
      </c>
      <c r="D18" s="176">
        <v>12402</v>
      </c>
      <c r="E18" s="172">
        <v>0</v>
      </c>
    </row>
    <row r="19" spans="1:5" ht="12.75">
      <c r="A19" s="178" t="s">
        <v>160</v>
      </c>
      <c r="B19" s="176" t="s">
        <v>201</v>
      </c>
      <c r="C19" s="175">
        <v>613</v>
      </c>
      <c r="D19" s="176">
        <v>12403</v>
      </c>
      <c r="E19" s="172">
        <v>0</v>
      </c>
    </row>
    <row r="20" spans="1:5" ht="12.75">
      <c r="A20" s="178" t="s">
        <v>187</v>
      </c>
      <c r="B20" s="176" t="s">
        <v>202</v>
      </c>
      <c r="C20" s="175">
        <v>615</v>
      </c>
      <c r="D20" s="176">
        <v>12404</v>
      </c>
      <c r="E20" s="172">
        <v>0</v>
      </c>
    </row>
    <row r="21" spans="1:5" ht="12.75">
      <c r="A21" s="178" t="s">
        <v>189</v>
      </c>
      <c r="B21" s="176" t="s">
        <v>203</v>
      </c>
      <c r="C21" s="175">
        <v>616</v>
      </c>
      <c r="D21" s="176">
        <v>12405</v>
      </c>
      <c r="E21" s="172">
        <v>0</v>
      </c>
    </row>
    <row r="22" spans="1:5" ht="12.75">
      <c r="A22" s="178" t="s">
        <v>204</v>
      </c>
      <c r="B22" s="176" t="s">
        <v>205</v>
      </c>
      <c r="C22" s="175">
        <v>617</v>
      </c>
      <c r="D22" s="176">
        <v>12406</v>
      </c>
      <c r="E22" s="172">
        <v>0</v>
      </c>
    </row>
    <row r="23" spans="1:5" ht="12.75">
      <c r="A23" s="178" t="s">
        <v>206</v>
      </c>
      <c r="B23" s="176" t="s">
        <v>207</v>
      </c>
      <c r="C23" s="175">
        <v>618</v>
      </c>
      <c r="D23" s="176">
        <v>12407</v>
      </c>
      <c r="E23" s="172">
        <f>'[1]gjendje 2012'!D27/1000</f>
        <v>130.5</v>
      </c>
    </row>
    <row r="24" spans="1:5" ht="12.75">
      <c r="A24" s="178" t="s">
        <v>208</v>
      </c>
      <c r="B24" s="176" t="s">
        <v>209</v>
      </c>
      <c r="C24" s="175">
        <v>623</v>
      </c>
      <c r="D24" s="176">
        <v>12408</v>
      </c>
      <c r="E24" s="172">
        <v>0</v>
      </c>
    </row>
    <row r="25" spans="1:5" ht="12.75">
      <c r="A25" s="178" t="s">
        <v>210</v>
      </c>
      <c r="B25" s="176" t="s">
        <v>211</v>
      </c>
      <c r="C25" s="175">
        <v>624</v>
      </c>
      <c r="D25" s="176">
        <v>12409</v>
      </c>
      <c r="E25" s="172">
        <v>0</v>
      </c>
    </row>
    <row r="26" spans="1:5" ht="12.75">
      <c r="A26" s="178" t="s">
        <v>212</v>
      </c>
      <c r="B26" s="176" t="s">
        <v>213</v>
      </c>
      <c r="C26" s="175">
        <v>625</v>
      </c>
      <c r="D26" s="176">
        <v>12410</v>
      </c>
      <c r="E26" s="172">
        <f>'[1]gjendje llog2010'!D221/1000</f>
        <v>0</v>
      </c>
    </row>
    <row r="27" spans="1:5" ht="12.75">
      <c r="A27" s="178" t="s">
        <v>214</v>
      </c>
      <c r="B27" s="176" t="s">
        <v>215</v>
      </c>
      <c r="C27" s="175">
        <v>626</v>
      </c>
      <c r="D27" s="176">
        <v>12411</v>
      </c>
      <c r="E27" s="172">
        <v>0</v>
      </c>
    </row>
    <row r="28" spans="1:5" ht="12.75">
      <c r="A28" s="178" t="s">
        <v>216</v>
      </c>
      <c r="B28" s="176" t="s">
        <v>217</v>
      </c>
      <c r="C28" s="175">
        <v>627</v>
      </c>
      <c r="D28" s="176">
        <v>12412</v>
      </c>
      <c r="E28" s="172">
        <v>0</v>
      </c>
    </row>
    <row r="29" spans="1:5" ht="12.75">
      <c r="A29" s="175"/>
      <c r="B29" s="176" t="s">
        <v>218</v>
      </c>
      <c r="C29" s="175">
        <v>6271</v>
      </c>
      <c r="D29" s="176">
        <v>124121</v>
      </c>
      <c r="E29" s="172">
        <v>0</v>
      </c>
    </row>
    <row r="30" spans="1:5" ht="12.75">
      <c r="A30" s="175"/>
      <c r="B30" s="176" t="s">
        <v>219</v>
      </c>
      <c r="C30" s="175">
        <v>6272</v>
      </c>
      <c r="D30" s="176">
        <v>124122</v>
      </c>
      <c r="E30" s="172">
        <v>0</v>
      </c>
    </row>
    <row r="31" spans="1:6" ht="12.75">
      <c r="A31" s="178" t="s">
        <v>220</v>
      </c>
      <c r="B31" s="176" t="s">
        <v>221</v>
      </c>
      <c r="C31" s="175">
        <v>628</v>
      </c>
      <c r="D31" s="176">
        <v>12413</v>
      </c>
      <c r="E31" s="180">
        <f>'[1]gjendje 2012'!D28/1000</f>
        <v>9.67495</v>
      </c>
      <c r="F31" s="181"/>
    </row>
    <row r="32" spans="1:5" ht="12.75">
      <c r="A32" s="173">
        <v>5</v>
      </c>
      <c r="B32" s="174" t="s">
        <v>222</v>
      </c>
      <c r="C32" s="175">
        <v>63</v>
      </c>
      <c r="D32" s="176">
        <v>12500</v>
      </c>
      <c r="E32" s="182">
        <f>SUM(E33:E39)</f>
        <v>37.15871</v>
      </c>
    </row>
    <row r="33" spans="1:5" ht="12.75">
      <c r="A33" s="178" t="s">
        <v>155</v>
      </c>
      <c r="B33" s="176" t="s">
        <v>223</v>
      </c>
      <c r="C33" s="175">
        <v>632</v>
      </c>
      <c r="D33" s="176">
        <v>12501</v>
      </c>
      <c r="E33" s="172">
        <f>'[1]gjendje llog2010'!D224/1000</f>
        <v>0</v>
      </c>
    </row>
    <row r="34" spans="1:5" ht="12.75">
      <c r="A34" s="178" t="s">
        <v>158</v>
      </c>
      <c r="B34" s="176" t="s">
        <v>224</v>
      </c>
      <c r="C34" s="175">
        <v>633</v>
      </c>
      <c r="D34" s="176">
        <v>12502</v>
      </c>
      <c r="E34" s="172">
        <v>0</v>
      </c>
    </row>
    <row r="35" spans="1:5" ht="12.75">
      <c r="A35" s="178" t="s">
        <v>160</v>
      </c>
      <c r="B35" s="176" t="s">
        <v>225</v>
      </c>
      <c r="C35" s="175">
        <v>634</v>
      </c>
      <c r="D35" s="176">
        <v>12503</v>
      </c>
      <c r="E35" s="172">
        <f>'[1]gjendje 2012'!D29/1000</f>
        <v>37.12</v>
      </c>
    </row>
    <row r="36" spans="1:5" ht="12.75">
      <c r="A36" s="178" t="s">
        <v>187</v>
      </c>
      <c r="B36" s="176" t="s">
        <v>226</v>
      </c>
      <c r="C36" s="175" t="s">
        <v>227</v>
      </c>
      <c r="D36" s="176">
        <v>12504</v>
      </c>
      <c r="E36" s="183"/>
    </row>
    <row r="37" spans="1:5" ht="12.75">
      <c r="A37" s="178" t="s">
        <v>189</v>
      </c>
      <c r="B37" s="176" t="s">
        <v>228</v>
      </c>
      <c r="C37" s="175">
        <v>657</v>
      </c>
      <c r="D37" s="176"/>
      <c r="E37" s="172">
        <f>'[1]gjendje 2012'!D31/1000</f>
        <v>0.03871</v>
      </c>
    </row>
    <row r="38" spans="1:5" ht="12.75">
      <c r="A38" s="178" t="s">
        <v>204</v>
      </c>
      <c r="B38" s="176" t="s">
        <v>229</v>
      </c>
      <c r="C38" s="175">
        <v>65701</v>
      </c>
      <c r="D38" s="176"/>
      <c r="E38" s="172">
        <f>'[1]gjendje llog2010'!D228/1000</f>
        <v>0</v>
      </c>
    </row>
    <row r="39" spans="1:5" ht="12.75">
      <c r="A39" s="178" t="s">
        <v>206</v>
      </c>
      <c r="B39" s="176" t="s">
        <v>230</v>
      </c>
      <c r="C39" s="175">
        <v>69</v>
      </c>
      <c r="D39" s="176"/>
      <c r="E39" s="172">
        <f>'[1]gjendje llog2010'!D233/1000</f>
        <v>0</v>
      </c>
    </row>
    <row r="40" spans="1:6" ht="12.75">
      <c r="A40" s="173" t="s">
        <v>231</v>
      </c>
      <c r="B40" s="176" t="s">
        <v>232</v>
      </c>
      <c r="C40" s="175"/>
      <c r="D40" s="176">
        <v>12600</v>
      </c>
      <c r="E40" s="182">
        <f>E32+E16+E15+E12+E5</f>
        <v>1233.50866</v>
      </c>
      <c r="F40" s="181"/>
    </row>
    <row r="41" spans="1:6" ht="12.75">
      <c r="A41" s="184"/>
      <c r="B41" s="185" t="s">
        <v>233</v>
      </c>
      <c r="C41" s="184"/>
      <c r="D41" s="186"/>
      <c r="E41" s="187" t="s">
        <v>5</v>
      </c>
      <c r="F41" s="181"/>
    </row>
    <row r="42" spans="1:5" ht="12.75">
      <c r="A42" s="173">
        <v>1</v>
      </c>
      <c r="B42" s="176" t="s">
        <v>234</v>
      </c>
      <c r="C42" s="175"/>
      <c r="D42" s="176">
        <v>14000</v>
      </c>
      <c r="E42" s="172">
        <v>1</v>
      </c>
    </row>
    <row r="43" spans="1:5" ht="12.75">
      <c r="A43" s="173">
        <v>2</v>
      </c>
      <c r="B43" s="176" t="s">
        <v>235</v>
      </c>
      <c r="C43" s="175"/>
      <c r="D43" s="176">
        <v>15000</v>
      </c>
      <c r="E43" s="172"/>
    </row>
    <row r="44" spans="1:5" ht="12.75">
      <c r="A44" s="178" t="s">
        <v>155</v>
      </c>
      <c r="B44" s="176" t="s">
        <v>236</v>
      </c>
      <c r="C44" s="175"/>
      <c r="D44" s="176">
        <v>15001</v>
      </c>
      <c r="E44" s="172">
        <v>0</v>
      </c>
    </row>
    <row r="45" spans="1:5" ht="12.75">
      <c r="A45" s="178"/>
      <c r="B45" s="176" t="s">
        <v>237</v>
      </c>
      <c r="C45" s="175"/>
      <c r="D45" s="176">
        <v>150011</v>
      </c>
      <c r="E45" s="172"/>
    </row>
    <row r="46" spans="1:5" ht="12.75">
      <c r="A46" s="178" t="s">
        <v>158</v>
      </c>
      <c r="B46" s="176" t="s">
        <v>238</v>
      </c>
      <c r="C46" s="175"/>
      <c r="D46" s="176">
        <v>15002</v>
      </c>
      <c r="E46" s="172"/>
    </row>
    <row r="47" spans="1:5" ht="12.75">
      <c r="A47" s="175"/>
      <c r="B47" s="176" t="s">
        <v>239</v>
      </c>
      <c r="C47" s="175"/>
      <c r="D47" s="176">
        <v>150021</v>
      </c>
      <c r="E47" s="172">
        <v>0</v>
      </c>
    </row>
    <row r="49" spans="3:8" ht="12.75">
      <c r="C49" s="188" t="s">
        <v>144</v>
      </c>
      <c r="H49" s="170"/>
    </row>
    <row r="50" spans="3:8" ht="15">
      <c r="C50" s="167" t="s">
        <v>66</v>
      </c>
      <c r="H50" s="170"/>
    </row>
    <row r="51" ht="12.75">
      <c r="C51" s="188"/>
    </row>
    <row r="52" spans="6:8" ht="12.75">
      <c r="F52" s="189"/>
      <c r="G52" s="190"/>
      <c r="H52" s="191"/>
    </row>
    <row r="53" spans="6:8" ht="12.75">
      <c r="F53" s="189"/>
      <c r="G53" s="190"/>
      <c r="H53" s="191"/>
    </row>
    <row r="54" ht="12.75">
      <c r="H54" s="192"/>
    </row>
    <row r="57" ht="12.75">
      <c r="H57" s="193"/>
    </row>
  </sheetData>
  <sheetProtection/>
  <printOptions/>
  <pageMargins left="0.4" right="0.25" top="0.46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perdorues</dc:creator>
  <cp:keywords/>
  <dc:description/>
  <cp:lastModifiedBy>perdorues</cp:lastModifiedBy>
  <cp:lastPrinted>2012-03-19T06:30:28Z</cp:lastPrinted>
  <dcterms:created xsi:type="dcterms:W3CDTF">2012-03-19T06:12:08Z</dcterms:created>
  <dcterms:modified xsi:type="dcterms:W3CDTF">2013-07-18T15:56:38Z</dcterms:modified>
  <cp:category/>
  <cp:version/>
  <cp:contentType/>
  <cp:contentStatus/>
</cp:coreProperties>
</file>