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45" windowWidth="15480" windowHeight="11640" activeTab="2"/>
  </bookViews>
  <sheets>
    <sheet name="Aktiv-Pasiv" sheetId="1" r:id="rId1"/>
    <sheet name="Ardhura-Shpenzime" sheetId="2" r:id="rId2"/>
    <sheet name="Pasq.Kap" sheetId="3" r:id="rId3"/>
    <sheet name="Fluksi i parase" sheetId="4" r:id="rId4"/>
  </sheets>
  <definedNames>
    <definedName name="OLE_LINK4" localSheetId="0">'Aktiv-Pasiv'!$B$7</definedName>
    <definedName name="OLE_LINK5" localSheetId="1">'Ardhura-Shpenzime'!$B$6</definedName>
  </definedNames>
  <calcPr fullCalcOnLoad="1"/>
</workbook>
</file>

<file path=xl/sharedStrings.xml><?xml version="1.0" encoding="utf-8"?>
<sst xmlns="http://schemas.openxmlformats.org/spreadsheetml/2006/main" count="156" uniqueCount="124">
  <si>
    <t>Shënime</t>
  </si>
  <si>
    <t>31 Dhjetor 2010</t>
  </si>
  <si>
    <t>31 Dhjetor 2009</t>
  </si>
  <si>
    <t>Aktive</t>
  </si>
  <si>
    <t>Paraja dhe ekuivalentët e saj</t>
  </si>
  <si>
    <t>-</t>
  </si>
  <si>
    <t>Qiraja financiare</t>
  </si>
  <si>
    <t>Taksa të shtyra aktive</t>
  </si>
  <si>
    <t xml:space="preserve">Aktive afatgjata materiale </t>
  </si>
  <si>
    <t>Aktive afatgjata jomateriale</t>
  </si>
  <si>
    <t>Aktive të tjera</t>
  </si>
  <si>
    <t>Totali i aktiveve</t>
  </si>
  <si>
    <t>Detyrime</t>
  </si>
  <si>
    <t>Detyrime ndaj institucioneve financiare</t>
  </si>
  <si>
    <t xml:space="preserve">Detyrime ndaj klientëve </t>
  </si>
  <si>
    <t>Tatim fitimi i pagueshëm</t>
  </si>
  <si>
    <t xml:space="preserve">Detyrime të tjera </t>
  </si>
  <si>
    <t>Totali i detyrimeve</t>
  </si>
  <si>
    <t>Kapitali aksionar</t>
  </si>
  <si>
    <t>Fitimet e pashpërndara</t>
  </si>
  <si>
    <t>Totali i kapitalit aksionar</t>
  </si>
  <si>
    <t>Totali i detyrimeve dhe i kapitalit aksionar</t>
  </si>
  <si>
    <t>Merita BEJTJA</t>
  </si>
  <si>
    <t>Ankleida SHEHU</t>
  </si>
  <si>
    <t>Brunilda CEPANI</t>
  </si>
  <si>
    <t>P.Kontabilitetit</t>
  </si>
  <si>
    <t xml:space="preserve">Drejtore Ekzekutive </t>
  </si>
  <si>
    <t xml:space="preserve">Zv.Drejtore Ekzekutive </t>
  </si>
  <si>
    <t>Të ardhura nga interesat</t>
  </si>
  <si>
    <t>Shpenzime për interesa</t>
  </si>
  <si>
    <t>Të ardhura neto nga interesat</t>
  </si>
  <si>
    <t>Të ardhura nga komisionet</t>
  </si>
  <si>
    <t>Shpenzime për komisione</t>
  </si>
  <si>
    <t>Të ardhura neto nga komisionet</t>
  </si>
  <si>
    <t>Humbja neto nga kurset e këmbimit</t>
  </si>
  <si>
    <t>(Shpenzime) / të ardhura të tjera operative, neto</t>
  </si>
  <si>
    <t>Shpenzime për personelin</t>
  </si>
  <si>
    <t>Zhvlerësimi dhe amortizimi</t>
  </si>
  <si>
    <t>9,10</t>
  </si>
  <si>
    <t>Shpenzime të përgjithshme administrative</t>
  </si>
  <si>
    <t xml:space="preserve">Humbje nga zhvlerësimi i aktiveve financiare </t>
  </si>
  <si>
    <t>Fitimi para tatimit</t>
  </si>
  <si>
    <t>Tatimi mbi fitimin</t>
  </si>
  <si>
    <t>Fitimi neto për vitin</t>
  </si>
  <si>
    <t>Pasqyrat e Ndryshimeve ne Kapital 2010</t>
  </si>
  <si>
    <t>Nje pasqyre e konsoliduar</t>
  </si>
  <si>
    <t>Kapitali Aksionar qe I perket Aksioneve te Shoqerise Meme</t>
  </si>
  <si>
    <t>Nr.</t>
  </si>
  <si>
    <t>Emertimi</t>
  </si>
  <si>
    <t xml:space="preserve">Kapitali </t>
  </si>
  <si>
    <t xml:space="preserve">Primi </t>
  </si>
  <si>
    <t>Aksionet e</t>
  </si>
  <si>
    <t>Rezervat</t>
  </si>
  <si>
    <t xml:space="preserve">Rezerva te </t>
  </si>
  <si>
    <t>Fitimi I pa</t>
  </si>
  <si>
    <t>TOTALI</t>
  </si>
  <si>
    <t>Zoterimet e</t>
  </si>
  <si>
    <t>Raiffeisen Leasing Sh.a</t>
  </si>
  <si>
    <t>Aksionar</t>
  </si>
  <si>
    <t>Aksionit</t>
  </si>
  <si>
    <t>Thesarit</t>
  </si>
  <si>
    <t>Statutore</t>
  </si>
  <si>
    <t xml:space="preserve">konvertimit te </t>
  </si>
  <si>
    <t>Shperndare</t>
  </si>
  <si>
    <t xml:space="preserve">Aksioneve </t>
  </si>
  <si>
    <t>dhe Ligjore</t>
  </si>
  <si>
    <t>monedhave te huaja</t>
  </si>
  <si>
    <t>te Pakices</t>
  </si>
  <si>
    <t>I.</t>
  </si>
  <si>
    <t>Pozicioni me 31 dhjetor 2008</t>
  </si>
  <si>
    <t>A</t>
  </si>
  <si>
    <t>Efekti I ndryshimeve ne politikat kontabel</t>
  </si>
  <si>
    <t>B</t>
  </si>
  <si>
    <t>Pozicioni I rregulluar</t>
  </si>
  <si>
    <t xml:space="preserve">Efekti I ndryshimeve te kurseve te </t>
  </si>
  <si>
    <t>kembimit gjate konsolidimit</t>
  </si>
  <si>
    <t>Totali I te Ardhurave dhe Shpenzimeve</t>
  </si>
  <si>
    <t xml:space="preserve">qe nuk jane njohur ne pasqyren e </t>
  </si>
  <si>
    <t>te Ardhurave dhe Shpenzimeve</t>
  </si>
  <si>
    <t xml:space="preserve"> Fitimi neto I vitit Financier</t>
  </si>
  <si>
    <t xml:space="preserve"> Dividentet e paguar</t>
  </si>
  <si>
    <t xml:space="preserve"> Transferime ne rezerven e </t>
  </si>
  <si>
    <t>detyrueshme Statutore</t>
  </si>
  <si>
    <t>Emetimi I kapitalit aksionar</t>
  </si>
  <si>
    <t>II</t>
  </si>
  <si>
    <t>Pozicioni me 31 dhjetor 2009</t>
  </si>
  <si>
    <t>Efektet e ndryshimit te kurseve</t>
  </si>
  <si>
    <t>te kembimit gjate konsolidimit</t>
  </si>
  <si>
    <t>Fitimi neto per periudhen kontabel</t>
  </si>
  <si>
    <t>Dividentet e paguar</t>
  </si>
  <si>
    <t>Aksione te thesari te riblera</t>
  </si>
  <si>
    <t>III</t>
  </si>
  <si>
    <t>Pozicioni me 31 dhjetor 2010</t>
  </si>
  <si>
    <t>Pasqyra e Fluksit Monetar - Metoda indirekte</t>
  </si>
  <si>
    <t xml:space="preserve">  Fluksi I parave nga veprimtarite e shfrytezimit</t>
  </si>
  <si>
    <t xml:space="preserve">Fitimi/(Humbja) neto e vitit para taksave dhe tatimeve </t>
  </si>
  <si>
    <r>
      <t>Rregullime për:</t>
    </r>
    <r>
      <rPr>
        <sz val="11"/>
        <color indexed="8"/>
        <rFont val="Times New Roman"/>
        <family val="1"/>
      </rPr>
      <t>:</t>
    </r>
  </si>
  <si>
    <t>Të  ardhura interesi</t>
  </si>
  <si>
    <t>Shpenzime interesi</t>
  </si>
  <si>
    <t xml:space="preserve">Humbje neto nga zhvlerë simi I aktiveve financiare </t>
  </si>
  <si>
    <t>Zhvlerësimi dhe Amortizimi</t>
  </si>
  <si>
    <t xml:space="preserve">Ndryshime në  active/detyrime operative </t>
  </si>
  <si>
    <t xml:space="preserve">Rritje ne aktivitetet e qiradhë nies </t>
  </si>
  <si>
    <t>Ndryshime në  aktive të  tjera</t>
  </si>
  <si>
    <t>Detyrime Klientë ve</t>
  </si>
  <si>
    <t xml:space="preserve"> Ndryshime në  detyrime të  tjera</t>
  </si>
  <si>
    <t>Tatim fitimi I paguar</t>
  </si>
  <si>
    <t>Interes I marre</t>
  </si>
  <si>
    <t>Interes I paguar</t>
  </si>
  <si>
    <t>Fluksi neto e përdorur nga aktivitetet operacionale</t>
  </si>
  <si>
    <t>Fluksi nga investimet</t>
  </si>
  <si>
    <t>Blerje e pronave dhe pajisjeve</t>
  </si>
  <si>
    <t>Blerje e aktiveve të patrupëzuara</t>
  </si>
  <si>
    <t>Fluksi neto i (përdorur ) / gjeneruar nga investimet</t>
  </si>
  <si>
    <t>Fluksi neto i ( përdorur ) / gjeneruar nga financimet</t>
  </si>
  <si>
    <t>Terheqjet neto/(ripagim) te huave</t>
  </si>
  <si>
    <t>Nxjerrje/(Investim ne) bono thesari</t>
  </si>
  <si>
    <t>Fluksi neto e përdorur nga aktivitetet financuese</t>
  </si>
  <si>
    <t>Rritje/ulje neto  në  mjete monetare dhe ekuivalentet e tyreN</t>
  </si>
  <si>
    <t>Paraja dhe ekuivalentët e saj në fillim të vitit</t>
  </si>
  <si>
    <t>Paraja dhe ekuivalentët e saj më 31 dhjetor</t>
  </si>
  <si>
    <t>PASQYRA FINANCIARE  31.12.2010</t>
  </si>
  <si>
    <t>PASQYRA  ARDHURA - SHPENZIME   31.12.2010</t>
  </si>
  <si>
    <t>Tatim fitimi i parapaguar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</si>
</sst>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3.45"/>
      <color indexed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/>
      <bottom style="dotted"/>
    </border>
    <border>
      <left/>
      <right/>
      <top style="medium"/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/>
      <right/>
      <top style="dotted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0" fontId="18" fillId="0" borderId="10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21" fillId="20" borderId="12" applyNumberFormat="0" applyAlignment="0" applyProtection="0"/>
    <xf numFmtId="0" fontId="21" fillId="20" borderId="12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 indent="2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3" fontId="3" fillId="0" borderId="16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3" fontId="3" fillId="0" borderId="18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5" fillId="0" borderId="0" xfId="95">
      <alignment/>
      <protection/>
    </xf>
    <xf numFmtId="0" fontId="25" fillId="0" borderId="0" xfId="99" applyFont="1">
      <alignment/>
      <protection/>
    </xf>
    <xf numFmtId="0" fontId="0" fillId="0" borderId="19" xfId="99" applyBorder="1">
      <alignment/>
      <protection/>
    </xf>
    <xf numFmtId="0" fontId="0" fillId="0" borderId="20" xfId="99" applyBorder="1">
      <alignment/>
      <protection/>
    </xf>
    <xf numFmtId="0" fontId="0" fillId="0" borderId="21" xfId="99" applyBorder="1">
      <alignment/>
      <protection/>
    </xf>
    <xf numFmtId="0" fontId="0" fillId="0" borderId="22" xfId="99" applyBorder="1">
      <alignment/>
      <protection/>
    </xf>
    <xf numFmtId="0" fontId="0" fillId="0" borderId="23" xfId="99" applyBorder="1">
      <alignment/>
      <protection/>
    </xf>
    <xf numFmtId="0" fontId="0" fillId="0" borderId="24" xfId="99" applyBorder="1">
      <alignment/>
      <protection/>
    </xf>
    <xf numFmtId="0" fontId="0" fillId="0" borderId="25" xfId="99" applyBorder="1" applyAlignment="1">
      <alignment horizontal="center"/>
      <protection/>
    </xf>
    <xf numFmtId="0" fontId="0" fillId="0" borderId="26" xfId="99" applyBorder="1" applyAlignment="1">
      <alignment horizontal="center"/>
      <protection/>
    </xf>
    <xf numFmtId="0" fontId="0" fillId="0" borderId="27" xfId="99" applyBorder="1">
      <alignment/>
      <protection/>
    </xf>
    <xf numFmtId="0" fontId="0" fillId="0" borderId="28" xfId="99" applyBorder="1">
      <alignment/>
      <protection/>
    </xf>
    <xf numFmtId="0" fontId="0" fillId="0" borderId="28" xfId="99" applyBorder="1" applyAlignment="1">
      <alignment horizontal="center"/>
      <protection/>
    </xf>
    <xf numFmtId="0" fontId="0" fillId="0" borderId="29" xfId="99" applyBorder="1">
      <alignment/>
      <protection/>
    </xf>
    <xf numFmtId="0" fontId="0" fillId="0" borderId="30" xfId="99" applyBorder="1">
      <alignment/>
      <protection/>
    </xf>
    <xf numFmtId="0" fontId="0" fillId="0" borderId="31" xfId="99" applyBorder="1" applyAlignment="1">
      <alignment horizontal="center"/>
      <protection/>
    </xf>
    <xf numFmtId="0" fontId="1" fillId="0" borderId="32" xfId="99" applyFont="1" applyBorder="1">
      <alignment/>
      <protection/>
    </xf>
    <xf numFmtId="0" fontId="0" fillId="0" borderId="32" xfId="99" applyBorder="1">
      <alignment/>
      <protection/>
    </xf>
    <xf numFmtId="0" fontId="0" fillId="0" borderId="33" xfId="99" applyBorder="1" applyAlignment="1">
      <alignment horizontal="center"/>
      <protection/>
    </xf>
    <xf numFmtId="0" fontId="0" fillId="0" borderId="25" xfId="99" applyBorder="1">
      <alignment/>
      <protection/>
    </xf>
    <xf numFmtId="0" fontId="0" fillId="0" borderId="27" xfId="99" applyBorder="1" applyAlignment="1">
      <alignment horizontal="center"/>
      <protection/>
    </xf>
    <xf numFmtId="0" fontId="0" fillId="0" borderId="28" xfId="99" applyFont="1" applyFill="1" applyBorder="1">
      <alignment/>
      <protection/>
    </xf>
    <xf numFmtId="0" fontId="0" fillId="0" borderId="24" xfId="99" applyBorder="1" applyAlignment="1">
      <alignment horizontal="center"/>
      <protection/>
    </xf>
    <xf numFmtId="0" fontId="0" fillId="0" borderId="26" xfId="99" applyFont="1" applyFill="1" applyBorder="1">
      <alignment/>
      <protection/>
    </xf>
    <xf numFmtId="0" fontId="0" fillId="0" borderId="32" xfId="99" applyFont="1" applyFill="1" applyBorder="1">
      <alignment/>
      <protection/>
    </xf>
    <xf numFmtId="0" fontId="0" fillId="0" borderId="25" xfId="99" applyFont="1" applyFill="1" applyBorder="1">
      <alignment/>
      <protection/>
    </xf>
    <xf numFmtId="0" fontId="0" fillId="0" borderId="24" xfId="99" applyFill="1" applyBorder="1" applyAlignment="1">
      <alignment horizontal="center"/>
      <protection/>
    </xf>
    <xf numFmtId="0" fontId="1" fillId="0" borderId="32" xfId="99" applyFont="1" applyFill="1" applyBorder="1">
      <alignment/>
      <protection/>
    </xf>
    <xf numFmtId="0" fontId="0" fillId="0" borderId="33" xfId="99" applyFill="1" applyBorder="1" applyAlignment="1">
      <alignment horizontal="center"/>
      <protection/>
    </xf>
    <xf numFmtId="0" fontId="0" fillId="0" borderId="34" xfId="99" applyBorder="1" applyAlignment="1">
      <alignment horizontal="center"/>
      <protection/>
    </xf>
    <xf numFmtId="0" fontId="0" fillId="0" borderId="25" xfId="99" applyFont="1" applyFill="1" applyBorder="1" applyAlignment="1">
      <alignment horizontal="left"/>
      <protection/>
    </xf>
    <xf numFmtId="0" fontId="0" fillId="0" borderId="26" xfId="99" applyFont="1" applyFill="1" applyBorder="1" applyAlignment="1">
      <alignment horizontal="left"/>
      <protection/>
    </xf>
    <xf numFmtId="0" fontId="0" fillId="0" borderId="28" xfId="99" applyFont="1" applyFill="1" applyBorder="1" applyAlignment="1">
      <alignment horizontal="left"/>
      <protection/>
    </xf>
    <xf numFmtId="0" fontId="0" fillId="0" borderId="32" xfId="99" applyFont="1" applyFill="1" applyBorder="1" applyAlignment="1">
      <alignment horizontal="left"/>
      <protection/>
    </xf>
    <xf numFmtId="0" fontId="0" fillId="0" borderId="35" xfId="99" applyBorder="1" applyAlignment="1">
      <alignment horizontal="center"/>
      <protection/>
    </xf>
    <xf numFmtId="0" fontId="1" fillId="0" borderId="36" xfId="99" applyFont="1" applyFill="1" applyBorder="1" applyAlignment="1">
      <alignment horizontal="left"/>
      <protection/>
    </xf>
    <xf numFmtId="172" fontId="26" fillId="0" borderId="32" xfId="71" applyNumberFormat="1" applyFont="1" applyBorder="1" applyAlignment="1">
      <alignment/>
    </xf>
    <xf numFmtId="172" fontId="26" fillId="0" borderId="32" xfId="99" applyNumberFormat="1" applyFont="1" applyBorder="1">
      <alignment/>
      <protection/>
    </xf>
    <xf numFmtId="172" fontId="26" fillId="0" borderId="37" xfId="99" applyNumberFormat="1" applyFont="1" applyBorder="1">
      <alignment/>
      <protection/>
    </xf>
    <xf numFmtId="172" fontId="26" fillId="0" borderId="25" xfId="99" applyNumberFormat="1" applyFont="1" applyBorder="1">
      <alignment/>
      <protection/>
    </xf>
    <xf numFmtId="172" fontId="26" fillId="0" borderId="0" xfId="99" applyNumberFormat="1" applyFont="1" applyBorder="1">
      <alignment/>
      <protection/>
    </xf>
    <xf numFmtId="172" fontId="26" fillId="0" borderId="38" xfId="99" applyNumberFormat="1" applyFont="1" applyBorder="1">
      <alignment/>
      <protection/>
    </xf>
    <xf numFmtId="172" fontId="26" fillId="0" borderId="28" xfId="99" applyNumberFormat="1" applyFont="1" applyBorder="1">
      <alignment/>
      <protection/>
    </xf>
    <xf numFmtId="172" fontId="26" fillId="0" borderId="30" xfId="99" applyNumberFormat="1" applyFont="1" applyBorder="1">
      <alignment/>
      <protection/>
    </xf>
    <xf numFmtId="172" fontId="26" fillId="0" borderId="26" xfId="99" applyNumberFormat="1" applyFont="1" applyBorder="1">
      <alignment/>
      <protection/>
    </xf>
    <xf numFmtId="172" fontId="26" fillId="0" borderId="39" xfId="99" applyNumberFormat="1" applyFont="1" applyBorder="1">
      <alignment/>
      <protection/>
    </xf>
    <xf numFmtId="172" fontId="26" fillId="0" borderId="36" xfId="99" applyNumberFormat="1" applyFont="1" applyBorder="1">
      <alignment/>
      <protection/>
    </xf>
    <xf numFmtId="172" fontId="26" fillId="0" borderId="40" xfId="99" applyNumberFormat="1" applyFont="1" applyBorder="1">
      <alignment/>
      <protection/>
    </xf>
    <xf numFmtId="0" fontId="1" fillId="0" borderId="26" xfId="99" applyFont="1" applyBorder="1">
      <alignment/>
      <protection/>
    </xf>
    <xf numFmtId="171" fontId="27" fillId="0" borderId="0" xfId="71" applyFont="1" applyBorder="1" applyAlignment="1">
      <alignment horizontal="left"/>
    </xf>
    <xf numFmtId="171" fontId="27" fillId="0" borderId="0" xfId="71" applyFont="1" applyBorder="1" applyAlignment="1">
      <alignment horizontal="right"/>
    </xf>
    <xf numFmtId="171" fontId="6" fillId="0" borderId="0" xfId="71" applyFont="1" applyBorder="1" applyAlignment="1">
      <alignment horizontal="left"/>
    </xf>
    <xf numFmtId="0" fontId="3" fillId="0" borderId="0" xfId="98" applyFont="1" applyAlignment="1">
      <alignment horizontal="justify" wrapText="1"/>
      <protection/>
    </xf>
    <xf numFmtId="0" fontId="28" fillId="0" borderId="0" xfId="98" applyFont="1" applyAlignment="1">
      <alignment wrapText="1"/>
      <protection/>
    </xf>
    <xf numFmtId="0" fontId="29" fillId="0" borderId="0" xfId="98" applyFont="1" applyAlignment="1">
      <alignment wrapText="1"/>
      <protection/>
    </xf>
    <xf numFmtId="0" fontId="2" fillId="0" borderId="0" xfId="98" applyFont="1" applyAlignment="1">
      <alignment wrapText="1"/>
      <protection/>
    </xf>
    <xf numFmtId="0" fontId="2" fillId="0" borderId="0" xfId="98" applyFont="1" applyAlignment="1">
      <alignment horizontal="left" wrapText="1" indent="2"/>
      <protection/>
    </xf>
    <xf numFmtId="0" fontId="3" fillId="0" borderId="0" xfId="98" applyFont="1" applyAlignment="1">
      <alignment wrapText="1"/>
      <protection/>
    </xf>
    <xf numFmtId="0" fontId="4" fillId="0" borderId="0" xfId="98" applyFont="1" applyAlignment="1">
      <alignment wrapText="1"/>
      <protection/>
    </xf>
    <xf numFmtId="172" fontId="2" fillId="0" borderId="0" xfId="74" applyNumberFormat="1" applyFont="1" applyAlignment="1">
      <alignment horizontal="right" wrapText="1"/>
    </xf>
    <xf numFmtId="172" fontId="2" fillId="0" borderId="15" xfId="74" applyNumberFormat="1" applyFont="1" applyBorder="1" applyAlignment="1">
      <alignment horizontal="right" wrapText="1"/>
    </xf>
    <xf numFmtId="172" fontId="3" fillId="0" borderId="0" xfId="74" applyNumberFormat="1" applyFont="1" applyAlignment="1">
      <alignment horizontal="right" wrapText="1"/>
    </xf>
    <xf numFmtId="172" fontId="3" fillId="0" borderId="15" xfId="74" applyNumberFormat="1" applyFont="1" applyBorder="1" applyAlignment="1">
      <alignment horizontal="right" wrapText="1"/>
    </xf>
    <xf numFmtId="172" fontId="3" fillId="0" borderId="18" xfId="74" applyNumberFormat="1" applyFont="1" applyBorder="1" applyAlignment="1">
      <alignment horizontal="right" wrapText="1"/>
    </xf>
    <xf numFmtId="172" fontId="3" fillId="0" borderId="16" xfId="74" applyNumberFormat="1" applyFont="1" applyBorder="1" applyAlignment="1">
      <alignment horizontal="right" wrapText="1"/>
    </xf>
    <xf numFmtId="3" fontId="30" fillId="0" borderId="0" xfId="98" applyNumberFormat="1" applyFont="1">
      <alignment/>
      <protection/>
    </xf>
    <xf numFmtId="3" fontId="31" fillId="0" borderId="0" xfId="98" applyNumberFormat="1" applyFont="1">
      <alignment/>
      <protection/>
    </xf>
    <xf numFmtId="3" fontId="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41" xfId="0" applyFont="1" applyBorder="1" applyAlignment="1">
      <alignment wrapText="1"/>
    </xf>
    <xf numFmtId="0" fontId="2" fillId="0" borderId="41" xfId="0" applyFont="1" applyBorder="1" applyAlignment="1">
      <alignment horizontal="center" wrapText="1"/>
    </xf>
    <xf numFmtId="3" fontId="2" fillId="0" borderId="41" xfId="0" applyNumberFormat="1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2" fillId="0" borderId="18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2" fillId="0" borderId="42" xfId="0" applyFont="1" applyBorder="1" applyAlignment="1">
      <alignment wrapText="1"/>
    </xf>
    <xf numFmtId="0" fontId="2" fillId="0" borderId="42" xfId="0" applyFont="1" applyBorder="1" applyAlignment="1">
      <alignment horizontal="center" wrapText="1"/>
    </xf>
    <xf numFmtId="0" fontId="2" fillId="0" borderId="42" xfId="0" applyFont="1" applyBorder="1" applyAlignment="1">
      <alignment horizontal="right" wrapText="1"/>
    </xf>
    <xf numFmtId="0" fontId="2" fillId="0" borderId="43" xfId="0" applyFont="1" applyBorder="1" applyAlignment="1">
      <alignment wrapText="1"/>
    </xf>
    <xf numFmtId="0" fontId="2" fillId="0" borderId="43" xfId="0" applyFont="1" applyBorder="1" applyAlignment="1">
      <alignment horizontal="center" wrapText="1"/>
    </xf>
    <xf numFmtId="3" fontId="2" fillId="0" borderId="43" xfId="0" applyNumberFormat="1" applyFont="1" applyBorder="1" applyAlignment="1">
      <alignment horizontal="right" wrapText="1"/>
    </xf>
    <xf numFmtId="0" fontId="2" fillId="0" borderId="44" xfId="0" applyFont="1" applyBorder="1" applyAlignment="1">
      <alignment horizontal="center" wrapText="1"/>
    </xf>
    <xf numFmtId="3" fontId="2" fillId="0" borderId="44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 wrapText="1"/>
    </xf>
    <xf numFmtId="3" fontId="2" fillId="0" borderId="42" xfId="0" applyNumberFormat="1" applyFont="1" applyBorder="1" applyAlignment="1">
      <alignment horizontal="right" wrapText="1"/>
    </xf>
    <xf numFmtId="0" fontId="2" fillId="0" borderId="43" xfId="0" applyFont="1" applyBorder="1" applyAlignment="1">
      <alignment horizontal="right" wrapText="1"/>
    </xf>
    <xf numFmtId="0" fontId="2" fillId="0" borderId="45" xfId="0" applyFont="1" applyBorder="1" applyAlignment="1">
      <alignment wrapText="1"/>
    </xf>
    <xf numFmtId="0" fontId="2" fillId="0" borderId="45" xfId="0" applyFont="1" applyBorder="1" applyAlignment="1">
      <alignment horizontal="center" wrapText="1"/>
    </xf>
    <xf numFmtId="3" fontId="2" fillId="0" borderId="45" xfId="0" applyNumberFormat="1" applyFont="1" applyBorder="1" applyAlignment="1">
      <alignment horizontal="right" wrapText="1"/>
    </xf>
    <xf numFmtId="0" fontId="4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2" fillId="0" borderId="4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3" fontId="2" fillId="0" borderId="15" xfId="0" applyNumberFormat="1" applyFont="1" applyBorder="1" applyAlignment="1">
      <alignment horizontal="left" wrapText="1"/>
    </xf>
    <xf numFmtId="3" fontId="2" fillId="0" borderId="43" xfId="0" applyNumberFormat="1" applyFont="1" applyBorder="1" applyAlignment="1">
      <alignment wrapText="1"/>
    </xf>
    <xf numFmtId="0" fontId="3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1" fillId="0" borderId="39" xfId="99" applyFont="1" applyBorder="1" applyAlignment="1">
      <alignment horizontal="center"/>
      <protection/>
    </xf>
    <xf numFmtId="0" fontId="0" fillId="0" borderId="25" xfId="99" applyBorder="1" applyAlignment="1">
      <alignment horizontal="center"/>
      <protection/>
    </xf>
    <xf numFmtId="0" fontId="0" fillId="0" borderId="26" xfId="99" applyBorder="1" applyAlignment="1">
      <alignment horizontal="center"/>
      <protection/>
    </xf>
    <xf numFmtId="0" fontId="24" fillId="0" borderId="0" xfId="99" applyFont="1" applyAlignment="1">
      <alignment horizontal="center"/>
      <protection/>
    </xf>
    <xf numFmtId="0" fontId="4" fillId="0" borderId="0" xfId="98" applyFont="1" applyAlignment="1">
      <alignment horizontal="center" wrapText="1"/>
      <protection/>
    </xf>
    <xf numFmtId="0" fontId="3" fillId="0" borderId="0" xfId="98" applyFont="1" applyAlignment="1">
      <alignment horizontal="right" wrapText="1"/>
      <protection/>
    </xf>
    <xf numFmtId="0" fontId="3" fillId="0" borderId="0" xfId="98" applyFont="1" applyAlignment="1">
      <alignment horizont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4" xfId="74"/>
    <cellStyle name="Currency" xfId="75"/>
    <cellStyle name="Currency [0]" xfId="76"/>
    <cellStyle name="Explanatory Text" xfId="77"/>
    <cellStyle name="Explanatory Text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3" xfId="97"/>
    <cellStyle name="Normal 4" xfId="98"/>
    <cellStyle name="Normal_Pasqyra financia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43"/>
  <sheetViews>
    <sheetView zoomScalePageLayoutView="0" workbookViewId="0" topLeftCell="A19">
      <selection activeCell="D34" sqref="D34"/>
    </sheetView>
  </sheetViews>
  <sheetFormatPr defaultColWidth="9.140625" defaultRowHeight="15"/>
  <cols>
    <col min="2" max="2" width="32.57421875" style="0" customWidth="1"/>
    <col min="4" max="4" width="22.57421875" style="0" customWidth="1"/>
    <col min="5" max="5" width="26.00390625" style="0" customWidth="1"/>
  </cols>
  <sheetData>
    <row r="5" spans="2:5" ht="18.75">
      <c r="B5" s="116" t="s">
        <v>121</v>
      </c>
      <c r="C5" s="116"/>
      <c r="D5" s="116"/>
      <c r="E5" s="116"/>
    </row>
    <row r="6" ht="15.75" thickBot="1"/>
    <row r="7" spans="2:5" ht="34.5" customHeight="1" thickBot="1">
      <c r="B7" s="110"/>
      <c r="C7" s="111" t="s">
        <v>0</v>
      </c>
      <c r="D7" s="95" t="s">
        <v>1</v>
      </c>
      <c r="E7" s="95" t="s">
        <v>2</v>
      </c>
    </row>
    <row r="8" spans="2:5" ht="15.75" thickBot="1">
      <c r="B8" s="3"/>
      <c r="C8" s="4"/>
      <c r="D8" s="2"/>
      <c r="E8" s="2"/>
    </row>
    <row r="9" spans="2:5" ht="15.75" thickBot="1">
      <c r="B9" s="93" t="s">
        <v>3</v>
      </c>
      <c r="C9" s="94"/>
      <c r="D9" s="95"/>
      <c r="E9" s="95"/>
    </row>
    <row r="10" spans="2:5" ht="15">
      <c r="B10" s="96" t="s">
        <v>4</v>
      </c>
      <c r="C10" s="97">
        <v>6</v>
      </c>
      <c r="D10" s="98" t="s">
        <v>5</v>
      </c>
      <c r="E10" s="98" t="s">
        <v>5</v>
      </c>
    </row>
    <row r="11" spans="2:5" ht="15">
      <c r="B11" s="99" t="s">
        <v>6</v>
      </c>
      <c r="C11" s="100">
        <v>7</v>
      </c>
      <c r="D11" s="101">
        <v>3833213064</v>
      </c>
      <c r="E11" s="101">
        <v>3384911925</v>
      </c>
    </row>
    <row r="12" spans="2:5" ht="15">
      <c r="B12" s="99" t="s">
        <v>7</v>
      </c>
      <c r="C12" s="100">
        <v>8</v>
      </c>
      <c r="D12" s="101">
        <v>1563691</v>
      </c>
      <c r="E12" s="101">
        <v>1563691</v>
      </c>
    </row>
    <row r="13" spans="2:5" ht="15">
      <c r="B13" s="99" t="s">
        <v>8</v>
      </c>
      <c r="C13" s="100">
        <v>9</v>
      </c>
      <c r="D13" s="101">
        <v>10149929</v>
      </c>
      <c r="E13" s="101">
        <v>10491141</v>
      </c>
    </row>
    <row r="14" spans="2:5" ht="15">
      <c r="B14" s="99" t="s">
        <v>9</v>
      </c>
      <c r="C14" s="100">
        <v>10</v>
      </c>
      <c r="D14" s="99">
        <v>5795752</v>
      </c>
      <c r="E14" s="99">
        <v>7031897</v>
      </c>
    </row>
    <row r="15" spans="2:5" ht="15">
      <c r="B15" s="99" t="s">
        <v>123</v>
      </c>
      <c r="C15" s="100"/>
      <c r="D15" s="115">
        <v>2475776</v>
      </c>
      <c r="E15" s="99"/>
    </row>
    <row r="16" spans="2:5" ht="15">
      <c r="B16" s="99" t="s">
        <v>10</v>
      </c>
      <c r="C16" s="100">
        <v>11</v>
      </c>
      <c r="D16" s="101">
        <v>726511464</v>
      </c>
      <c r="E16" s="101">
        <v>631418832</v>
      </c>
    </row>
    <row r="17" spans="2:5" ht="15.75" thickBot="1">
      <c r="B17" s="11"/>
      <c r="C17" s="5"/>
      <c r="D17" s="2"/>
      <c r="E17" s="2"/>
    </row>
    <row r="18" spans="2:5" ht="15.75" thickBot="1">
      <c r="B18" s="93" t="s">
        <v>11</v>
      </c>
      <c r="C18" s="104"/>
      <c r="D18" s="16">
        <f>SUM(D11:D17)</f>
        <v>4579709676</v>
      </c>
      <c r="E18" s="16">
        <f>SUM(E11:E17)</f>
        <v>4035417486</v>
      </c>
    </row>
    <row r="19" spans="2:5" ht="15.75" thickBot="1">
      <c r="B19" s="11"/>
      <c r="C19" s="5"/>
      <c r="D19" s="4"/>
      <c r="E19" s="4"/>
    </row>
    <row r="20" spans="2:5" ht="15.75" thickBot="1">
      <c r="B20" s="93" t="s">
        <v>12</v>
      </c>
      <c r="C20" s="104"/>
      <c r="D20" s="94"/>
      <c r="E20" s="94"/>
    </row>
    <row r="21" spans="2:5" ht="30">
      <c r="B21" s="96" t="s">
        <v>13</v>
      </c>
      <c r="C21" s="97">
        <v>12</v>
      </c>
      <c r="D21" s="105">
        <v>4244723253</v>
      </c>
      <c r="E21" s="105">
        <v>3672236356</v>
      </c>
    </row>
    <row r="22" spans="2:5" ht="15">
      <c r="B22" s="99" t="s">
        <v>14</v>
      </c>
      <c r="C22" s="100">
        <v>13</v>
      </c>
      <c r="D22" s="101">
        <v>694029</v>
      </c>
      <c r="E22" s="101">
        <v>18274829</v>
      </c>
    </row>
    <row r="23" spans="2:5" ht="15">
      <c r="B23" s="99" t="s">
        <v>15</v>
      </c>
      <c r="C23" s="100"/>
      <c r="D23" s="106" t="s">
        <v>5</v>
      </c>
      <c r="E23" s="101">
        <v>981291</v>
      </c>
    </row>
    <row r="24" spans="2:5" ht="15">
      <c r="B24" s="99" t="s">
        <v>16</v>
      </c>
      <c r="C24" s="100">
        <v>14</v>
      </c>
      <c r="D24" s="101">
        <v>58472260</v>
      </c>
      <c r="E24" s="101">
        <v>135893996</v>
      </c>
    </row>
    <row r="25" spans="2:5" ht="15.75" thickBot="1">
      <c r="B25" s="11"/>
      <c r="C25" s="5"/>
      <c r="D25" s="2"/>
      <c r="E25" s="2"/>
    </row>
    <row r="26" spans="2:5" ht="15.75" thickBot="1">
      <c r="B26" s="93" t="s">
        <v>17</v>
      </c>
      <c r="C26" s="104"/>
      <c r="D26" s="16">
        <f>SUM(D21:D25)</f>
        <v>4303889542</v>
      </c>
      <c r="E26" s="16">
        <f>SUM(E21:E25)</f>
        <v>3827386472</v>
      </c>
    </row>
    <row r="27" spans="2:5" ht="15.75" thickBot="1">
      <c r="B27" s="1"/>
      <c r="C27" s="5"/>
      <c r="D27" s="4"/>
      <c r="E27" s="4"/>
    </row>
    <row r="28" spans="2:5" ht="15.75" thickBot="1">
      <c r="B28" s="93" t="s">
        <v>18</v>
      </c>
      <c r="C28" s="104"/>
      <c r="D28" s="94"/>
      <c r="E28" s="94"/>
    </row>
    <row r="29" spans="2:5" ht="15">
      <c r="B29" s="96" t="s">
        <v>18</v>
      </c>
      <c r="C29" s="97">
        <v>15</v>
      </c>
      <c r="D29" s="105">
        <v>123000000</v>
      </c>
      <c r="E29" s="105">
        <v>123000000</v>
      </c>
    </row>
    <row r="30" spans="2:5" ht="15.75" thickBot="1">
      <c r="B30" s="107" t="s">
        <v>19</v>
      </c>
      <c r="C30" s="108"/>
      <c r="D30" s="109">
        <v>152820134</v>
      </c>
      <c r="E30" s="109">
        <v>85031014</v>
      </c>
    </row>
    <row r="31" spans="2:5" ht="15.75" thickBot="1">
      <c r="B31" s="11"/>
      <c r="C31" s="5"/>
      <c r="D31" s="2"/>
      <c r="E31" s="2"/>
    </row>
    <row r="32" spans="2:5" ht="15.75" thickBot="1">
      <c r="B32" s="93" t="s">
        <v>20</v>
      </c>
      <c r="C32" s="104"/>
      <c r="D32" s="16">
        <f>SUM(D29:D31)</f>
        <v>275820134</v>
      </c>
      <c r="E32" s="16">
        <f>SUM(E29:E31)</f>
        <v>208031014</v>
      </c>
    </row>
    <row r="33" spans="2:5" ht="15.75" thickBot="1">
      <c r="B33" s="11"/>
      <c r="C33" s="5"/>
      <c r="D33" s="2"/>
      <c r="E33" s="2"/>
    </row>
    <row r="34" spans="2:5" ht="30" thickBot="1">
      <c r="B34" s="93" t="s">
        <v>21</v>
      </c>
      <c r="C34" s="104"/>
      <c r="D34" s="16">
        <f>D32+D26</f>
        <v>4579709676</v>
      </c>
      <c r="E34" s="16">
        <f>E32+E26</f>
        <v>4035417486</v>
      </c>
    </row>
    <row r="35" spans="2:5" ht="15">
      <c r="B35" s="11"/>
      <c r="C35" s="5"/>
      <c r="D35" s="86"/>
      <c r="E35" s="86"/>
    </row>
    <row r="36" spans="2:5" ht="15">
      <c r="B36" s="11"/>
      <c r="C36" s="5"/>
      <c r="D36" s="86"/>
      <c r="E36" s="86"/>
    </row>
    <row r="37" ht="15">
      <c r="B37" s="10"/>
    </row>
    <row r="38" ht="15">
      <c r="B38" s="10"/>
    </row>
    <row r="39" spans="2:5" ht="26.25" customHeight="1">
      <c r="B39" s="12" t="s">
        <v>23</v>
      </c>
      <c r="C39" s="13"/>
      <c r="D39" s="12" t="s">
        <v>22</v>
      </c>
      <c r="E39" s="12" t="s">
        <v>24</v>
      </c>
    </row>
    <row r="40" spans="2:5" ht="28.5">
      <c r="B40" s="12" t="s">
        <v>26</v>
      </c>
      <c r="C40" s="13"/>
      <c r="D40" s="12" t="s">
        <v>27</v>
      </c>
      <c r="E40" s="12" t="s">
        <v>25</v>
      </c>
    </row>
    <row r="41" ht="15">
      <c r="B41" s="10"/>
    </row>
    <row r="42" ht="15">
      <c r="B42" s="10"/>
    </row>
    <row r="43" ht="15">
      <c r="B43" s="10"/>
    </row>
  </sheetData>
  <sheetProtection/>
  <mergeCells count="1">
    <mergeCell ref="B5:E5"/>
  </mergeCells>
  <printOptions/>
  <pageMargins left="0.7" right="0.7" top="0.76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39"/>
  <sheetViews>
    <sheetView zoomScalePageLayoutView="0" workbookViewId="0" topLeftCell="A10">
      <selection activeCell="D32" sqref="D32"/>
    </sheetView>
  </sheetViews>
  <sheetFormatPr defaultColWidth="9.140625" defaultRowHeight="15"/>
  <cols>
    <col min="2" max="2" width="26.7109375" style="0" customWidth="1"/>
    <col min="3" max="3" width="9.00390625" style="0" bestFit="1" customWidth="1"/>
    <col min="4" max="4" width="23.421875" style="0" customWidth="1"/>
    <col min="5" max="5" width="30.8515625" style="0" customWidth="1"/>
  </cols>
  <sheetData>
    <row r="5" spans="2:5" ht="18.75">
      <c r="B5" s="116" t="s">
        <v>122</v>
      </c>
      <c r="C5" s="116"/>
      <c r="D5" s="116"/>
      <c r="E5" s="116"/>
    </row>
    <row r="6" spans="2:5" ht="15" customHeight="1" thickBot="1">
      <c r="B6" s="117"/>
      <c r="C6" s="117"/>
      <c r="D6" s="2"/>
      <c r="E6" s="2"/>
    </row>
    <row r="7" spans="2:5" ht="15.75" thickBot="1">
      <c r="B7" s="110"/>
      <c r="C7" s="111" t="s">
        <v>0</v>
      </c>
      <c r="D7" s="95" t="s">
        <v>1</v>
      </c>
      <c r="E7" s="95" t="s">
        <v>2</v>
      </c>
    </row>
    <row r="8" spans="2:5" ht="15">
      <c r="B8" s="1"/>
      <c r="C8" s="5"/>
      <c r="D8" s="4"/>
      <c r="E8" s="4"/>
    </row>
    <row r="9" spans="2:5" ht="15">
      <c r="B9" s="99" t="s">
        <v>28</v>
      </c>
      <c r="C9" s="100">
        <v>16</v>
      </c>
      <c r="D9" s="101">
        <v>271020286</v>
      </c>
      <c r="E9" s="101">
        <v>287577737</v>
      </c>
    </row>
    <row r="10" spans="2:5" ht="15.75" thickBot="1">
      <c r="B10" s="107" t="s">
        <v>29</v>
      </c>
      <c r="C10" s="108">
        <v>16</v>
      </c>
      <c r="D10" s="109">
        <v>-170706199</v>
      </c>
      <c r="E10" s="109">
        <v>-153557585</v>
      </c>
    </row>
    <row r="11" spans="2:5" ht="30" thickBot="1">
      <c r="B11" s="93" t="s">
        <v>30</v>
      </c>
      <c r="C11" s="104"/>
      <c r="D11" s="16">
        <f>SUM(D9:D10)</f>
        <v>100314087</v>
      </c>
      <c r="E11" s="16">
        <f>SUM(E9:E10)</f>
        <v>134020152</v>
      </c>
    </row>
    <row r="12" spans="2:5" ht="15">
      <c r="B12" s="11"/>
      <c r="C12" s="5"/>
      <c r="D12" s="4"/>
      <c r="E12" s="89"/>
    </row>
    <row r="13" spans="2:5" ht="15">
      <c r="B13" s="11"/>
      <c r="C13" s="5"/>
      <c r="D13" s="4"/>
      <c r="E13" s="4"/>
    </row>
    <row r="14" spans="2:5" ht="15">
      <c r="B14" s="99" t="s">
        <v>31</v>
      </c>
      <c r="C14" s="100">
        <v>17</v>
      </c>
      <c r="D14" s="101">
        <v>65246667</v>
      </c>
      <c r="E14" s="101">
        <v>46796581</v>
      </c>
    </row>
    <row r="15" spans="2:5" ht="15.75" thickBot="1">
      <c r="B15" s="107" t="s">
        <v>32</v>
      </c>
      <c r="C15" s="108">
        <v>18</v>
      </c>
      <c r="D15" s="109">
        <v>-1230394</v>
      </c>
      <c r="E15" s="109">
        <v>-1411573</v>
      </c>
    </row>
    <row r="16" spans="2:5" ht="30" thickBot="1">
      <c r="B16" s="93" t="s">
        <v>33</v>
      </c>
      <c r="C16" s="104"/>
      <c r="D16" s="8">
        <f>SUM(D14:D15)</f>
        <v>64016273</v>
      </c>
      <c r="E16" s="8">
        <f>SUM(E14:E15)</f>
        <v>45385008</v>
      </c>
    </row>
    <row r="17" spans="2:5" ht="15">
      <c r="B17" s="11"/>
      <c r="C17" s="5"/>
      <c r="D17" s="4"/>
      <c r="E17" s="4"/>
    </row>
    <row r="18" spans="2:5" ht="30">
      <c r="B18" s="99" t="s">
        <v>34</v>
      </c>
      <c r="C18" s="100"/>
      <c r="D18" s="101">
        <v>-300340</v>
      </c>
      <c r="E18" s="101">
        <v>-28478609</v>
      </c>
    </row>
    <row r="19" spans="2:5" ht="30.75" thickBot="1">
      <c r="B19" s="112" t="s">
        <v>35</v>
      </c>
      <c r="C19" s="102">
        <v>19</v>
      </c>
      <c r="D19" s="103">
        <v>-2142993</v>
      </c>
      <c r="E19" s="103">
        <v>-1007000</v>
      </c>
    </row>
    <row r="20" spans="2:5" ht="15.75" thickBot="1">
      <c r="B20" s="113"/>
      <c r="C20" s="104"/>
      <c r="D20" s="16">
        <f>SUM(D18:D19)</f>
        <v>-2443333</v>
      </c>
      <c r="E20" s="16">
        <f>SUM(E18:E19)</f>
        <v>-29485609</v>
      </c>
    </row>
    <row r="21" spans="2:5" ht="15">
      <c r="B21" s="11"/>
      <c r="C21" s="5"/>
      <c r="D21" s="4"/>
      <c r="E21" s="4"/>
    </row>
    <row r="22" spans="2:5" ht="15">
      <c r="B22" s="90" t="s">
        <v>36</v>
      </c>
      <c r="C22" s="91">
        <v>20</v>
      </c>
      <c r="D22" s="92">
        <v>-34839784</v>
      </c>
      <c r="E22" s="92">
        <v>-33408862</v>
      </c>
    </row>
    <row r="23" spans="2:5" ht="15">
      <c r="B23" s="99" t="s">
        <v>37</v>
      </c>
      <c r="C23" s="100" t="s">
        <v>38</v>
      </c>
      <c r="D23" s="101">
        <v>-4206126</v>
      </c>
      <c r="E23" s="101">
        <v>-4173527</v>
      </c>
    </row>
    <row r="24" spans="2:5" ht="30">
      <c r="B24" s="99" t="s">
        <v>39</v>
      </c>
      <c r="C24" s="100">
        <v>21</v>
      </c>
      <c r="D24" s="101">
        <v>-13370680</v>
      </c>
      <c r="E24" s="101">
        <v>-13462806</v>
      </c>
    </row>
    <row r="25" spans="2:5" ht="30.75" thickBot="1">
      <c r="B25" s="112" t="s">
        <v>40</v>
      </c>
      <c r="C25" s="102">
        <v>7</v>
      </c>
      <c r="D25" s="103">
        <v>-34029593</v>
      </c>
      <c r="E25" s="103">
        <v>-35389706</v>
      </c>
    </row>
    <row r="26" spans="2:5" ht="15.75" thickBot="1">
      <c r="B26" s="93"/>
      <c r="C26" s="104"/>
      <c r="D26" s="16">
        <f>SUM(D22:D25)</f>
        <v>-86446183</v>
      </c>
      <c r="E26" s="16">
        <f>SUM(E22:E25)</f>
        <v>-86434901</v>
      </c>
    </row>
    <row r="27" spans="2:5" ht="15">
      <c r="B27" s="11"/>
      <c r="C27" s="5"/>
      <c r="D27" s="4"/>
      <c r="E27" s="4"/>
    </row>
    <row r="28" spans="2:5" ht="15">
      <c r="B28" s="11" t="s">
        <v>41</v>
      </c>
      <c r="C28" s="5"/>
      <c r="D28" s="14">
        <v>75440844</v>
      </c>
      <c r="E28" s="14">
        <v>63484650</v>
      </c>
    </row>
    <row r="29" spans="2:5" ht="15">
      <c r="B29" s="1"/>
      <c r="C29" s="5"/>
      <c r="D29" s="4"/>
      <c r="E29" s="4"/>
    </row>
    <row r="30" spans="2:5" ht="15.75" thickBot="1">
      <c r="B30" s="114" t="s">
        <v>42</v>
      </c>
      <c r="C30" s="7">
        <v>22</v>
      </c>
      <c r="D30" s="6">
        <v>-7651724</v>
      </c>
      <c r="E30" s="6">
        <v>-10127497</v>
      </c>
    </row>
    <row r="31" spans="2:5" ht="15">
      <c r="B31" s="11"/>
      <c r="C31" s="5"/>
      <c r="D31" s="15"/>
      <c r="E31" s="15"/>
    </row>
    <row r="32" spans="2:5" ht="15.75" thickBot="1">
      <c r="B32" s="9" t="s">
        <v>43</v>
      </c>
      <c r="C32" s="9"/>
      <c r="D32" s="9">
        <f>SUM(D28:D31)</f>
        <v>67789120</v>
      </c>
      <c r="E32" s="9">
        <f>SUM(E28:E31)</f>
        <v>53357153</v>
      </c>
    </row>
    <row r="33" ht="15.75" thickTop="1">
      <c r="B33" s="87"/>
    </row>
    <row r="34" ht="15">
      <c r="B34" s="87"/>
    </row>
    <row r="35" ht="15">
      <c r="B35" s="87"/>
    </row>
    <row r="36" ht="15">
      <c r="B36" s="88"/>
    </row>
    <row r="37" ht="15">
      <c r="B37" s="88"/>
    </row>
    <row r="38" spans="2:5" ht="15">
      <c r="B38" s="12" t="s">
        <v>23</v>
      </c>
      <c r="C38" s="13"/>
      <c r="D38" s="12" t="s">
        <v>22</v>
      </c>
      <c r="E38" s="12" t="s">
        <v>24</v>
      </c>
    </row>
    <row r="39" spans="2:5" ht="28.5">
      <c r="B39" s="12" t="s">
        <v>26</v>
      </c>
      <c r="C39" s="13"/>
      <c r="D39" s="12" t="s">
        <v>27</v>
      </c>
      <c r="E39" s="12" t="s">
        <v>25</v>
      </c>
    </row>
  </sheetData>
  <sheetProtection/>
  <mergeCells count="2">
    <mergeCell ref="B6:C6"/>
    <mergeCell ref="B5:E5"/>
  </mergeCells>
  <printOptions/>
  <pageMargins left="0.7" right="0.7" top="1.01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9"/>
  <sheetViews>
    <sheetView tabSelected="1" zoomScalePageLayoutView="0" workbookViewId="0" topLeftCell="C1">
      <selection activeCell="L34" sqref="L34"/>
    </sheetView>
  </sheetViews>
  <sheetFormatPr defaultColWidth="9.140625" defaultRowHeight="15"/>
  <cols>
    <col min="2" max="2" width="7.8515625" style="0" customWidth="1"/>
    <col min="3" max="3" width="35.8515625" style="0" customWidth="1"/>
    <col min="4" max="4" width="24.28125" style="0" customWidth="1"/>
    <col min="5" max="5" width="23.421875" style="0" customWidth="1"/>
    <col min="7" max="7" width="20.7109375" style="0" customWidth="1"/>
    <col min="9" max="9" width="11.28125" style="0" bestFit="1" customWidth="1"/>
    <col min="10" max="10" width="14.8515625" style="0" bestFit="1" customWidth="1"/>
    <col min="11" max="11" width="11.421875" style="0" bestFit="1" customWidth="1"/>
    <col min="12" max="12" width="10.421875" style="0" bestFit="1" customWidth="1"/>
  </cols>
  <sheetData>
    <row r="2" spans="2:5" ht="15">
      <c r="B2" s="17"/>
      <c r="C2" s="2"/>
      <c r="D2" s="2"/>
      <c r="E2" s="2"/>
    </row>
    <row r="3" spans="2:12" ht="15.75">
      <c r="B3" s="121" t="s">
        <v>44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5" ht="15">
      <c r="B4" s="11"/>
      <c r="C4" s="18"/>
      <c r="D4" s="14"/>
      <c r="E4" s="14"/>
    </row>
    <row r="5" spans="2:12" ht="15">
      <c r="B5" s="19"/>
      <c r="C5" s="20" t="s">
        <v>45</v>
      </c>
      <c r="D5" s="19"/>
      <c r="E5" s="19"/>
      <c r="F5" s="19"/>
      <c r="G5" s="19"/>
      <c r="H5" s="19"/>
      <c r="I5" s="19"/>
      <c r="J5" s="19"/>
      <c r="K5" s="19"/>
      <c r="L5" s="19"/>
    </row>
    <row r="6" spans="2:12" ht="15.75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2" ht="15">
      <c r="B7" s="21"/>
      <c r="C7" s="22"/>
      <c r="D7" s="23"/>
      <c r="E7" s="24" t="s">
        <v>46</v>
      </c>
      <c r="F7" s="24"/>
      <c r="G7" s="24"/>
      <c r="H7" s="24"/>
      <c r="I7" s="24"/>
      <c r="J7" s="24"/>
      <c r="K7" s="22"/>
      <c r="L7" s="25"/>
    </row>
    <row r="8" spans="2:12" ht="15">
      <c r="B8" s="26" t="s">
        <v>47</v>
      </c>
      <c r="C8" s="67" t="s">
        <v>48</v>
      </c>
      <c r="D8" s="27" t="s">
        <v>49</v>
      </c>
      <c r="E8" s="27" t="s">
        <v>50</v>
      </c>
      <c r="F8" s="27" t="s">
        <v>51</v>
      </c>
      <c r="G8" s="27" t="s">
        <v>52</v>
      </c>
      <c r="H8" s="27" t="s">
        <v>53</v>
      </c>
      <c r="I8" s="27" t="s">
        <v>54</v>
      </c>
      <c r="J8" s="119" t="s">
        <v>55</v>
      </c>
      <c r="K8" s="28" t="s">
        <v>56</v>
      </c>
      <c r="L8" s="118" t="s">
        <v>55</v>
      </c>
    </row>
    <row r="9" spans="2:12" ht="15">
      <c r="B9" s="26"/>
      <c r="C9" s="67" t="s">
        <v>57</v>
      </c>
      <c r="D9" s="28" t="s">
        <v>58</v>
      </c>
      <c r="E9" s="28" t="s">
        <v>59</v>
      </c>
      <c r="F9" s="28" t="s">
        <v>60</v>
      </c>
      <c r="G9" s="28" t="s">
        <v>61</v>
      </c>
      <c r="H9" s="28" t="s">
        <v>62</v>
      </c>
      <c r="I9" s="28" t="s">
        <v>63</v>
      </c>
      <c r="J9" s="120"/>
      <c r="K9" s="28" t="s">
        <v>64</v>
      </c>
      <c r="L9" s="118"/>
    </row>
    <row r="10" spans="2:12" ht="15">
      <c r="B10" s="29"/>
      <c r="C10" s="30"/>
      <c r="D10" s="30"/>
      <c r="E10" s="30"/>
      <c r="F10" s="30"/>
      <c r="G10" s="31" t="s">
        <v>65</v>
      </c>
      <c r="H10" s="31" t="s">
        <v>66</v>
      </c>
      <c r="I10" s="30"/>
      <c r="J10" s="32"/>
      <c r="K10" s="31" t="s">
        <v>67</v>
      </c>
      <c r="L10" s="33"/>
    </row>
    <row r="11" spans="2:12" ht="15">
      <c r="B11" s="34" t="s">
        <v>68</v>
      </c>
      <c r="C11" s="35" t="s">
        <v>69</v>
      </c>
      <c r="D11" s="55">
        <v>92250000</v>
      </c>
      <c r="E11" s="56"/>
      <c r="F11" s="56"/>
      <c r="G11" s="56"/>
      <c r="H11" s="56"/>
      <c r="I11" s="55">
        <v>31673861</v>
      </c>
      <c r="J11" s="55">
        <f>D11+E11+F11+G11+H11+I11</f>
        <v>123923861</v>
      </c>
      <c r="K11" s="55">
        <v>30750000</v>
      </c>
      <c r="L11" s="57">
        <f>J11+K11</f>
        <v>154673861</v>
      </c>
    </row>
    <row r="12" spans="2:12" ht="15">
      <c r="B12" s="34" t="s">
        <v>70</v>
      </c>
      <c r="C12" s="36" t="s">
        <v>71</v>
      </c>
      <c r="D12" s="56"/>
      <c r="E12" s="56"/>
      <c r="F12" s="56"/>
      <c r="G12" s="56"/>
      <c r="H12" s="56"/>
      <c r="I12" s="56"/>
      <c r="J12" s="56">
        <v>0</v>
      </c>
      <c r="K12" s="56"/>
      <c r="L12" s="57"/>
    </row>
    <row r="13" spans="2:12" ht="15">
      <c r="B13" s="34" t="s">
        <v>72</v>
      </c>
      <c r="C13" s="35" t="s">
        <v>73</v>
      </c>
      <c r="D13" s="56">
        <v>92250000</v>
      </c>
      <c r="E13" s="56">
        <v>0</v>
      </c>
      <c r="F13" s="56">
        <v>0</v>
      </c>
      <c r="G13" s="56">
        <v>0</v>
      </c>
      <c r="H13" s="56">
        <v>0</v>
      </c>
      <c r="I13" s="56">
        <v>31673861</v>
      </c>
      <c r="J13" s="55">
        <f>D13+E13+F13+G13+H13+I13</f>
        <v>123923861</v>
      </c>
      <c r="K13" s="56">
        <v>30750000</v>
      </c>
      <c r="L13" s="57">
        <f>J13+K13</f>
        <v>154673861</v>
      </c>
    </row>
    <row r="14" spans="2:12" ht="15">
      <c r="B14" s="37">
        <v>1</v>
      </c>
      <c r="C14" s="38" t="s">
        <v>74</v>
      </c>
      <c r="D14" s="58"/>
      <c r="E14" s="59"/>
      <c r="F14" s="58"/>
      <c r="G14" s="58"/>
      <c r="H14" s="58"/>
      <c r="I14" s="58"/>
      <c r="J14" s="58">
        <v>0</v>
      </c>
      <c r="K14" s="59"/>
      <c r="L14" s="60"/>
    </row>
    <row r="15" spans="2:12" ht="15">
      <c r="B15" s="39"/>
      <c r="C15" s="40" t="s">
        <v>75</v>
      </c>
      <c r="D15" s="61"/>
      <c r="E15" s="61"/>
      <c r="F15" s="61"/>
      <c r="G15" s="61"/>
      <c r="H15" s="61"/>
      <c r="I15" s="61"/>
      <c r="J15" s="61">
        <v>0</v>
      </c>
      <c r="K15" s="59"/>
      <c r="L15" s="62"/>
    </row>
    <row r="16" spans="2:12" ht="15">
      <c r="B16" s="37">
        <v>2</v>
      </c>
      <c r="C16" s="38" t="s">
        <v>76</v>
      </c>
      <c r="D16" s="58"/>
      <c r="E16" s="58"/>
      <c r="F16" s="58"/>
      <c r="G16" s="58"/>
      <c r="H16" s="58"/>
      <c r="I16" s="58"/>
      <c r="J16" s="58">
        <v>0</v>
      </c>
      <c r="K16" s="58"/>
      <c r="L16" s="60"/>
    </row>
    <row r="17" spans="2:12" ht="15">
      <c r="B17" s="41"/>
      <c r="C17" s="42" t="s">
        <v>77</v>
      </c>
      <c r="D17" s="63"/>
      <c r="E17" s="63"/>
      <c r="F17" s="63"/>
      <c r="G17" s="63"/>
      <c r="H17" s="63"/>
      <c r="I17" s="63"/>
      <c r="J17" s="63">
        <v>0</v>
      </c>
      <c r="K17" s="63"/>
      <c r="L17" s="64"/>
    </row>
    <row r="18" spans="2:12" ht="15">
      <c r="B18" s="39"/>
      <c r="C18" s="30" t="s">
        <v>78</v>
      </c>
      <c r="D18" s="61"/>
      <c r="E18" s="61"/>
      <c r="F18" s="61"/>
      <c r="G18" s="61"/>
      <c r="H18" s="61"/>
      <c r="I18" s="61"/>
      <c r="J18" s="61">
        <v>0</v>
      </c>
      <c r="K18" s="61"/>
      <c r="L18" s="62"/>
    </row>
    <row r="19" spans="2:12" ht="15">
      <c r="B19" s="34">
        <v>3</v>
      </c>
      <c r="C19" s="43" t="s">
        <v>79</v>
      </c>
      <c r="D19" s="55"/>
      <c r="E19" s="56"/>
      <c r="F19" s="56"/>
      <c r="G19" s="56"/>
      <c r="H19" s="56"/>
      <c r="I19" s="56">
        <v>53357153</v>
      </c>
      <c r="J19" s="55">
        <f>D19+E19+F19+G19+H19+I19</f>
        <v>53357153</v>
      </c>
      <c r="K19" s="56"/>
      <c r="L19" s="57">
        <f>J19+K19</f>
        <v>53357153</v>
      </c>
    </row>
    <row r="20" spans="2:12" ht="15">
      <c r="B20" s="34">
        <v>4</v>
      </c>
      <c r="C20" s="42" t="s">
        <v>80</v>
      </c>
      <c r="D20" s="56"/>
      <c r="E20" s="56"/>
      <c r="F20" s="56"/>
      <c r="G20" s="56"/>
      <c r="H20" s="56"/>
      <c r="I20" s="56"/>
      <c r="J20" s="56">
        <v>0</v>
      </c>
      <c r="K20" s="56"/>
      <c r="L20" s="57"/>
    </row>
    <row r="21" spans="2:12" ht="15">
      <c r="B21" s="37">
        <v>5</v>
      </c>
      <c r="C21" s="44" t="s">
        <v>81</v>
      </c>
      <c r="D21" s="58"/>
      <c r="E21" s="58"/>
      <c r="F21" s="58"/>
      <c r="G21" s="58"/>
      <c r="H21" s="58"/>
      <c r="I21" s="58"/>
      <c r="J21" s="58">
        <v>0</v>
      </c>
      <c r="K21" s="58"/>
      <c r="L21" s="60"/>
    </row>
    <row r="22" spans="2:12" ht="15">
      <c r="B22" s="39"/>
      <c r="C22" s="40" t="s">
        <v>82</v>
      </c>
      <c r="D22" s="61"/>
      <c r="E22" s="61"/>
      <c r="F22" s="61"/>
      <c r="G22" s="61"/>
      <c r="H22" s="61"/>
      <c r="I22" s="61"/>
      <c r="J22" s="61">
        <v>0</v>
      </c>
      <c r="K22" s="61"/>
      <c r="L22" s="62"/>
    </row>
    <row r="23" spans="2:12" ht="15">
      <c r="B23" s="45">
        <v>6</v>
      </c>
      <c r="C23" s="43" t="s">
        <v>83</v>
      </c>
      <c r="D23" s="56"/>
      <c r="E23" s="56"/>
      <c r="F23" s="56"/>
      <c r="G23" s="56"/>
      <c r="H23" s="56"/>
      <c r="I23" s="56"/>
      <c r="J23" s="56">
        <v>0</v>
      </c>
      <c r="K23" s="56"/>
      <c r="L23" s="57"/>
    </row>
    <row r="24" spans="2:12" ht="15">
      <c r="B24" s="34" t="s">
        <v>84</v>
      </c>
      <c r="C24" s="46" t="s">
        <v>85</v>
      </c>
      <c r="D24" s="56">
        <v>92250000</v>
      </c>
      <c r="E24" s="56">
        <v>0</v>
      </c>
      <c r="F24" s="56">
        <v>0</v>
      </c>
      <c r="G24" s="56">
        <v>0</v>
      </c>
      <c r="H24" s="56">
        <v>0</v>
      </c>
      <c r="I24" s="56">
        <v>85031014</v>
      </c>
      <c r="J24" s="55">
        <f>D24+E24+F24+G24+H24+I24</f>
        <v>177281014</v>
      </c>
      <c r="K24" s="56">
        <v>30750000</v>
      </c>
      <c r="L24" s="57">
        <f>J24+K24</f>
        <v>208031014</v>
      </c>
    </row>
    <row r="25" spans="2:12" ht="15">
      <c r="B25" s="47">
        <v>1</v>
      </c>
      <c r="C25" s="44" t="s">
        <v>86</v>
      </c>
      <c r="D25" s="58"/>
      <c r="E25" s="58"/>
      <c r="F25" s="58"/>
      <c r="G25" s="58"/>
      <c r="H25" s="58"/>
      <c r="I25" s="58"/>
      <c r="J25" s="58">
        <v>0</v>
      </c>
      <c r="K25" s="58"/>
      <c r="L25" s="60"/>
    </row>
    <row r="26" spans="2:12" ht="15">
      <c r="B26" s="39"/>
      <c r="C26" s="40" t="s">
        <v>87</v>
      </c>
      <c r="D26" s="61"/>
      <c r="E26" s="61"/>
      <c r="F26" s="61"/>
      <c r="G26" s="61"/>
      <c r="H26" s="61"/>
      <c r="I26" s="61"/>
      <c r="J26" s="61">
        <v>0</v>
      </c>
      <c r="K26" s="61"/>
      <c r="L26" s="62"/>
    </row>
    <row r="27" spans="2:12" ht="15">
      <c r="B27" s="48">
        <v>2</v>
      </c>
      <c r="C27" s="49" t="s">
        <v>76</v>
      </c>
      <c r="D27" s="58"/>
      <c r="E27" s="58"/>
      <c r="F27" s="58"/>
      <c r="G27" s="58"/>
      <c r="H27" s="58"/>
      <c r="I27" s="58"/>
      <c r="J27" s="58">
        <v>0</v>
      </c>
      <c r="K27" s="58"/>
      <c r="L27" s="60"/>
    </row>
    <row r="28" spans="2:12" ht="15">
      <c r="B28" s="48"/>
      <c r="C28" s="50" t="s">
        <v>77</v>
      </c>
      <c r="D28" s="63"/>
      <c r="E28" s="63"/>
      <c r="F28" s="63"/>
      <c r="G28" s="63"/>
      <c r="H28" s="63"/>
      <c r="I28" s="63"/>
      <c r="J28" s="63">
        <v>0</v>
      </c>
      <c r="K28" s="63"/>
      <c r="L28" s="64"/>
    </row>
    <row r="29" spans="2:12" ht="15">
      <c r="B29" s="48"/>
      <c r="C29" s="51" t="s">
        <v>78</v>
      </c>
      <c r="D29" s="63"/>
      <c r="E29" s="63"/>
      <c r="F29" s="63"/>
      <c r="G29" s="63"/>
      <c r="H29" s="63"/>
      <c r="I29" s="63"/>
      <c r="J29" s="63">
        <v>0</v>
      </c>
      <c r="K29" s="61"/>
      <c r="L29" s="62"/>
    </row>
    <row r="30" spans="2:12" ht="15">
      <c r="B30" s="34">
        <v>3</v>
      </c>
      <c r="C30" s="52" t="s">
        <v>88</v>
      </c>
      <c r="D30" s="55"/>
      <c r="E30" s="56"/>
      <c r="F30" s="56"/>
      <c r="G30" s="56"/>
      <c r="H30" s="56"/>
      <c r="I30" s="56">
        <v>67789120</v>
      </c>
      <c r="J30" s="55">
        <f>D30+E30+F30+G30+H30+I30</f>
        <v>67789120</v>
      </c>
      <c r="K30" s="56">
        <v>30750000</v>
      </c>
      <c r="L30" s="57">
        <f>J30+K30</f>
        <v>98539120</v>
      </c>
    </row>
    <row r="31" spans="2:12" ht="15">
      <c r="B31" s="34">
        <v>4</v>
      </c>
      <c r="C31" s="52" t="s">
        <v>89</v>
      </c>
      <c r="D31" s="56"/>
      <c r="E31" s="56"/>
      <c r="F31" s="56"/>
      <c r="G31" s="56"/>
      <c r="H31" s="56"/>
      <c r="I31" s="56"/>
      <c r="J31" s="56">
        <v>0</v>
      </c>
      <c r="K31" s="56"/>
      <c r="L31" s="57"/>
    </row>
    <row r="32" spans="2:12" ht="15">
      <c r="B32" s="34">
        <v>5</v>
      </c>
      <c r="C32" s="43" t="s">
        <v>83</v>
      </c>
      <c r="D32" s="56"/>
      <c r="E32" s="56"/>
      <c r="F32" s="56"/>
      <c r="G32" s="56"/>
      <c r="H32" s="56"/>
      <c r="I32" s="56"/>
      <c r="J32" s="56">
        <v>0</v>
      </c>
      <c r="K32" s="56"/>
      <c r="L32" s="57"/>
    </row>
    <row r="33" spans="2:12" ht="15">
      <c r="B33" s="34">
        <v>6</v>
      </c>
      <c r="C33" s="43" t="s">
        <v>90</v>
      </c>
      <c r="D33" s="56"/>
      <c r="E33" s="56"/>
      <c r="F33" s="56"/>
      <c r="G33" s="56"/>
      <c r="H33" s="56"/>
      <c r="I33" s="56"/>
      <c r="J33" s="56">
        <v>0</v>
      </c>
      <c r="K33" s="56"/>
      <c r="L33" s="57"/>
    </row>
    <row r="34" spans="2:12" ht="15.75" thickBot="1">
      <c r="B34" s="53" t="s">
        <v>91</v>
      </c>
      <c r="C34" s="54" t="s">
        <v>92</v>
      </c>
      <c r="D34" s="65">
        <v>92250000</v>
      </c>
      <c r="E34" s="65"/>
      <c r="F34" s="65"/>
      <c r="G34" s="65"/>
      <c r="H34" s="65"/>
      <c r="I34" s="65">
        <v>152820134</v>
      </c>
      <c r="J34" s="65">
        <f>D34+E34+F34+G34+H34+I34</f>
        <v>245070134</v>
      </c>
      <c r="K34" s="65">
        <v>30750000</v>
      </c>
      <c r="L34" s="66">
        <f>J34+K34</f>
        <v>275820134</v>
      </c>
    </row>
    <row r="35" spans="2:12" ht="1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2:12" ht="15">
      <c r="B36" s="19"/>
      <c r="C36" s="68"/>
      <c r="D36" s="69"/>
      <c r="E36" s="19"/>
      <c r="F36" s="19"/>
      <c r="G36" s="19"/>
      <c r="H36" s="68"/>
      <c r="I36" s="19"/>
      <c r="J36" s="68"/>
      <c r="K36" s="19"/>
      <c r="L36" s="19"/>
    </row>
    <row r="37" spans="2:12" ht="15">
      <c r="B37" s="19"/>
      <c r="C37" s="70"/>
      <c r="D37" s="70"/>
      <c r="E37" s="19"/>
      <c r="F37" s="19"/>
      <c r="G37" s="19"/>
      <c r="H37" s="70"/>
      <c r="I37" s="19"/>
      <c r="J37" s="68"/>
      <c r="K37" s="19"/>
      <c r="L37" s="19"/>
    </row>
    <row r="38" spans="3:7" ht="15">
      <c r="C38" s="12" t="s">
        <v>23</v>
      </c>
      <c r="D38" s="13"/>
      <c r="E38" s="12" t="s">
        <v>22</v>
      </c>
      <c r="F38" s="12"/>
      <c r="G38" s="12" t="s">
        <v>24</v>
      </c>
    </row>
    <row r="39" spans="3:7" ht="28.5">
      <c r="C39" s="12" t="s">
        <v>26</v>
      </c>
      <c r="D39" s="13"/>
      <c r="E39" s="12" t="s">
        <v>27</v>
      </c>
      <c r="F39" s="12"/>
      <c r="G39" s="12" t="s">
        <v>25</v>
      </c>
    </row>
  </sheetData>
  <sheetProtection/>
  <mergeCells count="3">
    <mergeCell ref="L8:L9"/>
    <mergeCell ref="J8:J9"/>
    <mergeCell ref="B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1"/>
  <sheetViews>
    <sheetView zoomScalePageLayoutView="0" workbookViewId="0" topLeftCell="A1">
      <selection activeCell="G44" sqref="G44"/>
    </sheetView>
  </sheetViews>
  <sheetFormatPr defaultColWidth="9.140625" defaultRowHeight="15"/>
  <cols>
    <col min="2" max="2" width="33.421875" style="0" customWidth="1"/>
    <col min="3" max="3" width="27.140625" style="0" customWidth="1"/>
    <col min="4" max="4" width="22.8515625" style="0" customWidth="1"/>
  </cols>
  <sheetData>
    <row r="2" spans="2:4" ht="15">
      <c r="B2" s="122"/>
      <c r="C2" s="123" t="s">
        <v>1</v>
      </c>
      <c r="D2" s="124" t="s">
        <v>2</v>
      </c>
    </row>
    <row r="3" spans="2:4" ht="15">
      <c r="B3" s="122"/>
      <c r="C3" s="123"/>
      <c r="D3" s="124"/>
    </row>
    <row r="4" spans="2:4" ht="29.25">
      <c r="B4" s="71" t="s">
        <v>93</v>
      </c>
      <c r="C4" s="78"/>
      <c r="D4" s="78"/>
    </row>
    <row r="5" spans="2:4" ht="29.25">
      <c r="B5" s="71" t="s">
        <v>94</v>
      </c>
      <c r="C5" s="78"/>
      <c r="D5" s="78"/>
    </row>
    <row r="6" spans="2:4" ht="26.25">
      <c r="B6" s="72" t="s">
        <v>95</v>
      </c>
      <c r="C6" s="85">
        <v>75440844</v>
      </c>
      <c r="D6" s="80">
        <v>63484650</v>
      </c>
    </row>
    <row r="7" spans="2:4" ht="15">
      <c r="B7" s="73" t="s">
        <v>96</v>
      </c>
      <c r="C7" s="78"/>
      <c r="D7" s="78"/>
    </row>
    <row r="8" spans="2:4" ht="15">
      <c r="B8" s="74" t="s">
        <v>97</v>
      </c>
      <c r="C8" s="78">
        <v>-271020286</v>
      </c>
      <c r="D8" s="78">
        <v>-287577737</v>
      </c>
    </row>
    <row r="9" spans="2:4" ht="15">
      <c r="B9" s="74" t="s">
        <v>98</v>
      </c>
      <c r="C9" s="78">
        <v>170706199</v>
      </c>
      <c r="D9" s="78">
        <v>153557585</v>
      </c>
    </row>
    <row r="10" spans="2:4" ht="30">
      <c r="B10" s="74" t="s">
        <v>99</v>
      </c>
      <c r="C10" s="84">
        <v>34029593</v>
      </c>
      <c r="D10" s="78">
        <v>35389706</v>
      </c>
    </row>
    <row r="11" spans="2:4" ht="15.75" thickBot="1">
      <c r="B11" s="74" t="s">
        <v>100</v>
      </c>
      <c r="C11" s="79">
        <v>4206126</v>
      </c>
      <c r="D11" s="79">
        <v>4173527</v>
      </c>
    </row>
    <row r="12" spans="2:4" ht="15">
      <c r="B12" s="75"/>
      <c r="C12" s="80">
        <f>C6+C8+C9+C10+C11</f>
        <v>13362476</v>
      </c>
      <c r="D12" s="80">
        <f>D6+D8+D9+D10+D11</f>
        <v>-30972269</v>
      </c>
    </row>
    <row r="13" spans="2:4" ht="30">
      <c r="B13" s="73" t="s">
        <v>101</v>
      </c>
      <c r="C13" s="78"/>
      <c r="D13" s="78"/>
    </row>
    <row r="14" spans="2:4" ht="15">
      <c r="B14" s="74" t="s">
        <v>102</v>
      </c>
      <c r="C14" s="78">
        <v>-491203171</v>
      </c>
      <c r="D14" s="78">
        <v>-946909717</v>
      </c>
    </row>
    <row r="15" spans="2:4" ht="15">
      <c r="B15" s="74" t="s">
        <v>103</v>
      </c>
      <c r="C15" s="78">
        <v>-97568408</v>
      </c>
      <c r="D15" s="78">
        <v>-122072309</v>
      </c>
    </row>
    <row r="16" spans="2:4" ht="15">
      <c r="B16" s="74" t="s">
        <v>104</v>
      </c>
      <c r="C16" s="78">
        <v>-17580800</v>
      </c>
      <c r="D16" s="78">
        <v>13659001</v>
      </c>
    </row>
    <row r="17" spans="2:4" ht="15.75" thickBot="1">
      <c r="B17" s="74" t="s">
        <v>105</v>
      </c>
      <c r="C17" s="79">
        <v>-77828992</v>
      </c>
      <c r="D17" s="79">
        <v>55918660</v>
      </c>
    </row>
    <row r="18" spans="2:4" ht="15">
      <c r="B18" s="76"/>
      <c r="C18" s="80">
        <f>C12+C14+C15+C16+C17</f>
        <v>-670818895</v>
      </c>
      <c r="D18" s="80">
        <f>D12+D14+D15+D16+D17</f>
        <v>-1030376634</v>
      </c>
    </row>
    <row r="19" spans="2:4" ht="15">
      <c r="B19" s="74" t="s">
        <v>106</v>
      </c>
      <c r="C19" s="78">
        <v>-8633015</v>
      </c>
      <c r="D19" s="78">
        <v>-15336030</v>
      </c>
    </row>
    <row r="20" spans="2:4" ht="15">
      <c r="B20" s="74" t="s">
        <v>107</v>
      </c>
      <c r="C20" s="78">
        <v>279892725</v>
      </c>
      <c r="D20" s="78">
        <v>294300692</v>
      </c>
    </row>
    <row r="21" spans="2:4" ht="15.75" thickBot="1">
      <c r="B21" s="74" t="s">
        <v>108</v>
      </c>
      <c r="C21" s="79">
        <v>-170298943</v>
      </c>
      <c r="D21" s="79">
        <v>-153496046</v>
      </c>
    </row>
    <row r="22" spans="2:4" ht="30.75" thickBot="1">
      <c r="B22" s="77" t="s">
        <v>109</v>
      </c>
      <c r="C22" s="81">
        <f>C18+C19+C20+C21</f>
        <v>-569858128</v>
      </c>
      <c r="D22" s="81">
        <f>D18+D19+D20+D21</f>
        <v>-904908018</v>
      </c>
    </row>
    <row r="23" spans="2:4" ht="15">
      <c r="B23" s="76"/>
      <c r="C23" s="80"/>
      <c r="D23" s="78"/>
    </row>
    <row r="24" spans="2:4" ht="15">
      <c r="B24" s="72" t="s">
        <v>110</v>
      </c>
      <c r="C24" s="80"/>
      <c r="D24" s="78"/>
    </row>
    <row r="25" spans="2:4" ht="15">
      <c r="B25" s="74" t="s">
        <v>111</v>
      </c>
      <c r="C25" s="78">
        <v>-2073209</v>
      </c>
      <c r="D25" s="78">
        <v>-1943313</v>
      </c>
    </row>
    <row r="26" spans="2:4" ht="15.75" thickBot="1">
      <c r="B26" s="74" t="s">
        <v>112</v>
      </c>
      <c r="C26" s="78">
        <v>-555560</v>
      </c>
      <c r="D26" s="78">
        <v>-1917710</v>
      </c>
    </row>
    <row r="27" spans="2:4" ht="27" thickBot="1">
      <c r="B27" s="72" t="s">
        <v>113</v>
      </c>
      <c r="C27" s="82">
        <f>C25+C26</f>
        <v>-2628769</v>
      </c>
      <c r="D27" s="82">
        <f>D25+D26</f>
        <v>-3861023</v>
      </c>
    </row>
    <row r="28" spans="2:4" ht="15">
      <c r="B28" s="76"/>
      <c r="C28" s="80"/>
      <c r="D28" s="80"/>
    </row>
    <row r="29" spans="2:4" ht="29.25">
      <c r="B29" s="76" t="s">
        <v>114</v>
      </c>
      <c r="C29" s="80"/>
      <c r="D29" s="80"/>
    </row>
    <row r="30" spans="2:4" ht="15">
      <c r="B30" s="74" t="s">
        <v>115</v>
      </c>
      <c r="C30" s="84">
        <v>572486897</v>
      </c>
      <c r="D30" s="78">
        <v>908586868</v>
      </c>
    </row>
    <row r="31" spans="2:4" ht="15.75" thickBot="1">
      <c r="B31" s="74" t="s">
        <v>116</v>
      </c>
      <c r="C31" s="79" t="s">
        <v>5</v>
      </c>
      <c r="D31" s="79"/>
    </row>
    <row r="32" spans="2:4" ht="30.75" thickBot="1">
      <c r="B32" s="77" t="s">
        <v>117</v>
      </c>
      <c r="C32" s="81">
        <f>C30</f>
        <v>572486897</v>
      </c>
      <c r="D32" s="81">
        <f>D30</f>
        <v>908586868</v>
      </c>
    </row>
    <row r="33" spans="2:4" ht="15.75" thickBot="1">
      <c r="B33" s="76"/>
      <c r="C33" s="79"/>
      <c r="D33" s="79"/>
    </row>
    <row r="34" spans="2:4" ht="44.25" thickBot="1">
      <c r="B34" s="76" t="s">
        <v>118</v>
      </c>
      <c r="C34" s="81">
        <f>C22+C27+C32</f>
        <v>0</v>
      </c>
      <c r="D34" s="81">
        <f>D22+D27+D32</f>
        <v>-182173</v>
      </c>
    </row>
    <row r="35" spans="2:4" ht="30.75" thickBot="1">
      <c r="B35" s="74" t="s">
        <v>119</v>
      </c>
      <c r="C35" s="81">
        <v>0</v>
      </c>
      <c r="D35" s="81">
        <v>182173</v>
      </c>
    </row>
    <row r="36" spans="2:4" ht="27" thickBot="1">
      <c r="B36" s="72" t="s">
        <v>120</v>
      </c>
      <c r="C36" s="83">
        <v>0</v>
      </c>
      <c r="D36" s="83">
        <v>0</v>
      </c>
    </row>
    <row r="40" spans="2:4" ht="15">
      <c r="B40" s="12" t="s">
        <v>23</v>
      </c>
      <c r="C40" s="12" t="s">
        <v>22</v>
      </c>
      <c r="D40" s="12" t="s">
        <v>24</v>
      </c>
    </row>
    <row r="41" spans="2:4" ht="15">
      <c r="B41" s="12" t="s">
        <v>26</v>
      </c>
      <c r="C41" s="12" t="s">
        <v>27</v>
      </c>
      <c r="D41" s="12" t="s">
        <v>25</v>
      </c>
    </row>
  </sheetData>
  <sheetProtection/>
  <mergeCells count="3"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alacebr</dc:creator>
  <cp:keywords/>
  <dc:description/>
  <cp:lastModifiedBy>Raiffeisen BANK</cp:lastModifiedBy>
  <cp:lastPrinted>2011-03-24T12:05:59Z</cp:lastPrinted>
  <dcterms:created xsi:type="dcterms:W3CDTF">2011-03-24T07:20:13Z</dcterms:created>
  <dcterms:modified xsi:type="dcterms:W3CDTF">2011-06-23T11:55:34Z</dcterms:modified>
  <cp:category/>
  <cp:version/>
  <cp:contentType/>
  <cp:contentStatus/>
</cp:coreProperties>
</file>