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7"/>
  </bookViews>
  <sheets>
    <sheet name="Kapak" sheetId="1" r:id="rId1"/>
    <sheet name="Akt" sheetId="2" r:id="rId2"/>
    <sheet name="Pas" sheetId="3" r:id="rId3"/>
    <sheet name="A+SH" sheetId="4" r:id="rId4"/>
    <sheet name="P.F.P" sheetId="5" r:id="rId5"/>
    <sheet name="P.Am" sheetId="6" r:id="rId6"/>
    <sheet name="Kapitali" sheetId="7" r:id="rId7"/>
    <sheet name="Sh.shp." sheetId="8" r:id="rId8"/>
  </sheets>
  <definedNames/>
  <calcPr fullCalcOnLoad="1"/>
</workbook>
</file>

<file path=xl/sharedStrings.xml><?xml version="1.0" encoding="utf-8"?>
<sst xmlns="http://schemas.openxmlformats.org/spreadsheetml/2006/main" count="268" uniqueCount="208">
  <si>
    <t>A</t>
  </si>
  <si>
    <t>B</t>
  </si>
  <si>
    <t>I</t>
  </si>
  <si>
    <t>II</t>
  </si>
  <si>
    <t>III</t>
  </si>
  <si>
    <t>IV</t>
  </si>
  <si>
    <t>GJITHSEJ</t>
  </si>
  <si>
    <t>Ndertesa</t>
  </si>
  <si>
    <t xml:space="preserve">Instali.teknik.makin.paisje,veg. </t>
  </si>
  <si>
    <t>Mjete transporti</t>
  </si>
  <si>
    <t>Paisje zyre e informatike</t>
  </si>
  <si>
    <t>Nga</t>
  </si>
  <si>
    <t>Shuma</t>
  </si>
  <si>
    <t>Veprimtaria Kryesore</t>
  </si>
  <si>
    <t xml:space="preserve">PASQYRAT      FINANCIARE </t>
  </si>
  <si>
    <t xml:space="preserve">(Ne zbatim te Standartit Kombetare te Kontabilitetit -Nr.2 dhe  Ligjit Nr. 9228, date 29.04.2004 </t>
  </si>
  <si>
    <t>"Per Kontabilitetin dhe Pasqyrat Financiarete ndryshuar, dhe Standartet Kombetare te Kontabilitetit - SKK-2)</t>
  </si>
  <si>
    <t>Pasqyrat Financiare jane  individuale</t>
  </si>
  <si>
    <t>____________________</t>
  </si>
  <si>
    <t>Pasqyrat Financiare jane  konsoliduara</t>
  </si>
  <si>
    <t xml:space="preserve">Pasqyrat Financiare jane  te shprehura ne </t>
  </si>
  <si>
    <t>LEKE</t>
  </si>
  <si>
    <t>Pasqyrat Financiare jane  te rrumbullakosura ne</t>
  </si>
  <si>
    <t xml:space="preserve">Periudha Kontabele e Pasqyrave Financiare </t>
  </si>
  <si>
    <t>Deri</t>
  </si>
  <si>
    <t xml:space="preserve">ata e mbylljes se  e Pasqyrave Financiare </t>
  </si>
  <si>
    <t>Ne  lek</t>
  </si>
  <si>
    <t>Nr.</t>
  </si>
  <si>
    <t xml:space="preserve">AKTIVET </t>
  </si>
  <si>
    <t xml:space="preserve">Shenime </t>
  </si>
  <si>
    <t>AKTIVET AFATSHKURTRA</t>
  </si>
  <si>
    <t>Aktivet monetare</t>
  </si>
  <si>
    <t>&gt;</t>
  </si>
  <si>
    <t xml:space="preserve">Banka </t>
  </si>
  <si>
    <t xml:space="preserve">Arka </t>
  </si>
  <si>
    <t xml:space="preserve">Derivative dhe aktive te mbajtura per tregtim </t>
  </si>
  <si>
    <t>Aktive te tjera Financiare afat shkurtera</t>
  </si>
  <si>
    <t xml:space="preserve">Kliente per mallra, produkte e sherbime </t>
  </si>
  <si>
    <t>Debitore, kreditore te tjere</t>
  </si>
  <si>
    <t xml:space="preserve">Tatim mbi fitimin  </t>
  </si>
  <si>
    <t>TVvsh</t>
  </si>
  <si>
    <t xml:space="preserve">Te drejta e detyrime ndaj ortakeve </t>
  </si>
  <si>
    <t>Inventari</t>
  </si>
  <si>
    <t xml:space="preserve">Lendet e para </t>
  </si>
  <si>
    <t>Inventari I imet</t>
  </si>
  <si>
    <t>Prodhim ne proces</t>
  </si>
  <si>
    <t xml:space="preserve">Produkte te gatshme </t>
  </si>
  <si>
    <t>Mallra per shitje</t>
  </si>
  <si>
    <t xml:space="preserve">Parapagesat per furnizime </t>
  </si>
  <si>
    <t>Aktive biologjike afatshkurtera</t>
  </si>
  <si>
    <t>Aktive afatshkurtera te mbajtura per rishitje</t>
  </si>
  <si>
    <t>TOTALI I AKTIVEVE AFATSHKURTERA ( I )</t>
  </si>
  <si>
    <t>AKTIVET AFATGJATA</t>
  </si>
  <si>
    <t>Investime financiare afatgjata</t>
  </si>
  <si>
    <t xml:space="preserve">Aktive aftagjata materiale </t>
  </si>
  <si>
    <t>Toka</t>
  </si>
  <si>
    <t>Makineri dhe pajisje</t>
  </si>
  <si>
    <t>Pajisje zyre e informatike</t>
  </si>
  <si>
    <t xml:space="preserve">Aktive te tjere afatgjata materiale(me vl.kontb) </t>
  </si>
  <si>
    <t>Aktive Biologjike afatgjata</t>
  </si>
  <si>
    <t>Aktivet afatagjata jo materiale</t>
  </si>
  <si>
    <t>Kapitali aksioner i pa paguar</t>
  </si>
  <si>
    <t xml:space="preserve">Aktive te tjera afatgjata </t>
  </si>
  <si>
    <t xml:space="preserve">Aktive ne proces </t>
  </si>
  <si>
    <t>TOTALI I AKTIVEVE ( I+II)</t>
  </si>
  <si>
    <t xml:space="preserve">PASIVET  AFATSHKURTERA </t>
  </si>
  <si>
    <t>Derivativet</t>
  </si>
  <si>
    <t>Huamarrjet</t>
  </si>
  <si>
    <t xml:space="preserve">Overdraftet bankare </t>
  </si>
  <si>
    <t>Huamarrje afatshkurtera</t>
  </si>
  <si>
    <t>Huate dhe parapagimet</t>
  </si>
  <si>
    <t xml:space="preserve">Te pagueshme ndaj furnitoreve </t>
  </si>
  <si>
    <t xml:space="preserve">Te pagueshme ndaj punonjsve </t>
  </si>
  <si>
    <t>Detyrime per sigurimet shoqerore e shendetsore</t>
  </si>
  <si>
    <t>Detyrime tatimore per TAP-in</t>
  </si>
  <si>
    <t>Detyrime tatimore per Tatim Fitimin</t>
  </si>
  <si>
    <t>Detyrime tatimore per Tvsh-ne</t>
  </si>
  <si>
    <t>Detyrime tatimore per Tatimin ne Burim</t>
  </si>
  <si>
    <t>Debitore e kreditore te tjere</t>
  </si>
  <si>
    <t xml:space="preserve">Grantet dhe te ardhurat e shtyra </t>
  </si>
  <si>
    <t>Provizionet afatshkurtera</t>
  </si>
  <si>
    <t>TOTALI I PASIVEVE AFAT SHKURTER ( I )</t>
  </si>
  <si>
    <t>PASIVET AFATGJATA</t>
  </si>
  <si>
    <t>Huate aftagjata</t>
  </si>
  <si>
    <t xml:space="preserve">Hua, bono dhe detyrime nga qeraja financiare </t>
  </si>
  <si>
    <t xml:space="preserve">Bono te konvertueshme </t>
  </si>
  <si>
    <t>Huamarrje te tjera afatgjata</t>
  </si>
  <si>
    <t>Grantet dhe te ardhurat e shtyra</t>
  </si>
  <si>
    <t>Provizionet afatgjata</t>
  </si>
  <si>
    <t>TOTALI I PASIVEVE AFAT GJATE ( II )</t>
  </si>
  <si>
    <t>TOTALI I PASIVEVE ( I+II)</t>
  </si>
  <si>
    <t>SUBVENSIONE PER INVESTIME</t>
  </si>
  <si>
    <t xml:space="preserve">KAPITALI   </t>
  </si>
  <si>
    <t>Aksionet e pakices( PF te konsoliduara)</t>
  </si>
  <si>
    <t>Kapitali I aksionereve te shoq. Meme( PF te kons)</t>
  </si>
  <si>
    <t xml:space="preserve">Kapitali Aksioner   </t>
  </si>
  <si>
    <t>Primi I aksionit</t>
  </si>
  <si>
    <t>Njesit ose aksionet e thesarit ( Negative)</t>
  </si>
  <si>
    <t>Rezervat Statutore</t>
  </si>
  <si>
    <t>Rezervat ligjore</t>
  </si>
  <si>
    <t>Rezerva te tjera</t>
  </si>
  <si>
    <t>Fitimet e pa shperndara</t>
  </si>
  <si>
    <t>Fitimi( Humbja) e vitit Financiar</t>
  </si>
  <si>
    <t>TOTALI I KAPITALIT  ( IIV )</t>
  </si>
  <si>
    <t>TATALI PASIVEVE DHE KAPITALIT ( I+II+III+IV)</t>
  </si>
  <si>
    <t xml:space="preserve">Pershkrimi I Elementeve </t>
  </si>
  <si>
    <t>Shitjet neto</t>
  </si>
  <si>
    <t xml:space="preserve">Te ardhura te tjera nga veprimtaria e shfrytezimit </t>
  </si>
  <si>
    <t>Ndryshimet ne invent.  prod. gatshme e prodhimit ne proces</t>
  </si>
  <si>
    <t>Materialet e konsumuara</t>
  </si>
  <si>
    <t>Kosto e punes</t>
  </si>
  <si>
    <t>Pagat e personelit</t>
  </si>
  <si>
    <t>Shpenzimet per sigurime shoqerore e shendetsore</t>
  </si>
  <si>
    <t>Amortizimet dhe zhvlersimet</t>
  </si>
  <si>
    <t>Totali I Shpenzimeve ( Shumat 4-7)</t>
  </si>
  <si>
    <t>Fitimi( humbja) nga veprimtarite kryesore (1+2+3/-3-8)</t>
  </si>
  <si>
    <t>Te ardhurat dhe shpenzimet financiare nga njesite e kontrolluara</t>
  </si>
  <si>
    <t>Te ardhurat dhe shpenzimet financiare nga pjesmarrjet</t>
  </si>
  <si>
    <t xml:space="preserve">Te ardhurat dhe shpenzimet financiare </t>
  </si>
  <si>
    <t>Komisione Bankare</t>
  </si>
  <si>
    <t>Fitimet ( Humbjet) nga kursi kembimit</t>
  </si>
  <si>
    <t xml:space="preserve">Te ardhurat dhe shpenzime te tjera financiare </t>
  </si>
  <si>
    <t>Shpenzime te pa zbriteshme</t>
  </si>
  <si>
    <t>Totali i te Ardhurave dhe Shpenzimeve financiare(12-13)</t>
  </si>
  <si>
    <t>Fitimi ( Humbja) para tatimit (9+/-13)</t>
  </si>
  <si>
    <t>Shpenzimet e tatimit mbi fitimin  (T.Fitimi 10%)</t>
  </si>
  <si>
    <t>Fitimi ( Humbja) neto e vitit financiar(14-15) (Fitim Tatimor)</t>
  </si>
  <si>
    <t>Metoda Direkte</t>
  </si>
  <si>
    <t>Fluksi monetar nga veprimtarite e shfrytezimit</t>
  </si>
  <si>
    <t>Mjete monetare (MM) te arketuaranga klientet</t>
  </si>
  <si>
    <t xml:space="preserve">MM te paguara ndaj furnitoreve dhe punonjesve </t>
  </si>
  <si>
    <t xml:space="preserve">MM te ardhura nga veprimtarite </t>
  </si>
  <si>
    <t>Tatim mbi fitimin i paguar</t>
  </si>
  <si>
    <t xml:space="preserve">MM neto nga veprimtarite e shfrytezimit </t>
  </si>
  <si>
    <t>Fluksi monetar nga veprimtarite investuese</t>
  </si>
  <si>
    <t>Blerja e njesise se kontrolluar X minus parate e arketuara</t>
  </si>
  <si>
    <t xml:space="preserve">Blerje a aktiveve afatgjata materaile </t>
  </si>
  <si>
    <t xml:space="preserve">Te ardhura nga shitja e pajisjeve </t>
  </si>
  <si>
    <t xml:space="preserve">Interesi i arketuar </t>
  </si>
  <si>
    <t>Dividentet e arketuar</t>
  </si>
  <si>
    <t>MM neto nga veprimtarite investuese</t>
  </si>
  <si>
    <t xml:space="preserve">Fluksi monetar nga aktivitetet financiare </t>
  </si>
  <si>
    <t>Te ardhura nga emetimi I kapitalit aksionar</t>
  </si>
  <si>
    <t>Te ardhura nga huamarrjet afatgjata</t>
  </si>
  <si>
    <t xml:space="preserve">Pagesa e detyrimeve te qirase financiare </t>
  </si>
  <si>
    <t>Dividente te paguar</t>
  </si>
  <si>
    <t xml:space="preserve">MM neto e perdorur ne veprimtarite financiare </t>
  </si>
  <si>
    <t xml:space="preserve">Rritja/renia neto e mjeteve monetare </t>
  </si>
  <si>
    <t>Mjetet monetare ne fillim te periudhes kontabel</t>
  </si>
  <si>
    <t>Mjetet monetare ne fund te periudhes kontabel</t>
  </si>
  <si>
    <t>Nr</t>
  </si>
  <si>
    <t>EMERTIMI I AKTIVITETIT</t>
  </si>
  <si>
    <t>VLERA FILLESTARE</t>
  </si>
  <si>
    <t>Koeficenti i Amortizimit ne %</t>
  </si>
  <si>
    <t>Gjithsej Amortizim i llogaritur me 31.12.2008</t>
  </si>
  <si>
    <t>Hyrje Aktivesh</t>
  </si>
  <si>
    <t>Dalje Aktivesh</t>
  </si>
  <si>
    <t>Aktive te Qend. te Trupezuar</t>
  </si>
  <si>
    <t>Aktive te Qend. te pa Trupezuar</t>
  </si>
  <si>
    <t>`</t>
  </si>
  <si>
    <t>Detyrim Qiraje</t>
  </si>
  <si>
    <t>Hua afat shkurter (Kapital Pronari)</t>
  </si>
  <si>
    <t>ELBASAN</t>
  </si>
  <si>
    <t>VITET</t>
  </si>
  <si>
    <t>Ortake</t>
  </si>
  <si>
    <t>Emertimi</t>
  </si>
  <si>
    <t>Kapitali aksionar</t>
  </si>
  <si>
    <t>Primi i aksionit</t>
  </si>
  <si>
    <t>Aksione thesari</t>
  </si>
  <si>
    <t>Rezerva Stat. ligj</t>
  </si>
  <si>
    <t xml:space="preserve">Fitimi i pashperndare </t>
  </si>
  <si>
    <t>Totali</t>
  </si>
  <si>
    <t>Pozicioni ne fillim</t>
  </si>
  <si>
    <t>Efekti I ndryshimeve ne politikat kontabel</t>
  </si>
  <si>
    <t>Pozicioni I rregulluar</t>
  </si>
  <si>
    <t>Fitimi neto per periudhen kontabel</t>
  </si>
  <si>
    <t>Dividentet e paguar</t>
  </si>
  <si>
    <t>Rritja e rezerves se kapitalit</t>
  </si>
  <si>
    <t xml:space="preserve">Emetimi I aksioneve </t>
  </si>
  <si>
    <t>Pozicioni ne fund</t>
  </si>
  <si>
    <t>Emetimi I kapitalit aksionar</t>
  </si>
  <si>
    <t xml:space="preserve">Aksione te thesarit te riblera </t>
  </si>
  <si>
    <r>
      <t xml:space="preserve">Shpenzime te tjera,      </t>
    </r>
    <r>
      <rPr>
        <sz val="12"/>
        <rFont val="Arial"/>
        <family val="2"/>
      </rPr>
      <t>(telefon)</t>
    </r>
  </si>
  <si>
    <t>P E R S H K R I M I</t>
  </si>
  <si>
    <t>PASIVET</t>
  </si>
  <si>
    <t xml:space="preserve">Parapagime dhe shpenzime te shtyra (shp.Shty) </t>
  </si>
  <si>
    <t>po</t>
  </si>
  <si>
    <t xml:space="preserve">  </t>
  </si>
  <si>
    <t>Dalje te mjeteve transportit</t>
  </si>
  <si>
    <t>Shoqeria "Grand Kompani" shpk</t>
  </si>
  <si>
    <t>nipti L03009201N</t>
  </si>
  <si>
    <t xml:space="preserve">Adresa: Lagja Clirimi, Ish Magazinat e NTPN </t>
  </si>
  <si>
    <t xml:space="preserve">Import-eksport-prodhim, tregetim panele diellore </t>
  </si>
  <si>
    <t>TE ARDHURA DHE SHPENZIME PER VITIN 2011</t>
  </si>
  <si>
    <t>Te tjera pagesa</t>
  </si>
  <si>
    <t>Viti  2012</t>
  </si>
  <si>
    <t>01.Janar.2012</t>
  </si>
  <si>
    <t>31.Dhjetor.2012</t>
  </si>
  <si>
    <t>20 MARS 2013</t>
  </si>
  <si>
    <t xml:space="preserve"> </t>
  </si>
  <si>
    <t>PASQYRA E FLUKSIT MONETAR PER VITIN 2012</t>
  </si>
  <si>
    <t>PASQYRA E LLOGARITJES SE AMORTIZIMIT TE AKTIVITETEVE PER VITIN 2012</t>
  </si>
  <si>
    <t>Ndryshime gjate vitit 2012</t>
  </si>
  <si>
    <t>Totali me 31.12.2012</t>
  </si>
  <si>
    <t>Pasqyra e Ndryshimeve ne Kapital per vitin  2012</t>
  </si>
  <si>
    <t>Pozicioni me 31 Dhjetor 2012</t>
  </si>
  <si>
    <t>Amortiz.Akum. deri 01Janar 2012</t>
  </si>
  <si>
    <t>Amortiz. i vitit 2012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</si>
</sst>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22"/>
      <name val="Arial"/>
      <family val="0"/>
    </font>
    <font>
      <sz val="24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10"/>
      <color indexed="9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74" fontId="4" fillId="0" borderId="15" xfId="42" applyNumberFormat="1" applyFont="1" applyFill="1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174" fontId="4" fillId="0" borderId="14" xfId="42" applyNumberFormat="1" applyFont="1" applyFill="1" applyBorder="1" applyAlignment="1">
      <alignment/>
    </xf>
    <xf numFmtId="0" fontId="0" fillId="0" borderId="10" xfId="0" applyBorder="1" applyAlignment="1">
      <alignment/>
    </xf>
    <xf numFmtId="174" fontId="4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174" fontId="4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0" fontId="4" fillId="0" borderId="0" xfId="0" applyFont="1" applyBorder="1" applyAlignment="1">
      <alignment horizontal="left" indent="3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/>
    </xf>
    <xf numFmtId="0" fontId="4" fillId="0" borderId="17" xfId="0" applyFont="1" applyBorder="1" applyAlignment="1">
      <alignment horizontal="center" vertical="distributed"/>
    </xf>
    <xf numFmtId="174" fontId="4" fillId="0" borderId="14" xfId="0" applyNumberFormat="1" applyFont="1" applyBorder="1" applyAlignment="1">
      <alignment/>
    </xf>
    <xf numFmtId="174" fontId="4" fillId="0" borderId="14" xfId="42" applyNumberFormat="1" applyFont="1" applyBorder="1" applyAlignment="1">
      <alignment/>
    </xf>
    <xf numFmtId="0" fontId="4" fillId="0" borderId="18" xfId="0" applyFont="1" applyBorder="1" applyAlignment="1">
      <alignment horizontal="left" vertical="center"/>
    </xf>
    <xf numFmtId="174" fontId="4" fillId="0" borderId="14" xfId="42" applyNumberFormat="1" applyFont="1" applyFill="1" applyBorder="1" applyAlignment="1">
      <alignment horizontal="right"/>
    </xf>
    <xf numFmtId="174" fontId="4" fillId="0" borderId="16" xfId="0" applyNumberFormat="1" applyFont="1" applyBorder="1" applyAlignment="1">
      <alignment/>
    </xf>
    <xf numFmtId="174" fontId="4" fillId="0" borderId="20" xfId="0" applyNumberFormat="1" applyFont="1" applyBorder="1" applyAlignment="1">
      <alignment/>
    </xf>
    <xf numFmtId="174" fontId="0" fillId="0" borderId="10" xfId="42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0" fontId="4" fillId="0" borderId="0" xfId="0" applyFont="1" applyBorder="1" applyAlignment="1">
      <alignment/>
    </xf>
    <xf numFmtId="174" fontId="0" fillId="0" borderId="0" xfId="42" applyNumberFormat="1" applyFont="1" applyAlignment="1">
      <alignment/>
    </xf>
    <xf numFmtId="174" fontId="0" fillId="0" borderId="10" xfId="42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12" fillId="33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indent="3"/>
    </xf>
    <xf numFmtId="0" fontId="10" fillId="0" borderId="10" xfId="0" applyFont="1" applyBorder="1" applyAlignment="1">
      <alignment horizontal="left" indent="3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3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indent="1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174" fontId="0" fillId="0" borderId="10" xfId="42" applyNumberFormat="1" applyFont="1" applyBorder="1" applyAlignment="1">
      <alignment/>
    </xf>
    <xf numFmtId="0" fontId="0" fillId="33" borderId="10" xfId="0" applyFill="1" applyBorder="1" applyAlignment="1">
      <alignment/>
    </xf>
    <xf numFmtId="174" fontId="0" fillId="33" borderId="10" xfId="42" applyNumberFormat="1" applyFont="1" applyFill="1" applyBorder="1" applyAlignment="1">
      <alignment/>
    </xf>
    <xf numFmtId="173" fontId="4" fillId="0" borderId="14" xfId="42" applyNumberFormat="1" applyFont="1" applyBorder="1" applyAlignment="1">
      <alignment/>
    </xf>
    <xf numFmtId="173" fontId="4" fillId="0" borderId="14" xfId="42" applyNumberFormat="1" applyFont="1" applyBorder="1" applyAlignment="1">
      <alignment horizontal="center"/>
    </xf>
    <xf numFmtId="173" fontId="0" fillId="0" borderId="18" xfId="42" applyNumberFormat="1" applyFont="1" applyFill="1" applyBorder="1" applyAlignment="1">
      <alignment/>
    </xf>
    <xf numFmtId="173" fontId="4" fillId="0" borderId="15" xfId="42" applyNumberFormat="1" applyFont="1" applyBorder="1" applyAlignment="1">
      <alignment/>
    </xf>
    <xf numFmtId="173" fontId="4" fillId="0" borderId="15" xfId="42" applyNumberFormat="1" applyFont="1" applyBorder="1" applyAlignment="1">
      <alignment horizontal="center"/>
    </xf>
    <xf numFmtId="173" fontId="0" fillId="0" borderId="19" xfId="42" applyNumberFormat="1" applyFont="1" applyFill="1" applyBorder="1" applyAlignment="1">
      <alignment/>
    </xf>
    <xf numFmtId="173" fontId="4" fillId="0" borderId="12" xfId="42" applyNumberFormat="1" applyFont="1" applyBorder="1" applyAlignment="1">
      <alignment/>
    </xf>
    <xf numFmtId="173" fontId="4" fillId="0" borderId="11" xfId="42" applyNumberFormat="1" applyFont="1" applyBorder="1" applyAlignment="1">
      <alignment/>
    </xf>
    <xf numFmtId="173" fontId="4" fillId="0" borderId="13" xfId="42" applyNumberFormat="1" applyFont="1" applyBorder="1" applyAlignment="1">
      <alignment/>
    </xf>
    <xf numFmtId="173" fontId="4" fillId="0" borderId="17" xfId="42" applyNumberFormat="1" applyFont="1" applyBorder="1" applyAlignment="1">
      <alignment/>
    </xf>
    <xf numFmtId="173" fontId="4" fillId="0" borderId="14" xfId="42" applyNumberFormat="1" applyFont="1" applyFill="1" applyBorder="1" applyAlignment="1">
      <alignment/>
    </xf>
    <xf numFmtId="173" fontId="4" fillId="0" borderId="18" xfId="42" applyNumberFormat="1" applyFont="1" applyFill="1" applyBorder="1" applyAlignment="1">
      <alignment/>
    </xf>
    <xf numFmtId="174" fontId="4" fillId="0" borderId="12" xfId="42" applyNumberFormat="1" applyFont="1" applyBorder="1" applyAlignment="1">
      <alignment/>
    </xf>
    <xf numFmtId="174" fontId="0" fillId="0" borderId="13" xfId="42" applyNumberFormat="1" applyFont="1" applyBorder="1" applyAlignment="1">
      <alignment/>
    </xf>
    <xf numFmtId="174" fontId="0" fillId="0" borderId="14" xfId="42" applyNumberFormat="1" applyFont="1" applyBorder="1" applyAlignment="1">
      <alignment/>
    </xf>
    <xf numFmtId="174" fontId="0" fillId="0" borderId="15" xfId="42" applyNumberFormat="1" applyFont="1" applyBorder="1" applyAlignment="1">
      <alignment/>
    </xf>
    <xf numFmtId="174" fontId="0" fillId="0" borderId="12" xfId="42" applyNumberFormat="1" applyFont="1" applyBorder="1" applyAlignment="1">
      <alignment/>
    </xf>
    <xf numFmtId="174" fontId="4" fillId="0" borderId="10" xfId="42" applyNumberFormat="1" applyFont="1" applyFill="1" applyBorder="1" applyAlignment="1">
      <alignment/>
    </xf>
    <xf numFmtId="174" fontId="4" fillId="0" borderId="10" xfId="42" applyNumberFormat="1" applyFont="1" applyBorder="1" applyAlignment="1">
      <alignment/>
    </xf>
    <xf numFmtId="174" fontId="5" fillId="0" borderId="10" xfId="42" applyNumberFormat="1" applyFont="1" applyFill="1" applyBorder="1" applyAlignment="1">
      <alignment/>
    </xf>
    <xf numFmtId="174" fontId="6" fillId="0" borderId="10" xfId="42" applyNumberFormat="1" applyFont="1" applyFill="1" applyBorder="1" applyAlignment="1">
      <alignment/>
    </xf>
    <xf numFmtId="173" fontId="0" fillId="0" borderId="0" xfId="42" applyNumberFormat="1" applyFont="1" applyFill="1" applyAlignment="1">
      <alignment/>
    </xf>
    <xf numFmtId="0" fontId="1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174" fontId="5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174" fontId="0" fillId="33" borderId="10" xfId="42" applyNumberFormat="1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74" fontId="4" fillId="33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3" fontId="6" fillId="0" borderId="10" xfId="42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/>
    </xf>
    <xf numFmtId="174" fontId="4" fillId="0" borderId="13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center" vertical="distributed"/>
    </xf>
    <xf numFmtId="0" fontId="4" fillId="0" borderId="16" xfId="0" applyFont="1" applyBorder="1" applyAlignment="1">
      <alignment horizontal="center" vertical="distributed"/>
    </xf>
    <xf numFmtId="0" fontId="4" fillId="0" borderId="24" xfId="0" applyFont="1" applyBorder="1" applyAlignment="1">
      <alignment horizontal="left" indent="7"/>
    </xf>
    <xf numFmtId="0" fontId="4" fillId="0" borderId="25" xfId="0" applyFont="1" applyBorder="1" applyAlignment="1">
      <alignment horizontal="left" indent="7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distributed"/>
    </xf>
    <xf numFmtId="0" fontId="4" fillId="0" borderId="31" xfId="0" applyFont="1" applyBorder="1" applyAlignment="1">
      <alignment horizontal="center" vertical="distributed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 vertical="distributed"/>
    </xf>
    <xf numFmtId="0" fontId="4" fillId="0" borderId="34" xfId="0" applyFont="1" applyBorder="1" applyAlignment="1">
      <alignment horizontal="center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2">
      <selection activeCell="F49" sqref="F49"/>
    </sheetView>
  </sheetViews>
  <sheetFormatPr defaultColWidth="9.140625" defaultRowHeight="12.75"/>
  <cols>
    <col min="1" max="1" width="14.8515625" style="0" customWidth="1"/>
    <col min="2" max="2" width="12.8515625" style="0" customWidth="1"/>
    <col min="8" max="8" width="16.28125" style="0" customWidth="1"/>
  </cols>
  <sheetData>
    <row r="1" spans="1:8" ht="27">
      <c r="A1" s="84" t="s">
        <v>189</v>
      </c>
      <c r="B1" s="84"/>
      <c r="C1" s="84"/>
      <c r="D1" s="84"/>
      <c r="E1" s="84"/>
      <c r="F1" s="84"/>
      <c r="G1" s="84"/>
      <c r="H1" s="84"/>
    </row>
    <row r="2" spans="1:8" ht="15.75">
      <c r="A2" s="23" t="s">
        <v>190</v>
      </c>
      <c r="B2" s="24"/>
      <c r="C2" s="16"/>
      <c r="D2" s="16"/>
      <c r="E2" s="16"/>
      <c r="F2" s="16"/>
      <c r="G2" s="16"/>
      <c r="H2" s="16"/>
    </row>
    <row r="3" spans="1:8" ht="15.75">
      <c r="A3" s="23" t="s">
        <v>191</v>
      </c>
      <c r="B3" s="16"/>
      <c r="C3" s="16"/>
      <c r="D3" s="16"/>
      <c r="E3" s="16"/>
      <c r="F3" s="16"/>
      <c r="G3" s="16"/>
      <c r="H3" s="16"/>
    </row>
    <row r="4" spans="1:8" ht="15.75">
      <c r="A4" s="23" t="s">
        <v>162</v>
      </c>
      <c r="B4" s="25"/>
      <c r="C4" s="16"/>
      <c r="D4" s="16"/>
      <c r="E4" s="16"/>
      <c r="F4" s="16"/>
      <c r="G4" s="16"/>
      <c r="H4" s="16"/>
    </row>
    <row r="5" spans="1:8" ht="15">
      <c r="A5" s="26"/>
      <c r="B5" s="25"/>
      <c r="C5" s="16"/>
      <c r="D5" s="16"/>
      <c r="E5" s="16"/>
      <c r="F5" s="16"/>
      <c r="G5" s="16"/>
      <c r="H5" s="16"/>
    </row>
    <row r="6" spans="1:8" ht="15">
      <c r="A6" s="27"/>
      <c r="B6" s="28"/>
      <c r="C6" s="29"/>
      <c r="D6" s="16"/>
      <c r="E6" s="16"/>
      <c r="F6" s="16"/>
      <c r="G6" s="16"/>
      <c r="H6" s="16"/>
    </row>
    <row r="7" spans="1:8" ht="15">
      <c r="A7" s="27"/>
      <c r="B7" s="30"/>
      <c r="C7" s="21"/>
      <c r="D7" s="16"/>
      <c r="E7" s="16"/>
      <c r="F7" s="16"/>
      <c r="G7" s="16"/>
      <c r="H7" s="16"/>
    </row>
    <row r="8" spans="1:8" ht="15">
      <c r="A8" s="26"/>
      <c r="B8" s="25"/>
      <c r="C8" s="16"/>
      <c r="D8" s="16"/>
      <c r="E8" s="16"/>
      <c r="F8" s="16"/>
      <c r="G8" s="16"/>
      <c r="H8" s="16"/>
    </row>
    <row r="9" spans="1:8" ht="15">
      <c r="A9" s="26"/>
      <c r="B9" s="16"/>
      <c r="C9" s="16"/>
      <c r="D9" s="16"/>
      <c r="E9" s="16"/>
      <c r="F9" s="16"/>
      <c r="G9" s="16"/>
      <c r="H9" s="16"/>
    </row>
    <row r="10" spans="1:8" ht="15.75">
      <c r="A10" s="23" t="s">
        <v>13</v>
      </c>
      <c r="B10" s="70"/>
      <c r="C10" s="47" t="s">
        <v>192</v>
      </c>
      <c r="D10" s="70"/>
      <c r="E10" s="70"/>
      <c r="F10" s="70"/>
      <c r="G10" s="70"/>
      <c r="H10" s="70"/>
    </row>
    <row r="11" spans="1:8" ht="12.75">
      <c r="A11" s="16"/>
      <c r="B11" s="28"/>
      <c r="C11" s="28"/>
      <c r="D11" s="28"/>
      <c r="E11" s="28"/>
      <c r="F11" s="28"/>
      <c r="G11" s="28"/>
      <c r="H11" s="28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43"/>
      <c r="B20" s="143"/>
      <c r="C20" s="143"/>
      <c r="D20" s="143"/>
      <c r="E20" s="143"/>
      <c r="F20" s="143"/>
      <c r="G20" s="143"/>
      <c r="H20" s="143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30">
      <c r="A22" s="142" t="s">
        <v>14</v>
      </c>
      <c r="B22" s="142"/>
      <c r="C22" s="142"/>
      <c r="D22" s="142"/>
      <c r="E22" s="142"/>
      <c r="F22" s="142"/>
      <c r="G22" s="142"/>
      <c r="H22" s="142"/>
    </row>
    <row r="23" spans="1:8" ht="12.75">
      <c r="A23" s="138" t="s">
        <v>15</v>
      </c>
      <c r="B23" s="138"/>
      <c r="C23" s="138"/>
      <c r="D23" s="138"/>
      <c r="E23" s="138"/>
      <c r="F23" s="138"/>
      <c r="G23" s="138"/>
      <c r="H23" s="138"/>
    </row>
    <row r="24" spans="1:8" ht="12.75">
      <c r="A24" s="138" t="s">
        <v>16</v>
      </c>
      <c r="B24" s="138"/>
      <c r="C24" s="138"/>
      <c r="D24" s="138"/>
      <c r="E24" s="138"/>
      <c r="F24" s="138"/>
      <c r="G24" s="138"/>
      <c r="H24" s="138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30">
      <c r="A26" s="31"/>
      <c r="B26" s="142" t="s">
        <v>195</v>
      </c>
      <c r="C26" s="142"/>
      <c r="D26" s="142"/>
      <c r="E26" s="142"/>
      <c r="F26" s="31"/>
      <c r="G26" s="31"/>
      <c r="H26" s="31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2.75">
      <c r="A28" s="32"/>
      <c r="B28" s="32"/>
      <c r="C28" s="32"/>
      <c r="D28" s="32"/>
      <c r="E28" s="32"/>
      <c r="F28" s="32"/>
      <c r="G28" s="32"/>
      <c r="H28" s="32"/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/>
      <c r="B31" s="16"/>
      <c r="C31" s="16"/>
      <c r="D31" s="16"/>
      <c r="E31" s="16"/>
      <c r="F31" s="16"/>
      <c r="G31" s="16"/>
      <c r="H31" s="16"/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28" t="s">
        <v>17</v>
      </c>
      <c r="B36" s="28"/>
      <c r="C36" s="16"/>
      <c r="D36" s="16"/>
      <c r="E36" s="16" t="s">
        <v>18</v>
      </c>
      <c r="F36" s="16" t="s">
        <v>186</v>
      </c>
      <c r="G36" s="16"/>
      <c r="H36" s="16"/>
    </row>
    <row r="37" spans="1:8" ht="12.75">
      <c r="A37" s="28" t="s">
        <v>19</v>
      </c>
      <c r="B37" s="28"/>
      <c r="C37" s="16"/>
      <c r="D37" s="16"/>
      <c r="E37" s="16" t="s">
        <v>18</v>
      </c>
      <c r="F37" s="16"/>
      <c r="G37" s="16"/>
      <c r="H37" s="16"/>
    </row>
    <row r="38" spans="1:8" ht="12.75">
      <c r="A38" s="28" t="s">
        <v>20</v>
      </c>
      <c r="B38" s="28"/>
      <c r="C38" s="16"/>
      <c r="D38" s="16"/>
      <c r="E38" s="139" t="s">
        <v>21</v>
      </c>
      <c r="F38" s="139"/>
      <c r="G38" s="139"/>
      <c r="H38" s="16"/>
    </row>
    <row r="39" spans="1:8" ht="12.75">
      <c r="A39" s="28" t="s">
        <v>22</v>
      </c>
      <c r="B39" s="28"/>
      <c r="C39" s="16"/>
      <c r="D39" s="16"/>
      <c r="E39" s="16" t="s">
        <v>18</v>
      </c>
      <c r="F39" s="16"/>
      <c r="G39" s="16"/>
      <c r="H39" s="16"/>
    </row>
    <row r="40" spans="1:8" ht="12.75">
      <c r="A40" s="28"/>
      <c r="B40" s="28"/>
      <c r="C40" s="16"/>
      <c r="D40" s="16"/>
      <c r="E40" s="16"/>
      <c r="F40" s="16"/>
      <c r="G40" s="16"/>
      <c r="H40" s="16"/>
    </row>
    <row r="41" spans="1:8" ht="12.75">
      <c r="A41" s="28"/>
      <c r="B41" s="28"/>
      <c r="C41" s="16"/>
      <c r="D41" s="16"/>
      <c r="E41" s="16"/>
      <c r="F41" s="16"/>
      <c r="G41" s="16"/>
      <c r="H41" s="16"/>
    </row>
    <row r="42" spans="1:8" ht="15.75">
      <c r="A42" s="28" t="s">
        <v>23</v>
      </c>
      <c r="B42" s="28"/>
      <c r="C42" s="16"/>
      <c r="D42" s="28" t="s">
        <v>11</v>
      </c>
      <c r="E42" s="140" t="s">
        <v>196</v>
      </c>
      <c r="F42" s="141"/>
      <c r="G42" s="141"/>
      <c r="H42" s="16"/>
    </row>
    <row r="43" spans="1:8" ht="15.75">
      <c r="A43" s="28"/>
      <c r="B43" s="28"/>
      <c r="C43" s="16"/>
      <c r="D43" s="28" t="s">
        <v>24</v>
      </c>
      <c r="E43" s="140" t="s">
        <v>197</v>
      </c>
      <c r="F43" s="141"/>
      <c r="G43" s="141"/>
      <c r="H43" s="16"/>
    </row>
    <row r="44" spans="1:8" ht="15.75">
      <c r="A44" s="28" t="s">
        <v>25</v>
      </c>
      <c r="B44" s="28"/>
      <c r="C44" s="16"/>
      <c r="D44" s="16"/>
      <c r="E44" s="136" t="s">
        <v>198</v>
      </c>
      <c r="F44" s="137"/>
      <c r="G44" s="137"/>
      <c r="H44" s="16"/>
    </row>
  </sheetData>
  <sheetProtection/>
  <mergeCells count="9">
    <mergeCell ref="E44:G44"/>
    <mergeCell ref="A24:H24"/>
    <mergeCell ref="E38:G38"/>
    <mergeCell ref="E42:G42"/>
    <mergeCell ref="B26:E26"/>
    <mergeCell ref="A20:H20"/>
    <mergeCell ref="A22:H22"/>
    <mergeCell ref="A23:H23"/>
    <mergeCell ref="E43:G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9">
      <selection activeCell="D47" sqref="D47"/>
    </sheetView>
  </sheetViews>
  <sheetFormatPr defaultColWidth="9.140625" defaultRowHeight="12.75"/>
  <cols>
    <col min="1" max="1" width="3.57421875" style="0" bestFit="1" customWidth="1"/>
    <col min="2" max="2" width="45.7109375" style="0" customWidth="1"/>
    <col min="3" max="3" width="6.28125" style="0" customWidth="1"/>
    <col min="4" max="4" width="14.57421875" style="0" customWidth="1"/>
    <col min="5" max="5" width="12.7109375" style="0" bestFit="1" customWidth="1"/>
  </cols>
  <sheetData>
    <row r="1" spans="1:3" ht="15.75">
      <c r="A1" s="146"/>
      <c r="B1" s="146"/>
      <c r="C1" s="146"/>
    </row>
    <row r="2" spans="1:3" ht="15.75">
      <c r="A2" s="92"/>
      <c r="B2" s="93"/>
      <c r="C2" s="92"/>
    </row>
    <row r="3" spans="1:5" ht="12.75">
      <c r="A3" s="1"/>
      <c r="B3" s="67"/>
      <c r="C3" s="1"/>
      <c r="D3" s="68"/>
      <c r="E3" s="69" t="s">
        <v>26</v>
      </c>
    </row>
    <row r="4" spans="1:5" ht="15.75">
      <c r="A4" s="144" t="s">
        <v>27</v>
      </c>
      <c r="B4" s="150" t="s">
        <v>28</v>
      </c>
      <c r="C4" s="95"/>
      <c r="D4" s="147" t="s">
        <v>163</v>
      </c>
      <c r="E4" s="147"/>
    </row>
    <row r="5" spans="1:5" ht="12.75">
      <c r="A5" s="145"/>
      <c r="B5" s="151"/>
      <c r="C5" s="148" t="s">
        <v>29</v>
      </c>
      <c r="D5" s="149">
        <v>2012</v>
      </c>
      <c r="E5" s="149">
        <v>2011</v>
      </c>
    </row>
    <row r="6" spans="1:5" ht="12.75">
      <c r="A6" s="120"/>
      <c r="B6" s="121"/>
      <c r="C6" s="148"/>
      <c r="D6" s="149"/>
      <c r="E6" s="149"/>
    </row>
    <row r="7" spans="1:5" ht="15.75">
      <c r="A7" s="120"/>
      <c r="B7" s="121" t="s">
        <v>30</v>
      </c>
      <c r="C7" s="134"/>
      <c r="D7" s="135"/>
      <c r="E7" s="135">
        <v>24225807</v>
      </c>
    </row>
    <row r="8" spans="1:5" ht="15">
      <c r="A8" s="120">
        <v>1</v>
      </c>
      <c r="B8" s="122" t="s">
        <v>31</v>
      </c>
      <c r="C8" s="95"/>
      <c r="D8" s="123">
        <v>5361816</v>
      </c>
      <c r="E8" s="123">
        <v>2734394</v>
      </c>
    </row>
    <row r="9" spans="1:5" ht="12.75">
      <c r="A9" s="95" t="s">
        <v>32</v>
      </c>
      <c r="B9" s="124" t="s">
        <v>33</v>
      </c>
      <c r="C9" s="95"/>
      <c r="D9" s="125">
        <v>8750</v>
      </c>
      <c r="E9" s="125">
        <v>28735</v>
      </c>
    </row>
    <row r="10" spans="1:5" ht="12.75">
      <c r="A10" s="95" t="s">
        <v>32</v>
      </c>
      <c r="B10" s="124" t="s">
        <v>34</v>
      </c>
      <c r="C10" s="95"/>
      <c r="D10" s="96">
        <v>5353066</v>
      </c>
      <c r="E10" s="96">
        <v>2705659</v>
      </c>
    </row>
    <row r="11" spans="1:5" ht="12.75">
      <c r="A11" s="120">
        <v>2</v>
      </c>
      <c r="B11" s="122" t="s">
        <v>35</v>
      </c>
      <c r="C11" s="95"/>
      <c r="D11" s="96">
        <v>0</v>
      </c>
      <c r="E11" s="96">
        <v>0</v>
      </c>
    </row>
    <row r="12" spans="1:5" ht="15">
      <c r="A12" s="120">
        <v>3</v>
      </c>
      <c r="B12" s="122" t="s">
        <v>36</v>
      </c>
      <c r="C12" s="95"/>
      <c r="D12" s="123">
        <v>6533610</v>
      </c>
      <c r="E12" s="123">
        <v>5214939</v>
      </c>
    </row>
    <row r="13" spans="1:5" ht="12.75">
      <c r="A13" s="95" t="s">
        <v>32</v>
      </c>
      <c r="B13" s="119" t="s">
        <v>37</v>
      </c>
      <c r="C13" s="95"/>
      <c r="D13" s="96">
        <v>4131538</v>
      </c>
      <c r="E13" s="96">
        <v>604612</v>
      </c>
    </row>
    <row r="14" spans="1:5" ht="12.75">
      <c r="A14" s="95" t="s">
        <v>32</v>
      </c>
      <c r="B14" s="119" t="s">
        <v>38</v>
      </c>
      <c r="C14" s="95"/>
      <c r="D14" s="96"/>
      <c r="E14" s="96">
        <v>252711</v>
      </c>
    </row>
    <row r="15" spans="1:5" ht="12.75">
      <c r="A15" s="95" t="s">
        <v>32</v>
      </c>
      <c r="B15" s="126" t="s">
        <v>39</v>
      </c>
      <c r="C15" s="95"/>
      <c r="D15" s="96">
        <v>0</v>
      </c>
      <c r="E15" s="96"/>
    </row>
    <row r="16" spans="1:8" ht="12.75">
      <c r="A16" s="95" t="s">
        <v>32</v>
      </c>
      <c r="B16" s="119" t="s">
        <v>40</v>
      </c>
      <c r="C16" s="95"/>
      <c r="D16" s="96">
        <v>2402072</v>
      </c>
      <c r="E16" s="96">
        <v>4357616</v>
      </c>
      <c r="F16" s="34"/>
      <c r="H16" s="34"/>
    </row>
    <row r="17" spans="1:5" ht="12.75">
      <c r="A17" s="95" t="s">
        <v>32</v>
      </c>
      <c r="B17" s="119" t="s">
        <v>41</v>
      </c>
      <c r="C17" s="95"/>
      <c r="D17" s="96">
        <v>0</v>
      </c>
      <c r="E17" s="96">
        <v>0</v>
      </c>
    </row>
    <row r="18" spans="1:5" ht="12.75">
      <c r="A18" s="95" t="s">
        <v>32</v>
      </c>
      <c r="B18" s="124"/>
      <c r="C18" s="95"/>
      <c r="D18" s="96"/>
      <c r="E18" s="96"/>
    </row>
    <row r="19" spans="1:5" ht="12.75">
      <c r="A19" s="95" t="s">
        <v>32</v>
      </c>
      <c r="B19" s="124"/>
      <c r="C19" s="95"/>
      <c r="D19" s="96"/>
      <c r="E19" s="96"/>
    </row>
    <row r="20" spans="1:5" ht="15">
      <c r="A20" s="120">
        <v>4</v>
      </c>
      <c r="B20" s="122" t="s">
        <v>42</v>
      </c>
      <c r="C20" s="95"/>
      <c r="D20" s="123">
        <f>D21+D22+D23+D24+D25+D26+D27</f>
        <v>12095891</v>
      </c>
      <c r="E20" s="123">
        <v>16276474</v>
      </c>
    </row>
    <row r="21" spans="1:5" ht="12.75">
      <c r="A21" s="95" t="s">
        <v>32</v>
      </c>
      <c r="B21" s="119" t="s">
        <v>43</v>
      </c>
      <c r="C21" s="95"/>
      <c r="D21" s="96">
        <v>12095891</v>
      </c>
      <c r="E21" s="96">
        <v>16276474</v>
      </c>
    </row>
    <row r="22" spans="1:5" ht="12" customHeight="1">
      <c r="A22" s="95" t="s">
        <v>32</v>
      </c>
      <c r="B22" s="119" t="s">
        <v>44</v>
      </c>
      <c r="C22" s="95"/>
      <c r="D22" s="96">
        <v>0</v>
      </c>
      <c r="E22" s="96"/>
    </row>
    <row r="23" spans="1:5" ht="12.75">
      <c r="A23" s="95" t="s">
        <v>32</v>
      </c>
      <c r="B23" s="119" t="s">
        <v>45</v>
      </c>
      <c r="C23" s="95"/>
      <c r="D23" s="96">
        <v>0</v>
      </c>
      <c r="E23" s="96">
        <v>0</v>
      </c>
    </row>
    <row r="24" spans="1:5" ht="12.75">
      <c r="A24" s="95" t="s">
        <v>32</v>
      </c>
      <c r="B24" s="119" t="s">
        <v>46</v>
      </c>
      <c r="C24" s="95"/>
      <c r="D24" s="96">
        <v>0</v>
      </c>
      <c r="E24" s="96">
        <v>0</v>
      </c>
    </row>
    <row r="25" spans="1:6" ht="12.75">
      <c r="A25" s="95" t="s">
        <v>32</v>
      </c>
      <c r="B25" s="119" t="s">
        <v>47</v>
      </c>
      <c r="C25" s="95"/>
      <c r="D25" s="96">
        <v>0</v>
      </c>
      <c r="E25" s="96"/>
      <c r="F25" s="34"/>
    </row>
    <row r="26" spans="1:5" ht="12.75">
      <c r="A26" s="95" t="s">
        <v>32</v>
      </c>
      <c r="B26" s="119" t="s">
        <v>48</v>
      </c>
      <c r="C26" s="95"/>
      <c r="D26" s="96">
        <v>0</v>
      </c>
      <c r="E26" s="96"/>
    </row>
    <row r="27" spans="1:5" ht="12.75">
      <c r="A27" s="95" t="s">
        <v>32</v>
      </c>
      <c r="B27" s="127"/>
      <c r="C27" s="95"/>
      <c r="D27" s="96"/>
      <c r="E27" s="96"/>
    </row>
    <row r="28" spans="1:5" ht="12.75">
      <c r="A28" s="120">
        <v>5</v>
      </c>
      <c r="B28" s="122" t="s">
        <v>49</v>
      </c>
      <c r="C28" s="95"/>
      <c r="D28" s="128">
        <v>0</v>
      </c>
      <c r="E28" s="128">
        <v>0</v>
      </c>
    </row>
    <row r="29" spans="1:5" ht="12.75">
      <c r="A29" s="120">
        <v>6</v>
      </c>
      <c r="B29" s="122" t="s">
        <v>50</v>
      </c>
      <c r="C29" s="95"/>
      <c r="D29" s="128">
        <v>0</v>
      </c>
      <c r="E29" s="128">
        <v>0</v>
      </c>
    </row>
    <row r="30" spans="1:5" ht="12.75">
      <c r="A30" s="35">
        <v>7</v>
      </c>
      <c r="B30" s="38" t="s">
        <v>185</v>
      </c>
      <c r="C30" s="37"/>
      <c r="D30" s="114">
        <v>0</v>
      </c>
      <c r="E30" s="114">
        <v>0</v>
      </c>
    </row>
    <row r="31" spans="1:5" ht="12.75">
      <c r="A31" s="37" t="s">
        <v>32</v>
      </c>
      <c r="B31" s="39"/>
      <c r="C31" s="37"/>
      <c r="D31" s="59"/>
      <c r="E31" s="59"/>
    </row>
    <row r="32" spans="1:5" ht="12.75">
      <c r="A32" s="37" t="s">
        <v>32</v>
      </c>
      <c r="B32" s="38" t="s">
        <v>51</v>
      </c>
      <c r="C32" s="37"/>
      <c r="D32" s="114">
        <f>D30+D20+D12+D8</f>
        <v>23991317</v>
      </c>
      <c r="E32" s="114">
        <f>E30+E20+E12+E8</f>
        <v>24225807</v>
      </c>
    </row>
    <row r="33" spans="1:5" ht="15">
      <c r="A33" s="35" t="s">
        <v>3</v>
      </c>
      <c r="B33" s="36" t="s">
        <v>52</v>
      </c>
      <c r="C33" s="37"/>
      <c r="D33" s="116">
        <v>304098</v>
      </c>
      <c r="E33" s="116">
        <v>2388591</v>
      </c>
    </row>
    <row r="34" spans="1:5" ht="12.75">
      <c r="A34" s="37">
        <v>1</v>
      </c>
      <c r="B34" s="38" t="s">
        <v>53</v>
      </c>
      <c r="C34" s="37"/>
      <c r="D34" s="114">
        <v>0</v>
      </c>
      <c r="E34" s="114">
        <v>0</v>
      </c>
    </row>
    <row r="35" spans="1:5" ht="12.75">
      <c r="A35" s="37">
        <v>2</v>
      </c>
      <c r="B35" s="38" t="s">
        <v>54</v>
      </c>
      <c r="C35" s="37"/>
      <c r="D35" s="114"/>
      <c r="E35" s="114"/>
    </row>
    <row r="36" spans="1:5" ht="12.75">
      <c r="A36" s="37" t="s">
        <v>32</v>
      </c>
      <c r="B36" s="40" t="s">
        <v>55</v>
      </c>
      <c r="C36" s="37"/>
      <c r="D36" s="59">
        <v>0</v>
      </c>
      <c r="E36" s="59">
        <v>0</v>
      </c>
    </row>
    <row r="37" spans="1:5" ht="12.75">
      <c r="A37" s="37" t="s">
        <v>32</v>
      </c>
      <c r="B37" s="40" t="s">
        <v>7</v>
      </c>
      <c r="C37" s="37"/>
      <c r="D37" s="59"/>
      <c r="E37" s="59"/>
    </row>
    <row r="38" spans="1:5" ht="12.75">
      <c r="A38" s="37" t="s">
        <v>32</v>
      </c>
      <c r="B38" s="40" t="s">
        <v>56</v>
      </c>
      <c r="C38" s="37"/>
      <c r="D38" s="59">
        <v>304098</v>
      </c>
      <c r="E38" s="59">
        <v>2388591</v>
      </c>
    </row>
    <row r="39" spans="1:5" ht="12.75">
      <c r="A39" s="37" t="s">
        <v>32</v>
      </c>
      <c r="B39" s="40" t="s">
        <v>9</v>
      </c>
      <c r="C39" s="37"/>
      <c r="D39" s="59">
        <v>0</v>
      </c>
      <c r="E39" s="59"/>
    </row>
    <row r="40" spans="1:5" ht="12.75">
      <c r="A40" s="37" t="s">
        <v>32</v>
      </c>
      <c r="B40" s="40" t="s">
        <v>57</v>
      </c>
      <c r="C40" s="37"/>
      <c r="D40" s="59"/>
      <c r="E40" s="59"/>
    </row>
    <row r="41" spans="1:5" ht="12.75">
      <c r="A41" s="37" t="s">
        <v>32</v>
      </c>
      <c r="B41" s="40" t="s">
        <v>58</v>
      </c>
      <c r="C41" s="37"/>
      <c r="D41" s="59">
        <v>0</v>
      </c>
      <c r="E41" s="59">
        <v>0</v>
      </c>
    </row>
    <row r="42" spans="1:5" ht="12.75">
      <c r="A42" s="35">
        <v>3</v>
      </c>
      <c r="B42" s="38" t="s">
        <v>59</v>
      </c>
      <c r="C42" s="37"/>
      <c r="D42" s="114">
        <v>0</v>
      </c>
      <c r="E42" s="114"/>
    </row>
    <row r="43" spans="1:5" ht="12.75">
      <c r="A43" s="35">
        <v>4</v>
      </c>
      <c r="B43" s="38" t="s">
        <v>60</v>
      </c>
      <c r="C43" s="37"/>
      <c r="D43" s="114">
        <v>0</v>
      </c>
      <c r="E43" s="114">
        <v>0</v>
      </c>
    </row>
    <row r="44" spans="1:5" ht="12.75">
      <c r="A44" s="35">
        <v>5</v>
      </c>
      <c r="B44" s="38" t="s">
        <v>61</v>
      </c>
      <c r="C44" s="37"/>
      <c r="D44" s="114"/>
      <c r="E44" s="114"/>
    </row>
    <row r="45" spans="1:5" ht="12.75">
      <c r="A45" s="35">
        <v>6</v>
      </c>
      <c r="B45" s="38" t="s">
        <v>62</v>
      </c>
      <c r="C45" s="37"/>
      <c r="D45" s="114">
        <v>0</v>
      </c>
      <c r="E45" s="114">
        <v>0</v>
      </c>
    </row>
    <row r="46" spans="1:5" ht="12.75">
      <c r="A46" s="37"/>
      <c r="B46" s="40" t="s">
        <v>63</v>
      </c>
      <c r="C46" s="37"/>
      <c r="D46" s="59"/>
      <c r="E46" s="59"/>
    </row>
    <row r="47" spans="1:5" ht="15">
      <c r="A47" s="37"/>
      <c r="B47" s="36" t="s">
        <v>64</v>
      </c>
      <c r="C47" s="37"/>
      <c r="D47" s="116">
        <f>D32+D33</f>
        <v>24295415</v>
      </c>
      <c r="E47" s="116">
        <v>26614398</v>
      </c>
    </row>
    <row r="48" spans="4:5" ht="12.75">
      <c r="D48" s="71"/>
      <c r="E48" s="71"/>
    </row>
  </sheetData>
  <sheetProtection/>
  <mergeCells count="7">
    <mergeCell ref="A4:A5"/>
    <mergeCell ref="A1:C1"/>
    <mergeCell ref="D4:E4"/>
    <mergeCell ref="C5:C6"/>
    <mergeCell ref="D5:D6"/>
    <mergeCell ref="E5:E6"/>
    <mergeCell ref="B4:B5"/>
  </mergeCells>
  <printOptions/>
  <pageMargins left="1.3385826771653544" right="0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1">
      <selection activeCell="D46" sqref="D46"/>
    </sheetView>
  </sheetViews>
  <sheetFormatPr defaultColWidth="9.140625" defaultRowHeight="12.75"/>
  <cols>
    <col min="2" max="2" width="42.00390625" style="0" customWidth="1"/>
    <col min="3" max="3" width="7.7109375" style="0" customWidth="1"/>
    <col min="4" max="4" width="15.7109375" style="0" customWidth="1"/>
    <col min="5" max="5" width="14.28125" style="0" customWidth="1"/>
  </cols>
  <sheetData>
    <row r="1" spans="1:3" ht="15.75">
      <c r="A1" s="146"/>
      <c r="B1" s="146"/>
      <c r="C1" s="146"/>
    </row>
    <row r="2" spans="1:3" ht="15.75">
      <c r="A2" s="92"/>
      <c r="B2" s="93"/>
      <c r="C2" s="92"/>
    </row>
    <row r="4" spans="1:5" ht="12.75" customHeight="1">
      <c r="A4" s="154" t="s">
        <v>27</v>
      </c>
      <c r="B4" s="156" t="s">
        <v>184</v>
      </c>
      <c r="C4" s="152" t="s">
        <v>29</v>
      </c>
      <c r="D4" s="153" t="s">
        <v>163</v>
      </c>
      <c r="E4" s="153"/>
    </row>
    <row r="5" spans="1:5" ht="12.75" customHeight="1">
      <c r="A5" s="155"/>
      <c r="B5" s="157"/>
      <c r="C5" s="152"/>
      <c r="D5" s="76">
        <v>2012</v>
      </c>
      <c r="E5" s="77">
        <v>2011</v>
      </c>
    </row>
    <row r="6" spans="1:5" ht="15">
      <c r="A6" s="35" t="s">
        <v>2</v>
      </c>
      <c r="B6" s="36" t="s">
        <v>65</v>
      </c>
      <c r="C6" s="37"/>
      <c r="D6" s="116"/>
      <c r="E6" s="116"/>
    </row>
    <row r="7" spans="1:5" s="1" customFormat="1" ht="12.75">
      <c r="A7" s="35">
        <v>1</v>
      </c>
      <c r="B7" s="38" t="s">
        <v>66</v>
      </c>
      <c r="C7" s="37"/>
      <c r="D7" s="114">
        <v>0</v>
      </c>
      <c r="E7" s="114">
        <v>0</v>
      </c>
    </row>
    <row r="8" spans="1:5" s="1" customFormat="1" ht="12.75">
      <c r="A8" s="35">
        <v>2</v>
      </c>
      <c r="B8" s="38" t="s">
        <v>67</v>
      </c>
      <c r="C8" s="37"/>
      <c r="D8" s="72">
        <v>0</v>
      </c>
      <c r="E8" s="114">
        <f>E9+E10</f>
        <v>0</v>
      </c>
    </row>
    <row r="9" spans="1:5" s="1" customFormat="1" ht="12.75">
      <c r="A9" s="41" t="s">
        <v>32</v>
      </c>
      <c r="B9" s="40" t="s">
        <v>68</v>
      </c>
      <c r="C9" s="37"/>
      <c r="D9" s="59">
        <v>0</v>
      </c>
      <c r="E9" s="59">
        <v>0</v>
      </c>
    </row>
    <row r="10" spans="1:5" s="1" customFormat="1" ht="12.75">
      <c r="A10" s="78" t="s">
        <v>32</v>
      </c>
      <c r="B10" s="40" t="s">
        <v>69</v>
      </c>
      <c r="C10" s="37"/>
      <c r="D10" s="59">
        <v>0</v>
      </c>
      <c r="E10" s="59">
        <v>0</v>
      </c>
    </row>
    <row r="11" spans="1:5" s="1" customFormat="1" ht="15">
      <c r="A11" s="35">
        <v>3</v>
      </c>
      <c r="B11" s="38" t="s">
        <v>70</v>
      </c>
      <c r="C11" s="35"/>
      <c r="D11" s="116">
        <v>893687</v>
      </c>
      <c r="E11" s="116">
        <v>6014368</v>
      </c>
    </row>
    <row r="12" spans="1:6" s="1" customFormat="1" ht="12.75">
      <c r="A12" s="41" t="s">
        <v>32</v>
      </c>
      <c r="B12" s="40" t="s">
        <v>71</v>
      </c>
      <c r="C12" s="37"/>
      <c r="D12" s="59">
        <v>20</v>
      </c>
      <c r="E12" s="59">
        <v>4800</v>
      </c>
      <c r="F12" s="130"/>
    </row>
    <row r="13" spans="1:5" s="1" customFormat="1" ht="12.75">
      <c r="A13" s="41" t="s">
        <v>32</v>
      </c>
      <c r="B13" s="40" t="s">
        <v>72</v>
      </c>
      <c r="C13" s="37"/>
      <c r="D13" s="59">
        <v>734807</v>
      </c>
      <c r="E13" s="59">
        <v>56159</v>
      </c>
    </row>
    <row r="14" spans="1:5" s="1" customFormat="1" ht="12.75">
      <c r="A14" s="41" t="s">
        <v>32</v>
      </c>
      <c r="B14" s="40" t="s">
        <v>73</v>
      </c>
      <c r="C14" s="37"/>
      <c r="D14" s="59">
        <v>19809</v>
      </c>
      <c r="E14" s="59">
        <v>19530</v>
      </c>
    </row>
    <row r="15" spans="1:5" s="1" customFormat="1" ht="12.75">
      <c r="A15" s="41" t="s">
        <v>32</v>
      </c>
      <c r="B15" s="40" t="s">
        <v>74</v>
      </c>
      <c r="C15" s="37"/>
      <c r="D15" s="59">
        <v>6100</v>
      </c>
      <c r="E15" s="59">
        <v>6000</v>
      </c>
    </row>
    <row r="16" spans="1:5" s="1" customFormat="1" ht="12.75">
      <c r="A16" s="41" t="s">
        <v>32</v>
      </c>
      <c r="B16" s="40" t="s">
        <v>75</v>
      </c>
      <c r="C16" s="37"/>
      <c r="D16" s="59">
        <v>127951</v>
      </c>
      <c r="E16" s="59">
        <v>66340</v>
      </c>
    </row>
    <row r="17" spans="1:5" s="1" customFormat="1" ht="12.75">
      <c r="A17" s="41" t="s">
        <v>32</v>
      </c>
      <c r="B17" s="40" t="s">
        <v>76</v>
      </c>
      <c r="C17" s="37"/>
      <c r="D17" s="96"/>
      <c r="E17" s="59">
        <v>0</v>
      </c>
    </row>
    <row r="18" spans="1:5" s="1" customFormat="1" ht="12.75">
      <c r="A18" s="41" t="s">
        <v>32</v>
      </c>
      <c r="B18" s="40" t="s">
        <v>77</v>
      </c>
      <c r="C18" s="37"/>
      <c r="D18" s="96"/>
      <c r="E18" s="59"/>
    </row>
    <row r="19" spans="1:6" s="1" customFormat="1" ht="14.25" customHeight="1">
      <c r="A19" s="78" t="s">
        <v>32</v>
      </c>
      <c r="B19" s="40" t="s">
        <v>41</v>
      </c>
      <c r="C19" s="37"/>
      <c r="D19" s="96"/>
      <c r="E19" s="59">
        <v>5264299</v>
      </c>
      <c r="F19" s="130"/>
    </row>
    <row r="20" spans="1:5" s="1" customFormat="1" ht="12.75">
      <c r="A20" s="41" t="s">
        <v>32</v>
      </c>
      <c r="B20" s="40" t="s">
        <v>160</v>
      </c>
      <c r="C20" s="37"/>
      <c r="D20" s="96"/>
      <c r="E20" s="59">
        <v>597240</v>
      </c>
    </row>
    <row r="21" spans="1:5" s="1" customFormat="1" ht="12.75">
      <c r="A21" s="41" t="s">
        <v>32</v>
      </c>
      <c r="B21" s="40" t="s">
        <v>78</v>
      </c>
      <c r="C21" s="37"/>
      <c r="D21" s="96">
        <v>5000</v>
      </c>
      <c r="E21" s="59">
        <v>0</v>
      </c>
    </row>
    <row r="22" spans="1:5" s="1" customFormat="1" ht="12.75">
      <c r="A22" s="35">
        <v>4</v>
      </c>
      <c r="B22" s="38" t="s">
        <v>79</v>
      </c>
      <c r="C22" s="37"/>
      <c r="D22" s="114">
        <v>0</v>
      </c>
      <c r="E22" s="114">
        <v>0</v>
      </c>
    </row>
    <row r="23" spans="1:5" s="1" customFormat="1" ht="12.75">
      <c r="A23" s="35">
        <v>5</v>
      </c>
      <c r="B23" s="38" t="s">
        <v>80</v>
      </c>
      <c r="C23" s="37"/>
      <c r="D23" s="114">
        <v>0</v>
      </c>
      <c r="E23" s="114">
        <v>0</v>
      </c>
    </row>
    <row r="24" spans="1:5" s="1" customFormat="1" ht="15">
      <c r="A24" s="35"/>
      <c r="B24" s="38" t="s">
        <v>81</v>
      </c>
      <c r="C24" s="37"/>
      <c r="D24" s="116">
        <f>SUM(D12:D23)</f>
        <v>893687</v>
      </c>
      <c r="E24" s="116">
        <v>6014368</v>
      </c>
    </row>
    <row r="25" spans="1:5" s="1" customFormat="1" ht="15">
      <c r="A25" s="35" t="s">
        <v>3</v>
      </c>
      <c r="B25" s="42" t="s">
        <v>82</v>
      </c>
      <c r="C25" s="37"/>
      <c r="D25" s="114"/>
      <c r="E25" s="114"/>
    </row>
    <row r="26" spans="1:5" s="1" customFormat="1" ht="15">
      <c r="A26" s="35">
        <v>1</v>
      </c>
      <c r="B26" s="38" t="s">
        <v>83</v>
      </c>
      <c r="C26" s="37"/>
      <c r="D26" s="116">
        <f>D27+D28</f>
        <v>0</v>
      </c>
      <c r="E26" s="116">
        <f>E27+E28</f>
        <v>0</v>
      </c>
    </row>
    <row r="27" spans="1:5" s="1" customFormat="1" ht="12.75">
      <c r="A27" s="41" t="s">
        <v>32</v>
      </c>
      <c r="B27" s="40" t="s">
        <v>84</v>
      </c>
      <c r="C27" s="37"/>
      <c r="D27" s="59">
        <v>0</v>
      </c>
      <c r="E27" s="59"/>
    </row>
    <row r="28" spans="1:5" s="1" customFormat="1" ht="12.75">
      <c r="A28" s="78" t="s">
        <v>32</v>
      </c>
      <c r="B28" s="40" t="s">
        <v>85</v>
      </c>
      <c r="C28" s="37"/>
      <c r="D28" s="59"/>
      <c r="E28" s="59"/>
    </row>
    <row r="29" spans="1:5" s="1" customFormat="1" ht="12.75">
      <c r="A29" s="35">
        <v>2</v>
      </c>
      <c r="B29" s="38" t="s">
        <v>86</v>
      </c>
      <c r="C29" s="37"/>
      <c r="D29" s="114">
        <v>0</v>
      </c>
      <c r="E29" s="114">
        <v>0</v>
      </c>
    </row>
    <row r="30" spans="1:5" s="1" customFormat="1" ht="12.75">
      <c r="A30" s="35">
        <v>3</v>
      </c>
      <c r="B30" s="38" t="s">
        <v>87</v>
      </c>
      <c r="C30" s="37"/>
      <c r="D30" s="114"/>
      <c r="E30" s="114">
        <v>0</v>
      </c>
    </row>
    <row r="31" spans="1:5" s="1" customFormat="1" ht="12.75">
      <c r="A31" s="35">
        <v>4</v>
      </c>
      <c r="B31" s="38" t="s">
        <v>88</v>
      </c>
      <c r="C31" s="37"/>
      <c r="D31" s="114">
        <v>0</v>
      </c>
      <c r="E31" s="114">
        <v>0</v>
      </c>
    </row>
    <row r="32" spans="1:5" s="1" customFormat="1" ht="15">
      <c r="A32" s="35"/>
      <c r="B32" s="38" t="s">
        <v>89</v>
      </c>
      <c r="C32" s="37"/>
      <c r="D32" s="116"/>
      <c r="E32" s="116">
        <f>E26+E29+E30+E31</f>
        <v>0</v>
      </c>
    </row>
    <row r="33" spans="1:5" s="1" customFormat="1" ht="15">
      <c r="A33" s="35"/>
      <c r="B33" s="38" t="s">
        <v>90</v>
      </c>
      <c r="C33" s="37"/>
      <c r="D33" s="116">
        <f>D32+D24</f>
        <v>893687</v>
      </c>
      <c r="E33" s="116">
        <f>E32+E24</f>
        <v>6014368</v>
      </c>
    </row>
    <row r="34" spans="1:5" s="1" customFormat="1" ht="12.75">
      <c r="A34" s="35" t="s">
        <v>4</v>
      </c>
      <c r="B34" s="38" t="s">
        <v>91</v>
      </c>
      <c r="C34" s="37"/>
      <c r="D34" s="114">
        <v>0</v>
      </c>
      <c r="E34" s="114">
        <v>0</v>
      </c>
    </row>
    <row r="35" spans="1:5" s="1" customFormat="1" ht="12.75">
      <c r="A35" s="35" t="s">
        <v>5</v>
      </c>
      <c r="B35" s="36" t="s">
        <v>92</v>
      </c>
      <c r="C35" s="37"/>
      <c r="D35" s="114"/>
      <c r="E35" s="114">
        <v>20600030</v>
      </c>
    </row>
    <row r="36" spans="1:5" s="1" customFormat="1" ht="12.75">
      <c r="A36" s="35">
        <v>1</v>
      </c>
      <c r="B36" s="38" t="s">
        <v>93</v>
      </c>
      <c r="C36" s="37"/>
      <c r="D36" s="114">
        <v>0</v>
      </c>
      <c r="E36" s="114">
        <v>0</v>
      </c>
    </row>
    <row r="37" spans="1:5" s="1" customFormat="1" ht="12.75">
      <c r="A37" s="35">
        <v>2</v>
      </c>
      <c r="B37" s="38" t="s">
        <v>94</v>
      </c>
      <c r="C37" s="37"/>
      <c r="D37" s="114">
        <v>0</v>
      </c>
      <c r="E37" s="114">
        <v>0</v>
      </c>
    </row>
    <row r="38" spans="1:5" s="1" customFormat="1" ht="15">
      <c r="A38" s="35">
        <v>3</v>
      </c>
      <c r="B38" s="38" t="s">
        <v>95</v>
      </c>
      <c r="C38" s="37"/>
      <c r="D38" s="116">
        <v>20010394</v>
      </c>
      <c r="E38" s="116">
        <v>20010394</v>
      </c>
    </row>
    <row r="39" spans="1:5" s="1" customFormat="1" ht="12.75">
      <c r="A39" s="35">
        <v>4</v>
      </c>
      <c r="B39" s="38" t="s">
        <v>96</v>
      </c>
      <c r="C39" s="37"/>
      <c r="D39" s="114">
        <v>0</v>
      </c>
      <c r="E39" s="114">
        <v>0</v>
      </c>
    </row>
    <row r="40" spans="1:5" s="1" customFormat="1" ht="12.75">
      <c r="A40" s="35">
        <v>5</v>
      </c>
      <c r="B40" s="38" t="s">
        <v>97</v>
      </c>
      <c r="C40" s="37"/>
      <c r="D40" s="114">
        <v>0</v>
      </c>
      <c r="E40" s="114"/>
    </row>
    <row r="41" spans="1:5" s="1" customFormat="1" ht="12.75">
      <c r="A41" s="35">
        <v>6</v>
      </c>
      <c r="B41" s="38" t="s">
        <v>98</v>
      </c>
      <c r="C41" s="37"/>
      <c r="D41" s="114">
        <v>0</v>
      </c>
      <c r="E41" s="114"/>
    </row>
    <row r="42" spans="1:5" s="1" customFormat="1" ht="12.75">
      <c r="A42" s="35">
        <v>7</v>
      </c>
      <c r="B42" s="38" t="s">
        <v>99</v>
      </c>
      <c r="C42" s="37"/>
      <c r="D42" s="114">
        <v>589636</v>
      </c>
      <c r="E42" s="114"/>
    </row>
    <row r="43" spans="1:5" s="1" customFormat="1" ht="12.75">
      <c r="A43" s="35">
        <v>8</v>
      </c>
      <c r="B43" s="38" t="s">
        <v>100</v>
      </c>
      <c r="C43" s="37"/>
      <c r="D43" s="114">
        <v>0</v>
      </c>
      <c r="E43" s="114"/>
    </row>
    <row r="44" spans="1:5" s="1" customFormat="1" ht="15">
      <c r="A44" s="35">
        <v>9</v>
      </c>
      <c r="B44" s="38" t="s">
        <v>101</v>
      </c>
      <c r="C44" s="37"/>
      <c r="D44" s="116"/>
      <c r="E44" s="114">
        <v>-758655</v>
      </c>
    </row>
    <row r="45" spans="1:5" s="1" customFormat="1" ht="15">
      <c r="A45" s="35">
        <v>10</v>
      </c>
      <c r="B45" s="38" t="s">
        <v>102</v>
      </c>
      <c r="C45" s="37"/>
      <c r="D45" s="116">
        <v>2801698</v>
      </c>
      <c r="E45" s="114">
        <v>1348291</v>
      </c>
    </row>
    <row r="46" spans="1:5" s="1" customFormat="1" ht="12.75">
      <c r="A46" s="37"/>
      <c r="B46" s="38" t="s">
        <v>103</v>
      </c>
      <c r="C46" s="37"/>
      <c r="D46" s="114">
        <f>SUM(D38:D45)</f>
        <v>23401728</v>
      </c>
      <c r="E46" s="114">
        <v>20600030</v>
      </c>
    </row>
    <row r="47" spans="1:5" s="1" customFormat="1" ht="15">
      <c r="A47" s="37"/>
      <c r="B47" s="36" t="s">
        <v>104</v>
      </c>
      <c r="C47" s="37"/>
      <c r="D47" s="116">
        <f>D46+D34+D32+D24</f>
        <v>24295415</v>
      </c>
      <c r="E47" s="116">
        <v>26614398</v>
      </c>
    </row>
    <row r="48" spans="2:5" s="1" customFormat="1" ht="12.75">
      <c r="B48" s="67"/>
      <c r="D48" s="129">
        <f>D47-Akt!D47</f>
        <v>0</v>
      </c>
      <c r="E48" s="118"/>
    </row>
    <row r="49" spans="3:5" s="1" customFormat="1" ht="12.75">
      <c r="C49" s="45"/>
      <c r="D49"/>
      <c r="E49"/>
    </row>
    <row r="50" spans="4:5" s="1" customFormat="1" ht="12.75">
      <c r="D50"/>
      <c r="E50"/>
    </row>
    <row r="51" spans="4:5" s="1" customFormat="1" ht="12.75">
      <c r="D51"/>
      <c r="E51"/>
    </row>
    <row r="52" spans="4:5" s="1" customFormat="1" ht="12.75">
      <c r="D52" t="s">
        <v>199</v>
      </c>
      <c r="E52"/>
    </row>
    <row r="53" spans="4:5" s="1" customFormat="1" ht="12.75">
      <c r="D53"/>
      <c r="E53"/>
    </row>
    <row r="54" spans="4:5" s="1" customFormat="1" ht="12.75">
      <c r="D54"/>
      <c r="E5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</sheetData>
  <sheetProtection/>
  <mergeCells count="5">
    <mergeCell ref="A1:C1"/>
    <mergeCell ref="C4:C5"/>
    <mergeCell ref="D4:E4"/>
    <mergeCell ref="A4:A5"/>
    <mergeCell ref="B4:B5"/>
  </mergeCells>
  <printOptions/>
  <pageMargins left="1.3385826771653544" right="0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5">
      <selection activeCell="C32" sqref="C32"/>
    </sheetView>
  </sheetViews>
  <sheetFormatPr defaultColWidth="9.140625" defaultRowHeight="12.75"/>
  <cols>
    <col min="1" max="1" width="5.00390625" style="0" bestFit="1" customWidth="1"/>
    <col min="2" max="2" width="60.8515625" style="0" customWidth="1"/>
    <col min="3" max="3" width="16.140625" style="0" customWidth="1"/>
    <col min="4" max="4" width="14.140625" style="0" customWidth="1"/>
  </cols>
  <sheetData>
    <row r="1" spans="1:3" ht="15.75">
      <c r="A1" s="91"/>
      <c r="B1" s="91"/>
      <c r="C1" s="89"/>
    </row>
    <row r="2" spans="1:3" ht="15.75">
      <c r="A2" s="92"/>
      <c r="B2" s="93"/>
      <c r="C2" s="85"/>
    </row>
    <row r="3" spans="1:3" ht="15">
      <c r="A3" s="86"/>
      <c r="B3" s="87"/>
      <c r="C3" s="85"/>
    </row>
    <row r="4" spans="1:4" ht="15" customHeight="1">
      <c r="A4" s="86"/>
      <c r="B4" s="160" t="s">
        <v>193</v>
      </c>
      <c r="C4" s="160"/>
      <c r="D4" s="160"/>
    </row>
    <row r="7" spans="1:4" ht="12.75">
      <c r="A7" s="159" t="s">
        <v>27</v>
      </c>
      <c r="B7" s="158" t="s">
        <v>105</v>
      </c>
      <c r="C7" s="153" t="s">
        <v>163</v>
      </c>
      <c r="D7" s="153"/>
    </row>
    <row r="8" spans="1:4" ht="15" customHeight="1">
      <c r="A8" s="159"/>
      <c r="B8" s="158"/>
      <c r="C8" s="76">
        <v>2012</v>
      </c>
      <c r="D8" s="77">
        <v>2011</v>
      </c>
    </row>
    <row r="9" spans="1:4" ht="15">
      <c r="A9" s="60">
        <v>1</v>
      </c>
      <c r="B9" s="61" t="s">
        <v>106</v>
      </c>
      <c r="C9" s="116">
        <v>22512915</v>
      </c>
      <c r="D9" s="116">
        <v>12659165</v>
      </c>
    </row>
    <row r="10" spans="1:4" ht="12" customHeight="1">
      <c r="A10" s="60">
        <v>2</v>
      </c>
      <c r="B10" s="61" t="s">
        <v>107</v>
      </c>
      <c r="C10" s="117">
        <v>20</v>
      </c>
      <c r="D10" s="117"/>
    </row>
    <row r="11" spans="1:4" ht="14.25">
      <c r="A11" s="60">
        <v>3</v>
      </c>
      <c r="B11" s="61" t="s">
        <v>108</v>
      </c>
      <c r="C11" s="117">
        <v>0</v>
      </c>
      <c r="D11" s="117">
        <v>0</v>
      </c>
    </row>
    <row r="12" spans="1:4" ht="15">
      <c r="A12" s="60">
        <v>4</v>
      </c>
      <c r="B12" s="61" t="s">
        <v>109</v>
      </c>
      <c r="C12" s="116">
        <v>15052541</v>
      </c>
      <c r="D12" s="116">
        <v>8453171</v>
      </c>
    </row>
    <row r="13" spans="1:4" ht="15">
      <c r="A13" s="60">
        <v>5</v>
      </c>
      <c r="B13" s="61" t="s">
        <v>110</v>
      </c>
      <c r="C13" s="116">
        <v>987282</v>
      </c>
      <c r="D13" s="116">
        <v>1045209</v>
      </c>
    </row>
    <row r="14" spans="1:4" ht="14.25">
      <c r="A14" s="60" t="s">
        <v>32</v>
      </c>
      <c r="B14" s="61" t="s">
        <v>111</v>
      </c>
      <c r="C14" s="117">
        <v>846000</v>
      </c>
      <c r="D14" s="117">
        <v>895637</v>
      </c>
    </row>
    <row r="15" spans="1:4" ht="14.25">
      <c r="A15" s="60" t="s">
        <v>32</v>
      </c>
      <c r="B15" s="61" t="s">
        <v>112</v>
      </c>
      <c r="C15" s="131">
        <v>141282</v>
      </c>
      <c r="D15" s="117">
        <v>149572</v>
      </c>
    </row>
    <row r="16" spans="1:4" ht="14.25">
      <c r="A16" s="60">
        <v>6</v>
      </c>
      <c r="B16" s="61" t="s">
        <v>113</v>
      </c>
      <c r="C16" s="117">
        <v>176447</v>
      </c>
      <c r="D16" s="117">
        <v>594148</v>
      </c>
    </row>
    <row r="17" spans="1:4" ht="15.75">
      <c r="A17" s="60">
        <v>7</v>
      </c>
      <c r="B17" s="61" t="s">
        <v>182</v>
      </c>
      <c r="C17" s="116">
        <v>3123243</v>
      </c>
      <c r="D17" s="116">
        <v>1147545</v>
      </c>
    </row>
    <row r="18" spans="1:4" ht="15">
      <c r="A18" s="62">
        <v>8</v>
      </c>
      <c r="B18" s="63" t="s">
        <v>114</v>
      </c>
      <c r="C18" s="116">
        <v>19339513</v>
      </c>
      <c r="D18" s="116">
        <f>D17+D16+D13+D12</f>
        <v>11240073</v>
      </c>
    </row>
    <row r="19" spans="1:4" ht="15">
      <c r="A19" s="62">
        <v>9</v>
      </c>
      <c r="B19" s="63" t="s">
        <v>115</v>
      </c>
      <c r="C19" s="116">
        <f>(C9+C10+C11)-C18</f>
        <v>3173422</v>
      </c>
      <c r="D19" s="116">
        <v>1419092</v>
      </c>
    </row>
    <row r="20" spans="1:4" ht="14.25">
      <c r="A20" s="60">
        <v>10</v>
      </c>
      <c r="B20" s="64" t="s">
        <v>116</v>
      </c>
      <c r="C20" s="117" t="s">
        <v>187</v>
      </c>
      <c r="D20" s="117">
        <v>0</v>
      </c>
    </row>
    <row r="21" spans="1:4" ht="14.25">
      <c r="A21" s="60">
        <v>11</v>
      </c>
      <c r="B21" s="61" t="s">
        <v>117</v>
      </c>
      <c r="C21" s="117">
        <v>0</v>
      </c>
      <c r="D21" s="117">
        <v>0</v>
      </c>
    </row>
    <row r="22" spans="1:4" ht="15">
      <c r="A22" s="60">
        <v>12</v>
      </c>
      <c r="B22" s="61" t="s">
        <v>118</v>
      </c>
      <c r="C22" s="116">
        <v>55590</v>
      </c>
      <c r="D22" s="116">
        <v>2967</v>
      </c>
    </row>
    <row r="23" spans="1:4" ht="14.25">
      <c r="A23" s="65">
        <v>12.1</v>
      </c>
      <c r="B23" s="61" t="s">
        <v>119</v>
      </c>
      <c r="C23" s="117">
        <v>55590</v>
      </c>
      <c r="D23" s="117">
        <v>2967</v>
      </c>
    </row>
    <row r="24" spans="1:4" ht="14.25">
      <c r="A24" s="65">
        <f>A23+0.1</f>
        <v>12.2</v>
      </c>
      <c r="B24" s="61" t="s">
        <v>159</v>
      </c>
      <c r="C24" s="117">
        <v>0</v>
      </c>
      <c r="D24" s="117">
        <v>0</v>
      </c>
    </row>
    <row r="25" spans="1:4" ht="14.25">
      <c r="A25" s="65">
        <f>A24+0.1</f>
        <v>12.299999999999999</v>
      </c>
      <c r="B25" s="61" t="s">
        <v>120</v>
      </c>
      <c r="C25" s="117">
        <v>0</v>
      </c>
      <c r="D25" s="117">
        <v>0</v>
      </c>
    </row>
    <row r="26" spans="1:4" ht="14.25">
      <c r="A26" s="65">
        <f>A25+0.1</f>
        <v>12.399999999999999</v>
      </c>
      <c r="B26" s="61" t="s">
        <v>121</v>
      </c>
      <c r="C26" s="117">
        <v>0</v>
      </c>
      <c r="D26" s="117">
        <v>0</v>
      </c>
    </row>
    <row r="27" spans="1:4" ht="15">
      <c r="A27" s="62">
        <v>13</v>
      </c>
      <c r="B27" s="61" t="s">
        <v>122</v>
      </c>
      <c r="C27" s="116">
        <v>4351</v>
      </c>
      <c r="D27" s="116">
        <v>7428</v>
      </c>
    </row>
    <row r="28" spans="1:4" ht="15">
      <c r="A28" s="62">
        <v>14</v>
      </c>
      <c r="B28" s="63" t="s">
        <v>123</v>
      </c>
      <c r="C28" s="116">
        <v>59941</v>
      </c>
      <c r="D28" s="116">
        <v>4461</v>
      </c>
    </row>
    <row r="29" spans="1:4" ht="15">
      <c r="A29" s="62">
        <v>15</v>
      </c>
      <c r="B29" s="61" t="s">
        <v>124</v>
      </c>
      <c r="C29" s="116">
        <v>3113481</v>
      </c>
      <c r="D29" s="116">
        <v>1414631</v>
      </c>
    </row>
    <row r="30" spans="1:4" ht="15">
      <c r="A30" s="62">
        <v>16</v>
      </c>
      <c r="B30" s="61" t="s">
        <v>125</v>
      </c>
      <c r="C30" s="116">
        <v>311783</v>
      </c>
      <c r="D30" s="116">
        <v>66340</v>
      </c>
    </row>
    <row r="31" spans="1:4" ht="15">
      <c r="A31" s="62">
        <v>17</v>
      </c>
      <c r="B31" s="66" t="s">
        <v>126</v>
      </c>
      <c r="C31" s="116">
        <v>2801698</v>
      </c>
      <c r="D31" s="116">
        <v>1348291</v>
      </c>
    </row>
    <row r="32" spans="1:4" ht="12.75">
      <c r="A32" s="28"/>
      <c r="B32" s="33"/>
      <c r="C32" s="73">
        <v>105000</v>
      </c>
      <c r="D32" s="43"/>
    </row>
    <row r="33" spans="1:4" ht="12.75">
      <c r="A33" s="28"/>
      <c r="B33" s="33"/>
      <c r="C33" s="74">
        <f>C30-C32</f>
        <v>206783</v>
      </c>
      <c r="D33" s="43"/>
    </row>
    <row r="34" ht="12.75">
      <c r="C34" s="34"/>
    </row>
    <row r="35" ht="12.75">
      <c r="C35" s="34"/>
    </row>
  </sheetData>
  <sheetProtection/>
  <mergeCells count="4">
    <mergeCell ref="C7:D7"/>
    <mergeCell ref="B7:B8"/>
    <mergeCell ref="A7:A8"/>
    <mergeCell ref="B4:D4"/>
  </mergeCells>
  <printOptions/>
  <pageMargins left="0.75" right="0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0">
      <selection activeCell="C37" sqref="C37"/>
    </sheetView>
  </sheetViews>
  <sheetFormatPr defaultColWidth="9.140625" defaultRowHeight="12.75"/>
  <cols>
    <col min="1" max="1" width="3.57421875" style="0" bestFit="1" customWidth="1"/>
    <col min="2" max="2" width="54.8515625" style="0" bestFit="1" customWidth="1"/>
    <col min="3" max="3" width="13.421875" style="0" customWidth="1"/>
    <col min="4" max="4" width="14.7109375" style="0" customWidth="1"/>
    <col min="5" max="5" width="13.00390625" style="0" customWidth="1"/>
    <col min="6" max="6" width="10.28125" style="0" bestFit="1" customWidth="1"/>
    <col min="7" max="7" width="12.28125" style="0" customWidth="1"/>
  </cols>
  <sheetData>
    <row r="1" spans="1:4" ht="15.75">
      <c r="A1" s="91"/>
      <c r="B1" s="91"/>
      <c r="C1" s="88"/>
      <c r="D1" s="88"/>
    </row>
    <row r="2" spans="1:2" ht="15.75">
      <c r="A2" s="92"/>
      <c r="B2" s="93"/>
    </row>
    <row r="3" spans="1:2" ht="12.75">
      <c r="A3" s="86"/>
      <c r="B3" s="87"/>
    </row>
    <row r="4" spans="1:4" ht="12.75">
      <c r="A4" s="86"/>
      <c r="B4" s="161" t="s">
        <v>200</v>
      </c>
      <c r="C4" s="161"/>
      <c r="D4" s="161"/>
    </row>
    <row r="5" spans="1:4" ht="12.75">
      <c r="A5" s="86"/>
      <c r="B5" s="161"/>
      <c r="C5" s="161"/>
      <c r="D5" s="161"/>
    </row>
    <row r="6" spans="3:4" ht="12.75">
      <c r="C6" s="166" t="s">
        <v>127</v>
      </c>
      <c r="D6" s="166"/>
    </row>
    <row r="7" spans="1:4" ht="12.75">
      <c r="A7" s="164" t="s">
        <v>27</v>
      </c>
      <c r="B7" s="162" t="s">
        <v>183</v>
      </c>
      <c r="C7" s="153" t="s">
        <v>163</v>
      </c>
      <c r="D7" s="153"/>
    </row>
    <row r="8" spans="1:4" ht="12.75">
      <c r="A8" s="165"/>
      <c r="B8" s="163"/>
      <c r="C8" s="76">
        <v>2012</v>
      </c>
      <c r="D8" s="77">
        <v>2011</v>
      </c>
    </row>
    <row r="9" spans="1:4" ht="12.75">
      <c r="A9" s="44"/>
      <c r="B9" s="79" t="s">
        <v>128</v>
      </c>
      <c r="C9" s="59">
        <v>2627422</v>
      </c>
      <c r="D9" s="59"/>
    </row>
    <row r="10" spans="1:6" ht="12.75">
      <c r="A10" s="44"/>
      <c r="B10" s="80" t="s">
        <v>129</v>
      </c>
      <c r="C10" s="59">
        <v>23379473</v>
      </c>
      <c r="D10" s="59">
        <v>14465465</v>
      </c>
      <c r="F10" s="17"/>
    </row>
    <row r="11" spans="1:7" ht="12.75">
      <c r="A11" s="44"/>
      <c r="B11" s="80" t="s">
        <v>130</v>
      </c>
      <c r="C11" s="132">
        <v>-11093364</v>
      </c>
      <c r="D11" s="59">
        <v>16994159</v>
      </c>
      <c r="E11" s="34"/>
      <c r="F11" s="34"/>
      <c r="G11" s="34"/>
    </row>
    <row r="12" spans="1:6" ht="12.75">
      <c r="A12" s="44"/>
      <c r="B12" s="80" t="s">
        <v>131</v>
      </c>
      <c r="C12" s="59">
        <v>20</v>
      </c>
      <c r="D12" s="59"/>
      <c r="E12" s="34"/>
      <c r="F12" s="17"/>
    </row>
    <row r="13" spans="1:5" ht="12.75">
      <c r="A13" s="44"/>
      <c r="B13" s="80" t="s">
        <v>161</v>
      </c>
      <c r="C13" s="59">
        <v>0</v>
      </c>
      <c r="D13" s="59">
        <v>0</v>
      </c>
      <c r="E13" s="34"/>
    </row>
    <row r="14" spans="1:4" ht="12.75">
      <c r="A14" s="44"/>
      <c r="B14" s="80" t="s">
        <v>132</v>
      </c>
      <c r="C14" s="59">
        <v>-250172</v>
      </c>
      <c r="D14" s="59">
        <v>0</v>
      </c>
    </row>
    <row r="15" spans="1:4" ht="12.75">
      <c r="A15" s="44"/>
      <c r="B15" s="80" t="s">
        <v>194</v>
      </c>
      <c r="C15" s="59">
        <v>-4144236</v>
      </c>
      <c r="D15" s="59"/>
    </row>
    <row r="16" spans="1:6" ht="12.75">
      <c r="A16" s="44"/>
      <c r="B16" s="80" t="s">
        <v>164</v>
      </c>
      <c r="C16" s="59">
        <v>-5264299</v>
      </c>
      <c r="D16" s="59">
        <v>5264299</v>
      </c>
      <c r="E16" s="34"/>
      <c r="F16" s="17"/>
    </row>
    <row r="17" spans="1:5" ht="12.75">
      <c r="A17" s="44"/>
      <c r="B17" s="81" t="s">
        <v>133</v>
      </c>
      <c r="C17" s="114">
        <f>SUM(C10:C16)</f>
        <v>2627422</v>
      </c>
      <c r="D17" s="114">
        <v>2735605</v>
      </c>
      <c r="E17" s="17"/>
    </row>
    <row r="18" spans="1:4" ht="12.75">
      <c r="A18" s="19"/>
      <c r="B18" s="75"/>
      <c r="C18" s="59"/>
      <c r="D18" s="59"/>
    </row>
    <row r="19" spans="1:5" ht="12.75">
      <c r="A19" s="19"/>
      <c r="B19" s="79" t="s">
        <v>134</v>
      </c>
      <c r="C19" s="59"/>
      <c r="D19" s="59"/>
      <c r="E19" s="17"/>
    </row>
    <row r="20" spans="1:5" ht="12.75">
      <c r="A20" s="2"/>
      <c r="B20" s="80" t="s">
        <v>135</v>
      </c>
      <c r="C20" s="59">
        <v>0</v>
      </c>
      <c r="D20" s="59">
        <v>0</v>
      </c>
      <c r="E20" s="17"/>
    </row>
    <row r="21" spans="1:5" ht="12.75">
      <c r="A21" s="2"/>
      <c r="B21" s="80" t="s">
        <v>136</v>
      </c>
      <c r="C21" s="59"/>
      <c r="D21" s="59">
        <v>16000</v>
      </c>
      <c r="E21" s="17"/>
    </row>
    <row r="22" spans="1:4" ht="12.75">
      <c r="A22" s="19"/>
      <c r="B22" s="80" t="s">
        <v>137</v>
      </c>
      <c r="C22" s="59"/>
      <c r="D22" s="59">
        <v>0</v>
      </c>
    </row>
    <row r="23" spans="1:5" ht="12.75">
      <c r="A23" s="19"/>
      <c r="B23" s="80" t="s">
        <v>138</v>
      </c>
      <c r="C23" s="59">
        <v>0</v>
      </c>
      <c r="D23" s="59">
        <v>0</v>
      </c>
      <c r="E23" s="34"/>
    </row>
    <row r="24" spans="1:4" ht="12.75">
      <c r="A24" s="44"/>
      <c r="B24" s="80" t="s">
        <v>139</v>
      </c>
      <c r="C24" s="59"/>
      <c r="D24" s="59"/>
    </row>
    <row r="25" spans="1:4" ht="12.75">
      <c r="A25" s="19"/>
      <c r="B25" s="81" t="s">
        <v>140</v>
      </c>
      <c r="C25" s="114">
        <f>C22-C21-C20+C23+C24</f>
        <v>0</v>
      </c>
      <c r="D25" s="114">
        <f>D22-D21-D20+D23+D24</f>
        <v>-16000</v>
      </c>
    </row>
    <row r="26" spans="1:4" ht="12.75">
      <c r="A26" s="19"/>
      <c r="B26" s="82"/>
      <c r="C26" s="59"/>
      <c r="D26" s="59"/>
    </row>
    <row r="27" spans="1:7" ht="12.75">
      <c r="A27" s="2"/>
      <c r="B27" s="79" t="s">
        <v>141</v>
      </c>
      <c r="C27" s="59"/>
      <c r="D27" s="59"/>
      <c r="E27" s="17"/>
      <c r="G27" s="17"/>
    </row>
    <row r="28" spans="1:4" ht="12.75">
      <c r="A28" s="2"/>
      <c r="B28" s="80" t="s">
        <v>142</v>
      </c>
      <c r="C28" s="59"/>
      <c r="D28" s="59">
        <v>16312219</v>
      </c>
    </row>
    <row r="29" spans="1:4" ht="12.75">
      <c r="A29" s="2"/>
      <c r="B29" s="80" t="s">
        <v>143</v>
      </c>
      <c r="C29" s="59"/>
      <c r="D29" s="59">
        <v>5</v>
      </c>
    </row>
    <row r="30" spans="1:4" ht="12.75">
      <c r="A30" s="44"/>
      <c r="B30" s="83" t="s">
        <v>144</v>
      </c>
      <c r="C30" s="59"/>
      <c r="D30" s="59"/>
    </row>
    <row r="31" spans="1:4" ht="12.75">
      <c r="A31" s="44"/>
      <c r="B31" s="80" t="s">
        <v>145</v>
      </c>
      <c r="C31" s="94"/>
      <c r="D31" s="94"/>
    </row>
    <row r="32" spans="1:4" ht="12.75">
      <c r="A32" s="44"/>
      <c r="B32" s="81" t="s">
        <v>146</v>
      </c>
      <c r="C32" s="115">
        <f>C28+C29-C30-C31</f>
        <v>0</v>
      </c>
      <c r="D32" s="115">
        <f>D28+D29-D30-D31</f>
        <v>16312224</v>
      </c>
    </row>
    <row r="33" spans="1:4" ht="12.75">
      <c r="A33" s="44"/>
      <c r="B33" s="79"/>
      <c r="C33" s="94"/>
      <c r="D33" s="94"/>
    </row>
    <row r="34" spans="1:4" ht="12.75">
      <c r="A34" s="2"/>
      <c r="B34" s="79" t="s">
        <v>147</v>
      </c>
      <c r="C34" s="115">
        <v>2627422</v>
      </c>
      <c r="D34" s="115">
        <v>2719605</v>
      </c>
    </row>
    <row r="35" spans="1:4" ht="12.75">
      <c r="A35" s="2"/>
      <c r="B35" s="79" t="s">
        <v>148</v>
      </c>
      <c r="C35" s="115">
        <v>2734394</v>
      </c>
      <c r="D35" s="115">
        <v>14789</v>
      </c>
    </row>
    <row r="36" spans="1:5" ht="15">
      <c r="A36" s="2"/>
      <c r="B36" s="79" t="s">
        <v>149</v>
      </c>
      <c r="C36" s="123">
        <v>5361816</v>
      </c>
      <c r="D36" s="115">
        <f>Akt!E8</f>
        <v>2734394</v>
      </c>
      <c r="E36" s="17"/>
    </row>
    <row r="38" ht="12.75">
      <c r="C38" s="34"/>
    </row>
    <row r="39" ht="12.75">
      <c r="C39" s="34"/>
    </row>
    <row r="40" ht="12.75">
      <c r="C40" s="34"/>
    </row>
    <row r="41" ht="12.75">
      <c r="C41" s="34"/>
    </row>
  </sheetData>
  <sheetProtection/>
  <mergeCells count="5">
    <mergeCell ref="B4:D5"/>
    <mergeCell ref="C7:D7"/>
    <mergeCell ref="B7:B8"/>
    <mergeCell ref="A7:A8"/>
    <mergeCell ref="C6:D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1" sqref="A21:D21"/>
    </sheetView>
  </sheetViews>
  <sheetFormatPr defaultColWidth="9.140625" defaultRowHeight="12.75"/>
  <cols>
    <col min="1" max="1" width="6.57421875" style="0" customWidth="1"/>
    <col min="2" max="2" width="30.57421875" style="0" customWidth="1"/>
    <col min="3" max="3" width="12.00390625" style="0" customWidth="1"/>
    <col min="4" max="4" width="9.7109375" style="0" customWidth="1"/>
    <col min="5" max="5" width="11.8515625" style="0" bestFit="1" customWidth="1"/>
    <col min="6" max="6" width="13.28125" style="0" customWidth="1"/>
    <col min="8" max="8" width="13.28125" style="0" customWidth="1"/>
    <col min="9" max="9" width="11.140625" style="0" customWidth="1"/>
    <col min="10" max="10" width="12.00390625" style="0" customWidth="1"/>
  </cols>
  <sheetData>
    <row r="1" spans="1:2" ht="15.75">
      <c r="A1" s="91"/>
      <c r="B1" s="91"/>
    </row>
    <row r="2" spans="1:2" ht="15.75">
      <c r="A2" s="92"/>
      <c r="B2" s="93"/>
    </row>
    <row r="3" spans="1:2" ht="12.75">
      <c r="A3" s="86"/>
      <c r="B3" s="87"/>
    </row>
    <row r="4" spans="1:2" ht="12.75">
      <c r="A4" s="86"/>
      <c r="B4" s="87"/>
    </row>
    <row r="5" spans="1:2" ht="12.75">
      <c r="A5" s="86"/>
      <c r="B5" s="87"/>
    </row>
    <row r="7" spans="1:10" ht="15.75">
      <c r="A7" s="172" t="s">
        <v>201</v>
      </c>
      <c r="B7" s="172"/>
      <c r="C7" s="172"/>
      <c r="D7" s="172"/>
      <c r="E7" s="172"/>
      <c r="F7" s="172"/>
      <c r="G7" s="172"/>
      <c r="H7" s="172"/>
      <c r="I7" s="172"/>
      <c r="J7" s="172"/>
    </row>
    <row r="8" spans="1:8" ht="15.75" thickBot="1">
      <c r="A8" s="173"/>
      <c r="B8" s="173"/>
      <c r="C8" s="46"/>
      <c r="D8" s="46"/>
      <c r="E8" s="46"/>
      <c r="F8" s="46"/>
      <c r="G8" s="46"/>
      <c r="H8" s="46"/>
    </row>
    <row r="9" spans="1:10" ht="13.5" thickBot="1">
      <c r="A9" s="174" t="s">
        <v>150</v>
      </c>
      <c r="B9" s="176" t="s">
        <v>151</v>
      </c>
      <c r="C9" s="167" t="s">
        <v>152</v>
      </c>
      <c r="D9" s="178" t="s">
        <v>202</v>
      </c>
      <c r="E9" s="179"/>
      <c r="F9" s="180"/>
      <c r="G9" s="167" t="s">
        <v>153</v>
      </c>
      <c r="H9" s="181" t="s">
        <v>206</v>
      </c>
      <c r="I9" s="167" t="s">
        <v>207</v>
      </c>
      <c r="J9" s="167" t="s">
        <v>154</v>
      </c>
    </row>
    <row r="10" spans="1:10" ht="26.25" thickBot="1">
      <c r="A10" s="175"/>
      <c r="B10" s="177"/>
      <c r="C10" s="168"/>
      <c r="D10" s="48" t="s">
        <v>155</v>
      </c>
      <c r="E10" s="48" t="s">
        <v>156</v>
      </c>
      <c r="F10" s="48" t="s">
        <v>203</v>
      </c>
      <c r="G10" s="168"/>
      <c r="H10" s="182"/>
      <c r="I10" s="168"/>
      <c r="J10" s="168"/>
    </row>
    <row r="11" spans="1:10" ht="12.75">
      <c r="A11" s="49" t="s">
        <v>2</v>
      </c>
      <c r="B11" s="50" t="s">
        <v>157</v>
      </c>
      <c r="C11" s="51"/>
      <c r="D11" s="51"/>
      <c r="E11" s="51"/>
      <c r="F11" s="51"/>
      <c r="G11" s="51"/>
      <c r="H11" s="52"/>
      <c r="I11" s="51"/>
      <c r="J11" s="51"/>
    </row>
    <row r="12" spans="1:10" ht="12.75">
      <c r="A12" s="8">
        <v>1</v>
      </c>
      <c r="B12" s="13" t="s">
        <v>7</v>
      </c>
      <c r="C12" s="18">
        <v>0</v>
      </c>
      <c r="D12" s="97">
        <v>0</v>
      </c>
      <c r="E12" s="97"/>
      <c r="F12" s="97">
        <v>0</v>
      </c>
      <c r="G12" s="98"/>
      <c r="H12" s="99">
        <v>0</v>
      </c>
      <c r="I12" s="97">
        <v>0</v>
      </c>
      <c r="J12" s="53">
        <f>H12+I12</f>
        <v>0</v>
      </c>
    </row>
    <row r="13" spans="1:10" ht="12.75">
      <c r="A13" s="8">
        <f>A12+1</f>
        <v>2</v>
      </c>
      <c r="B13" s="13" t="s">
        <v>8</v>
      </c>
      <c r="C13" s="18">
        <v>2982739</v>
      </c>
      <c r="D13" s="97"/>
      <c r="E13" s="97">
        <v>2507536</v>
      </c>
      <c r="F13" s="97">
        <v>475153</v>
      </c>
      <c r="G13" s="98">
        <v>0.2</v>
      </c>
      <c r="H13" s="99">
        <v>-5392</v>
      </c>
      <c r="I13" s="97">
        <v>176447</v>
      </c>
      <c r="J13" s="53">
        <f>H13+I13</f>
        <v>171055</v>
      </c>
    </row>
    <row r="14" spans="1:10" ht="12.75">
      <c r="A14" s="8">
        <f>A13+1</f>
        <v>3</v>
      </c>
      <c r="B14" s="13" t="s">
        <v>9</v>
      </c>
      <c r="C14" s="18"/>
      <c r="D14" s="97">
        <v>0</v>
      </c>
      <c r="E14" s="97"/>
      <c r="F14" s="97">
        <f>C14+D14-E14</f>
        <v>0</v>
      </c>
      <c r="G14" s="98"/>
      <c r="H14" s="99">
        <v>0</v>
      </c>
      <c r="I14" s="97">
        <v>0</v>
      </c>
      <c r="J14" s="53">
        <f>H14+I14</f>
        <v>0</v>
      </c>
    </row>
    <row r="15" spans="1:10" ht="13.5" thickBot="1">
      <c r="A15" s="9">
        <f>A14+1</f>
        <v>4</v>
      </c>
      <c r="B15" s="14" t="s">
        <v>10</v>
      </c>
      <c r="C15" s="15"/>
      <c r="D15" s="100">
        <v>0</v>
      </c>
      <c r="E15" s="100">
        <v>0</v>
      </c>
      <c r="F15" s="100"/>
      <c r="G15" s="101"/>
      <c r="H15" s="102">
        <v>0</v>
      </c>
      <c r="I15" s="100">
        <v>0</v>
      </c>
      <c r="J15" s="22">
        <f>H15+I15</f>
        <v>0</v>
      </c>
    </row>
    <row r="16" spans="1:10" ht="13.5" thickBot="1">
      <c r="A16" s="4"/>
      <c r="B16" s="3" t="s">
        <v>12</v>
      </c>
      <c r="C16" s="133">
        <f>SUM(C11:C15)</f>
        <v>2982739</v>
      </c>
      <c r="D16" s="103">
        <f>SUM(D12:D15)</f>
        <v>0</v>
      </c>
      <c r="E16" s="103">
        <f>SUM(E12:E15)</f>
        <v>2507536</v>
      </c>
      <c r="F16" s="103">
        <f>SUM(F12:F15)</f>
        <v>475153</v>
      </c>
      <c r="G16" s="103"/>
      <c r="H16" s="104">
        <f>SUM(H12:H15)</f>
        <v>-5392</v>
      </c>
      <c r="I16" s="103">
        <f>SUM(I12:I15)</f>
        <v>176447</v>
      </c>
      <c r="J16" s="20">
        <f>SUM(J12:J15)</f>
        <v>171055</v>
      </c>
    </row>
    <row r="17" spans="1:10" ht="12.75">
      <c r="A17" s="11"/>
      <c r="B17" s="12"/>
      <c r="C17" s="133"/>
      <c r="D17" s="105"/>
      <c r="E17" s="105"/>
      <c r="F17" s="105"/>
      <c r="G17" s="105"/>
      <c r="H17" s="106"/>
      <c r="I17" s="105"/>
      <c r="J17" s="11"/>
    </row>
    <row r="18" spans="1:10" ht="13.5" thickBot="1">
      <c r="A18" s="10" t="s">
        <v>3</v>
      </c>
      <c r="B18" s="55" t="s">
        <v>158</v>
      </c>
      <c r="C18" s="56"/>
      <c r="D18" s="107">
        <v>0</v>
      </c>
      <c r="E18" s="97">
        <v>0</v>
      </c>
      <c r="F18" s="97">
        <v>0</v>
      </c>
      <c r="G18" s="97">
        <v>0</v>
      </c>
      <c r="H18" s="108">
        <v>0</v>
      </c>
      <c r="I18" s="97">
        <v>0</v>
      </c>
      <c r="J18" s="54">
        <f>H18</f>
        <v>0</v>
      </c>
    </row>
    <row r="19" spans="1:10" ht="13.5" thickBot="1">
      <c r="A19" s="169" t="s">
        <v>6</v>
      </c>
      <c r="B19" s="170"/>
      <c r="C19" s="133">
        <f>SUM(C14:C18)</f>
        <v>2982739</v>
      </c>
      <c r="D19" s="57">
        <f aca="true" t="shared" si="0" ref="D19:J19">D16+D18</f>
        <v>0</v>
      </c>
      <c r="E19" s="57">
        <f t="shared" si="0"/>
        <v>2507536</v>
      </c>
      <c r="F19" s="57">
        <f t="shared" si="0"/>
        <v>475153</v>
      </c>
      <c r="G19" s="57">
        <f t="shared" si="0"/>
        <v>0</v>
      </c>
      <c r="H19" s="58">
        <f t="shared" si="0"/>
        <v>-5392</v>
      </c>
      <c r="I19" s="57">
        <f t="shared" si="0"/>
        <v>176447</v>
      </c>
      <c r="J19" s="57">
        <f t="shared" si="0"/>
        <v>171055</v>
      </c>
    </row>
    <row r="20" ht="12.75">
      <c r="C20" s="17"/>
    </row>
    <row r="21" spans="1:10" ht="12.75">
      <c r="A21" s="171"/>
      <c r="B21" s="171"/>
      <c r="C21" s="171"/>
      <c r="D21" s="171"/>
      <c r="J21" s="17"/>
    </row>
  </sheetData>
  <sheetProtection/>
  <mergeCells count="12">
    <mergeCell ref="G9:G10"/>
    <mergeCell ref="H9:H10"/>
    <mergeCell ref="I9:I10"/>
    <mergeCell ref="J9:J10"/>
    <mergeCell ref="A19:B19"/>
    <mergeCell ref="A21:D21"/>
    <mergeCell ref="A7:J7"/>
    <mergeCell ref="A8:B8"/>
    <mergeCell ref="A9:A10"/>
    <mergeCell ref="B9:B10"/>
    <mergeCell ref="C9:C10"/>
    <mergeCell ref="D9:F9"/>
  </mergeCells>
  <printOptions/>
  <pageMargins left="0.75" right="0" top="1" bottom="0.7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9">
      <selection activeCell="C26" sqref="C26"/>
    </sheetView>
  </sheetViews>
  <sheetFormatPr defaultColWidth="9.140625" defaultRowHeight="12.75"/>
  <cols>
    <col min="2" max="2" width="35.57421875" style="0" bestFit="1" customWidth="1"/>
    <col min="3" max="3" width="11.8515625" style="0" bestFit="1" customWidth="1"/>
    <col min="4" max="4" width="9.28125" style="0" bestFit="1" customWidth="1"/>
    <col min="5" max="5" width="10.28125" style="0" bestFit="1" customWidth="1"/>
    <col min="6" max="6" width="11.28125" style="0" bestFit="1" customWidth="1"/>
    <col min="7" max="8" width="11.57421875" style="0" customWidth="1"/>
  </cols>
  <sheetData>
    <row r="1" spans="1:2" ht="15.75">
      <c r="A1" s="91"/>
      <c r="B1" s="91"/>
    </row>
    <row r="2" spans="1:2" ht="15.75">
      <c r="A2" s="92"/>
      <c r="B2" s="93"/>
    </row>
    <row r="3" spans="1:2" ht="15.75">
      <c r="A3" s="92"/>
      <c r="B3" s="93"/>
    </row>
    <row r="4" spans="1:2" ht="15.75">
      <c r="A4" s="92"/>
      <c r="B4" s="93"/>
    </row>
    <row r="5" spans="1:2" ht="15.75">
      <c r="A5" s="92"/>
      <c r="B5" s="93"/>
    </row>
    <row r="6" spans="2:8" ht="15.75">
      <c r="B6" s="172" t="s">
        <v>204</v>
      </c>
      <c r="C6" s="172"/>
      <c r="D6" s="172"/>
      <c r="E6" s="172"/>
      <c r="F6" s="172"/>
      <c r="G6" s="172"/>
      <c r="H6" s="172"/>
    </row>
    <row r="7" ht="13.5" thickBot="1"/>
    <row r="8" spans="1:8" ht="12.75">
      <c r="A8" s="183" t="s">
        <v>150</v>
      </c>
      <c r="B8" s="183" t="s">
        <v>165</v>
      </c>
      <c r="C8" s="185" t="s">
        <v>166</v>
      </c>
      <c r="D8" s="185" t="s">
        <v>167</v>
      </c>
      <c r="E8" s="185" t="s">
        <v>168</v>
      </c>
      <c r="F8" s="185" t="s">
        <v>169</v>
      </c>
      <c r="G8" s="185" t="s">
        <v>170</v>
      </c>
      <c r="H8" s="183" t="s">
        <v>171</v>
      </c>
    </row>
    <row r="9" spans="1:8" ht="13.5" thickBot="1">
      <c r="A9" s="184"/>
      <c r="B9" s="184"/>
      <c r="C9" s="186"/>
      <c r="D9" s="186"/>
      <c r="E9" s="186"/>
      <c r="F9" s="186"/>
      <c r="G9" s="186"/>
      <c r="H9" s="184"/>
    </row>
    <row r="10" spans="1:8" ht="13.5" thickBot="1">
      <c r="A10" s="4" t="s">
        <v>2</v>
      </c>
      <c r="B10" s="4" t="s">
        <v>172</v>
      </c>
      <c r="C10" s="109">
        <v>20010394</v>
      </c>
      <c r="D10" s="109"/>
      <c r="E10" s="109"/>
      <c r="F10" s="109"/>
      <c r="G10" s="109">
        <v>589636</v>
      </c>
      <c r="H10" s="109">
        <f>C10+D10+E10+F10+G10</f>
        <v>20600030</v>
      </c>
    </row>
    <row r="11" spans="1:8" ht="12.75">
      <c r="A11" s="5" t="s">
        <v>0</v>
      </c>
      <c r="B11" s="5" t="s">
        <v>173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f aca="true" t="shared" si="0" ref="H11:H22">C11+D11+E11+F11+G11</f>
        <v>0</v>
      </c>
    </row>
    <row r="12" spans="1:8" ht="12.75">
      <c r="A12" s="6" t="s">
        <v>1</v>
      </c>
      <c r="B12" s="6" t="s">
        <v>174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f t="shared" si="0"/>
        <v>0</v>
      </c>
    </row>
    <row r="13" spans="1:8" ht="12.75">
      <c r="A13" s="6">
        <v>1</v>
      </c>
      <c r="B13" s="6" t="s">
        <v>175</v>
      </c>
      <c r="C13" s="111">
        <v>0</v>
      </c>
      <c r="D13" s="111">
        <v>0</v>
      </c>
      <c r="E13" s="111">
        <v>0</v>
      </c>
      <c r="F13" s="111">
        <v>0</v>
      </c>
      <c r="G13" s="111">
        <v>-589636</v>
      </c>
      <c r="H13" s="111">
        <f t="shared" si="0"/>
        <v>-589636</v>
      </c>
    </row>
    <row r="14" spans="1:8" ht="12.75">
      <c r="A14" s="6">
        <v>2</v>
      </c>
      <c r="B14" s="6" t="s">
        <v>176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f t="shared" si="0"/>
        <v>0</v>
      </c>
    </row>
    <row r="15" spans="1:8" ht="12.75">
      <c r="A15" s="6">
        <v>3</v>
      </c>
      <c r="B15" s="6" t="s">
        <v>177</v>
      </c>
      <c r="C15" s="111">
        <v>0</v>
      </c>
      <c r="D15" s="111">
        <v>0</v>
      </c>
      <c r="E15" s="111">
        <v>0</v>
      </c>
      <c r="F15" s="111">
        <v>0</v>
      </c>
      <c r="G15" s="111">
        <v>589636</v>
      </c>
      <c r="H15" s="111">
        <f t="shared" si="0"/>
        <v>589636</v>
      </c>
    </row>
    <row r="16" spans="1:8" ht="13.5" thickBot="1">
      <c r="A16" s="7">
        <v>4</v>
      </c>
      <c r="B16" s="7" t="s">
        <v>178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f t="shared" si="0"/>
        <v>0</v>
      </c>
    </row>
    <row r="17" spans="1:8" ht="13.5" thickBot="1">
      <c r="A17" s="4" t="s">
        <v>3</v>
      </c>
      <c r="B17" s="4" t="s">
        <v>179</v>
      </c>
      <c r="C17" s="109">
        <v>20010394</v>
      </c>
      <c r="D17" s="109">
        <f>SUM(D10:D16)</f>
        <v>0</v>
      </c>
      <c r="E17" s="109">
        <f>SUM(E10:E16)</f>
        <v>0</v>
      </c>
      <c r="F17" s="109">
        <f>SUM(F10:F16)</f>
        <v>0</v>
      </c>
      <c r="G17" s="109">
        <f>G10+G11+G12+G13-G14+G15+G16</f>
        <v>589636</v>
      </c>
      <c r="H17" s="113">
        <f>SUM(C17:G17)</f>
        <v>20600030</v>
      </c>
    </row>
    <row r="18" spans="1:8" ht="12.75">
      <c r="A18" s="5">
        <v>1</v>
      </c>
      <c r="B18" s="5" t="s">
        <v>175</v>
      </c>
      <c r="C18" s="110">
        <v>0</v>
      </c>
      <c r="D18" s="110">
        <v>0</v>
      </c>
      <c r="E18" s="110">
        <v>0</v>
      </c>
      <c r="F18" s="110">
        <v>0</v>
      </c>
      <c r="G18" s="110">
        <v>2801698</v>
      </c>
      <c r="H18" s="110">
        <v>2801698</v>
      </c>
    </row>
    <row r="19" spans="1:8" ht="12.75">
      <c r="A19" s="6">
        <v>2</v>
      </c>
      <c r="B19" s="6" t="s">
        <v>176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f t="shared" si="0"/>
        <v>0</v>
      </c>
    </row>
    <row r="20" spans="1:8" ht="12.75">
      <c r="A20" s="6">
        <v>3</v>
      </c>
      <c r="B20" s="6" t="s">
        <v>180</v>
      </c>
      <c r="C20" s="111"/>
      <c r="D20" s="111">
        <v>0</v>
      </c>
      <c r="E20" s="111">
        <v>0</v>
      </c>
      <c r="F20" s="111"/>
      <c r="G20" s="111"/>
      <c r="H20" s="111"/>
    </row>
    <row r="21" spans="1:8" ht="12.75">
      <c r="A21" s="7"/>
      <c r="B21" s="7" t="s">
        <v>188</v>
      </c>
      <c r="C21" s="112"/>
      <c r="D21" s="112"/>
      <c r="E21" s="112"/>
      <c r="F21" s="112"/>
      <c r="G21" s="112"/>
      <c r="H21" s="112"/>
    </row>
    <row r="22" spans="1:8" ht="13.5" thickBot="1">
      <c r="A22" s="7">
        <v>4</v>
      </c>
      <c r="B22" s="7" t="s">
        <v>181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f t="shared" si="0"/>
        <v>0</v>
      </c>
    </row>
    <row r="23" spans="1:8" ht="13.5" thickBot="1">
      <c r="A23" s="4" t="s">
        <v>4</v>
      </c>
      <c r="B23" s="4" t="s">
        <v>205</v>
      </c>
      <c r="C23" s="109">
        <f aca="true" t="shared" si="1" ref="C23:H23">SUM(C17:C22)</f>
        <v>20010394</v>
      </c>
      <c r="D23" s="109">
        <f t="shared" si="1"/>
        <v>0</v>
      </c>
      <c r="E23" s="109">
        <f t="shared" si="1"/>
        <v>0</v>
      </c>
      <c r="F23" s="109">
        <f t="shared" si="1"/>
        <v>0</v>
      </c>
      <c r="G23" s="109">
        <f t="shared" si="1"/>
        <v>3391334</v>
      </c>
      <c r="H23" s="109">
        <f t="shared" si="1"/>
        <v>23401728</v>
      </c>
    </row>
  </sheetData>
  <sheetProtection/>
  <mergeCells count="9">
    <mergeCell ref="B6:H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1.692913385826771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6.28125" style="0" customWidth="1"/>
    <col min="2" max="2" width="12.00390625" style="0" customWidth="1"/>
    <col min="3" max="3" width="11.421875" style="0" customWidth="1"/>
    <col min="4" max="4" width="9.00390625" style="0" customWidth="1"/>
    <col min="5" max="5" width="11.00390625" style="0" customWidth="1"/>
    <col min="6" max="6" width="10.57421875" style="0" customWidth="1"/>
    <col min="7" max="7" width="7.421875" style="0" customWidth="1"/>
    <col min="8" max="8" width="7.8515625" style="0" customWidth="1"/>
    <col min="9" max="9" width="9.00390625" style="0" customWidth="1"/>
    <col min="10" max="10" width="8.421875" style="0" customWidth="1"/>
  </cols>
  <sheetData>
    <row r="1" spans="1:2" ht="15.75">
      <c r="A1" s="91"/>
      <c r="B1" s="91"/>
    </row>
    <row r="2" spans="1:2" ht="15.75">
      <c r="A2" s="92"/>
      <c r="B2" s="93"/>
    </row>
    <row r="3" ht="12.75">
      <c r="A3" s="86"/>
    </row>
    <row r="6" ht="12.75">
      <c r="A6" s="90"/>
    </row>
    <row r="7" ht="12.75">
      <c r="A7" s="90"/>
    </row>
    <row r="14" ht="12.75" customHeight="1"/>
    <row r="32" ht="12.75" customHeight="1"/>
    <row r="33" ht="37.5" customHeight="1"/>
    <row r="98" ht="12.75" customHeight="1"/>
    <row r="99" ht="12.75" customHeight="1"/>
  </sheetData>
  <sheetProtection/>
  <printOptions/>
  <pageMargins left="0.7480314960629921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Raporti EU</cp:lastModifiedBy>
  <cp:lastPrinted>2012-03-24T13:03:46Z</cp:lastPrinted>
  <dcterms:created xsi:type="dcterms:W3CDTF">2005-05-11T20:05:18Z</dcterms:created>
  <dcterms:modified xsi:type="dcterms:W3CDTF">2013-03-10T14:00:45Z</dcterms:modified>
  <cp:category/>
  <cp:version/>
  <cp:contentType/>
  <cp:contentStatus/>
</cp:coreProperties>
</file>