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0"/>
  </bookViews>
  <sheets>
    <sheet name="Kapaku" sheetId="1" r:id="rId1"/>
    <sheet name="Aktivet,Pasivet" sheetId="2" r:id="rId2"/>
    <sheet name="Fluksi monetar" sheetId="3" r:id="rId3"/>
    <sheet name="Kapitali" sheetId="4" r:id="rId4"/>
    <sheet name="AAM" sheetId="5" r:id="rId5"/>
    <sheet name="Sheet1 (2)" sheetId="6" r:id="rId6"/>
    <sheet name="Sheet1 (3)" sheetId="7" r:id="rId7"/>
    <sheet name="Sheet1 (4)" sheetId="8" r:id="rId8"/>
    <sheet name="Sheet1 (5)" sheetId="9" r:id="rId9"/>
    <sheet name="Aneks Statistikor" sheetId="10" r:id="rId10"/>
    <sheet name="aktivitet per BM" sheetId="11" r:id="rId11"/>
    <sheet name="Sheet1" sheetId="12" r:id="rId12"/>
  </sheets>
  <externalReferences>
    <externalReference r:id="rId15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9">'Aneks Statistikor'!$A$1:$J$99</definedName>
  </definedNames>
  <calcPr fullCalcOnLoad="1"/>
</workbook>
</file>

<file path=xl/sharedStrings.xml><?xml version="1.0" encoding="utf-8"?>
<sst xmlns="http://schemas.openxmlformats.org/spreadsheetml/2006/main" count="734" uniqueCount="531">
  <si>
    <t>Monella Leke</t>
  </si>
  <si>
    <t>AKTIVET</t>
  </si>
  <si>
    <t>Shenime</t>
  </si>
  <si>
    <t>Periudha</t>
  </si>
  <si>
    <t>Raportuese</t>
  </si>
  <si>
    <t>Paraardhese</t>
  </si>
  <si>
    <t xml:space="preserve">   I   AKTIVE AFATSHKURTERA</t>
  </si>
  <si>
    <t xml:space="preserve">       1  Aktive  monetare</t>
  </si>
  <si>
    <t xml:space="preserve">            &gt;Banke</t>
  </si>
  <si>
    <t xml:space="preserve">            &gt;Arke</t>
  </si>
  <si>
    <t xml:space="preserve">            &gt; Derivativet</t>
  </si>
  <si>
    <t xml:space="preserve">            &gt; Aktivet e mbajtura per tregetim </t>
  </si>
  <si>
    <t xml:space="preserve">            Totali  2</t>
  </si>
  <si>
    <t xml:space="preserve">       3  Aktive te tjera financiare afatshkurtera</t>
  </si>
  <si>
    <t>A.B.I.3</t>
  </si>
  <si>
    <t>A.B.I.2</t>
  </si>
  <si>
    <t>A.B.I.1</t>
  </si>
  <si>
    <t xml:space="preserve">           &gt; Kliente per mallra,produkte dhe sherbime</t>
  </si>
  <si>
    <t xml:space="preserve">           &gt; Debitore,kreditore te tjere</t>
  </si>
  <si>
    <t xml:space="preserve">           &gt;Tatim mbi fitimin</t>
  </si>
  <si>
    <t xml:space="preserve">           &gt; T.V.SH.</t>
  </si>
  <si>
    <t xml:space="preserve">           &gt; Te drejta dhe detyrime ndaj ortakeve</t>
  </si>
  <si>
    <t xml:space="preserve">           &gt; Llogari/ Kerkesa afatshkurtera</t>
  </si>
  <si>
    <t xml:space="preserve">           &gt; Llogari Kerkesa te tjera afatshkurtera  </t>
  </si>
  <si>
    <t xml:space="preserve">           &gt; Instrumenta te tjera borxhi</t>
  </si>
  <si>
    <t xml:space="preserve">           &gt; Investime te tjera financiare</t>
  </si>
  <si>
    <t>A.B.I.4</t>
  </si>
  <si>
    <t xml:space="preserve">       5   Aktivet biologjike afatshkurtera</t>
  </si>
  <si>
    <t>A.B.I.5</t>
  </si>
  <si>
    <t xml:space="preserve">       6   Aktivet biologjike afatshkurtera te mbajture per shitje</t>
  </si>
  <si>
    <t>A.B.I.6</t>
  </si>
  <si>
    <t xml:space="preserve">       7   Parapagimet dhe shpenzimet e shtyra</t>
  </si>
  <si>
    <t>A.B.I.7</t>
  </si>
  <si>
    <t xml:space="preserve">            TOTALI I AKTIVEVE AFATSHKURTERA ( I )</t>
  </si>
  <si>
    <t xml:space="preserve">   II  AKTIVET AFATGJATA</t>
  </si>
  <si>
    <t>A.B.II.1</t>
  </si>
  <si>
    <t xml:space="preserve">                 Pjesemarrje te tjera ne njesi te kontrolluara</t>
  </si>
  <si>
    <t xml:space="preserve">                 Aksione dhe investime te tjera ne pjesemarrje</t>
  </si>
  <si>
    <t xml:space="preserve">                 Aksione dhe letra te tjera me vlere</t>
  </si>
  <si>
    <t xml:space="preserve">                 Llogari / Kerkesa te arketueshme afatgjata</t>
  </si>
  <si>
    <t xml:space="preserve">            Totali 1</t>
  </si>
  <si>
    <t xml:space="preserve">        2  Aktive afatgjata materiale</t>
  </si>
  <si>
    <t>A.B.II.2</t>
  </si>
  <si>
    <t xml:space="preserve">            &gt;  Toka</t>
  </si>
  <si>
    <t xml:space="preserve">            &gt;  Ndertesa</t>
  </si>
  <si>
    <t xml:space="preserve">            &gt;  Makineri e pajisje</t>
  </si>
  <si>
    <t xml:space="preserve">            &gt;  Aktive te tjera afatgjata materiale(me vl.kontabel)</t>
  </si>
  <si>
    <t xml:space="preserve">       3   Aktive biologjike afatgjata</t>
  </si>
  <si>
    <t>A.B.II.3</t>
  </si>
  <si>
    <t xml:space="preserve">       4   Aktiva afatgjata jomateriale</t>
  </si>
  <si>
    <t>A.B.II.4</t>
  </si>
  <si>
    <t xml:space="preserve">            &gt;  Emri I mire</t>
  </si>
  <si>
    <t xml:space="preserve">            &gt;  Shpenzimet e zhvillimit</t>
  </si>
  <si>
    <t xml:space="preserve">         &gt;  Aktivet e tjera afatgjata jomateriale</t>
  </si>
  <si>
    <t xml:space="preserve">         Totali  4</t>
  </si>
  <si>
    <t>A.B.II.5</t>
  </si>
  <si>
    <t xml:space="preserve">     6   Aktive te tjera aftgjata</t>
  </si>
  <si>
    <t xml:space="preserve">          TOTALI I AKTIVEVE AFATGJATA ( II )</t>
  </si>
  <si>
    <t xml:space="preserve">          TOTALI I AKTIVEVE  ( I + II )</t>
  </si>
  <si>
    <t xml:space="preserve">       2  Derivative dhe aktive te mbajtura per tregetim</t>
  </si>
  <si>
    <t xml:space="preserve">           Totali 3</t>
  </si>
  <si>
    <t xml:space="preserve">       4   Inventari</t>
  </si>
  <si>
    <t xml:space="preserve">            &gt; Lendet e para</t>
  </si>
  <si>
    <t xml:space="preserve">            &gt; Inventar I imet</t>
  </si>
  <si>
    <t xml:space="preserve">            &gt; Prodhim ne proces</t>
  </si>
  <si>
    <t xml:space="preserve">            &gt; Produkte te gateshme</t>
  </si>
  <si>
    <t xml:space="preserve">            &gt; Mallra per rishitje</t>
  </si>
  <si>
    <t xml:space="preserve">            &gt; Parapagesat per furnizime</t>
  </si>
  <si>
    <r>
      <t xml:space="preserve">           </t>
    </r>
    <r>
      <rPr>
        <b/>
        <sz val="9"/>
        <rFont val="Arial"/>
        <family val="2"/>
      </rPr>
      <t xml:space="preserve"> Totali 4</t>
    </r>
  </si>
  <si>
    <t xml:space="preserve">            &gt; Shpenzimet e periudhave te ardheshme</t>
  </si>
  <si>
    <r>
      <t xml:space="preserve"> </t>
    </r>
    <r>
      <rPr>
        <b/>
        <sz val="9"/>
        <rFont val="Arial"/>
        <family val="2"/>
      </rPr>
      <t xml:space="preserve">      1   Investimet financiare afatgjata</t>
    </r>
  </si>
  <si>
    <t xml:space="preserve">            Totali 2</t>
  </si>
  <si>
    <t xml:space="preserve">     5   Kapitali aksionar i papaguar</t>
  </si>
  <si>
    <t>A.B.II.6</t>
  </si>
  <si>
    <t>PASIVET DHE KAPITALI</t>
  </si>
  <si>
    <t xml:space="preserve">          1 DERIVATIVET</t>
  </si>
  <si>
    <t>P.B.l.1</t>
  </si>
  <si>
    <t xml:space="preserve">          2 HUAMARRJET</t>
  </si>
  <si>
    <t xml:space="preserve">             &gt; Huat dhe obligacionet afatshkurtra</t>
  </si>
  <si>
    <t>P.B.I.2</t>
  </si>
  <si>
    <t xml:space="preserve">            &gt; kthimet ripagesat e huave afatgjete</t>
  </si>
  <si>
    <t xml:space="preserve">            &gt; bono te konvertueshme</t>
  </si>
  <si>
    <t xml:space="preserve">         3 Huat  dhe parapagimet</t>
  </si>
  <si>
    <t>P.B.I.3</t>
  </si>
  <si>
    <t xml:space="preserve">             &gt; Te pagueshme ndaj furnitoreve</t>
  </si>
  <si>
    <t xml:space="preserve">             &gt; Te pagueshme ndaj punonjesve</t>
  </si>
  <si>
    <t xml:space="preserve">             &gt; Detyrime  tatimore</t>
  </si>
  <si>
    <t xml:space="preserve">             &gt; Detyrime ndaj sigurimeve</t>
  </si>
  <si>
    <t xml:space="preserve">             &gt;          Per tatim fitimi</t>
  </si>
  <si>
    <t xml:space="preserve">             &gt; Detyrime ndaj ortakeve</t>
  </si>
  <si>
    <t xml:space="preserve">             &gt;          Per tatim mbi page</t>
  </si>
  <si>
    <t xml:space="preserve">             &gt;          Per tatim ne burim</t>
  </si>
  <si>
    <t xml:space="preserve">             &gt;          Per   t v sh </t>
  </si>
  <si>
    <t xml:space="preserve">             &gt; Dividente per tu paguar</t>
  </si>
  <si>
    <t xml:space="preserve">             &gt; Hua dhe detyrime te tjera</t>
  </si>
  <si>
    <t xml:space="preserve">             &gt; PARAPAGIMET E ARKETUARA</t>
  </si>
  <si>
    <t xml:space="preserve">         4  Grantet dhe te ardhura te shtyra</t>
  </si>
  <si>
    <t xml:space="preserve">         5   Provizionet afatshkurtera</t>
  </si>
  <si>
    <t xml:space="preserve">     II   DETYRIME  AFATGJATA </t>
  </si>
  <si>
    <t xml:space="preserve">              &gt; Hua,bono dhe detyrime nga qiraja financiare</t>
  </si>
  <si>
    <t xml:space="preserve">          2    Huamarrje te tjera afatgjata</t>
  </si>
  <si>
    <t xml:space="preserve">                 Totali 1</t>
  </si>
  <si>
    <t xml:space="preserve">                Totali   3</t>
  </si>
  <si>
    <t xml:space="preserve">              &gt; Bonot e konvertushme</t>
  </si>
  <si>
    <t xml:space="preserve">         1    Hua  afatgjata</t>
  </si>
  <si>
    <t xml:space="preserve">          3    Provizione afatgjata</t>
  </si>
  <si>
    <t xml:space="preserve">          4    Grantet dhe te ardhura te shtyra</t>
  </si>
  <si>
    <t xml:space="preserve">                 TOTALI I DETYRIMEVE AFATGJATA(II)</t>
  </si>
  <si>
    <t xml:space="preserve">              TOTALI I DETYRIMEVE AFATSHKURTRA (I)</t>
  </si>
  <si>
    <t xml:space="preserve">    III.   KAPITALI</t>
  </si>
  <si>
    <t xml:space="preserve">    l     PASIVET AFATSHKURTRA</t>
  </si>
  <si>
    <t xml:space="preserve">          1    Aksionet e pakices (perdoret vetem ne PF te konsolid)</t>
  </si>
  <si>
    <t xml:space="preserve">          2    Kapitali qe I perket aksionereve te shoqerise meme</t>
  </si>
  <si>
    <t xml:space="preserve">                            (perdoret vetem ne PF te konsolid)</t>
  </si>
  <si>
    <t xml:space="preserve">          3   Kapitali aksionare   </t>
  </si>
  <si>
    <t xml:space="preserve">          4   Primi I aksionit</t>
  </si>
  <si>
    <t xml:space="preserve">          5   Njesite dhe aksionet e thesarit (negative)</t>
  </si>
  <si>
    <t xml:space="preserve">          6   Rezerva statutore</t>
  </si>
  <si>
    <t xml:space="preserve">          7   Rezerva  ligjore</t>
  </si>
  <si>
    <t xml:space="preserve">          8   Rezerva te tjera</t>
  </si>
  <si>
    <t xml:space="preserve">          9   Fitimet e pashperndara</t>
  </si>
  <si>
    <t xml:space="preserve">        10   Fitim(humbja) e vitit financiar</t>
  </si>
  <si>
    <t xml:space="preserve">               TOTALI  I  KAPITALIT ( III)</t>
  </si>
  <si>
    <t>P.B.I.4</t>
  </si>
  <si>
    <t>P.B.I.5</t>
  </si>
  <si>
    <t>P.B.II.1</t>
  </si>
  <si>
    <t>P.B.II.2</t>
  </si>
  <si>
    <t>P.B.II.4</t>
  </si>
  <si>
    <t>P.B.II.3</t>
  </si>
  <si>
    <t>P.B.III.1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</si>
  <si>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</si>
  <si>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</si>
  <si>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</si>
  <si>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</si>
  <si>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</si>
  <si>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</si>
  <si>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</si>
  <si>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</si>
  <si>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</si>
  <si>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 xml:space="preserve">              TOTALI  I  DETYRIMEVE DHE KAPITALIT (I+II+III)</t>
  </si>
  <si>
    <t xml:space="preserve">Bazuar ne klasifikimin e shpenzimeve sipas natyres </t>
  </si>
  <si>
    <t xml:space="preserve">             Pershkrimi  I  Elementeve</t>
  </si>
  <si>
    <t xml:space="preserve"> 1     SHITJET   NETO</t>
  </si>
  <si>
    <t>P.A.SH.1</t>
  </si>
  <si>
    <t xml:space="preserve"> 2     Te  ardhura te tjera nga veprimtarite e shfrytezimit</t>
  </si>
  <si>
    <t>P.A.SH.2</t>
  </si>
  <si>
    <t>P.A.SH.3</t>
  </si>
  <si>
    <t>SHENIME</t>
  </si>
  <si>
    <t xml:space="preserve"> 3     Ndryshimet ne inventarin e produkteve te gatshme</t>
  </si>
  <si>
    <t xml:space="preserve">        dhe te  punes ne proces (paksimet nihen si shpenzime</t>
  </si>
  <si>
    <t xml:space="preserve">  4     Mallrat lender e pare dhe sherbimet te konsumuara </t>
  </si>
  <si>
    <t xml:space="preserve">  5     Shpenzime personeli </t>
  </si>
  <si>
    <t xml:space="preserve">         Pagat</t>
  </si>
  <si>
    <t xml:space="preserve">         Shpenzime te sigurimeve shoqerore</t>
  </si>
  <si>
    <t xml:space="preserve">         shpenzimet per pensionet</t>
  </si>
  <si>
    <t xml:space="preserve">  6     Renia ne vlere(Zhvleresimi)dhe amortizimi</t>
  </si>
  <si>
    <t xml:space="preserve">  7     Shpenzime te tjera nga veprimtaria e shfrytezimit</t>
  </si>
  <si>
    <t xml:space="preserve">  8    Totali  I  shpenzimeve(shumat 4-7)</t>
  </si>
  <si>
    <t xml:space="preserve">  9    Fitimi(humbja)nga veprimtaria e shfrytezimit (Kryesore)</t>
  </si>
  <si>
    <t xml:space="preserve"> 10   Te ardhurat dhe shpenzimet fananci nga njesite e kontro</t>
  </si>
  <si>
    <t xml:space="preserve"> 11   Te  ardhurat dhe shpenzimet financiare nga pjesemarrjet</t>
  </si>
  <si>
    <t xml:space="preserve"> 12   Te  ardhurat dhe shpenzimet financiare</t>
  </si>
  <si>
    <t xml:space="preserve">        Te ardhurat dhe shpenz financ nga inves te tj afat gjata</t>
  </si>
  <si>
    <t xml:space="preserve">        Te ardhurat dhe shpenz financ nga interesi</t>
  </si>
  <si>
    <t xml:space="preserve">        Fitimi  nga kursi I kembimit</t>
  </si>
  <si>
    <t xml:space="preserve">        Te ardhura dhe shpenzime te tjera finnaciare</t>
  </si>
  <si>
    <t xml:space="preserve"> 13    Totali I te ardhurave dhe shpenzimeve financiare</t>
  </si>
  <si>
    <t xml:space="preserve"> 14    Fitimi Para Tatimit</t>
  </si>
  <si>
    <t xml:space="preserve"> 15    shpenzime per tatimin e  fitimit</t>
  </si>
  <si>
    <t xml:space="preserve"> 16    Fitim (Humbja) Neto nga Fitimi</t>
  </si>
  <si>
    <t xml:space="preserve"> 17    Elemente te pasqyrave te konsoliduara</t>
  </si>
  <si>
    <t>Nr</t>
  </si>
  <si>
    <t>Pasqyra e fluksit monetar-Metoda indirekte</t>
  </si>
  <si>
    <t>Mjete monetare te arketuara nga klientet</t>
  </si>
  <si>
    <t>Mjete monetare te arketuara nga hua overdraft</t>
  </si>
  <si>
    <t>Mjete monetare te arketuara nga sig shoq</t>
  </si>
  <si>
    <t>Mjete monetare te ardhura nga veprimtarite, interesa</t>
  </si>
  <si>
    <t>Mjete monetare te paguara ndaj furnitoreve dhe punonjesve</t>
  </si>
  <si>
    <t>Pagesa, taksa, dog dhe tjera</t>
  </si>
  <si>
    <t>Gjoba</t>
  </si>
  <si>
    <t>Mjete monetare nga veprimtarite e shfrytezimit</t>
  </si>
  <si>
    <t>Fluksi monetar nga veprimtarite investuese</t>
  </si>
  <si>
    <t>Blerja e njesise se kontrolluar X minus parate e Arketuara</t>
  </si>
  <si>
    <t>Blerja e aktiviteteve afatgjata materiale</t>
  </si>
  <si>
    <t>Te ardhura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</si>
  <si>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</si>
  <si>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</si>
  <si>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</si>
  <si>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</si>
  <si>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Pagese huaje</t>
  </si>
  <si>
    <t>Te ardhura nga huamarrja afatgjata</t>
  </si>
  <si>
    <t>Pagesat e detyrimeve te qerase financiare</t>
  </si>
  <si>
    <t>Dividente te paguar</t>
  </si>
  <si>
    <t>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</si>
  <si>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</si>
  <si>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</si>
  <si>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</si>
  <si>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</si>
  <si>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</si>
  <si>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</si>
  <si>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</si>
  <si>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</si>
  <si>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</si>
  <si>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</si>
  <si>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P.A.SH.12.1</t>
  </si>
  <si>
    <t>P.A.SH.12.2</t>
  </si>
  <si>
    <t>P.A.SH.12.3</t>
  </si>
  <si>
    <t>P.A.SH.12.4</t>
  </si>
  <si>
    <t>P.A.SH.13</t>
  </si>
  <si>
    <t>P.A.SH.14</t>
  </si>
  <si>
    <t>P.A.SH.15</t>
  </si>
  <si>
    <t>P.A.SH.16</t>
  </si>
  <si>
    <t>P.A.SH.17</t>
  </si>
  <si>
    <t>A</t>
  </si>
  <si>
    <t>Primi i</t>
  </si>
  <si>
    <t>aksionit</t>
  </si>
  <si>
    <t>Kapitali i</t>
  </si>
  <si>
    <t>aksionereve</t>
  </si>
  <si>
    <t>Aksione te</t>
  </si>
  <si>
    <t>thesarit</t>
  </si>
  <si>
    <t>Rezerva ligjore</t>
  </si>
  <si>
    <t>statusore</t>
  </si>
  <si>
    <t xml:space="preserve">Fitimi I </t>
  </si>
  <si>
    <t>pashperndare</t>
  </si>
  <si>
    <t>Totali</t>
  </si>
  <si>
    <t>leke</t>
  </si>
  <si>
    <t>PASQYRA E NDRYSHIMEVE NE KAPITAL</t>
  </si>
  <si>
    <t>Shoqeri me Pergjegjesi te Kufizuar</t>
  </si>
  <si>
    <t>MALESI E MADHE</t>
  </si>
  <si>
    <t>Pozicioni i rregulluar</t>
  </si>
  <si>
    <t>Dividentet te paguara</t>
  </si>
  <si>
    <t>Rritja e rezerves se kapitalit</t>
  </si>
  <si>
    <t>Emetimi I kapitalit aksionar</t>
  </si>
  <si>
    <t>B</t>
  </si>
  <si>
    <t>Aksione te thesarit te blera</t>
  </si>
  <si>
    <t>C</t>
  </si>
  <si>
    <t>(Pasqyra nr 4)</t>
  </si>
  <si>
    <t>Efekti I ndryshimeve ne politikat kontable</t>
  </si>
  <si>
    <t>Fluksi i parave nga veprimtaria e shfrytezimit</t>
  </si>
  <si>
    <t xml:space="preserve">Monella Leke                                                                                </t>
  </si>
  <si>
    <t xml:space="preserve">                 TOTALI  I DETYRIMEVE ( I+II )</t>
  </si>
  <si>
    <t xml:space="preserve">        dhe rritjet si pakesim i shpenzimeve ,shpenz negative)</t>
  </si>
  <si>
    <t>Interes i paguar dhe komisione</t>
  </si>
  <si>
    <t>Tatim mbi fitimin i paguar, tvsh, tap</t>
  </si>
  <si>
    <t>Te ardhura nga emetimi i kapitalit aksioner</t>
  </si>
  <si>
    <t>Emetimi i kapitalit aksionar</t>
  </si>
  <si>
    <t>P.Nr.2</t>
  </si>
  <si>
    <t>P.Nr.3</t>
  </si>
  <si>
    <t>" MUÇAJ  "Sh.P.K. Malesi e Madhe</t>
  </si>
  <si>
    <t>"MUÇAJ " Sh.P.K. Malesi e Madhe</t>
  </si>
  <si>
    <t>" MUÇAJ  " Sh.P.K. Malesi e Madhe</t>
  </si>
  <si>
    <t>Emertimi dhe forma ligjore</t>
  </si>
  <si>
    <t>NIPT-I</t>
  </si>
  <si>
    <t>Adresa e Selise</t>
  </si>
  <si>
    <t>Data e Krijimit</t>
  </si>
  <si>
    <t xml:space="preserve"> Nr.i regjistrit tregetar               </t>
  </si>
  <si>
    <t>Veprimtaria Kryesore</t>
  </si>
  <si>
    <t>PASQYRAT FINANCIARE</t>
  </si>
  <si>
    <t>(Ne zbatim te Standartit Kombetar te Kontabilitetit nr.2 dhe</t>
  </si>
  <si>
    <t>Ligjit Nr.9228,date 29.04.2004 per Kontabilitetin dhe Pasqyrat Financiare)</t>
  </si>
  <si>
    <t>Pasqyrat Financiare jane individuale</t>
  </si>
  <si>
    <t xml:space="preserve">  Individuale</t>
  </si>
  <si>
    <t>Pasqyrat Financiare jane te konsoliduara</t>
  </si>
  <si>
    <t>x</t>
  </si>
  <si>
    <t>Pasqyrat Financiare jane te shprehura ne</t>
  </si>
  <si>
    <t>Pasqyrat Financiare jane te rrumbullakosura ne</t>
  </si>
  <si>
    <t xml:space="preserve">Periudha Kontabel e Pasqyrave Financiare </t>
  </si>
  <si>
    <t>Nga</t>
  </si>
  <si>
    <t>Deri</t>
  </si>
  <si>
    <t>Data e mbylljes se Pasqyrave Financiare</t>
  </si>
  <si>
    <t>"MUÇAJ"SH.P.K.</t>
  </si>
  <si>
    <t>J67902716C</t>
  </si>
  <si>
    <t>Bajze M.Madhe</t>
  </si>
  <si>
    <t>Tregetim B.medicionale</t>
  </si>
  <si>
    <t>07.01.1991</t>
  </si>
  <si>
    <t>Pozicioni 31/12/2011</t>
  </si>
  <si>
    <t>"MUÇAJ"</t>
  </si>
  <si>
    <t>Viti 2012</t>
  </si>
  <si>
    <t>01.01.2012</t>
  </si>
  <si>
    <t>31.12.2012</t>
  </si>
  <si>
    <t xml:space="preserve">                                       Pasqyrat  Financiare te vitit 2012                    P.Nr.1</t>
  </si>
  <si>
    <t>Periudhe 01.01.2012-31.12.2012</t>
  </si>
  <si>
    <t>Pasqyra e te ardhurave dhe shpenzimeve 2012</t>
  </si>
  <si>
    <r>
      <t xml:space="preserve">Pasqyra e fluksit monetar-Metoda direkte       </t>
    </r>
    <r>
      <rPr>
        <b/>
        <u val="single"/>
        <sz val="14"/>
        <rFont val="Arial"/>
        <family val="2"/>
      </rPr>
      <t xml:space="preserve"> 2012</t>
    </r>
  </si>
  <si>
    <t>Pozicioni me 31/12/2010</t>
  </si>
  <si>
    <t>Fitimi neto per periudhen kontabel 2011</t>
  </si>
  <si>
    <t>Pozicioni me 01/01/2012</t>
  </si>
  <si>
    <t>Fitim neto per periudhen kontabel 2012</t>
  </si>
  <si>
    <t>21.03.2013</t>
  </si>
  <si>
    <t xml:space="preserve">  </t>
  </si>
  <si>
    <t>Subjekti MUÇAJ SHPK</t>
  </si>
  <si>
    <t>NIPT-I J67902716C</t>
  </si>
  <si>
    <t>Aktiviteti Tregetim bime medicionele exp.</t>
  </si>
  <si>
    <t>Adresa e Vep Malesi e Madhe</t>
  </si>
  <si>
    <t xml:space="preserve">Lista e Klienteve me  31.12.2012 </t>
  </si>
  <si>
    <t>Emertimi</t>
  </si>
  <si>
    <t>Vlera lek</t>
  </si>
  <si>
    <t>Krauter mix(Gjermani)</t>
  </si>
  <si>
    <t>Totali:</t>
  </si>
  <si>
    <t>Mucaj Sh.p.k.</t>
  </si>
  <si>
    <t>Administratori</t>
  </si>
  <si>
    <t>Vasel Mucaj</t>
  </si>
  <si>
    <t>MUÇAJ SHPK</t>
  </si>
  <si>
    <t>Nipt:J67902716C</t>
  </si>
  <si>
    <t>Inventari Instal.tekn.mak. me 31.12.2012</t>
  </si>
  <si>
    <t>P2.1</t>
  </si>
  <si>
    <t xml:space="preserve">Nr. </t>
  </si>
  <si>
    <t xml:space="preserve">Emertimi </t>
  </si>
  <si>
    <t>Nj Mat</t>
  </si>
  <si>
    <t xml:space="preserve">Sasia </t>
  </si>
  <si>
    <t>Çmimi</t>
  </si>
  <si>
    <t>Vlera</t>
  </si>
  <si>
    <t>1.Fabrika e vjeter</t>
  </si>
  <si>
    <t>cope</t>
  </si>
  <si>
    <t>2.Fabrika e re</t>
  </si>
  <si>
    <t xml:space="preserve">   ''</t>
  </si>
  <si>
    <t>3.Peshore elektr.</t>
  </si>
  <si>
    <t>4.Kaldaje</t>
  </si>
  <si>
    <t>INVENTARI i  Mallrave  31.12.2012</t>
  </si>
  <si>
    <t>Artikulli</t>
  </si>
  <si>
    <t>Nj/M</t>
  </si>
  <si>
    <t>Sasia</t>
  </si>
  <si>
    <t>Sherbele</t>
  </si>
  <si>
    <t>kg</t>
  </si>
  <si>
    <t>Esence sherbele</t>
  </si>
  <si>
    <t>liter</t>
  </si>
  <si>
    <t>Esence dellinje</t>
  </si>
  <si>
    <t>Vriesk (Trumz)</t>
  </si>
  <si>
    <t>Kg</t>
  </si>
  <si>
    <t>Timus</t>
  </si>
  <si>
    <t>Esence Lavande</t>
  </si>
  <si>
    <t>TOTALI:</t>
  </si>
  <si>
    <t>Tatimpaguesi MUÇAJ</t>
  </si>
  <si>
    <t>NIPT J67902716C</t>
  </si>
  <si>
    <t xml:space="preserve">           Inventari i Llogarive Bankare</t>
  </si>
  <si>
    <t>31.12.2012  P2.4.2</t>
  </si>
  <si>
    <t>Shuma</t>
  </si>
  <si>
    <t>Emertimi i bankes</t>
  </si>
  <si>
    <t>Numri I llogarise</t>
  </si>
  <si>
    <t>monelle e</t>
  </si>
  <si>
    <t>Shuma ne leke</t>
  </si>
  <si>
    <t>huaj</t>
  </si>
  <si>
    <t>R.Bank All</t>
  </si>
  <si>
    <t>Intesa San-Paolo Bank USD</t>
  </si>
  <si>
    <t>Intesa San-Paolo Bank EU</t>
  </si>
  <si>
    <t>Shoqeria"MUÇAJ"SH.P.K.</t>
  </si>
  <si>
    <t>NIPTI J67902716C</t>
  </si>
  <si>
    <t>Aktivet Afatgjata Materiale  me vlere fillestare   2012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</si>
  <si>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</si>
  <si>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</si>
  <si>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</si>
  <si>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</si>
  <si>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</si>
  <si>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</si>
  <si>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</si>
  <si>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</si>
  <si>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</si>
  <si>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</si>
  <si>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2012</t>
  </si>
  <si>
    <t>Makineri,paisje,vegla</t>
  </si>
  <si>
    <t>Vlera Kontabel Neto e A.A.Materiale  2012</t>
  </si>
  <si>
    <t>Vasel MUÇAJ</t>
  </si>
  <si>
    <t>SHOQERIA "MUÇAJ" SH.P.K.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</si>
  <si>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</si>
  <si>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</si>
  <si>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</si>
  <si>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</si>
  <si>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</si>
  <si>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</si>
  <si>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</si>
  <si>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</si>
  <si>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</si>
  <si>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</si>
  <si>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</si>
  <si>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</si>
  <si>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</si>
  <si>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</si>
  <si>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</si>
  <si>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</si>
  <si>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</si>
  <si>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</si>
  <si>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</si>
  <si>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</si>
  <si>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</si>
  <si>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</si>
  <si>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</si>
  <si>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</si>
  <si>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</si>
  <si>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</si>
  <si>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</si>
  <si>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</si>
  <si>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</si>
  <si>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</si>
  <si>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</si>
  <si>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</si>
  <si>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</si>
  <si>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</si>
  <si>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</si>
  <si>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</si>
  <si>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</si>
  <si>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</si>
  <si>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</si>
  <si>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</si>
  <si>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</si>
  <si>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</si>
  <si>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0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</si>
  <si>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</si>
  <si>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</si>
  <si>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</si>
  <si>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</si>
  <si>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</si>
  <si>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0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</si>
  <si>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</si>
  <si>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</si>
  <si>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</si>
  <si>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</si>
  <si>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</si>
  <si>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</si>
  <si>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</si>
  <si>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</si>
  <si>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</si>
  <si>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</si>
  <si>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</si>
  <si>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</si>
  <si>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</si>
  <si>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</si>
  <si>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</si>
  <si>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</si>
  <si>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</si>
  <si>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</si>
  <si>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</si>
  <si>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</si>
  <si>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</si>
  <si>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</si>
  <si>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</si>
  <si>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</si>
  <si>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</si>
  <si>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</si>
  <si>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</si>
  <si>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</si>
  <si>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</si>
  <si>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n)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</si>
  <si>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</si>
  <si>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</si>
  <si>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</si>
  <si>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</si>
  <si>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</si>
  <si>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</si>
  <si>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</si>
  <si>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</si>
  <si>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</si>
  <si>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</si>
  <si>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</si>
  <si>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</si>
  <si>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</si>
  <si>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</si>
  <si>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</si>
  <si>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</si>
  <si>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</si>
  <si>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</si>
  <si>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 xml:space="preserve"> </t>
  </si>
  <si>
    <t>SHOQERIA MUÇAJ SH.P.K.</t>
  </si>
  <si>
    <t>Tregti</t>
  </si>
  <si>
    <t>Pasqyre Nr.3</t>
  </si>
  <si>
    <t>Ne 000/lek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</si>
  <si>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</si>
  <si>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</si>
  <si>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</si>
  <si>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</si>
  <si>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</si>
  <si>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</si>
  <si>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</si>
  <si>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</si>
  <si>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</si>
  <si>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</si>
  <si>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</si>
  <si>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</si>
  <si>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</si>
  <si>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</si>
  <si>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I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</si>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</sst>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0000"/>
    <numFmt numFmtId="169" formatCode="_-* #,##0.00_L_e_k_-;\-* #,##0.00_L_e_k_-;_-* &quot;-&quot;??_L_e_k_-;_-@_-"/>
    <numFmt numFmtId="170" formatCode="#,##0.0"/>
  </numFmts>
  <fonts count="6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42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6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Alignment="1">
      <alignment horizontal="center"/>
    </xf>
    <xf numFmtId="167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 horizontal="right"/>
    </xf>
    <xf numFmtId="168" fontId="0" fillId="0" borderId="33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3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6" fillId="0" borderId="32" xfId="0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3" fontId="0" fillId="0" borderId="34" xfId="44" applyNumberFormat="1" applyBorder="1" applyAlignment="1">
      <alignment/>
    </xf>
    <xf numFmtId="0" fontId="0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3" fontId="18" fillId="0" borderId="31" xfId="44" applyNumberFormat="1" applyFont="1" applyBorder="1" applyAlignment="1">
      <alignment vertical="center"/>
    </xf>
    <xf numFmtId="3" fontId="18" fillId="0" borderId="32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0" fontId="20" fillId="0" borderId="31" xfId="0" applyFont="1" applyBorder="1" applyAlignment="1">
      <alignment vertical="center"/>
    </xf>
    <xf numFmtId="3" fontId="0" fillId="0" borderId="10" xfId="44" applyNumberFormat="1" applyFont="1" applyBorder="1" applyAlignment="1">
      <alignment/>
    </xf>
    <xf numFmtId="3" fontId="0" fillId="0" borderId="0" xfId="44" applyNumberForma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22" fillId="0" borderId="0" xfId="56" applyNumberFormat="1" applyFont="1" applyBorder="1" applyAlignment="1">
      <alignment wrapText="1"/>
      <protection/>
    </xf>
    <xf numFmtId="0" fontId="6" fillId="0" borderId="34" xfId="56" applyFont="1" applyBorder="1" applyAlignment="1">
      <alignment horizontal="center"/>
      <protection/>
    </xf>
    <xf numFmtId="2" fontId="23" fillId="0" borderId="42" xfId="56" applyNumberFormat="1" applyFont="1" applyBorder="1" applyAlignment="1">
      <alignment horizontal="center" wrapText="1"/>
      <protection/>
    </xf>
    <xf numFmtId="0" fontId="24" fillId="0" borderId="43" xfId="56" applyFont="1" applyBorder="1" applyAlignment="1">
      <alignment horizontal="center" vertical="center" wrapText="1"/>
      <protection/>
    </xf>
    <xf numFmtId="0" fontId="6" fillId="0" borderId="44" xfId="56" applyFont="1" applyBorder="1" applyAlignment="1">
      <alignment horizontal="center"/>
      <protection/>
    </xf>
    <xf numFmtId="0" fontId="6" fillId="0" borderId="45" xfId="56" applyFont="1" applyBorder="1" applyAlignment="1">
      <alignment horizontal="left" wrapText="1"/>
      <protection/>
    </xf>
    <xf numFmtId="0" fontId="6" fillId="0" borderId="45" xfId="56" applyFont="1" applyBorder="1" applyAlignment="1">
      <alignment horizontal="right"/>
      <protection/>
    </xf>
    <xf numFmtId="0" fontId="0" fillId="0" borderId="46" xfId="56" applyFont="1" applyBorder="1" applyAlignment="1">
      <alignment horizontal="center"/>
      <protection/>
    </xf>
    <xf numFmtId="0" fontId="0" fillId="0" borderId="47" xfId="56" applyFont="1" applyBorder="1" applyAlignment="1">
      <alignment horizontal="left" wrapText="1"/>
      <protection/>
    </xf>
    <xf numFmtId="0" fontId="0" fillId="0" borderId="10" xfId="56" applyFont="1" applyBorder="1" applyAlignment="1">
      <alignment horizontal="right"/>
      <protection/>
    </xf>
    <xf numFmtId="0" fontId="0" fillId="0" borderId="48" xfId="56" applyFont="1" applyBorder="1" applyAlignment="1">
      <alignment horizontal="center"/>
      <protection/>
    </xf>
    <xf numFmtId="0" fontId="20" fillId="0" borderId="47" xfId="56" applyFont="1" applyBorder="1" applyAlignment="1">
      <alignment horizontal="left" wrapText="1"/>
      <protection/>
    </xf>
    <xf numFmtId="0" fontId="0" fillId="0" borderId="33" xfId="56" applyFont="1" applyBorder="1" applyAlignment="1">
      <alignment horizontal="right"/>
      <protection/>
    </xf>
    <xf numFmtId="0" fontId="6" fillId="0" borderId="49" xfId="56" applyFont="1" applyBorder="1" applyAlignment="1">
      <alignment horizontal="center"/>
      <protection/>
    </xf>
    <xf numFmtId="0" fontId="6" fillId="0" borderId="47" xfId="56" applyFont="1" applyBorder="1" applyAlignment="1">
      <alignment horizontal="left" wrapText="1"/>
      <protection/>
    </xf>
    <xf numFmtId="0" fontId="0" fillId="0" borderId="33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right"/>
      <protection/>
    </xf>
    <xf numFmtId="0" fontId="0" fillId="0" borderId="50" xfId="56" applyFont="1" applyBorder="1" applyAlignment="1">
      <alignment horizontal="center"/>
      <protection/>
    </xf>
    <xf numFmtId="0" fontId="0" fillId="0" borderId="51" xfId="56" applyFont="1" applyBorder="1" applyAlignment="1">
      <alignment horizontal="left" wrapText="1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48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 horizontal="center" wrapText="1"/>
      <protection/>
    </xf>
    <xf numFmtId="0" fontId="6" fillId="0" borderId="46" xfId="56" applyFont="1" applyBorder="1" applyAlignment="1">
      <alignment horizontal="center"/>
      <protection/>
    </xf>
    <xf numFmtId="0" fontId="18" fillId="0" borderId="10" xfId="56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48" xfId="56" applyFont="1" applyBorder="1" applyAlignment="1">
      <alignment horizontal="center"/>
      <protection/>
    </xf>
    <xf numFmtId="0" fontId="6" fillId="0" borderId="10" xfId="56" applyFont="1" applyBorder="1" applyAlignment="1">
      <alignment horizontal="left" wrapText="1"/>
      <protection/>
    </xf>
    <xf numFmtId="0" fontId="6" fillId="0" borderId="50" xfId="56" applyFont="1" applyBorder="1" applyAlignment="1">
      <alignment horizontal="center"/>
      <protection/>
    </xf>
    <xf numFmtId="0" fontId="6" fillId="0" borderId="33" xfId="56" applyFont="1" applyBorder="1" applyAlignment="1">
      <alignment horizontal="left" wrapText="1"/>
      <protection/>
    </xf>
    <xf numFmtId="0" fontId="6" fillId="0" borderId="52" xfId="56" applyFont="1" applyBorder="1" applyAlignment="1">
      <alignment horizontal="center"/>
      <protection/>
    </xf>
    <xf numFmtId="0" fontId="6" fillId="0" borderId="53" xfId="56" applyFont="1" applyBorder="1" applyAlignment="1">
      <alignment horizontal="left" wrapText="1"/>
      <protection/>
    </xf>
    <xf numFmtId="0" fontId="6" fillId="0" borderId="53" xfId="56" applyFont="1" applyBorder="1" applyAlignment="1">
      <alignment horizontal="righ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 wrapText="1"/>
      <protection/>
    </xf>
    <xf numFmtId="0" fontId="6" fillId="0" borderId="0" xfId="56" applyFont="1" applyBorder="1" applyAlignment="1">
      <alignment horizontal="left"/>
      <protection/>
    </xf>
    <xf numFmtId="0" fontId="24" fillId="0" borderId="0" xfId="56" applyFont="1" applyBorder="1" applyAlignment="1">
      <alignment horizontal="center"/>
      <protection/>
    </xf>
    <xf numFmtId="0" fontId="2" fillId="0" borderId="34" xfId="56" applyFont="1" applyBorder="1">
      <alignment/>
      <protection/>
    </xf>
    <xf numFmtId="2" fontId="23" fillId="0" borderId="34" xfId="56" applyNumberFormat="1" applyFont="1" applyBorder="1" applyAlignment="1">
      <alignment horizontal="center" wrapText="1"/>
      <protection/>
    </xf>
    <xf numFmtId="0" fontId="24" fillId="0" borderId="34" xfId="56" applyFont="1" applyBorder="1" applyAlignment="1">
      <alignment horizontal="center" vertical="center" wrapText="1"/>
      <protection/>
    </xf>
    <xf numFmtId="0" fontId="6" fillId="0" borderId="54" xfId="56" applyFont="1" applyBorder="1" applyAlignment="1">
      <alignment horizontal="center"/>
      <protection/>
    </xf>
    <xf numFmtId="170" fontId="6" fillId="0" borderId="45" xfId="56" applyNumberFormat="1" applyFont="1" applyBorder="1" applyAlignment="1">
      <alignment horizontal="right"/>
      <protection/>
    </xf>
    <xf numFmtId="0" fontId="0" fillId="0" borderId="49" xfId="56" applyFont="1" applyBorder="1" applyAlignment="1">
      <alignment horizontal="left"/>
      <protection/>
    </xf>
    <xf numFmtId="0" fontId="0" fillId="0" borderId="10" xfId="57" applyFont="1" applyFill="1" applyBorder="1" applyAlignment="1">
      <alignment horizontal="left" wrapText="1"/>
      <protection/>
    </xf>
    <xf numFmtId="170" fontId="0" fillId="0" borderId="10" xfId="56" applyNumberFormat="1" applyFont="1" applyBorder="1" applyAlignment="1">
      <alignment horizontal="right"/>
      <protection/>
    </xf>
    <xf numFmtId="0" fontId="0" fillId="0" borderId="10" xfId="56" applyFont="1" applyBorder="1" applyAlignment="1">
      <alignment horizontal="left" wrapText="1"/>
      <protection/>
    </xf>
    <xf numFmtId="170" fontId="6" fillId="0" borderId="10" xfId="56" applyNumberFormat="1" applyFont="1" applyBorder="1" applyAlignment="1">
      <alignment horizontal="right"/>
      <protection/>
    </xf>
    <xf numFmtId="0" fontId="0" fillId="0" borderId="49" xfId="56" applyFont="1" applyBorder="1" applyAlignment="1">
      <alignment horizontal="center"/>
      <protection/>
    </xf>
    <xf numFmtId="0" fontId="0" fillId="0" borderId="10" xfId="56" applyFont="1" applyBorder="1" applyAlignment="1">
      <alignment horizontal="left"/>
      <protection/>
    </xf>
    <xf numFmtId="170" fontId="0" fillId="0" borderId="10" xfId="56" applyNumberFormat="1" applyFont="1" applyBorder="1" applyAlignment="1">
      <alignment horizontal="right" wrapText="1"/>
      <protection/>
    </xf>
    <xf numFmtId="0" fontId="0" fillId="0" borderId="49" xfId="56" applyFont="1" applyFill="1" applyBorder="1" applyAlignment="1">
      <alignment horizontal="center"/>
      <protection/>
    </xf>
    <xf numFmtId="0" fontId="6" fillId="0" borderId="10" xfId="56" applyFont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6" fillId="0" borderId="33" xfId="56" applyFont="1" applyBorder="1" applyAlignment="1">
      <alignment horizontal="center" vertical="center" wrapText="1"/>
      <protection/>
    </xf>
    <xf numFmtId="0" fontId="6" fillId="0" borderId="49" xfId="56" applyFont="1" applyBorder="1">
      <alignment/>
      <protection/>
    </xf>
    <xf numFmtId="0" fontId="0" fillId="0" borderId="49" xfId="0" applyFont="1" applyBorder="1" applyAlignment="1">
      <alignment/>
    </xf>
    <xf numFmtId="3" fontId="0" fillId="0" borderId="10" xfId="56" applyNumberFormat="1" applyFont="1" applyBorder="1" applyAlignment="1">
      <alignment horizontal="right"/>
      <protection/>
    </xf>
    <xf numFmtId="0" fontId="0" fillId="0" borderId="49" xfId="56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0" fontId="6" fillId="0" borderId="0" xfId="56" applyFont="1" applyBorder="1" applyAlignment="1">
      <alignment horizontal="right"/>
      <protection/>
    </xf>
    <xf numFmtId="0" fontId="24" fillId="0" borderId="0" xfId="56" applyFont="1" applyBorder="1" applyAlignment="1">
      <alignment horizontal="left"/>
      <protection/>
    </xf>
    <xf numFmtId="170" fontId="7" fillId="0" borderId="0" xfId="56" applyNumberFormat="1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43" xfId="0" applyFont="1" applyFill="1" applyBorder="1" applyAlignment="1">
      <alignment/>
    </xf>
    <xf numFmtId="0" fontId="0" fillId="0" borderId="10" xfId="0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0" fillId="0" borderId="55" xfId="0" applyBorder="1" applyAlignment="1">
      <alignment/>
    </xf>
    <xf numFmtId="0" fontId="0" fillId="0" borderId="47" xfId="0" applyBorder="1" applyAlignment="1">
      <alignment/>
    </xf>
    <xf numFmtId="0" fontId="0" fillId="0" borderId="3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4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20" fillId="0" borderId="1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0" fontId="6" fillId="0" borderId="57" xfId="0" applyFont="1" applyBorder="1" applyAlignment="1">
      <alignment horizontal="left"/>
    </xf>
    <xf numFmtId="0" fontId="6" fillId="0" borderId="10" xfId="56" applyFont="1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6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20" fillId="0" borderId="10" xfId="57" applyFont="1" applyFill="1" applyBorder="1" applyAlignment="1">
      <alignment horizontal="left" wrapText="1"/>
      <protection/>
    </xf>
    <xf numFmtId="0" fontId="0" fillId="0" borderId="55" xfId="57" applyFont="1" applyFill="1" applyBorder="1" applyAlignment="1">
      <alignment horizontal="left" wrapText="1"/>
      <protection/>
    </xf>
    <xf numFmtId="0" fontId="0" fillId="0" borderId="57" xfId="57" applyFont="1" applyFill="1" applyBorder="1" applyAlignment="1">
      <alignment horizontal="left" wrapText="1"/>
      <protection/>
    </xf>
    <xf numFmtId="0" fontId="0" fillId="0" borderId="47" xfId="57" applyFont="1" applyFill="1" applyBorder="1" applyAlignment="1">
      <alignment horizontal="left" wrapText="1"/>
      <protection/>
    </xf>
    <xf numFmtId="0" fontId="0" fillId="0" borderId="10" xfId="56" applyFont="1" applyBorder="1" applyAlignment="1">
      <alignment horizontal="left" wrapText="1"/>
      <protection/>
    </xf>
    <xf numFmtId="0" fontId="6" fillId="0" borderId="53" xfId="56" applyFont="1" applyBorder="1" applyAlignment="1">
      <alignment horizontal="left" wrapText="1"/>
      <protection/>
    </xf>
    <xf numFmtId="2" fontId="6" fillId="0" borderId="55" xfId="56" applyNumberFormat="1" applyFont="1" applyBorder="1" applyAlignment="1">
      <alignment horizontal="center" wrapText="1"/>
      <protection/>
    </xf>
    <xf numFmtId="2" fontId="6" fillId="0" borderId="57" xfId="56" applyNumberFormat="1" applyFont="1" applyBorder="1" applyAlignment="1">
      <alignment horizontal="center" wrapText="1"/>
      <protection/>
    </xf>
    <xf numFmtId="2" fontId="6" fillId="0" borderId="47" xfId="56" applyNumberFormat="1" applyFont="1" applyBorder="1" applyAlignment="1">
      <alignment horizontal="center" wrapText="1"/>
      <protection/>
    </xf>
    <xf numFmtId="0" fontId="23" fillId="0" borderId="58" xfId="56" applyFont="1" applyBorder="1" applyAlignment="1">
      <alignment horizontal="center" wrapText="1"/>
      <protection/>
    </xf>
    <xf numFmtId="0" fontId="23" fillId="0" borderId="59" xfId="56" applyFont="1" applyBorder="1" applyAlignment="1">
      <alignment horizontal="center" wrapText="1"/>
      <protection/>
    </xf>
    <xf numFmtId="0" fontId="23" fillId="0" borderId="60" xfId="56" applyFont="1" applyBorder="1" applyAlignment="1">
      <alignment horizontal="center" wrapText="1"/>
      <protection/>
    </xf>
    <xf numFmtId="0" fontId="6" fillId="0" borderId="61" xfId="56" applyFont="1" applyBorder="1" applyAlignment="1">
      <alignment horizontal="left" wrapText="1"/>
      <protection/>
    </xf>
    <xf numFmtId="0" fontId="6" fillId="0" borderId="45" xfId="56" applyFont="1" applyBorder="1" applyAlignment="1">
      <alignment horizontal="left" wrapText="1"/>
      <protection/>
    </xf>
    <xf numFmtId="0" fontId="0" fillId="0" borderId="57" xfId="56" applyFont="1" applyBorder="1" applyAlignment="1">
      <alignment horizontal="center" wrapText="1"/>
      <protection/>
    </xf>
    <xf numFmtId="0" fontId="0" fillId="0" borderId="47" xfId="56" applyFont="1" applyBorder="1" applyAlignment="1">
      <alignment horizontal="center" wrapText="1"/>
      <protection/>
    </xf>
    <xf numFmtId="0" fontId="6" fillId="0" borderId="57" xfId="56" applyFont="1" applyBorder="1" applyAlignment="1">
      <alignment horizontal="left" wrapText="1"/>
      <protection/>
    </xf>
    <xf numFmtId="0" fontId="6" fillId="0" borderId="47" xfId="56" applyFont="1" applyBorder="1" applyAlignment="1">
      <alignment horizontal="left" wrapText="1"/>
      <protection/>
    </xf>
    <xf numFmtId="0" fontId="20" fillId="0" borderId="47" xfId="56" applyFont="1" applyBorder="1" applyAlignment="1">
      <alignment horizontal="left" wrapText="1"/>
      <protection/>
    </xf>
    <xf numFmtId="0" fontId="20" fillId="0" borderId="10" xfId="56" applyFont="1" applyBorder="1" applyAlignment="1">
      <alignment horizontal="left" wrapText="1"/>
      <protection/>
    </xf>
    <xf numFmtId="0" fontId="0" fillId="0" borderId="57" xfId="56" applyFont="1" applyBorder="1" applyAlignment="1">
      <alignment horizontal="left" wrapText="1"/>
      <protection/>
    </xf>
    <xf numFmtId="0" fontId="0" fillId="0" borderId="47" xfId="56" applyFont="1" applyBorder="1" applyAlignment="1">
      <alignment horizontal="left" wrapText="1"/>
      <protection/>
    </xf>
    <xf numFmtId="2" fontId="23" fillId="0" borderId="0" xfId="56" applyNumberFormat="1" applyFont="1" applyBorder="1" applyAlignment="1">
      <alignment horizontal="center" wrapText="1"/>
      <protection/>
    </xf>
    <xf numFmtId="2" fontId="23" fillId="0" borderId="42" xfId="56" applyNumberFormat="1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0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12.57421875" style="0" customWidth="1"/>
  </cols>
  <sheetData>
    <row r="4" ht="13.5" thickBot="1"/>
    <row r="5" spans="1:9" ht="20.25">
      <c r="A5" s="42" t="s">
        <v>251</v>
      </c>
      <c r="B5" s="43"/>
      <c r="C5" s="43"/>
      <c r="D5" s="43"/>
      <c r="E5" s="44"/>
      <c r="F5" s="254" t="s">
        <v>270</v>
      </c>
      <c r="G5" s="254"/>
      <c r="H5" s="254"/>
      <c r="I5" s="255"/>
    </row>
    <row r="6" spans="1:9" ht="20.25">
      <c r="A6" s="45" t="s">
        <v>252</v>
      </c>
      <c r="B6" s="46"/>
      <c r="C6" s="46"/>
      <c r="D6" s="46"/>
      <c r="E6" s="46"/>
      <c r="F6" s="256" t="s">
        <v>271</v>
      </c>
      <c r="G6" s="256"/>
      <c r="H6" s="256"/>
      <c r="I6" s="257"/>
    </row>
    <row r="7" spans="1:9" ht="20.25">
      <c r="A7" s="45" t="s">
        <v>253</v>
      </c>
      <c r="B7" s="46"/>
      <c r="C7" s="46"/>
      <c r="D7" s="46"/>
      <c r="E7" s="46"/>
      <c r="F7" s="256" t="s">
        <v>272</v>
      </c>
      <c r="G7" s="256"/>
      <c r="H7" s="256"/>
      <c r="I7" s="257"/>
    </row>
    <row r="8" spans="1:9" ht="20.25">
      <c r="A8" s="45" t="s">
        <v>254</v>
      </c>
      <c r="B8" s="46"/>
      <c r="C8" s="46"/>
      <c r="D8" s="46"/>
      <c r="E8" s="47"/>
      <c r="F8" s="256" t="s">
        <v>274</v>
      </c>
      <c r="G8" s="256"/>
      <c r="H8" s="256"/>
      <c r="I8" s="257"/>
    </row>
    <row r="9" spans="1:9" ht="20.25">
      <c r="A9" s="45" t="s">
        <v>255</v>
      </c>
      <c r="B9" s="46"/>
      <c r="C9" s="46"/>
      <c r="D9" s="46"/>
      <c r="E9" s="46"/>
      <c r="F9" s="47"/>
      <c r="G9" s="47"/>
      <c r="H9" s="47"/>
      <c r="I9" s="48"/>
    </row>
    <row r="10" spans="1:9" ht="20.25">
      <c r="A10" s="45" t="s">
        <v>256</v>
      </c>
      <c r="B10" s="46"/>
      <c r="C10" s="46"/>
      <c r="D10" s="46"/>
      <c r="E10" s="46"/>
      <c r="F10" s="256" t="s">
        <v>273</v>
      </c>
      <c r="G10" s="256"/>
      <c r="H10" s="256"/>
      <c r="I10" s="257"/>
    </row>
    <row r="11" spans="1:9" ht="12.75">
      <c r="A11" s="33"/>
      <c r="B11" s="26"/>
      <c r="C11" s="26"/>
      <c r="D11" s="26"/>
      <c r="E11" s="26"/>
      <c r="F11" s="27"/>
      <c r="G11" s="27"/>
      <c r="H11" s="27"/>
      <c r="I11" s="34"/>
    </row>
    <row r="12" spans="1:9" ht="12.75">
      <c r="A12" s="33"/>
      <c r="B12" s="26"/>
      <c r="C12" s="26"/>
      <c r="D12" s="26"/>
      <c r="E12" s="28"/>
      <c r="F12" s="27"/>
      <c r="G12" s="27"/>
      <c r="H12" s="27"/>
      <c r="I12" s="34"/>
    </row>
    <row r="13" spans="1:9" ht="12.75">
      <c r="A13" s="33"/>
      <c r="B13" s="26"/>
      <c r="C13" s="26"/>
      <c r="D13" s="26"/>
      <c r="E13" s="28"/>
      <c r="F13" s="27"/>
      <c r="G13" s="27"/>
      <c r="H13" s="27"/>
      <c r="I13" s="34"/>
    </row>
    <row r="14" spans="1:9" ht="12.75">
      <c r="A14" s="33"/>
      <c r="B14" s="26"/>
      <c r="C14" s="26"/>
      <c r="D14" s="26"/>
      <c r="E14" s="28"/>
      <c r="F14" s="27"/>
      <c r="G14" s="27"/>
      <c r="H14" s="27"/>
      <c r="I14" s="34"/>
    </row>
    <row r="15" spans="1:9" ht="12.75">
      <c r="A15" s="33"/>
      <c r="B15" s="26"/>
      <c r="C15" s="26"/>
      <c r="D15" s="26"/>
      <c r="E15" s="28"/>
      <c r="F15" s="27"/>
      <c r="G15" s="27"/>
      <c r="H15" s="27"/>
      <c r="I15" s="34"/>
    </row>
    <row r="16" spans="1:9" ht="12.75">
      <c r="A16" s="33"/>
      <c r="B16" s="26"/>
      <c r="C16" s="26"/>
      <c r="D16" s="26"/>
      <c r="E16" s="28"/>
      <c r="F16" s="27"/>
      <c r="G16" s="27"/>
      <c r="H16" s="27"/>
      <c r="I16" s="34"/>
    </row>
    <row r="17" spans="1:9" ht="12.75">
      <c r="A17" s="33"/>
      <c r="B17" s="26"/>
      <c r="C17" s="26"/>
      <c r="D17" s="26"/>
      <c r="E17" s="28"/>
      <c r="F17" s="27"/>
      <c r="G17" s="27"/>
      <c r="H17" s="27"/>
      <c r="I17" s="34"/>
    </row>
    <row r="18" spans="1:9" ht="12.75">
      <c r="A18" s="33"/>
      <c r="B18" s="26"/>
      <c r="C18" s="26"/>
      <c r="D18" s="26"/>
      <c r="E18" s="28"/>
      <c r="F18" s="27"/>
      <c r="G18" s="27"/>
      <c r="H18" s="27"/>
      <c r="I18" s="34"/>
    </row>
    <row r="19" spans="1:9" ht="12.75">
      <c r="A19" s="33"/>
      <c r="B19" s="26"/>
      <c r="C19" s="26"/>
      <c r="D19" s="26"/>
      <c r="E19" s="21"/>
      <c r="F19" s="27"/>
      <c r="G19" s="27"/>
      <c r="H19" s="27"/>
      <c r="I19" s="34"/>
    </row>
    <row r="20" spans="1:9" ht="26.25" customHeight="1">
      <c r="A20" s="258" t="s">
        <v>257</v>
      </c>
      <c r="B20" s="259"/>
      <c r="C20" s="259"/>
      <c r="D20" s="259"/>
      <c r="E20" s="259"/>
      <c r="F20" s="259"/>
      <c r="G20" s="259"/>
      <c r="H20" s="259"/>
      <c r="I20" s="260"/>
    </row>
    <row r="21" spans="1:9" ht="15.75">
      <c r="A21" s="248" t="s">
        <v>258</v>
      </c>
      <c r="B21" s="249"/>
      <c r="C21" s="249"/>
      <c r="D21" s="249"/>
      <c r="E21" s="249"/>
      <c r="F21" s="249"/>
      <c r="G21" s="249"/>
      <c r="H21" s="249"/>
      <c r="I21" s="250"/>
    </row>
    <row r="22" spans="1:9" ht="15.75">
      <c r="A22" s="248" t="s">
        <v>259</v>
      </c>
      <c r="B22" s="249"/>
      <c r="C22" s="249"/>
      <c r="D22" s="249"/>
      <c r="E22" s="249"/>
      <c r="F22" s="249"/>
      <c r="G22" s="249"/>
      <c r="H22" s="249"/>
      <c r="I22" s="250"/>
    </row>
    <row r="23" spans="1:9" ht="12.75">
      <c r="A23" s="33"/>
      <c r="B23" s="26"/>
      <c r="C23" s="26"/>
      <c r="D23" s="26"/>
      <c r="E23" s="21"/>
      <c r="F23" s="27"/>
      <c r="G23" s="27"/>
      <c r="H23" s="27"/>
      <c r="I23" s="34"/>
    </row>
    <row r="24" spans="1:9" ht="20.25">
      <c r="A24" s="251" t="s">
        <v>277</v>
      </c>
      <c r="B24" s="252"/>
      <c r="C24" s="252"/>
      <c r="D24" s="252"/>
      <c r="E24" s="252"/>
      <c r="F24" s="252"/>
      <c r="G24" s="252"/>
      <c r="H24" s="252"/>
      <c r="I24" s="253"/>
    </row>
    <row r="25" spans="1:9" ht="48.75" customHeight="1">
      <c r="A25" s="35"/>
      <c r="B25" s="13"/>
      <c r="C25" s="13"/>
      <c r="D25" s="13"/>
      <c r="E25" s="22"/>
      <c r="F25" s="9"/>
      <c r="G25" s="9"/>
      <c r="H25" s="9"/>
      <c r="I25" s="36"/>
    </row>
    <row r="26" spans="1:9" ht="12.75">
      <c r="A26" s="35"/>
      <c r="B26" s="13"/>
      <c r="C26" s="13"/>
      <c r="D26" s="13"/>
      <c r="E26" s="22"/>
      <c r="F26" s="9"/>
      <c r="G26" s="9"/>
      <c r="H26" s="9"/>
      <c r="I26" s="36"/>
    </row>
    <row r="27" spans="1:9" ht="12.75">
      <c r="A27" s="35"/>
      <c r="B27" s="13"/>
      <c r="C27" s="13"/>
      <c r="D27" s="13"/>
      <c r="E27" s="22"/>
      <c r="F27" s="9"/>
      <c r="G27" s="9"/>
      <c r="H27" s="9"/>
      <c r="I27" s="36"/>
    </row>
    <row r="28" spans="1:9" ht="12.75">
      <c r="A28" s="35"/>
      <c r="B28" s="13"/>
      <c r="C28" s="13"/>
      <c r="D28" s="13"/>
      <c r="E28" s="22"/>
      <c r="F28" s="29"/>
      <c r="G28" s="9"/>
      <c r="H28" s="9"/>
      <c r="I28" s="36"/>
    </row>
    <row r="29" spans="1:9" ht="12.75">
      <c r="A29" s="35"/>
      <c r="B29" s="13"/>
      <c r="C29" s="13"/>
      <c r="D29" s="13"/>
      <c r="E29" s="22"/>
      <c r="F29" s="9"/>
      <c r="G29" s="9"/>
      <c r="H29" s="9"/>
      <c r="I29" s="36"/>
    </row>
    <row r="30" spans="1:9" ht="12.75">
      <c r="A30" s="35"/>
      <c r="B30" s="13"/>
      <c r="C30" s="13"/>
      <c r="D30" s="13"/>
      <c r="E30" s="22"/>
      <c r="F30" s="9"/>
      <c r="G30" s="9"/>
      <c r="H30" s="9"/>
      <c r="I30" s="36"/>
    </row>
    <row r="31" spans="1:9" ht="15">
      <c r="A31" s="37" t="s">
        <v>260</v>
      </c>
      <c r="B31" s="30"/>
      <c r="C31" s="30"/>
      <c r="D31" s="30"/>
      <c r="E31" s="31"/>
      <c r="F31" s="31"/>
      <c r="G31" s="246" t="s">
        <v>261</v>
      </c>
      <c r="H31" s="246"/>
      <c r="I31" s="247"/>
    </row>
    <row r="32" spans="1:9" ht="15">
      <c r="A32" s="37" t="s">
        <v>262</v>
      </c>
      <c r="B32" s="30"/>
      <c r="C32" s="30"/>
      <c r="D32" s="30"/>
      <c r="E32" s="31"/>
      <c r="F32" s="31"/>
      <c r="G32" s="246" t="s">
        <v>263</v>
      </c>
      <c r="H32" s="246"/>
      <c r="I32" s="247"/>
    </row>
    <row r="33" spans="1:9" ht="15">
      <c r="A33" s="37" t="s">
        <v>264</v>
      </c>
      <c r="B33" s="30"/>
      <c r="C33" s="30"/>
      <c r="D33" s="30"/>
      <c r="E33" s="31"/>
      <c r="F33" s="31"/>
      <c r="G33" s="246" t="s">
        <v>225</v>
      </c>
      <c r="H33" s="246"/>
      <c r="I33" s="247"/>
    </row>
    <row r="34" spans="1:9" ht="15">
      <c r="A34" s="37" t="s">
        <v>265</v>
      </c>
      <c r="B34" s="30"/>
      <c r="C34" s="30"/>
      <c r="D34" s="30"/>
      <c r="E34" s="31"/>
      <c r="F34" s="31"/>
      <c r="G34" s="31"/>
      <c r="H34" s="31"/>
      <c r="I34" s="38"/>
    </row>
    <row r="35" spans="1:9" ht="15">
      <c r="A35" s="37"/>
      <c r="B35" s="30"/>
      <c r="C35" s="30"/>
      <c r="D35" s="30"/>
      <c r="E35" s="31"/>
      <c r="F35" s="31"/>
      <c r="G35" s="31"/>
      <c r="H35" s="31"/>
      <c r="I35" s="38"/>
    </row>
    <row r="36" spans="1:9" ht="15">
      <c r="A36" s="37" t="s">
        <v>266</v>
      </c>
      <c r="B36" s="30"/>
      <c r="C36" s="30"/>
      <c r="D36" s="30"/>
      <c r="E36" s="31"/>
      <c r="F36" s="32" t="s">
        <v>267</v>
      </c>
      <c r="G36" s="246" t="s">
        <v>278</v>
      </c>
      <c r="H36" s="246"/>
      <c r="I36" s="247"/>
    </row>
    <row r="37" spans="1:9" ht="15">
      <c r="A37" s="37"/>
      <c r="B37" s="30"/>
      <c r="C37" s="30"/>
      <c r="D37" s="30"/>
      <c r="E37" s="31"/>
      <c r="F37" s="32" t="s">
        <v>268</v>
      </c>
      <c r="G37" s="246" t="s">
        <v>279</v>
      </c>
      <c r="H37" s="246"/>
      <c r="I37" s="247"/>
    </row>
    <row r="38" spans="1:9" ht="15">
      <c r="A38" s="37"/>
      <c r="B38" s="30"/>
      <c r="C38" s="30"/>
      <c r="D38" s="30"/>
      <c r="E38" s="31"/>
      <c r="F38" s="32"/>
      <c r="G38" s="31"/>
      <c r="H38" s="31"/>
      <c r="I38" s="38"/>
    </row>
    <row r="39" spans="1:9" ht="15">
      <c r="A39" s="37" t="s">
        <v>269</v>
      </c>
      <c r="B39" s="30"/>
      <c r="C39" s="30"/>
      <c r="D39" s="30"/>
      <c r="E39" s="31"/>
      <c r="F39" s="31"/>
      <c r="G39" s="246" t="s">
        <v>288</v>
      </c>
      <c r="H39" s="246"/>
      <c r="I39" s="247"/>
    </row>
    <row r="40" spans="1:9" ht="15.75" thickBot="1">
      <c r="A40" s="39"/>
      <c r="B40" s="40"/>
      <c r="C40" s="40"/>
      <c r="D40" s="40"/>
      <c r="E40" s="40"/>
      <c r="F40" s="40"/>
      <c r="G40" s="40"/>
      <c r="H40" s="40"/>
      <c r="I40" s="41"/>
    </row>
  </sheetData>
  <sheetProtection/>
  <mergeCells count="15">
    <mergeCell ref="F5:I5"/>
    <mergeCell ref="F6:I6"/>
    <mergeCell ref="F7:I7"/>
    <mergeCell ref="F8:I8"/>
    <mergeCell ref="F10:I10"/>
    <mergeCell ref="A20:I20"/>
    <mergeCell ref="G36:I36"/>
    <mergeCell ref="G37:I37"/>
    <mergeCell ref="G39:I39"/>
    <mergeCell ref="A21:I21"/>
    <mergeCell ref="A22:I22"/>
    <mergeCell ref="A24:I24"/>
    <mergeCell ref="G31:I31"/>
    <mergeCell ref="G32:I32"/>
    <mergeCell ref="G33:I3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2"/>
  <sheetViews>
    <sheetView zoomScalePageLayoutView="0" workbookViewId="0" topLeftCell="A1">
      <selection activeCell="A52" sqref="A52:J97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78"/>
      <c r="B1" s="149" t="s">
        <v>362</v>
      </c>
      <c r="C1" s="167"/>
      <c r="D1" s="167"/>
      <c r="E1" s="78"/>
      <c r="F1" s="78"/>
      <c r="G1" s="78"/>
      <c r="H1" s="78"/>
      <c r="I1" s="78"/>
      <c r="J1" s="78"/>
    </row>
    <row r="2" spans="1:10" ht="12.75">
      <c r="A2" s="78"/>
      <c r="B2" s="149" t="s">
        <v>333</v>
      </c>
      <c r="C2" s="167"/>
      <c r="D2" s="167"/>
      <c r="E2" s="78"/>
      <c r="F2" s="78"/>
      <c r="G2" s="78"/>
      <c r="H2" s="78"/>
      <c r="I2" s="78"/>
      <c r="J2" s="78"/>
    </row>
    <row r="3" spans="1:10" ht="12.75">
      <c r="A3" s="78"/>
      <c r="B3" s="95"/>
      <c r="C3" s="78"/>
      <c r="D3" s="78"/>
      <c r="E3" s="78"/>
      <c r="F3" s="78"/>
      <c r="G3" s="78"/>
      <c r="H3" s="78"/>
      <c r="I3" s="95" t="s">
        <v>363</v>
      </c>
      <c r="J3" s="78"/>
    </row>
    <row r="4" spans="1:10" ht="12.75">
      <c r="A4" s="78"/>
      <c r="B4" s="95"/>
      <c r="C4" s="78"/>
      <c r="D4" s="78"/>
      <c r="E4" s="78"/>
      <c r="F4" s="78"/>
      <c r="G4" s="78"/>
      <c r="H4" s="78"/>
      <c r="I4" s="78"/>
      <c r="J4" s="78"/>
    </row>
    <row r="5" spans="1:16" ht="12.75">
      <c r="A5" s="168"/>
      <c r="B5" s="168"/>
      <c r="C5" s="168"/>
      <c r="D5" s="168"/>
      <c r="E5" s="168"/>
      <c r="F5" s="168"/>
      <c r="G5" s="168"/>
      <c r="H5" s="168"/>
      <c r="I5" s="169"/>
      <c r="J5" s="170" t="s">
        <v>364</v>
      </c>
      <c r="K5" s="9"/>
      <c r="L5" s="9"/>
      <c r="M5" s="9"/>
      <c r="N5" s="9"/>
      <c r="O5" s="9"/>
      <c r="P5" s="9"/>
    </row>
    <row r="6" spans="1:16" ht="15.75" customHeight="1">
      <c r="A6" s="301" t="s">
        <v>365</v>
      </c>
      <c r="B6" s="302"/>
      <c r="C6" s="302"/>
      <c r="D6" s="302"/>
      <c r="E6" s="302"/>
      <c r="F6" s="302"/>
      <c r="G6" s="302"/>
      <c r="H6" s="302"/>
      <c r="I6" s="302"/>
      <c r="J6" s="303"/>
      <c r="K6" s="171"/>
      <c r="L6" s="171"/>
      <c r="M6" s="171"/>
      <c r="N6" s="171"/>
      <c r="O6" s="171"/>
      <c r="P6" s="171"/>
    </row>
    <row r="7" spans="1:10" ht="26.25" customHeight="1" thickBot="1">
      <c r="A7" s="172"/>
      <c r="B7" s="317" t="s">
        <v>366</v>
      </c>
      <c r="C7" s="317"/>
      <c r="D7" s="317"/>
      <c r="E7" s="317"/>
      <c r="F7" s="318"/>
      <c r="G7" s="173" t="s">
        <v>367</v>
      </c>
      <c r="H7" s="173" t="s">
        <v>368</v>
      </c>
      <c r="I7" s="174" t="s">
        <v>277</v>
      </c>
      <c r="J7" s="174" t="s">
        <v>369</v>
      </c>
    </row>
    <row r="8" spans="1:10" ht="16.5" customHeight="1">
      <c r="A8" s="175">
        <v>1</v>
      </c>
      <c r="B8" s="307" t="s">
        <v>370</v>
      </c>
      <c r="C8" s="308"/>
      <c r="D8" s="308"/>
      <c r="E8" s="308"/>
      <c r="F8" s="308"/>
      <c r="G8" s="176">
        <v>70</v>
      </c>
      <c r="H8" s="176">
        <v>11100</v>
      </c>
      <c r="I8" s="177">
        <f>I9+I10+I11</f>
        <v>221932</v>
      </c>
      <c r="J8" s="177">
        <f>J9+J10+J11</f>
        <v>195373</v>
      </c>
    </row>
    <row r="9" spans="1:10" ht="16.5" customHeight="1">
      <c r="A9" s="178" t="s">
        <v>371</v>
      </c>
      <c r="B9" s="315" t="s">
        <v>372</v>
      </c>
      <c r="C9" s="315"/>
      <c r="D9" s="315"/>
      <c r="E9" s="315"/>
      <c r="F9" s="316"/>
      <c r="G9" s="179" t="s">
        <v>373</v>
      </c>
      <c r="H9" s="179">
        <v>11101</v>
      </c>
      <c r="I9" s="180"/>
      <c r="J9" s="180"/>
    </row>
    <row r="10" spans="1:10" ht="16.5" customHeight="1">
      <c r="A10" s="181" t="s">
        <v>374</v>
      </c>
      <c r="B10" s="315" t="s">
        <v>375</v>
      </c>
      <c r="C10" s="315"/>
      <c r="D10" s="315"/>
      <c r="E10" s="315"/>
      <c r="F10" s="316"/>
      <c r="G10" s="179">
        <v>704</v>
      </c>
      <c r="H10" s="179">
        <v>11102</v>
      </c>
      <c r="I10" s="180"/>
      <c r="J10" s="180"/>
    </row>
    <row r="11" spans="1:10" ht="16.5" customHeight="1">
      <c r="A11" s="181" t="s">
        <v>376</v>
      </c>
      <c r="B11" s="315" t="s">
        <v>377</v>
      </c>
      <c r="C11" s="315"/>
      <c r="D11" s="315"/>
      <c r="E11" s="315"/>
      <c r="F11" s="316"/>
      <c r="G11" s="182">
        <v>705</v>
      </c>
      <c r="H11" s="179">
        <v>11103</v>
      </c>
      <c r="I11" s="183">
        <v>221932</v>
      </c>
      <c r="J11" s="183">
        <v>195373</v>
      </c>
    </row>
    <row r="12" spans="1:10" ht="16.5" customHeight="1">
      <c r="A12" s="184">
        <v>2</v>
      </c>
      <c r="B12" s="311" t="s">
        <v>378</v>
      </c>
      <c r="C12" s="311"/>
      <c r="D12" s="311"/>
      <c r="E12" s="311"/>
      <c r="F12" s="312"/>
      <c r="G12" s="185">
        <v>708</v>
      </c>
      <c r="H12" s="186">
        <v>11104</v>
      </c>
      <c r="I12" s="187">
        <f>I13+I14+I15</f>
        <v>0</v>
      </c>
      <c r="J12" s="187">
        <f>J13+J14+J15</f>
        <v>0</v>
      </c>
    </row>
    <row r="13" spans="1:10" ht="16.5" customHeight="1">
      <c r="A13" s="188" t="s">
        <v>371</v>
      </c>
      <c r="B13" s="315" t="s">
        <v>379</v>
      </c>
      <c r="C13" s="315"/>
      <c r="D13" s="315"/>
      <c r="E13" s="315"/>
      <c r="F13" s="316"/>
      <c r="G13" s="179">
        <v>7081</v>
      </c>
      <c r="H13" s="189">
        <v>111041</v>
      </c>
      <c r="I13" s="180">
        <v>0</v>
      </c>
      <c r="J13" s="180">
        <v>0</v>
      </c>
    </row>
    <row r="14" spans="1:10" ht="16.5" customHeight="1">
      <c r="A14" s="188" t="s">
        <v>380</v>
      </c>
      <c r="B14" s="315" t="s">
        <v>381</v>
      </c>
      <c r="C14" s="315"/>
      <c r="D14" s="315"/>
      <c r="E14" s="315"/>
      <c r="F14" s="316"/>
      <c r="G14" s="179">
        <v>7082</v>
      </c>
      <c r="H14" s="189">
        <v>111042</v>
      </c>
      <c r="I14" s="180"/>
      <c r="J14" s="180"/>
    </row>
    <row r="15" spans="1:10" ht="16.5" customHeight="1">
      <c r="A15" s="188" t="s">
        <v>382</v>
      </c>
      <c r="B15" s="315" t="s">
        <v>383</v>
      </c>
      <c r="C15" s="315"/>
      <c r="D15" s="315"/>
      <c r="E15" s="315"/>
      <c r="F15" s="316"/>
      <c r="G15" s="179">
        <v>7083</v>
      </c>
      <c r="H15" s="189">
        <v>111043</v>
      </c>
      <c r="I15" s="180">
        <v>0</v>
      </c>
      <c r="J15" s="180">
        <v>0</v>
      </c>
    </row>
    <row r="16" spans="1:10" ht="29.25" customHeight="1">
      <c r="A16" s="190">
        <v>3</v>
      </c>
      <c r="B16" s="311" t="s">
        <v>384</v>
      </c>
      <c r="C16" s="311"/>
      <c r="D16" s="311"/>
      <c r="E16" s="311"/>
      <c r="F16" s="312"/>
      <c r="G16" s="185">
        <v>71</v>
      </c>
      <c r="H16" s="186">
        <v>11201</v>
      </c>
      <c r="I16" s="187">
        <f>I17+I18</f>
        <v>0</v>
      </c>
      <c r="J16" s="187">
        <f>J17+J18</f>
        <v>0</v>
      </c>
    </row>
    <row r="17" spans="1:10" ht="16.5" customHeight="1">
      <c r="A17" s="191"/>
      <c r="B17" s="309" t="s">
        <v>385</v>
      </c>
      <c r="C17" s="309"/>
      <c r="D17" s="309"/>
      <c r="E17" s="309"/>
      <c r="F17" s="310"/>
      <c r="G17" s="192"/>
      <c r="H17" s="179">
        <v>112011</v>
      </c>
      <c r="I17" s="180">
        <v>0</v>
      </c>
      <c r="J17" s="180">
        <v>0</v>
      </c>
    </row>
    <row r="18" spans="1:10" ht="16.5" customHeight="1">
      <c r="A18" s="191"/>
      <c r="B18" s="309" t="s">
        <v>386</v>
      </c>
      <c r="C18" s="309"/>
      <c r="D18" s="309"/>
      <c r="E18" s="309"/>
      <c r="F18" s="310"/>
      <c r="G18" s="192"/>
      <c r="H18" s="179">
        <v>112012</v>
      </c>
      <c r="I18" s="180">
        <v>0</v>
      </c>
      <c r="J18" s="180">
        <v>0</v>
      </c>
    </row>
    <row r="19" spans="1:10" ht="16.5" customHeight="1">
      <c r="A19" s="193">
        <v>4</v>
      </c>
      <c r="B19" s="311" t="s">
        <v>387</v>
      </c>
      <c r="C19" s="311"/>
      <c r="D19" s="311"/>
      <c r="E19" s="311"/>
      <c r="F19" s="312"/>
      <c r="G19" s="194">
        <v>72</v>
      </c>
      <c r="H19" s="195">
        <v>11300</v>
      </c>
      <c r="I19" s="187">
        <v>0</v>
      </c>
      <c r="J19" s="187">
        <v>0</v>
      </c>
    </row>
    <row r="20" spans="1:10" ht="16.5" customHeight="1">
      <c r="A20" s="181"/>
      <c r="B20" s="313" t="s">
        <v>388</v>
      </c>
      <c r="C20" s="314"/>
      <c r="D20" s="314"/>
      <c r="E20" s="314"/>
      <c r="F20" s="314"/>
      <c r="G20" s="6"/>
      <c r="H20" s="196">
        <v>11301</v>
      </c>
      <c r="I20" s="187"/>
      <c r="J20" s="187"/>
    </row>
    <row r="21" spans="1:10" ht="16.5" customHeight="1">
      <c r="A21" s="197">
        <v>5</v>
      </c>
      <c r="B21" s="312" t="s">
        <v>389</v>
      </c>
      <c r="C21" s="294"/>
      <c r="D21" s="294"/>
      <c r="E21" s="294"/>
      <c r="F21" s="294"/>
      <c r="G21" s="198">
        <v>73</v>
      </c>
      <c r="H21" s="198">
        <v>11400</v>
      </c>
      <c r="I21" s="187">
        <v>0</v>
      </c>
      <c r="J21" s="187">
        <v>0</v>
      </c>
    </row>
    <row r="22" spans="1:10" ht="16.5" customHeight="1">
      <c r="A22" s="199">
        <v>6</v>
      </c>
      <c r="B22" s="312" t="s">
        <v>390</v>
      </c>
      <c r="C22" s="294"/>
      <c r="D22" s="294"/>
      <c r="E22" s="294"/>
      <c r="F22" s="294"/>
      <c r="G22" s="198">
        <v>75</v>
      </c>
      <c r="H22" s="200">
        <v>11500</v>
      </c>
      <c r="I22" s="187">
        <v>0</v>
      </c>
      <c r="J22" s="187">
        <v>0</v>
      </c>
    </row>
    <row r="23" spans="1:10" ht="16.5" customHeight="1">
      <c r="A23" s="197">
        <v>7</v>
      </c>
      <c r="B23" s="311" t="s">
        <v>391</v>
      </c>
      <c r="C23" s="311"/>
      <c r="D23" s="311"/>
      <c r="E23" s="311"/>
      <c r="F23" s="312"/>
      <c r="G23" s="185">
        <v>77</v>
      </c>
      <c r="H23" s="185">
        <v>11600</v>
      </c>
      <c r="I23" s="187">
        <v>0</v>
      </c>
      <c r="J23" s="187">
        <v>0</v>
      </c>
    </row>
    <row r="24" spans="1:10" ht="16.5" customHeight="1" thickBot="1">
      <c r="A24" s="201" t="s">
        <v>392</v>
      </c>
      <c r="B24" s="300" t="s">
        <v>393</v>
      </c>
      <c r="C24" s="300"/>
      <c r="D24" s="300"/>
      <c r="E24" s="300"/>
      <c r="F24" s="300"/>
      <c r="G24" s="202"/>
      <c r="H24" s="202">
        <v>11800</v>
      </c>
      <c r="I24" s="203">
        <f>I8+I12+I16+I19+I21+I22+I23</f>
        <v>221932</v>
      </c>
      <c r="J24" s="203">
        <f>J8+J12+J16+J19+J21+J22+J23</f>
        <v>195373</v>
      </c>
    </row>
    <row r="25" spans="1:10" ht="16.5" customHeight="1">
      <c r="A25" s="204"/>
      <c r="B25" s="205"/>
      <c r="C25" s="205"/>
      <c r="D25" s="205"/>
      <c r="E25" s="205"/>
      <c r="F25" s="205"/>
      <c r="G25" s="205"/>
      <c r="H25" s="205"/>
      <c r="I25" s="206"/>
      <c r="J25" s="206"/>
    </row>
    <row r="26" spans="1:10" ht="16.5" customHeight="1">
      <c r="A26" s="204"/>
      <c r="B26" s="205"/>
      <c r="C26" s="205"/>
      <c r="D26" s="205"/>
      <c r="E26" s="205"/>
      <c r="F26" s="205"/>
      <c r="G26" s="205"/>
      <c r="H26" s="205"/>
      <c r="I26" s="206"/>
      <c r="J26" s="206"/>
    </row>
    <row r="27" spans="1:10" ht="16.5" customHeight="1">
      <c r="A27" s="204"/>
      <c r="B27" s="205"/>
      <c r="C27" s="205"/>
      <c r="D27" s="205"/>
      <c r="E27" s="205"/>
      <c r="F27" s="205"/>
      <c r="G27" s="205"/>
      <c r="H27" s="205"/>
      <c r="I27" s="206"/>
      <c r="J27" s="206"/>
    </row>
    <row r="28" spans="1:10" ht="16.5" customHeight="1">
      <c r="A28" s="204"/>
      <c r="B28" s="205"/>
      <c r="C28" s="205"/>
      <c r="D28" s="205"/>
      <c r="E28" s="205"/>
      <c r="F28" s="205"/>
      <c r="G28" s="205"/>
      <c r="H28" s="205"/>
      <c r="I28" s="207"/>
      <c r="J28" s="206"/>
    </row>
    <row r="29" spans="1:10" ht="16.5" customHeight="1">
      <c r="A29" s="204"/>
      <c r="B29" s="205"/>
      <c r="C29" s="205"/>
      <c r="D29" s="205"/>
      <c r="E29" s="205"/>
      <c r="F29" s="205"/>
      <c r="G29" s="205"/>
      <c r="H29" s="205"/>
      <c r="I29" s="207"/>
      <c r="J29" s="206"/>
    </row>
    <row r="30" spans="1:10" ht="16.5" customHeight="1">
      <c r="A30" s="204"/>
      <c r="B30" s="205"/>
      <c r="C30" s="205"/>
      <c r="D30" s="205"/>
      <c r="E30" s="205"/>
      <c r="F30" s="205"/>
      <c r="G30" s="205"/>
      <c r="H30" s="205"/>
      <c r="I30" s="206"/>
      <c r="J30" s="206"/>
    </row>
    <row r="31" spans="1:10" ht="16.5" customHeight="1">
      <c r="A31" s="204"/>
      <c r="B31" s="205"/>
      <c r="C31" s="205"/>
      <c r="D31" s="205"/>
      <c r="E31" s="205"/>
      <c r="F31" s="205"/>
      <c r="G31" s="205"/>
      <c r="H31" s="205"/>
      <c r="I31" s="206"/>
      <c r="J31" s="206"/>
    </row>
    <row r="32" spans="1:10" ht="16.5" customHeight="1">
      <c r="A32" s="204"/>
      <c r="B32" s="205"/>
      <c r="C32" s="205"/>
      <c r="D32" s="205"/>
      <c r="E32" s="205"/>
      <c r="F32" s="205"/>
      <c r="G32" s="205"/>
      <c r="H32" s="205"/>
      <c r="I32" s="206"/>
      <c r="J32" s="206"/>
    </row>
    <row r="33" spans="1:10" ht="16.5" customHeight="1">
      <c r="A33" s="204"/>
      <c r="B33" s="205"/>
      <c r="C33" s="205"/>
      <c r="D33" s="205"/>
      <c r="E33" s="205"/>
      <c r="F33" s="205"/>
      <c r="G33" s="205"/>
      <c r="H33" s="205"/>
      <c r="I33" s="206"/>
      <c r="J33" s="206"/>
    </row>
    <row r="34" spans="1:10" ht="16.5" customHeight="1">
      <c r="A34" s="204"/>
      <c r="B34" s="205"/>
      <c r="C34" s="205"/>
      <c r="D34" s="205"/>
      <c r="E34" s="205"/>
      <c r="F34" s="205"/>
      <c r="G34" s="205"/>
      <c r="H34" s="205"/>
      <c r="I34" s="206"/>
      <c r="J34" s="206"/>
    </row>
    <row r="35" spans="1:10" ht="16.5" customHeight="1">
      <c r="A35" s="204"/>
      <c r="B35" s="205"/>
      <c r="C35" s="205"/>
      <c r="D35" s="205"/>
      <c r="E35" s="205"/>
      <c r="F35" s="205"/>
      <c r="G35" s="205"/>
      <c r="H35" s="205"/>
      <c r="I35" s="206"/>
      <c r="J35" s="206"/>
    </row>
    <row r="36" spans="1:10" ht="16.5" customHeight="1">
      <c r="A36" s="204"/>
      <c r="B36" s="205"/>
      <c r="C36" s="205"/>
      <c r="D36" s="205"/>
      <c r="E36" s="205"/>
      <c r="F36" s="205"/>
      <c r="G36" s="205"/>
      <c r="H36" s="205"/>
      <c r="I36" s="206"/>
      <c r="J36" s="206"/>
    </row>
    <row r="37" spans="1:10" ht="16.5" customHeight="1">
      <c r="A37" s="204"/>
      <c r="B37" s="205"/>
      <c r="C37" s="205"/>
      <c r="D37" s="205"/>
      <c r="E37" s="205"/>
      <c r="F37" s="205"/>
      <c r="G37" s="205"/>
      <c r="H37" s="205"/>
      <c r="I37" s="206"/>
      <c r="J37" s="206"/>
    </row>
    <row r="38" spans="1:10" ht="16.5" customHeight="1">
      <c r="A38" s="204"/>
      <c r="B38" s="205"/>
      <c r="C38" s="205"/>
      <c r="D38" s="205"/>
      <c r="E38" s="205"/>
      <c r="F38" s="205"/>
      <c r="G38" s="205"/>
      <c r="H38" s="205"/>
      <c r="I38" s="206"/>
      <c r="J38" s="206"/>
    </row>
    <row r="39" spans="1:10" ht="16.5" customHeight="1">
      <c r="A39" s="204"/>
      <c r="B39" s="205"/>
      <c r="C39" s="205"/>
      <c r="D39" s="205"/>
      <c r="E39" s="205"/>
      <c r="F39" s="205"/>
      <c r="G39" s="205"/>
      <c r="H39" s="205"/>
      <c r="I39" s="206"/>
      <c r="J39" s="206"/>
    </row>
    <row r="40" spans="1:10" ht="16.5" customHeight="1">
      <c r="A40" s="204"/>
      <c r="B40" s="205"/>
      <c r="C40" s="205"/>
      <c r="D40" s="205"/>
      <c r="E40" s="205"/>
      <c r="F40" s="205"/>
      <c r="G40" s="205"/>
      <c r="H40" s="205"/>
      <c r="I40" s="206"/>
      <c r="J40" s="206"/>
    </row>
    <row r="41" spans="1:10" ht="16.5" customHeight="1">
      <c r="A41" s="204"/>
      <c r="B41" s="205"/>
      <c r="C41" s="205"/>
      <c r="D41" s="205"/>
      <c r="E41" s="205"/>
      <c r="F41" s="205"/>
      <c r="G41" s="205"/>
      <c r="H41" s="205"/>
      <c r="I41" s="206"/>
      <c r="J41" s="206"/>
    </row>
    <row r="42" spans="1:10" ht="16.5" customHeight="1">
      <c r="A42" s="204"/>
      <c r="B42" s="205"/>
      <c r="C42" s="205"/>
      <c r="D42" s="205"/>
      <c r="E42" s="205"/>
      <c r="F42" s="205"/>
      <c r="G42" s="205"/>
      <c r="H42" s="205"/>
      <c r="I42" s="206"/>
      <c r="J42" s="206"/>
    </row>
    <row r="43" spans="1:10" ht="16.5" customHeight="1">
      <c r="A43" s="204"/>
      <c r="B43" s="205"/>
      <c r="C43" s="205"/>
      <c r="D43" s="205"/>
      <c r="E43" s="205"/>
      <c r="F43" s="205"/>
      <c r="G43" s="205"/>
      <c r="H43" s="205"/>
      <c r="I43" s="206"/>
      <c r="J43" s="206"/>
    </row>
    <row r="44" spans="1:10" ht="16.5" customHeight="1">
      <c r="A44" s="204"/>
      <c r="B44" s="205"/>
      <c r="C44" s="205"/>
      <c r="D44" s="205"/>
      <c r="E44" s="205"/>
      <c r="F44" s="205"/>
      <c r="G44" s="205"/>
      <c r="H44" s="205"/>
      <c r="I44" s="206"/>
      <c r="J44" s="206"/>
    </row>
    <row r="45" spans="1:10" ht="16.5" customHeight="1">
      <c r="A45" s="204"/>
      <c r="B45" s="205"/>
      <c r="C45" s="205"/>
      <c r="D45" s="205"/>
      <c r="E45" s="205"/>
      <c r="F45" s="205"/>
      <c r="G45" s="205"/>
      <c r="H45" s="205"/>
      <c r="I45" s="206"/>
      <c r="J45" s="206"/>
    </row>
    <row r="46" spans="1:10" ht="16.5" customHeight="1">
      <c r="A46" s="204"/>
      <c r="B46" s="205"/>
      <c r="C46" s="205"/>
      <c r="D46" s="205"/>
      <c r="E46" s="205"/>
      <c r="F46" s="205"/>
      <c r="G46" s="205"/>
      <c r="H46" s="205"/>
      <c r="I46" s="206"/>
      <c r="J46" s="206"/>
    </row>
    <row r="47" spans="1:10" ht="16.5" customHeight="1">
      <c r="A47" s="204"/>
      <c r="B47" s="205"/>
      <c r="C47" s="205"/>
      <c r="D47" s="205"/>
      <c r="E47" s="205"/>
      <c r="F47" s="205"/>
      <c r="G47" s="205"/>
      <c r="H47" s="205"/>
      <c r="I47" s="206"/>
      <c r="J47" s="206"/>
    </row>
    <row r="48" spans="1:10" ht="16.5" customHeight="1">
      <c r="A48" s="204"/>
      <c r="B48" s="205"/>
      <c r="C48" s="205"/>
      <c r="D48" s="205"/>
      <c r="E48" s="205"/>
      <c r="F48" s="205"/>
      <c r="G48" s="205"/>
      <c r="H48" s="205"/>
      <c r="I48" s="206"/>
      <c r="J48" s="206"/>
    </row>
    <row r="49" spans="1:10" ht="16.5" customHeight="1">
      <c r="A49" s="204"/>
      <c r="B49" s="205"/>
      <c r="C49" s="205"/>
      <c r="D49" s="205"/>
      <c r="E49" s="205"/>
      <c r="F49" s="205"/>
      <c r="G49" s="205"/>
      <c r="H49" s="205"/>
      <c r="I49" s="206"/>
      <c r="J49" s="206"/>
    </row>
    <row r="50" spans="1:10" ht="16.5" customHeight="1">
      <c r="A50" s="204"/>
      <c r="B50" s="205"/>
      <c r="C50" s="205"/>
      <c r="D50" s="205"/>
      <c r="E50" s="205"/>
      <c r="F50" s="205"/>
      <c r="G50" s="205"/>
      <c r="H50" s="205"/>
      <c r="I50" s="206"/>
      <c r="J50" s="206"/>
    </row>
    <row r="51" spans="1:10" ht="16.5" customHeight="1">
      <c r="A51" s="204"/>
      <c r="B51" s="205"/>
      <c r="C51" s="205"/>
      <c r="D51" s="205"/>
      <c r="E51" s="205"/>
      <c r="F51" s="205"/>
      <c r="G51" s="205"/>
      <c r="H51" s="205"/>
      <c r="I51" s="206"/>
      <c r="J51" s="206"/>
    </row>
    <row r="52" spans="1:10" ht="12.75">
      <c r="A52" s="78"/>
      <c r="B52" s="149" t="s">
        <v>362</v>
      </c>
      <c r="C52" s="167"/>
      <c r="D52" s="167"/>
      <c r="E52" s="78"/>
      <c r="F52" s="78"/>
      <c r="G52" s="78"/>
      <c r="H52" s="78"/>
      <c r="I52" s="78"/>
      <c r="J52" s="78"/>
    </row>
    <row r="53" spans="1:10" ht="12.75">
      <c r="A53" s="78"/>
      <c r="B53" s="149" t="s">
        <v>333</v>
      </c>
      <c r="C53" s="167"/>
      <c r="D53" s="167"/>
      <c r="E53" s="78"/>
      <c r="F53" s="78"/>
      <c r="G53" s="78"/>
      <c r="H53" s="78"/>
      <c r="I53" s="78"/>
      <c r="J53" s="78"/>
    </row>
    <row r="54" spans="1:10" ht="12.75">
      <c r="A54" s="78"/>
      <c r="B54" s="95"/>
      <c r="C54" s="78"/>
      <c r="D54" s="78"/>
      <c r="E54" s="78"/>
      <c r="F54" s="78"/>
      <c r="G54" s="78"/>
      <c r="H54" s="78"/>
      <c r="I54" s="95" t="s">
        <v>394</v>
      </c>
      <c r="J54" s="78"/>
    </row>
    <row r="55" spans="1:16" ht="12.75" customHeight="1">
      <c r="A55" s="168"/>
      <c r="B55" s="168"/>
      <c r="C55" s="168"/>
      <c r="D55" s="168"/>
      <c r="E55" s="168"/>
      <c r="F55" s="168"/>
      <c r="G55" s="168"/>
      <c r="H55" s="168"/>
      <c r="I55" s="169"/>
      <c r="J55" s="170" t="s">
        <v>364</v>
      </c>
      <c r="K55" s="9"/>
      <c r="L55" s="9"/>
      <c r="M55" s="9"/>
      <c r="N55" s="9"/>
      <c r="O55" s="9"/>
      <c r="P55" s="9"/>
    </row>
    <row r="56" spans="1:10" ht="12.75">
      <c r="A56" s="301" t="s">
        <v>365</v>
      </c>
      <c r="B56" s="302"/>
      <c r="C56" s="302"/>
      <c r="D56" s="302"/>
      <c r="E56" s="302"/>
      <c r="F56" s="302"/>
      <c r="G56" s="302"/>
      <c r="H56" s="302"/>
      <c r="I56" s="302"/>
      <c r="J56" s="303"/>
    </row>
    <row r="57" spans="1:10" ht="22.5" thickBot="1">
      <c r="A57" s="208"/>
      <c r="B57" s="304" t="s">
        <v>395</v>
      </c>
      <c r="C57" s="305"/>
      <c r="D57" s="305"/>
      <c r="E57" s="305"/>
      <c r="F57" s="306"/>
      <c r="G57" s="209" t="s">
        <v>367</v>
      </c>
      <c r="H57" s="209" t="s">
        <v>368</v>
      </c>
      <c r="I57" s="210" t="s">
        <v>277</v>
      </c>
      <c r="J57" s="210" t="s">
        <v>369</v>
      </c>
    </row>
    <row r="58" spans="1:10" ht="16.5" customHeight="1">
      <c r="A58" s="211">
        <v>1</v>
      </c>
      <c r="B58" s="307" t="s">
        <v>396</v>
      </c>
      <c r="C58" s="308"/>
      <c r="D58" s="308"/>
      <c r="E58" s="308"/>
      <c r="F58" s="308"/>
      <c r="G58" s="176">
        <v>60</v>
      </c>
      <c r="H58" s="176">
        <v>12100</v>
      </c>
      <c r="I58" s="212">
        <f>I59+I60+I61+I62+I63</f>
        <v>201338.3</v>
      </c>
      <c r="J58" s="212">
        <v>171470.19999999998</v>
      </c>
    </row>
    <row r="59" spans="1:10" ht="16.5" customHeight="1">
      <c r="A59" s="213" t="s">
        <v>397</v>
      </c>
      <c r="B59" s="293" t="s">
        <v>398</v>
      </c>
      <c r="C59" s="293" t="s">
        <v>399</v>
      </c>
      <c r="D59" s="293"/>
      <c r="E59" s="293"/>
      <c r="F59" s="293"/>
      <c r="G59" s="214" t="s">
        <v>400</v>
      </c>
      <c r="H59" s="214">
        <v>12101</v>
      </c>
      <c r="I59" s="215">
        <v>922.7</v>
      </c>
      <c r="J59" s="215">
        <v>9.5</v>
      </c>
    </row>
    <row r="60" spans="1:10" ht="12" customHeight="1">
      <c r="A60" s="213" t="s">
        <v>374</v>
      </c>
      <c r="B60" s="293" t="s">
        <v>401</v>
      </c>
      <c r="C60" s="293" t="s">
        <v>399</v>
      </c>
      <c r="D60" s="293"/>
      <c r="E60" s="293"/>
      <c r="F60" s="293"/>
      <c r="G60" s="214"/>
      <c r="H60" s="216">
        <v>12102</v>
      </c>
      <c r="I60" s="215">
        <v>0</v>
      </c>
      <c r="J60" s="215"/>
    </row>
    <row r="61" spans="1:10" ht="16.5" customHeight="1">
      <c r="A61" s="213" t="s">
        <v>376</v>
      </c>
      <c r="B61" s="293" t="s">
        <v>402</v>
      </c>
      <c r="C61" s="293" t="s">
        <v>399</v>
      </c>
      <c r="D61" s="293"/>
      <c r="E61" s="293"/>
      <c r="F61" s="293"/>
      <c r="G61" s="214" t="s">
        <v>403</v>
      </c>
      <c r="H61" s="214">
        <v>12103</v>
      </c>
      <c r="I61" s="215">
        <v>200365.4</v>
      </c>
      <c r="J61" s="215">
        <v>175627.1</v>
      </c>
    </row>
    <row r="62" spans="1:10" ht="16.5" customHeight="1">
      <c r="A62" s="213" t="s">
        <v>404</v>
      </c>
      <c r="B62" s="292" t="s">
        <v>405</v>
      </c>
      <c r="C62" s="293" t="s">
        <v>399</v>
      </c>
      <c r="D62" s="293"/>
      <c r="E62" s="293"/>
      <c r="F62" s="293"/>
      <c r="G62" s="214"/>
      <c r="H62" s="216">
        <v>12104</v>
      </c>
      <c r="I62" s="215">
        <v>-1300.2</v>
      </c>
      <c r="J62" s="215">
        <v>-6226.7</v>
      </c>
    </row>
    <row r="63" spans="1:10" ht="16.5" customHeight="1">
      <c r="A63" s="213" t="s">
        <v>406</v>
      </c>
      <c r="B63" s="293" t="s">
        <v>407</v>
      </c>
      <c r="C63" s="293" t="s">
        <v>399</v>
      </c>
      <c r="D63" s="293"/>
      <c r="E63" s="293"/>
      <c r="F63" s="293"/>
      <c r="G63" s="214" t="s">
        <v>408</v>
      </c>
      <c r="H63" s="216">
        <v>12105</v>
      </c>
      <c r="I63" s="215">
        <v>1350.4</v>
      </c>
      <c r="J63" s="215">
        <v>2060.3</v>
      </c>
    </row>
    <row r="64" spans="1:10" ht="16.5" customHeight="1">
      <c r="A64" s="184">
        <v>2</v>
      </c>
      <c r="B64" s="294" t="s">
        <v>409</v>
      </c>
      <c r="C64" s="294"/>
      <c r="D64" s="294"/>
      <c r="E64" s="294"/>
      <c r="F64" s="294"/>
      <c r="G64" s="198">
        <v>64</v>
      </c>
      <c r="H64" s="198">
        <v>12200</v>
      </c>
      <c r="I64" s="217">
        <f>I65+I66</f>
        <v>2324.1</v>
      </c>
      <c r="J64" s="217">
        <v>1649</v>
      </c>
    </row>
    <row r="65" spans="1:10" ht="16.5" customHeight="1">
      <c r="A65" s="218" t="s">
        <v>410</v>
      </c>
      <c r="B65" s="294" t="s">
        <v>411</v>
      </c>
      <c r="C65" s="299"/>
      <c r="D65" s="299"/>
      <c r="E65" s="299"/>
      <c r="F65" s="299"/>
      <c r="G65" s="216">
        <v>641</v>
      </c>
      <c r="H65" s="216">
        <v>12201</v>
      </c>
      <c r="I65" s="215">
        <v>1991.5</v>
      </c>
      <c r="J65" s="215">
        <v>1413</v>
      </c>
    </row>
    <row r="66" spans="1:10" ht="16.5" customHeight="1">
      <c r="A66" s="218" t="s">
        <v>412</v>
      </c>
      <c r="B66" s="299" t="s">
        <v>413</v>
      </c>
      <c r="C66" s="299"/>
      <c r="D66" s="299"/>
      <c r="E66" s="299"/>
      <c r="F66" s="299"/>
      <c r="G66" s="216">
        <v>644</v>
      </c>
      <c r="H66" s="216">
        <v>12202</v>
      </c>
      <c r="I66" s="215">
        <v>332.6</v>
      </c>
      <c r="J66" s="215">
        <v>236</v>
      </c>
    </row>
    <row r="67" spans="1:10" ht="16.5" customHeight="1">
      <c r="A67" s="184">
        <v>3</v>
      </c>
      <c r="B67" s="294" t="s">
        <v>414</v>
      </c>
      <c r="C67" s="294"/>
      <c r="D67" s="294"/>
      <c r="E67" s="294"/>
      <c r="F67" s="294"/>
      <c r="G67" s="198">
        <v>68</v>
      </c>
      <c r="H67" s="198">
        <v>12300</v>
      </c>
      <c r="I67" s="217">
        <v>2046.9</v>
      </c>
      <c r="J67" s="217">
        <v>2526.1</v>
      </c>
    </row>
    <row r="68" spans="1:10" ht="16.5" customHeight="1">
      <c r="A68" s="184">
        <v>4</v>
      </c>
      <c r="B68" s="294" t="s">
        <v>415</v>
      </c>
      <c r="C68" s="294"/>
      <c r="D68" s="294"/>
      <c r="E68" s="294"/>
      <c r="F68" s="294"/>
      <c r="G68" s="198">
        <v>61</v>
      </c>
      <c r="H68" s="198">
        <v>12400</v>
      </c>
      <c r="I68" s="217">
        <f>I69+I70+I71+I72+I73+I74+I75+I76+I77+I78+I79+I80+I83+I84</f>
        <v>9660.2</v>
      </c>
      <c r="J68" s="217">
        <v>11040</v>
      </c>
    </row>
    <row r="69" spans="1:10" ht="16.5" customHeight="1">
      <c r="A69" s="218" t="s">
        <v>371</v>
      </c>
      <c r="B69" s="291" t="s">
        <v>416</v>
      </c>
      <c r="C69" s="291"/>
      <c r="D69" s="291"/>
      <c r="E69" s="291"/>
      <c r="F69" s="291"/>
      <c r="G69" s="214"/>
      <c r="H69" s="214">
        <v>12401</v>
      </c>
      <c r="I69" s="215">
        <v>0</v>
      </c>
      <c r="J69" s="215"/>
    </row>
    <row r="70" spans="1:10" ht="16.5" customHeight="1">
      <c r="A70" s="218" t="s">
        <v>380</v>
      </c>
      <c r="B70" s="291" t="s">
        <v>417</v>
      </c>
      <c r="C70" s="291"/>
      <c r="D70" s="291"/>
      <c r="E70" s="291"/>
      <c r="F70" s="291"/>
      <c r="G70" s="219">
        <v>611</v>
      </c>
      <c r="H70" s="214">
        <v>12402</v>
      </c>
      <c r="I70" s="215">
        <v>0</v>
      </c>
      <c r="J70" s="215"/>
    </row>
    <row r="71" spans="1:10" ht="16.5" customHeight="1">
      <c r="A71" s="218" t="s">
        <v>382</v>
      </c>
      <c r="B71" s="291" t="s">
        <v>418</v>
      </c>
      <c r="C71" s="291"/>
      <c r="D71" s="291"/>
      <c r="E71" s="291"/>
      <c r="F71" s="291"/>
      <c r="G71" s="214">
        <v>613</v>
      </c>
      <c r="H71" s="214">
        <v>12403</v>
      </c>
      <c r="I71" s="215">
        <v>0</v>
      </c>
      <c r="J71" s="215"/>
    </row>
    <row r="72" spans="1:10" ht="16.5" customHeight="1">
      <c r="A72" s="218" t="s">
        <v>419</v>
      </c>
      <c r="B72" s="291" t="s">
        <v>420</v>
      </c>
      <c r="C72" s="291"/>
      <c r="D72" s="291"/>
      <c r="E72" s="291"/>
      <c r="F72" s="291"/>
      <c r="G72" s="219">
        <v>615</v>
      </c>
      <c r="H72" s="214">
        <v>12404</v>
      </c>
      <c r="I72" s="220">
        <v>0</v>
      </c>
      <c r="J72" s="220"/>
    </row>
    <row r="73" spans="1:10" ht="16.5" customHeight="1">
      <c r="A73" s="218" t="s">
        <v>421</v>
      </c>
      <c r="B73" s="291" t="s">
        <v>422</v>
      </c>
      <c r="C73" s="291"/>
      <c r="D73" s="291"/>
      <c r="E73" s="291"/>
      <c r="F73" s="291"/>
      <c r="G73" s="219">
        <v>616</v>
      </c>
      <c r="H73" s="214">
        <v>12405</v>
      </c>
      <c r="I73" s="215">
        <v>0</v>
      </c>
      <c r="J73" s="215"/>
    </row>
    <row r="74" spans="1:10" ht="16.5" customHeight="1">
      <c r="A74" s="218" t="s">
        <v>423</v>
      </c>
      <c r="B74" s="291" t="s">
        <v>424</v>
      </c>
      <c r="C74" s="291"/>
      <c r="D74" s="291"/>
      <c r="E74" s="291"/>
      <c r="F74" s="291"/>
      <c r="G74" s="219">
        <v>617</v>
      </c>
      <c r="H74" s="214">
        <v>12406</v>
      </c>
      <c r="I74" s="215">
        <v>0</v>
      </c>
      <c r="J74" s="215"/>
    </row>
    <row r="75" spans="1:10" ht="16.5" customHeight="1">
      <c r="A75" s="218" t="s">
        <v>425</v>
      </c>
      <c r="B75" s="293" t="s">
        <v>426</v>
      </c>
      <c r="C75" s="293" t="s">
        <v>399</v>
      </c>
      <c r="D75" s="293"/>
      <c r="E75" s="293"/>
      <c r="F75" s="293"/>
      <c r="G75" s="219">
        <v>618</v>
      </c>
      <c r="H75" s="214">
        <v>12407</v>
      </c>
      <c r="I75" s="215"/>
      <c r="J75" s="215"/>
    </row>
    <row r="76" spans="1:10" ht="16.5" customHeight="1">
      <c r="A76" s="218" t="s">
        <v>427</v>
      </c>
      <c r="B76" s="293" t="s">
        <v>428</v>
      </c>
      <c r="C76" s="293"/>
      <c r="D76" s="293"/>
      <c r="E76" s="293"/>
      <c r="F76" s="293"/>
      <c r="G76" s="219">
        <v>623</v>
      </c>
      <c r="H76" s="214">
        <v>12408</v>
      </c>
      <c r="I76" s="215">
        <v>0</v>
      </c>
      <c r="J76" s="215"/>
    </row>
    <row r="77" spans="1:10" ht="16.5" customHeight="1">
      <c r="A77" s="218" t="s">
        <v>429</v>
      </c>
      <c r="B77" s="293" t="s">
        <v>430</v>
      </c>
      <c r="C77" s="293"/>
      <c r="D77" s="293"/>
      <c r="E77" s="293"/>
      <c r="F77" s="293"/>
      <c r="G77" s="219">
        <v>624</v>
      </c>
      <c r="H77" s="214">
        <v>12409</v>
      </c>
      <c r="I77" s="215">
        <v>0</v>
      </c>
      <c r="J77" s="215">
        <v>0</v>
      </c>
    </row>
    <row r="78" spans="1:10" ht="16.5" customHeight="1">
      <c r="A78" s="218" t="s">
        <v>431</v>
      </c>
      <c r="B78" s="293" t="s">
        <v>432</v>
      </c>
      <c r="C78" s="293"/>
      <c r="D78" s="293"/>
      <c r="E78" s="293"/>
      <c r="F78" s="293"/>
      <c r="G78" s="219">
        <v>625</v>
      </c>
      <c r="H78" s="214">
        <v>12410</v>
      </c>
      <c r="I78" s="215">
        <v>0</v>
      </c>
      <c r="J78" s="215"/>
    </row>
    <row r="79" spans="1:10" ht="16.5" customHeight="1">
      <c r="A79" s="218" t="s">
        <v>433</v>
      </c>
      <c r="B79" s="293" t="s">
        <v>434</v>
      </c>
      <c r="C79" s="293"/>
      <c r="D79" s="293"/>
      <c r="E79" s="293"/>
      <c r="F79" s="293"/>
      <c r="G79" s="219">
        <v>626</v>
      </c>
      <c r="H79" s="214">
        <v>12411</v>
      </c>
      <c r="I79" s="215">
        <v>0</v>
      </c>
      <c r="J79" s="215"/>
    </row>
    <row r="80" spans="1:10" ht="16.5" customHeight="1">
      <c r="A80" s="221" t="s">
        <v>435</v>
      </c>
      <c r="B80" s="293" t="s">
        <v>436</v>
      </c>
      <c r="C80" s="293"/>
      <c r="D80" s="293"/>
      <c r="E80" s="293"/>
      <c r="F80" s="293"/>
      <c r="G80" s="219">
        <v>627</v>
      </c>
      <c r="H80" s="214">
        <v>12412</v>
      </c>
      <c r="I80" s="215">
        <f>I81+I82</f>
        <v>0</v>
      </c>
      <c r="J80" s="215">
        <v>0</v>
      </c>
    </row>
    <row r="81" spans="1:10" ht="16.5" customHeight="1">
      <c r="A81" s="218"/>
      <c r="B81" s="295" t="s">
        <v>437</v>
      </c>
      <c r="C81" s="295"/>
      <c r="D81" s="295"/>
      <c r="E81" s="295"/>
      <c r="F81" s="295"/>
      <c r="G81" s="219">
        <v>6271</v>
      </c>
      <c r="H81" s="219">
        <v>124121</v>
      </c>
      <c r="I81" s="215">
        <v>0</v>
      </c>
      <c r="J81" s="215"/>
    </row>
    <row r="82" spans="1:10" ht="16.5" customHeight="1">
      <c r="A82" s="218"/>
      <c r="B82" s="295" t="s">
        <v>438</v>
      </c>
      <c r="C82" s="295"/>
      <c r="D82" s="295"/>
      <c r="E82" s="295"/>
      <c r="F82" s="295"/>
      <c r="G82" s="219">
        <v>6272</v>
      </c>
      <c r="H82" s="219">
        <v>124122</v>
      </c>
      <c r="I82" s="215">
        <v>0</v>
      </c>
      <c r="J82" s="215"/>
    </row>
    <row r="83" spans="1:10" ht="16.5" customHeight="1">
      <c r="A83" s="218" t="s">
        <v>439</v>
      </c>
      <c r="B83" s="293" t="s">
        <v>440</v>
      </c>
      <c r="C83" s="293"/>
      <c r="D83" s="293"/>
      <c r="E83" s="293"/>
      <c r="F83" s="293"/>
      <c r="G83" s="219">
        <v>628</v>
      </c>
      <c r="H83" s="219">
        <v>12413</v>
      </c>
      <c r="I83" s="215">
        <v>8959.7</v>
      </c>
      <c r="J83" s="215">
        <v>10849.1</v>
      </c>
    </row>
    <row r="84" spans="1:10" ht="16.5" customHeight="1">
      <c r="A84" s="218" t="s">
        <v>441</v>
      </c>
      <c r="B84" s="296" t="s">
        <v>179</v>
      </c>
      <c r="C84" s="297"/>
      <c r="D84" s="297"/>
      <c r="E84" s="297"/>
      <c r="F84" s="298"/>
      <c r="G84" s="219"/>
      <c r="H84" s="219"/>
      <c r="I84" s="215">
        <v>700.5</v>
      </c>
      <c r="J84" s="215">
        <v>190.9</v>
      </c>
    </row>
    <row r="85" spans="1:10" ht="16.5" customHeight="1">
      <c r="A85" s="184">
        <v>5</v>
      </c>
      <c r="B85" s="292" t="s">
        <v>442</v>
      </c>
      <c r="C85" s="293"/>
      <c r="D85" s="293"/>
      <c r="E85" s="293"/>
      <c r="F85" s="293"/>
      <c r="G85" s="222">
        <v>63</v>
      </c>
      <c r="H85" s="222">
        <v>12500</v>
      </c>
      <c r="I85" s="217">
        <f>I86+I87+I88+I89</f>
        <v>0</v>
      </c>
      <c r="J85" s="217">
        <v>62.1</v>
      </c>
    </row>
    <row r="86" spans="1:10" ht="16.5" customHeight="1">
      <c r="A86" s="218" t="s">
        <v>371</v>
      </c>
      <c r="B86" s="293" t="s">
        <v>443</v>
      </c>
      <c r="C86" s="293"/>
      <c r="D86" s="293"/>
      <c r="E86" s="293"/>
      <c r="F86" s="293"/>
      <c r="G86" s="219">
        <v>632</v>
      </c>
      <c r="H86" s="219">
        <v>12501</v>
      </c>
      <c r="I86" s="215"/>
      <c r="J86" s="215"/>
    </row>
    <row r="87" spans="1:10" ht="16.5" customHeight="1">
      <c r="A87" s="218" t="s">
        <v>380</v>
      </c>
      <c r="B87" s="293" t="s">
        <v>444</v>
      </c>
      <c r="C87" s="293"/>
      <c r="D87" s="293"/>
      <c r="E87" s="293"/>
      <c r="F87" s="293"/>
      <c r="G87" s="219">
        <v>633</v>
      </c>
      <c r="H87" s="219">
        <v>12502</v>
      </c>
      <c r="I87" s="215"/>
      <c r="J87" s="215"/>
    </row>
    <row r="88" spans="1:10" ht="16.5" customHeight="1">
      <c r="A88" s="218" t="s">
        <v>382</v>
      </c>
      <c r="B88" s="293" t="s">
        <v>445</v>
      </c>
      <c r="C88" s="293"/>
      <c r="D88" s="293"/>
      <c r="E88" s="293"/>
      <c r="F88" s="293"/>
      <c r="G88" s="219">
        <v>634</v>
      </c>
      <c r="H88" s="219">
        <v>12503</v>
      </c>
      <c r="I88" s="215"/>
      <c r="J88" s="215">
        <v>62.1</v>
      </c>
    </row>
    <row r="89" spans="1:10" ht="16.5" customHeight="1">
      <c r="A89" s="218" t="s">
        <v>419</v>
      </c>
      <c r="B89" s="293" t="s">
        <v>446</v>
      </c>
      <c r="C89" s="293"/>
      <c r="D89" s="293"/>
      <c r="E89" s="293"/>
      <c r="F89" s="293"/>
      <c r="G89" s="219" t="s">
        <v>447</v>
      </c>
      <c r="H89" s="219">
        <v>12504</v>
      </c>
      <c r="I89" s="215"/>
      <c r="J89" s="215"/>
    </row>
    <row r="90" spans="1:10" ht="12.75" customHeight="1">
      <c r="A90" s="184" t="s">
        <v>448</v>
      </c>
      <c r="B90" s="294" t="s">
        <v>449</v>
      </c>
      <c r="C90" s="294"/>
      <c r="D90" s="294"/>
      <c r="E90" s="294"/>
      <c r="F90" s="294"/>
      <c r="G90" s="219"/>
      <c r="H90" s="219">
        <v>12600</v>
      </c>
      <c r="I90" s="217">
        <f>I58+I64+I67+I68+I85</f>
        <v>215369.5</v>
      </c>
      <c r="J90" s="217">
        <f>J58+J64+J67+J68+J85</f>
        <v>186747.4</v>
      </c>
    </row>
    <row r="91" spans="1:10" ht="16.5" customHeight="1">
      <c r="A91" s="223"/>
      <c r="B91" s="289" t="s">
        <v>450</v>
      </c>
      <c r="C91" s="289"/>
      <c r="D91" s="289"/>
      <c r="E91" s="289"/>
      <c r="F91" s="289"/>
      <c r="G91" s="168"/>
      <c r="H91" s="168"/>
      <c r="I91" s="224" t="s">
        <v>277</v>
      </c>
      <c r="J91" s="224" t="s">
        <v>369</v>
      </c>
    </row>
    <row r="92" spans="1:10" ht="16.5" customHeight="1">
      <c r="A92" s="225">
        <v>1</v>
      </c>
      <c r="B92" s="290" t="s">
        <v>451</v>
      </c>
      <c r="C92" s="290"/>
      <c r="D92" s="290"/>
      <c r="E92" s="290"/>
      <c r="F92" s="290"/>
      <c r="G92" s="222"/>
      <c r="H92" s="222">
        <v>14000</v>
      </c>
      <c r="I92" s="187">
        <v>10</v>
      </c>
      <c r="J92" s="187">
        <v>10</v>
      </c>
    </row>
    <row r="93" spans="1:10" ht="16.5" customHeight="1">
      <c r="A93" s="225">
        <v>2</v>
      </c>
      <c r="B93" s="290" t="s">
        <v>452</v>
      </c>
      <c r="C93" s="290"/>
      <c r="D93" s="290"/>
      <c r="E93" s="290"/>
      <c r="F93" s="290"/>
      <c r="G93" s="222"/>
      <c r="H93" s="222">
        <v>15000</v>
      </c>
      <c r="I93" s="187">
        <v>0</v>
      </c>
      <c r="J93" s="187">
        <v>0</v>
      </c>
    </row>
    <row r="94" spans="1:10" ht="16.5" customHeight="1">
      <c r="A94" s="226" t="s">
        <v>371</v>
      </c>
      <c r="B94" s="291" t="s">
        <v>453</v>
      </c>
      <c r="C94" s="291"/>
      <c r="D94" s="291"/>
      <c r="E94" s="291"/>
      <c r="F94" s="291"/>
      <c r="G94" s="222"/>
      <c r="H94" s="219">
        <v>15001</v>
      </c>
      <c r="I94" s="227"/>
      <c r="J94" s="227">
        <v>0</v>
      </c>
    </row>
    <row r="95" spans="1:10" ht="12.75">
      <c r="A95" s="226"/>
      <c r="B95" s="286" t="s">
        <v>454</v>
      </c>
      <c r="C95" s="286"/>
      <c r="D95" s="286"/>
      <c r="E95" s="286"/>
      <c r="F95" s="286"/>
      <c r="G95" s="222"/>
      <c r="H95" s="219">
        <v>150011</v>
      </c>
      <c r="I95" s="227">
        <v>0</v>
      </c>
      <c r="J95" s="227">
        <v>0</v>
      </c>
    </row>
    <row r="96" spans="1:10" ht="12.75">
      <c r="A96" s="228" t="s">
        <v>380</v>
      </c>
      <c r="B96" s="291" t="s">
        <v>455</v>
      </c>
      <c r="C96" s="291"/>
      <c r="D96" s="291"/>
      <c r="E96" s="291"/>
      <c r="F96" s="291"/>
      <c r="G96" s="222"/>
      <c r="H96" s="219">
        <v>15002</v>
      </c>
      <c r="I96" s="227"/>
      <c r="J96" s="227">
        <v>0</v>
      </c>
    </row>
    <row r="97" spans="1:10" ht="12.75">
      <c r="A97" s="229"/>
      <c r="B97" s="286" t="s">
        <v>456</v>
      </c>
      <c r="C97" s="286"/>
      <c r="D97" s="286"/>
      <c r="E97" s="286"/>
      <c r="F97" s="286"/>
      <c r="G97" s="222"/>
      <c r="H97" s="219">
        <v>150021</v>
      </c>
      <c r="I97" s="227">
        <v>0</v>
      </c>
      <c r="J97" s="227">
        <v>0</v>
      </c>
    </row>
    <row r="98" spans="1:11" ht="12.75">
      <c r="A98" s="230"/>
      <c r="B98" s="287"/>
      <c r="C98" s="287"/>
      <c r="D98" s="287"/>
      <c r="E98" s="287"/>
      <c r="F98" s="287"/>
      <c r="G98" s="206"/>
      <c r="H98" s="231"/>
      <c r="I98" s="204"/>
      <c r="J98" s="232"/>
      <c r="K98" s="9"/>
    </row>
    <row r="99" spans="1:11" ht="12.75">
      <c r="A99" s="230"/>
      <c r="B99" s="288"/>
      <c r="C99" s="288"/>
      <c r="D99" s="288"/>
      <c r="E99" s="288"/>
      <c r="F99" s="288"/>
      <c r="G99" s="206"/>
      <c r="H99" s="231"/>
      <c r="I99" s="204"/>
      <c r="J99" s="232"/>
      <c r="K99" s="9"/>
    </row>
    <row r="100" spans="1:10" ht="12.75">
      <c r="A100" s="152"/>
      <c r="B100" s="152"/>
      <c r="C100" s="152"/>
      <c r="D100" s="152"/>
      <c r="E100" s="152"/>
      <c r="F100" s="152"/>
      <c r="G100" s="152"/>
      <c r="H100" s="152"/>
      <c r="I100" s="233"/>
      <c r="J100" s="233"/>
    </row>
    <row r="101" spans="1:10" ht="15.75">
      <c r="A101" s="78"/>
      <c r="B101" s="78"/>
      <c r="C101" s="78"/>
      <c r="D101" s="78"/>
      <c r="E101" s="78"/>
      <c r="F101" s="78"/>
      <c r="G101" s="78"/>
      <c r="H101" s="78"/>
      <c r="I101" s="234"/>
      <c r="J101" s="235"/>
    </row>
    <row r="102" spans="1:10" ht="15.75">
      <c r="A102" s="78"/>
      <c r="B102" s="78"/>
      <c r="C102" s="78"/>
      <c r="D102" s="78"/>
      <c r="E102" s="78"/>
      <c r="F102" s="78"/>
      <c r="G102" s="78"/>
      <c r="H102" s="78"/>
      <c r="I102" s="78"/>
      <c r="J102" s="235"/>
    </row>
    <row r="103" spans="1:10" ht="15.75">
      <c r="A103" s="78"/>
      <c r="B103" s="78"/>
      <c r="C103" s="78"/>
      <c r="D103" s="78"/>
      <c r="E103" s="78"/>
      <c r="F103" s="78"/>
      <c r="G103" s="78"/>
      <c r="H103" s="78"/>
      <c r="I103" s="78"/>
      <c r="J103" s="235"/>
    </row>
    <row r="104" spans="1:10" ht="15.75">
      <c r="A104" s="78"/>
      <c r="B104" s="78"/>
      <c r="C104" s="78"/>
      <c r="D104" s="78"/>
      <c r="E104" s="78"/>
      <c r="F104" s="78"/>
      <c r="G104" s="78"/>
      <c r="H104" s="78"/>
      <c r="I104" s="78"/>
      <c r="J104" s="235"/>
    </row>
    <row r="105" spans="1:10" ht="15.75">
      <c r="A105" s="78"/>
      <c r="B105" s="236"/>
      <c r="C105" s="78"/>
      <c r="D105" s="78"/>
      <c r="E105" s="78"/>
      <c r="F105" s="78"/>
      <c r="G105" s="78"/>
      <c r="H105" s="78"/>
      <c r="I105" s="78"/>
      <c r="J105" s="235"/>
    </row>
    <row r="106" spans="1:10" ht="12.75">
      <c r="A106" s="78"/>
      <c r="B106" s="236"/>
      <c r="C106" s="78"/>
      <c r="D106" s="78"/>
      <c r="E106" s="78"/>
      <c r="F106" s="78"/>
      <c r="G106" s="78"/>
      <c r="H106" s="78"/>
      <c r="I106" s="78"/>
      <c r="J106" s="78"/>
    </row>
    <row r="107" spans="1:10" ht="12.75">
      <c r="A107" s="78"/>
      <c r="B107" s="236"/>
      <c r="C107" s="78"/>
      <c r="D107" s="78"/>
      <c r="E107" s="78"/>
      <c r="F107" s="78"/>
      <c r="G107" s="78"/>
      <c r="H107" s="78"/>
      <c r="I107" s="78"/>
      <c r="J107" s="78"/>
    </row>
    <row r="108" spans="1:10" ht="12.75">
      <c r="A108" s="78"/>
      <c r="B108" s="236"/>
      <c r="C108" s="78"/>
      <c r="D108" s="78"/>
      <c r="E108" s="78"/>
      <c r="F108" s="78"/>
      <c r="G108" s="78"/>
      <c r="H108" s="78"/>
      <c r="I108" s="78"/>
      <c r="J108" s="78"/>
    </row>
    <row r="109" spans="1:10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1:10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</row>
    <row r="114" spans="1:10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0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0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1:10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1:10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1:10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0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1:10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1:10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1:10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1:10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1:10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10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1:10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0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1:10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1:10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1:10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1:10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1:10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1:10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1:10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</row>
    <row r="151" spans="1:10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</row>
    <row r="152" spans="1:10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1:10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</row>
    <row r="155" spans="1:10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</row>
    <row r="156" spans="1:10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</row>
    <row r="157" spans="1:10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</row>
    <row r="158" spans="1:10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</row>
    <row r="159" spans="1:10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</row>
    <row r="160" spans="1:10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1:10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0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1:10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1:10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1:10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</row>
    <row r="166" spans="1:10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</row>
    <row r="167" spans="1:10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</row>
    <row r="168" spans="1:10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</row>
    <row r="169" spans="1:10" ht="12.75">
      <c r="A169" s="78"/>
      <c r="B169" s="78"/>
      <c r="C169" s="78"/>
      <c r="D169" s="78"/>
      <c r="E169" s="78"/>
      <c r="F169" s="78"/>
      <c r="G169" s="78"/>
      <c r="H169" s="78"/>
      <c r="I169" s="78"/>
      <c r="J169" s="78"/>
    </row>
    <row r="170" spans="1:10" ht="12.75">
      <c r="A170" s="78"/>
      <c r="B170" s="78"/>
      <c r="C170" s="78"/>
      <c r="D170" s="78"/>
      <c r="E170" s="78"/>
      <c r="F170" s="78"/>
      <c r="G170" s="78"/>
      <c r="H170" s="78"/>
      <c r="I170" s="78"/>
      <c r="J170" s="78"/>
    </row>
    <row r="171" spans="1:10" ht="12.75">
      <c r="A171" s="78"/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1:10" ht="12.75">
      <c r="A172" s="78"/>
      <c r="B172" s="78"/>
      <c r="C172" s="78"/>
      <c r="D172" s="78"/>
      <c r="E172" s="78"/>
      <c r="F172" s="78"/>
      <c r="G172" s="78"/>
      <c r="H172" s="78"/>
      <c r="I172" s="78"/>
      <c r="J172" s="78"/>
    </row>
    <row r="173" spans="1:10" ht="12.75">
      <c r="A173" s="78"/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1:10" ht="12.75">
      <c r="A174" s="78"/>
      <c r="B174" s="78"/>
      <c r="C174" s="78"/>
      <c r="D174" s="78"/>
      <c r="E174" s="78"/>
      <c r="F174" s="78"/>
      <c r="G174" s="78"/>
      <c r="H174" s="78"/>
      <c r="I174" s="78"/>
      <c r="J174" s="78"/>
    </row>
    <row r="175" spans="1:10" ht="12.75">
      <c r="A175" s="78"/>
      <c r="B175" s="78"/>
      <c r="C175" s="78"/>
      <c r="D175" s="78"/>
      <c r="E175" s="78"/>
      <c r="F175" s="78"/>
      <c r="G175" s="78"/>
      <c r="H175" s="78"/>
      <c r="I175" s="78"/>
      <c r="J175" s="78"/>
    </row>
    <row r="176" spans="1:10" ht="12.75">
      <c r="A176" s="78"/>
      <c r="B176" s="78"/>
      <c r="C176" s="78"/>
      <c r="D176" s="78"/>
      <c r="E176" s="78"/>
      <c r="F176" s="78"/>
      <c r="G176" s="78"/>
      <c r="H176" s="78"/>
      <c r="I176" s="78"/>
      <c r="J176" s="78"/>
    </row>
    <row r="177" spans="1:10" ht="12.75">
      <c r="A177" s="78"/>
      <c r="B177" s="78"/>
      <c r="C177" s="78"/>
      <c r="D177" s="78"/>
      <c r="E177" s="78"/>
      <c r="F177" s="78"/>
      <c r="G177" s="78"/>
      <c r="H177" s="78"/>
      <c r="I177" s="78"/>
      <c r="J177" s="78"/>
    </row>
    <row r="178" spans="1:10" ht="12.75">
      <c r="A178" s="78"/>
      <c r="B178" s="78"/>
      <c r="C178" s="78"/>
      <c r="D178" s="78"/>
      <c r="E178" s="78"/>
      <c r="F178" s="78"/>
      <c r="G178" s="78"/>
      <c r="H178" s="78"/>
      <c r="I178" s="78"/>
      <c r="J178" s="78"/>
    </row>
    <row r="179" spans="1:10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</row>
    <row r="180" spans="1:10" ht="12.75">
      <c r="A180" s="78"/>
      <c r="B180" s="78"/>
      <c r="C180" s="78"/>
      <c r="D180" s="78"/>
      <c r="E180" s="78"/>
      <c r="F180" s="78"/>
      <c r="G180" s="78"/>
      <c r="H180" s="78"/>
      <c r="I180" s="78"/>
      <c r="J180" s="78"/>
    </row>
    <row r="181" spans="1:10" ht="12.75">
      <c r="A181" s="78"/>
      <c r="B181" s="78"/>
      <c r="C181" s="78"/>
      <c r="D181" s="78"/>
      <c r="E181" s="78"/>
      <c r="F181" s="78"/>
      <c r="G181" s="78"/>
      <c r="H181" s="78"/>
      <c r="I181" s="78"/>
      <c r="J181" s="78"/>
    </row>
    <row r="182" spans="1:10" ht="12.75">
      <c r="A182" s="78"/>
      <c r="B182" s="78"/>
      <c r="C182" s="78"/>
      <c r="D182" s="78"/>
      <c r="E182" s="78"/>
      <c r="F182" s="78"/>
      <c r="G182" s="78"/>
      <c r="H182" s="78"/>
      <c r="I182" s="78"/>
      <c r="J182" s="78"/>
    </row>
    <row r="183" spans="1:10" ht="12.75">
      <c r="A183" s="78"/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1:10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</row>
    <row r="185" spans="1:10" ht="12.75">
      <c r="A185" s="78"/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1:10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</row>
    <row r="187" spans="1:10" ht="12.75">
      <c r="A187" s="78"/>
      <c r="B187" s="78"/>
      <c r="C187" s="78"/>
      <c r="D187" s="78"/>
      <c r="E187" s="78"/>
      <c r="F187" s="78"/>
      <c r="G187" s="78"/>
      <c r="H187" s="78"/>
      <c r="I187" s="78"/>
      <c r="J187" s="78"/>
    </row>
    <row r="188" spans="1:10" ht="12.75">
      <c r="A188" s="78"/>
      <c r="B188" s="78"/>
      <c r="C188" s="78"/>
      <c r="D188" s="78"/>
      <c r="E188" s="78"/>
      <c r="F188" s="78"/>
      <c r="G188" s="78"/>
      <c r="H188" s="78"/>
      <c r="I188" s="78"/>
      <c r="J188" s="78"/>
    </row>
    <row r="189" spans="1:10" ht="12.75">
      <c r="A189" s="78"/>
      <c r="B189" s="78"/>
      <c r="C189" s="78"/>
      <c r="D189" s="78"/>
      <c r="E189" s="78"/>
      <c r="F189" s="78"/>
      <c r="G189" s="78"/>
      <c r="H189" s="78"/>
      <c r="I189" s="78"/>
      <c r="J189" s="78"/>
    </row>
    <row r="190" spans="1:10" ht="12.75">
      <c r="A190" s="78"/>
      <c r="B190" s="78"/>
      <c r="C190" s="78"/>
      <c r="D190" s="78"/>
      <c r="E190" s="78"/>
      <c r="F190" s="78"/>
      <c r="G190" s="78"/>
      <c r="H190" s="78"/>
      <c r="I190" s="78"/>
      <c r="J190" s="78"/>
    </row>
    <row r="191" spans="1:10" ht="12.75">
      <c r="A191" s="78"/>
      <c r="B191" s="78"/>
      <c r="C191" s="78"/>
      <c r="D191" s="78"/>
      <c r="E191" s="78"/>
      <c r="F191" s="78"/>
      <c r="G191" s="78"/>
      <c r="H191" s="78"/>
      <c r="I191" s="78"/>
      <c r="J191" s="78"/>
    </row>
    <row r="192" spans="1:10" ht="12.75">
      <c r="A192" s="78"/>
      <c r="B192" s="78"/>
      <c r="C192" s="78"/>
      <c r="D192" s="78"/>
      <c r="E192" s="78"/>
      <c r="F192" s="78"/>
      <c r="G192" s="78"/>
      <c r="H192" s="78"/>
      <c r="I192" s="78"/>
      <c r="J192" s="78"/>
    </row>
  </sheetData>
  <sheetProtection/>
  <mergeCells count="63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7:F97"/>
    <mergeCell ref="B98:F98"/>
    <mergeCell ref="B99:F99"/>
    <mergeCell ref="B91:F91"/>
    <mergeCell ref="B92:F92"/>
    <mergeCell ref="B93:F93"/>
    <mergeCell ref="B94:F94"/>
    <mergeCell ref="B95:F95"/>
    <mergeCell ref="B96:F96"/>
  </mergeCells>
  <printOptions/>
  <pageMargins left="0.33" right="0.17" top="0.5" bottom="0.27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H1">
      <selection activeCell="R10" sqref="R10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95" t="s">
        <v>457</v>
      </c>
      <c r="B1" s="95" t="s">
        <v>458</v>
      </c>
      <c r="C1" s="95" t="s">
        <v>459</v>
      </c>
      <c r="H1" t="s">
        <v>460</v>
      </c>
      <c r="I1" s="149" t="s">
        <v>461</v>
      </c>
    </row>
    <row r="2" spans="2:9" ht="12.75">
      <c r="B2" s="95" t="s">
        <v>462</v>
      </c>
      <c r="C2" s="95" t="s">
        <v>462</v>
      </c>
      <c r="I2" s="149" t="s">
        <v>346</v>
      </c>
    </row>
    <row r="3" spans="2:11" ht="12.75">
      <c r="B3" s="95"/>
      <c r="C3" s="95"/>
      <c r="I3" s="149"/>
      <c r="K3" s="95" t="s">
        <v>463</v>
      </c>
    </row>
    <row r="4" spans="2:11" ht="12.75">
      <c r="B4" s="95"/>
      <c r="C4" s="95"/>
      <c r="K4" t="s">
        <v>464</v>
      </c>
    </row>
    <row r="5" spans="2:11" ht="12.75">
      <c r="B5" s="78" t="s">
        <v>465</v>
      </c>
      <c r="C5" s="78" t="s">
        <v>465</v>
      </c>
      <c r="H5" s="1"/>
      <c r="I5" s="1"/>
      <c r="J5" s="6" t="s">
        <v>466</v>
      </c>
      <c r="K5" s="6" t="s">
        <v>467</v>
      </c>
    </row>
    <row r="6" spans="2:11" ht="12.75">
      <c r="B6" s="78" t="s">
        <v>468</v>
      </c>
      <c r="C6" s="78" t="s">
        <v>468</v>
      </c>
      <c r="H6" s="1">
        <v>1</v>
      </c>
      <c r="I6" s="6" t="s">
        <v>462</v>
      </c>
      <c r="J6" s="108" t="s">
        <v>465</v>
      </c>
      <c r="K6" s="108">
        <v>0</v>
      </c>
    </row>
    <row r="7" spans="2:11" ht="12.75">
      <c r="B7" s="78" t="s">
        <v>469</v>
      </c>
      <c r="C7" s="78" t="s">
        <v>469</v>
      </c>
      <c r="H7" s="1">
        <v>2</v>
      </c>
      <c r="I7" s="6" t="s">
        <v>462</v>
      </c>
      <c r="J7" s="108" t="s">
        <v>470</v>
      </c>
      <c r="K7" s="1">
        <v>0</v>
      </c>
    </row>
    <row r="8" spans="2:11" ht="12.75">
      <c r="B8" s="78" t="s">
        <v>471</v>
      </c>
      <c r="C8" s="78" t="s">
        <v>471</v>
      </c>
      <c r="H8" s="1">
        <v>3</v>
      </c>
      <c r="I8" s="6" t="s">
        <v>462</v>
      </c>
      <c r="J8" s="108" t="s">
        <v>472</v>
      </c>
      <c r="K8" s="1">
        <v>0</v>
      </c>
    </row>
    <row r="9" spans="2:11" ht="12.75">
      <c r="B9" s="78" t="s">
        <v>473</v>
      </c>
      <c r="C9" s="78" t="s">
        <v>473</v>
      </c>
      <c r="H9" s="1">
        <v>4</v>
      </c>
      <c r="I9" s="6" t="s">
        <v>462</v>
      </c>
      <c r="J9" s="108" t="s">
        <v>471</v>
      </c>
      <c r="K9" s="1">
        <v>0</v>
      </c>
    </row>
    <row r="10" spans="2:11" ht="12.75">
      <c r="B10" s="78" t="s">
        <v>474</v>
      </c>
      <c r="C10" s="78" t="s">
        <v>474</v>
      </c>
      <c r="H10" s="1">
        <v>5</v>
      </c>
      <c r="I10" s="6" t="s">
        <v>462</v>
      </c>
      <c r="J10" s="108" t="s">
        <v>473</v>
      </c>
      <c r="K10" s="1">
        <v>0</v>
      </c>
    </row>
    <row r="11" spans="2:11" ht="12.75">
      <c r="B11" s="78" t="s">
        <v>475</v>
      </c>
      <c r="C11" s="78" t="s">
        <v>475</v>
      </c>
      <c r="H11" s="1">
        <v>6</v>
      </c>
      <c r="I11" s="6" t="s">
        <v>462</v>
      </c>
      <c r="J11" s="108" t="s">
        <v>474</v>
      </c>
      <c r="K11" s="1">
        <v>0</v>
      </c>
    </row>
    <row r="12" spans="2:11" ht="12.75">
      <c r="B12" s="78" t="s">
        <v>476</v>
      </c>
      <c r="C12" s="78" t="s">
        <v>476</v>
      </c>
      <c r="H12" s="1">
        <v>7</v>
      </c>
      <c r="I12" s="6" t="s">
        <v>462</v>
      </c>
      <c r="J12" s="108" t="s">
        <v>477</v>
      </c>
      <c r="K12" s="1">
        <v>221932.5</v>
      </c>
    </row>
    <row r="13" spans="2:11" ht="12.75">
      <c r="B13" s="95" t="s">
        <v>478</v>
      </c>
      <c r="C13" s="95" t="s">
        <v>478</v>
      </c>
      <c r="H13" s="1">
        <v>8</v>
      </c>
      <c r="I13" s="6" t="s">
        <v>462</v>
      </c>
      <c r="J13" s="108" t="s">
        <v>476</v>
      </c>
      <c r="K13" s="1">
        <v>0</v>
      </c>
    </row>
    <row r="14" spans="2:11" ht="12.75">
      <c r="B14" s="95"/>
      <c r="C14" s="95"/>
      <c r="H14" s="6" t="s">
        <v>479</v>
      </c>
      <c r="I14" s="6"/>
      <c r="J14" s="6" t="s">
        <v>480</v>
      </c>
      <c r="K14" s="6">
        <f>SUM(K6:K13)</f>
        <v>221932.5</v>
      </c>
    </row>
    <row r="15" spans="2:11" ht="12.75">
      <c r="B15" s="78" t="s">
        <v>481</v>
      </c>
      <c r="C15" s="78" t="s">
        <v>481</v>
      </c>
      <c r="H15" s="1">
        <v>9</v>
      </c>
      <c r="I15" s="6" t="s">
        <v>478</v>
      </c>
      <c r="J15" s="108" t="s">
        <v>482</v>
      </c>
      <c r="K15" s="1">
        <v>0</v>
      </c>
    </row>
    <row r="16" spans="2:11" ht="12.75">
      <c r="B16" s="78" t="s">
        <v>483</v>
      </c>
      <c r="C16" s="78" t="s">
        <v>483</v>
      </c>
      <c r="H16" s="1">
        <v>10</v>
      </c>
      <c r="I16" s="6" t="s">
        <v>478</v>
      </c>
      <c r="J16" s="108" t="s">
        <v>483</v>
      </c>
      <c r="K16" s="108">
        <v>0</v>
      </c>
    </row>
    <row r="17" spans="2:11" ht="12.75">
      <c r="B17" s="78" t="s">
        <v>484</v>
      </c>
      <c r="C17" s="78" t="s">
        <v>484</v>
      </c>
      <c r="H17" s="1">
        <v>11</v>
      </c>
      <c r="I17" s="6" t="s">
        <v>478</v>
      </c>
      <c r="J17" s="108" t="s">
        <v>484</v>
      </c>
      <c r="K17" s="1"/>
    </row>
    <row r="18" spans="2:11" ht="12.75">
      <c r="B18" s="78"/>
      <c r="C18" s="78"/>
      <c r="H18" s="6" t="s">
        <v>485</v>
      </c>
      <c r="I18" s="6"/>
      <c r="J18" s="6" t="s">
        <v>486</v>
      </c>
      <c r="K18" s="6">
        <f>SUM(K15:K17)</f>
        <v>0</v>
      </c>
    </row>
    <row r="19" spans="2:11" ht="12.75">
      <c r="B19" s="95" t="s">
        <v>487</v>
      </c>
      <c r="C19" s="95" t="s">
        <v>487</v>
      </c>
      <c r="H19" s="1">
        <v>12</v>
      </c>
      <c r="I19" s="6" t="s">
        <v>487</v>
      </c>
      <c r="J19" s="108" t="s">
        <v>488</v>
      </c>
      <c r="K19" s="1">
        <v>0</v>
      </c>
    </row>
    <row r="20" spans="2:11" ht="12.75">
      <c r="B20" s="78" t="s">
        <v>475</v>
      </c>
      <c r="C20" s="78" t="s">
        <v>475</v>
      </c>
      <c r="H20" s="1">
        <v>13</v>
      </c>
      <c r="I20" s="6" t="s">
        <v>487</v>
      </c>
      <c r="J20" s="6" t="s">
        <v>489</v>
      </c>
      <c r="K20" s="1"/>
    </row>
    <row r="21" spans="2:11" ht="12.75">
      <c r="B21" s="78" t="s">
        <v>490</v>
      </c>
      <c r="C21" s="78" t="s">
        <v>490</v>
      </c>
      <c r="H21" s="1">
        <v>14</v>
      </c>
      <c r="I21" s="6" t="s">
        <v>487</v>
      </c>
      <c r="J21" s="108" t="s">
        <v>491</v>
      </c>
      <c r="K21" s="1">
        <v>0</v>
      </c>
    </row>
    <row r="22" spans="2:11" ht="12.75">
      <c r="B22" s="78" t="s">
        <v>491</v>
      </c>
      <c r="C22" s="78" t="s">
        <v>491</v>
      </c>
      <c r="H22" s="1">
        <v>15</v>
      </c>
      <c r="I22" s="6" t="s">
        <v>487</v>
      </c>
      <c r="J22" s="108" t="s">
        <v>492</v>
      </c>
      <c r="K22" s="1">
        <v>0</v>
      </c>
    </row>
    <row r="23" spans="2:11" ht="12.75">
      <c r="B23" s="78" t="s">
        <v>492</v>
      </c>
      <c r="C23" s="78" t="s">
        <v>492</v>
      </c>
      <c r="H23" s="1">
        <v>16</v>
      </c>
      <c r="I23" s="6" t="s">
        <v>487</v>
      </c>
      <c r="J23" s="108" t="s">
        <v>493</v>
      </c>
      <c r="K23" s="1">
        <v>0</v>
      </c>
    </row>
    <row r="24" spans="2:11" ht="12.75">
      <c r="B24" s="78" t="s">
        <v>494</v>
      </c>
      <c r="C24" s="78" t="s">
        <v>494</v>
      </c>
      <c r="H24" s="1">
        <v>17</v>
      </c>
      <c r="I24" s="6" t="s">
        <v>487</v>
      </c>
      <c r="J24" s="108" t="s">
        <v>495</v>
      </c>
      <c r="K24" s="1">
        <v>0</v>
      </c>
    </row>
    <row r="25" spans="2:11" ht="12.75">
      <c r="B25" s="78" t="s">
        <v>495</v>
      </c>
      <c r="C25" s="78" t="s">
        <v>495</v>
      </c>
      <c r="H25" s="1">
        <v>18</v>
      </c>
      <c r="I25" s="6" t="s">
        <v>487</v>
      </c>
      <c r="J25" s="108" t="s">
        <v>496</v>
      </c>
      <c r="K25" s="1">
        <v>0</v>
      </c>
    </row>
    <row r="26" spans="2:11" ht="12.75">
      <c r="B26" s="78" t="s">
        <v>497</v>
      </c>
      <c r="C26" s="78" t="s">
        <v>497</v>
      </c>
      <c r="H26" s="1">
        <v>19</v>
      </c>
      <c r="I26" s="6" t="s">
        <v>487</v>
      </c>
      <c r="J26" s="108" t="s">
        <v>498</v>
      </c>
      <c r="K26" s="1">
        <v>0</v>
      </c>
    </row>
    <row r="27" spans="2:11" ht="12.75">
      <c r="B27" s="78"/>
      <c r="C27" s="78"/>
      <c r="H27" s="6" t="s">
        <v>499</v>
      </c>
      <c r="I27" s="6"/>
      <c r="J27" s="6" t="s">
        <v>500</v>
      </c>
      <c r="K27" s="6">
        <f>SUM(K21:K26)</f>
        <v>0</v>
      </c>
    </row>
    <row r="28" spans="2:11" ht="12.75">
      <c r="B28" s="78" t="s">
        <v>498</v>
      </c>
      <c r="C28" s="78" t="s">
        <v>498</v>
      </c>
      <c r="H28" s="1">
        <v>20</v>
      </c>
      <c r="I28" s="6" t="s">
        <v>501</v>
      </c>
      <c r="J28" s="108" t="s">
        <v>502</v>
      </c>
      <c r="K28" s="1">
        <v>0</v>
      </c>
    </row>
    <row r="29" spans="2:11" ht="12.75">
      <c r="B29" s="95" t="s">
        <v>501</v>
      </c>
      <c r="C29" s="95" t="s">
        <v>501</v>
      </c>
      <c r="H29" s="1">
        <v>21</v>
      </c>
      <c r="I29" s="6" t="s">
        <v>501</v>
      </c>
      <c r="J29" s="108" t="s">
        <v>503</v>
      </c>
      <c r="K29" s="108">
        <v>0</v>
      </c>
    </row>
    <row r="30" spans="2:11" ht="12.75">
      <c r="B30" s="78" t="s">
        <v>504</v>
      </c>
      <c r="C30" s="78" t="s">
        <v>504</v>
      </c>
      <c r="H30" s="1">
        <v>22</v>
      </c>
      <c r="I30" s="6" t="s">
        <v>501</v>
      </c>
      <c r="J30" s="108" t="s">
        <v>505</v>
      </c>
      <c r="K30" s="108">
        <v>0</v>
      </c>
    </row>
    <row r="31" spans="2:11" ht="12.75">
      <c r="B31" s="78" t="s">
        <v>503</v>
      </c>
      <c r="C31" s="78" t="s">
        <v>503</v>
      </c>
      <c r="H31" s="1">
        <v>23</v>
      </c>
      <c r="I31" s="6" t="s">
        <v>501</v>
      </c>
      <c r="J31" s="108" t="s">
        <v>506</v>
      </c>
      <c r="K31" s="1">
        <v>0</v>
      </c>
    </row>
    <row r="32" spans="2:11" ht="12.75">
      <c r="B32" s="78"/>
      <c r="C32" s="78"/>
      <c r="H32" s="6" t="s">
        <v>507</v>
      </c>
      <c r="I32" s="6"/>
      <c r="J32" s="6" t="s">
        <v>508</v>
      </c>
      <c r="K32" s="6">
        <f>SUM(K28:K31)</f>
        <v>0</v>
      </c>
    </row>
    <row r="33" spans="2:11" ht="12.75">
      <c r="B33" s="78" t="s">
        <v>505</v>
      </c>
      <c r="C33" s="78" t="s">
        <v>505</v>
      </c>
      <c r="H33" s="1">
        <v>24</v>
      </c>
      <c r="I33" s="6" t="s">
        <v>509</v>
      </c>
      <c r="J33" s="108" t="s">
        <v>510</v>
      </c>
      <c r="K33" s="1">
        <v>0</v>
      </c>
    </row>
    <row r="34" spans="2:11" ht="12.75">
      <c r="B34" s="78" t="s">
        <v>506</v>
      </c>
      <c r="C34" s="78" t="s">
        <v>506</v>
      </c>
      <c r="H34" s="1">
        <v>25</v>
      </c>
      <c r="I34" s="6" t="s">
        <v>509</v>
      </c>
      <c r="J34" s="108" t="s">
        <v>511</v>
      </c>
      <c r="K34" s="1">
        <v>0</v>
      </c>
    </row>
    <row r="35" spans="8:11" ht="12.75">
      <c r="H35" s="1">
        <v>26</v>
      </c>
      <c r="I35" s="6" t="s">
        <v>509</v>
      </c>
      <c r="J35" s="108" t="s">
        <v>512</v>
      </c>
      <c r="K35" s="1">
        <v>0</v>
      </c>
    </row>
    <row r="36" spans="2:11" ht="12.75">
      <c r="B36" s="95" t="s">
        <v>509</v>
      </c>
      <c r="C36" s="95" t="s">
        <v>509</v>
      </c>
      <c r="H36" s="1">
        <v>27</v>
      </c>
      <c r="I36" s="6" t="s">
        <v>509</v>
      </c>
      <c r="J36" s="108" t="s">
        <v>513</v>
      </c>
      <c r="K36" s="1">
        <v>0</v>
      </c>
    </row>
    <row r="37" spans="2:11" ht="12.75">
      <c r="B37" s="78" t="s">
        <v>510</v>
      </c>
      <c r="C37" s="78" t="s">
        <v>510</v>
      </c>
      <c r="H37" s="1">
        <v>28</v>
      </c>
      <c r="I37" s="6" t="s">
        <v>509</v>
      </c>
      <c r="J37" s="108" t="s">
        <v>514</v>
      </c>
      <c r="K37" s="108">
        <v>0</v>
      </c>
    </row>
    <row r="38" spans="2:11" ht="12.75">
      <c r="B38" s="78" t="s">
        <v>511</v>
      </c>
      <c r="C38" s="78" t="s">
        <v>511</v>
      </c>
      <c r="H38" s="1">
        <v>29</v>
      </c>
      <c r="I38" s="6" t="s">
        <v>509</v>
      </c>
      <c r="J38" s="237" t="s">
        <v>515</v>
      </c>
      <c r="K38" s="1">
        <v>0</v>
      </c>
    </row>
    <row r="39" spans="2:11" ht="12.75">
      <c r="B39" s="78" t="s">
        <v>512</v>
      </c>
      <c r="C39" s="78" t="s">
        <v>512</v>
      </c>
      <c r="H39" s="1">
        <v>30</v>
      </c>
      <c r="I39" s="6" t="s">
        <v>509</v>
      </c>
      <c r="J39" s="108" t="s">
        <v>516</v>
      </c>
      <c r="K39" s="1">
        <v>0</v>
      </c>
    </row>
    <row r="40" spans="2:11" ht="12.75">
      <c r="B40" s="78" t="s">
        <v>513</v>
      </c>
      <c r="C40" s="78" t="s">
        <v>513</v>
      </c>
      <c r="H40" s="1">
        <v>31</v>
      </c>
      <c r="I40" s="6" t="s">
        <v>509</v>
      </c>
      <c r="J40" s="108" t="s">
        <v>517</v>
      </c>
      <c r="K40" s="1">
        <v>0</v>
      </c>
    </row>
    <row r="41" spans="2:11" ht="12.75">
      <c r="B41" s="78"/>
      <c r="C41" s="78"/>
      <c r="H41" s="1">
        <v>32</v>
      </c>
      <c r="I41" s="6" t="s">
        <v>509</v>
      </c>
      <c r="J41" s="108" t="s">
        <v>518</v>
      </c>
      <c r="K41" s="1">
        <v>0</v>
      </c>
    </row>
    <row r="42" spans="2:11" ht="12.75">
      <c r="B42" s="78" t="s">
        <v>514</v>
      </c>
      <c r="C42" s="78" t="s">
        <v>514</v>
      </c>
      <c r="H42" s="1">
        <v>33</v>
      </c>
      <c r="I42" s="6" t="s">
        <v>509</v>
      </c>
      <c r="J42" s="108" t="s">
        <v>519</v>
      </c>
      <c r="K42" s="1">
        <v>0</v>
      </c>
    </row>
    <row r="43" spans="2:11" ht="12.75">
      <c r="B43" s="78" t="s">
        <v>515</v>
      </c>
      <c r="C43" s="78" t="s">
        <v>515</v>
      </c>
      <c r="H43" s="238">
        <v>34</v>
      </c>
      <c r="I43" s="6" t="s">
        <v>509</v>
      </c>
      <c r="J43" s="108" t="s">
        <v>520</v>
      </c>
      <c r="K43" s="1">
        <v>0</v>
      </c>
    </row>
    <row r="44" spans="2:11" ht="12.75">
      <c r="B44" s="78" t="s">
        <v>516</v>
      </c>
      <c r="C44" s="78" t="s">
        <v>516</v>
      </c>
      <c r="H44" s="6" t="s">
        <v>521</v>
      </c>
      <c r="I44" s="1"/>
      <c r="J44" s="6" t="s">
        <v>522</v>
      </c>
      <c r="K44" s="6">
        <f>SUM(K33:K43)</f>
        <v>0</v>
      </c>
    </row>
    <row r="45" spans="2:11" ht="12.75">
      <c r="B45" s="78" t="s">
        <v>517</v>
      </c>
      <c r="C45" s="78" t="s">
        <v>517</v>
      </c>
      <c r="H45" s="1"/>
      <c r="I45" s="1"/>
      <c r="J45" s="6" t="s">
        <v>523</v>
      </c>
      <c r="K45" s="239">
        <f>K14+K18+K27+K32+K44</f>
        <v>221932.5</v>
      </c>
    </row>
    <row r="46" spans="2:3" ht="12.75">
      <c r="B46" s="78" t="s">
        <v>520</v>
      </c>
      <c r="C46" s="78" t="s">
        <v>520</v>
      </c>
    </row>
    <row r="48" spans="9:11" ht="12.75">
      <c r="I48" s="240" t="s">
        <v>524</v>
      </c>
      <c r="J48" s="118"/>
      <c r="K48" s="6" t="s">
        <v>525</v>
      </c>
    </row>
    <row r="49" spans="9:11" ht="12.75">
      <c r="I49" s="241"/>
      <c r="J49" s="242"/>
      <c r="K49" s="242"/>
    </row>
    <row r="50" spans="9:11" ht="12.75">
      <c r="I50" s="115" t="s">
        <v>526</v>
      </c>
      <c r="J50" s="115"/>
      <c r="K50" s="1">
        <v>0</v>
      </c>
    </row>
    <row r="51" spans="9:11" ht="12.75">
      <c r="I51" s="1" t="s">
        <v>527</v>
      </c>
      <c r="J51" s="1"/>
      <c r="K51" s="1">
        <v>9</v>
      </c>
    </row>
    <row r="52" spans="9:11" ht="12.75">
      <c r="I52" s="1" t="s">
        <v>528</v>
      </c>
      <c r="J52" s="1"/>
      <c r="K52" s="1">
        <v>1</v>
      </c>
    </row>
    <row r="53" spans="9:11" ht="12.75">
      <c r="I53" s="1" t="s">
        <v>529</v>
      </c>
      <c r="J53" s="1"/>
      <c r="K53" s="1"/>
    </row>
    <row r="54" spans="9:11" ht="12.75">
      <c r="I54" s="243" t="s">
        <v>530</v>
      </c>
      <c r="J54" s="118"/>
      <c r="K54" s="1"/>
    </row>
    <row r="55" spans="9:11" ht="12.75">
      <c r="I55" s="244"/>
      <c r="J55" s="245" t="s">
        <v>224</v>
      </c>
      <c r="K55" s="245">
        <f>SUM(K50:K54)</f>
        <v>10</v>
      </c>
    </row>
    <row r="57" ht="12.75">
      <c r="K57" s="122"/>
    </row>
    <row r="58" ht="12.75">
      <c r="K58" s="122"/>
    </row>
    <row r="59" ht="12.75">
      <c r="I59" s="95"/>
    </row>
    <row r="61" ht="12.75">
      <c r="I61" s="95"/>
    </row>
    <row r="62" spans="8:15" ht="12.75">
      <c r="H62" s="95"/>
      <c r="I62" s="95"/>
      <c r="J62" s="95"/>
      <c r="K62" s="95"/>
      <c r="L62" s="95"/>
      <c r="M62" s="95"/>
      <c r="N62" s="95"/>
      <c r="O62" s="95"/>
    </row>
    <row r="63" spans="8:15" ht="12.75">
      <c r="H63" s="95"/>
      <c r="I63" s="95"/>
      <c r="J63" s="95"/>
      <c r="K63" s="95"/>
      <c r="L63" s="95"/>
      <c r="M63" s="95"/>
      <c r="N63" s="95"/>
      <c r="O63" s="95"/>
    </row>
    <row r="64" spans="9:15" ht="12.75">
      <c r="I64" s="95"/>
      <c r="J64" s="95"/>
      <c r="K64" s="95"/>
      <c r="L64" s="95"/>
      <c r="M64" s="95"/>
      <c r="N64" s="95"/>
      <c r="O64" s="95"/>
    </row>
    <row r="65" spans="9:15" ht="12.75">
      <c r="I65" s="95"/>
      <c r="J65" s="95"/>
      <c r="K65" s="95"/>
      <c r="L65" s="95"/>
      <c r="M65" s="95"/>
      <c r="N65" s="95"/>
      <c r="O65" s="95"/>
    </row>
    <row r="66" spans="8:9" ht="12.75">
      <c r="H66" s="95"/>
      <c r="I66" s="95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D20"/>
    </sheetView>
  </sheetViews>
  <sheetFormatPr defaultColWidth="9.140625" defaultRowHeight="12.75"/>
  <cols>
    <col min="1" max="1" width="4.28125" style="0" customWidth="1"/>
    <col min="2" max="2" width="26.57421875" style="0" bestFit="1" customWidth="1"/>
    <col min="3" max="4" width="11.1406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61">
      <pane xSplit="18825" topLeftCell="A1" activePane="topLeft" state="split"/>
      <selection pane="topLeft" activeCell="C112" sqref="C112"/>
      <selection pane="topRight" activeCell="A3" sqref="A3"/>
    </sheetView>
  </sheetViews>
  <sheetFormatPr defaultColWidth="9.140625" defaultRowHeight="12.75"/>
  <cols>
    <col min="1" max="1" width="53.00390625" style="0" customWidth="1"/>
    <col min="2" max="2" width="11.8515625" style="0" customWidth="1"/>
    <col min="3" max="3" width="12.57421875" style="69" customWidth="1"/>
    <col min="4" max="4" width="13.421875" style="69" customWidth="1"/>
    <col min="5" max="5" width="11.8515625" style="0" bestFit="1" customWidth="1"/>
    <col min="6" max="6" width="53.28125" style="0" customWidth="1"/>
    <col min="7" max="7" width="14.00390625" style="0" customWidth="1"/>
    <col min="8" max="8" width="12.8515625" style="0" customWidth="1"/>
    <col min="12" max="12" width="13.00390625" style="0" customWidth="1"/>
    <col min="13" max="13" width="13.140625" style="0" customWidth="1"/>
  </cols>
  <sheetData>
    <row r="1" spans="1:4" ht="12" customHeight="1">
      <c r="A1" s="10" t="s">
        <v>248</v>
      </c>
      <c r="B1" s="9"/>
      <c r="C1" s="55"/>
      <c r="D1" s="55"/>
    </row>
    <row r="2" spans="1:4" ht="9" customHeight="1">
      <c r="A2" s="9"/>
      <c r="B2" s="9"/>
      <c r="C2" s="55"/>
      <c r="D2" s="55"/>
    </row>
    <row r="3" spans="1:4" ht="15.75" customHeight="1">
      <c r="A3" s="19" t="s">
        <v>280</v>
      </c>
      <c r="B3" s="19"/>
      <c r="C3" s="56"/>
      <c r="D3" s="56"/>
    </row>
    <row r="4" spans="1:13" ht="6.75" customHeight="1" hidden="1">
      <c r="A4" s="9"/>
      <c r="B4" s="9"/>
      <c r="C4" s="55"/>
      <c r="D4" s="55"/>
      <c r="J4" s="11"/>
      <c r="K4" s="11"/>
      <c r="L4" s="265"/>
      <c r="M4" s="265"/>
    </row>
    <row r="5" spans="1:11" ht="9.75" customHeight="1">
      <c r="A5" s="10" t="s">
        <v>281</v>
      </c>
      <c r="B5" s="9"/>
      <c r="C5" s="55"/>
      <c r="D5" s="55"/>
      <c r="J5" s="11"/>
      <c r="K5" s="11"/>
    </row>
    <row r="6" spans="1:10" ht="12.75" customHeight="1">
      <c r="A6" s="10" t="s">
        <v>239</v>
      </c>
      <c r="B6" s="9"/>
      <c r="C6" s="55"/>
      <c r="D6" s="55"/>
      <c r="J6" s="13"/>
    </row>
    <row r="7" spans="1:10" s="3" customFormat="1" ht="12.75" customHeight="1">
      <c r="A7" s="262" t="s">
        <v>1</v>
      </c>
      <c r="B7" s="263" t="s">
        <v>2</v>
      </c>
      <c r="C7" s="264" t="s">
        <v>3</v>
      </c>
      <c r="D7" s="264"/>
      <c r="J7" s="14"/>
    </row>
    <row r="8" spans="1:10" s="3" customFormat="1" ht="12.75" customHeight="1">
      <c r="A8" s="262"/>
      <c r="B8" s="263"/>
      <c r="C8" s="57" t="s">
        <v>4</v>
      </c>
      <c r="D8" s="57" t="s">
        <v>5</v>
      </c>
      <c r="J8" s="14"/>
    </row>
    <row r="9" spans="1:10" s="3" customFormat="1" ht="12" customHeight="1">
      <c r="A9" s="4" t="s">
        <v>6</v>
      </c>
      <c r="B9" s="2"/>
      <c r="C9" s="57"/>
      <c r="D9" s="58"/>
      <c r="E9" s="49">
        <f aca="true" t="shared" si="0" ref="E9:E64">D9-C9</f>
        <v>0</v>
      </c>
      <c r="J9" s="14"/>
    </row>
    <row r="10" spans="1:10" s="3" customFormat="1" ht="12" customHeight="1">
      <c r="A10" s="4" t="s">
        <v>7</v>
      </c>
      <c r="B10" s="4" t="s">
        <v>16</v>
      </c>
      <c r="C10" s="59">
        <f>C11+C12</f>
        <v>240918</v>
      </c>
      <c r="D10" s="60">
        <v>38847803</v>
      </c>
      <c r="E10" s="49">
        <f t="shared" si="0"/>
        <v>38606885</v>
      </c>
      <c r="J10" s="14"/>
    </row>
    <row r="11" spans="1:10" s="3" customFormat="1" ht="12" customHeight="1">
      <c r="A11" s="2" t="s">
        <v>8</v>
      </c>
      <c r="B11" s="2"/>
      <c r="C11" s="57">
        <v>2329</v>
      </c>
      <c r="D11" s="58">
        <v>19439</v>
      </c>
      <c r="E11" s="49">
        <f t="shared" si="0"/>
        <v>17110</v>
      </c>
      <c r="J11" s="14"/>
    </row>
    <row r="12" spans="1:10" s="3" customFormat="1" ht="12" customHeight="1">
      <c r="A12" s="2" t="s">
        <v>9</v>
      </c>
      <c r="B12" s="2"/>
      <c r="C12" s="57">
        <v>238589</v>
      </c>
      <c r="D12" s="58">
        <v>38828364</v>
      </c>
      <c r="E12" s="49">
        <f t="shared" si="0"/>
        <v>38589775</v>
      </c>
      <c r="J12" s="14"/>
    </row>
    <row r="13" spans="1:10" s="3" customFormat="1" ht="12" customHeight="1">
      <c r="A13" s="4" t="s">
        <v>59</v>
      </c>
      <c r="B13" s="4" t="s">
        <v>15</v>
      </c>
      <c r="C13" s="59">
        <f>C14+C15</f>
        <v>0</v>
      </c>
      <c r="D13" s="60">
        <v>0</v>
      </c>
      <c r="E13" s="49">
        <f t="shared" si="0"/>
        <v>0</v>
      </c>
      <c r="J13" s="14"/>
    </row>
    <row r="14" spans="1:5" s="3" customFormat="1" ht="12" customHeight="1">
      <c r="A14" s="2" t="s">
        <v>10</v>
      </c>
      <c r="B14" s="2"/>
      <c r="C14" s="57"/>
      <c r="D14" s="58"/>
      <c r="E14" s="49">
        <f t="shared" si="0"/>
        <v>0</v>
      </c>
    </row>
    <row r="15" spans="1:5" s="3" customFormat="1" ht="12" customHeight="1">
      <c r="A15" s="2" t="s">
        <v>11</v>
      </c>
      <c r="B15" s="2"/>
      <c r="C15" s="57"/>
      <c r="D15" s="58"/>
      <c r="E15" s="49">
        <f t="shared" si="0"/>
        <v>0</v>
      </c>
    </row>
    <row r="16" spans="1:5" s="3" customFormat="1" ht="12" customHeight="1">
      <c r="A16" s="4" t="s">
        <v>12</v>
      </c>
      <c r="B16" s="2"/>
      <c r="C16" s="57">
        <f>C14+C15</f>
        <v>0</v>
      </c>
      <c r="D16" s="58">
        <v>0</v>
      </c>
      <c r="E16" s="49">
        <f t="shared" si="0"/>
        <v>0</v>
      </c>
    </row>
    <row r="17" spans="1:5" s="3" customFormat="1" ht="12" customHeight="1">
      <c r="A17" s="4" t="s">
        <v>13</v>
      </c>
      <c r="B17" s="4" t="s">
        <v>14</v>
      </c>
      <c r="C17" s="59"/>
      <c r="D17" s="60"/>
      <c r="E17" s="49">
        <f t="shared" si="0"/>
        <v>0</v>
      </c>
    </row>
    <row r="18" spans="1:5" s="3" customFormat="1" ht="12" customHeight="1">
      <c r="A18" s="2" t="s">
        <v>17</v>
      </c>
      <c r="B18" s="2"/>
      <c r="C18" s="57">
        <v>87299740</v>
      </c>
      <c r="D18" s="58">
        <v>79040493</v>
      </c>
      <c r="E18" s="49">
        <f t="shared" si="0"/>
        <v>-8259247</v>
      </c>
    </row>
    <row r="19" spans="1:5" s="3" customFormat="1" ht="12" customHeight="1">
      <c r="A19" s="2" t="s">
        <v>18</v>
      </c>
      <c r="B19" s="2"/>
      <c r="C19" s="57"/>
      <c r="D19" s="58"/>
      <c r="E19" s="49">
        <f t="shared" si="0"/>
        <v>0</v>
      </c>
    </row>
    <row r="20" spans="1:5" s="3" customFormat="1" ht="12" customHeight="1">
      <c r="A20" s="2" t="s">
        <v>19</v>
      </c>
      <c r="B20" s="2"/>
      <c r="C20" s="57">
        <v>18568</v>
      </c>
      <c r="D20" s="58"/>
      <c r="E20" s="49">
        <f t="shared" si="0"/>
        <v>-18568</v>
      </c>
    </row>
    <row r="21" spans="1:5" s="3" customFormat="1" ht="12" customHeight="1">
      <c r="A21" s="2" t="s">
        <v>20</v>
      </c>
      <c r="B21" s="2"/>
      <c r="C21" s="57">
        <v>11377393</v>
      </c>
      <c r="D21" s="58"/>
      <c r="E21" s="49">
        <f t="shared" si="0"/>
        <v>-11377393</v>
      </c>
    </row>
    <row r="22" spans="1:5" s="3" customFormat="1" ht="12" customHeight="1">
      <c r="A22" s="2" t="s">
        <v>21</v>
      </c>
      <c r="B22" s="2"/>
      <c r="C22" s="57"/>
      <c r="D22" s="58"/>
      <c r="E22" s="49">
        <f t="shared" si="0"/>
        <v>0</v>
      </c>
    </row>
    <row r="23" spans="1:5" s="3" customFormat="1" ht="12" customHeight="1">
      <c r="A23" s="2" t="s">
        <v>22</v>
      </c>
      <c r="B23" s="2"/>
      <c r="C23" s="57"/>
      <c r="D23" s="58"/>
      <c r="E23" s="49">
        <f t="shared" si="0"/>
        <v>0</v>
      </c>
    </row>
    <row r="24" spans="1:5" s="3" customFormat="1" ht="12" customHeight="1">
      <c r="A24" s="2" t="s">
        <v>23</v>
      </c>
      <c r="B24" s="2"/>
      <c r="C24" s="57"/>
      <c r="D24" s="58"/>
      <c r="E24" s="49">
        <f t="shared" si="0"/>
        <v>0</v>
      </c>
    </row>
    <row r="25" spans="1:5" s="3" customFormat="1" ht="12" customHeight="1">
      <c r="A25" s="2" t="s">
        <v>24</v>
      </c>
      <c r="B25" s="2"/>
      <c r="C25" s="57"/>
      <c r="D25" s="58"/>
      <c r="E25" s="49">
        <f t="shared" si="0"/>
        <v>0</v>
      </c>
    </row>
    <row r="26" spans="1:5" s="3" customFormat="1" ht="12" customHeight="1">
      <c r="A26" s="2" t="s">
        <v>25</v>
      </c>
      <c r="B26" s="2"/>
      <c r="C26" s="57"/>
      <c r="D26" s="58"/>
      <c r="E26" s="49">
        <f t="shared" si="0"/>
        <v>0</v>
      </c>
    </row>
    <row r="27" spans="1:5" s="3" customFormat="1" ht="12" customHeight="1">
      <c r="A27" s="4" t="s">
        <v>60</v>
      </c>
      <c r="B27" s="2"/>
      <c r="C27" s="59">
        <f>C18+C19+C20+C21+C22+C23+C24+C25+C26</f>
        <v>98695701</v>
      </c>
      <c r="D27" s="60">
        <v>79040493</v>
      </c>
      <c r="E27" s="49">
        <f t="shared" si="0"/>
        <v>-19655208</v>
      </c>
    </row>
    <row r="28" spans="1:5" s="3" customFormat="1" ht="12" customHeight="1">
      <c r="A28" s="4" t="s">
        <v>61</v>
      </c>
      <c r="B28" s="4" t="s">
        <v>26</v>
      </c>
      <c r="C28" s="57"/>
      <c r="D28" s="58"/>
      <c r="E28" s="49">
        <f t="shared" si="0"/>
        <v>0</v>
      </c>
    </row>
    <row r="29" spans="1:5" s="3" customFormat="1" ht="12" customHeight="1">
      <c r="A29" s="2" t="s">
        <v>62</v>
      </c>
      <c r="B29" s="2"/>
      <c r="C29" s="57"/>
      <c r="D29" s="58"/>
      <c r="E29" s="49">
        <f t="shared" si="0"/>
        <v>0</v>
      </c>
    </row>
    <row r="30" spans="1:5" s="3" customFormat="1" ht="12" customHeight="1">
      <c r="A30" s="2" t="s">
        <v>63</v>
      </c>
      <c r="B30" s="2"/>
      <c r="C30" s="57"/>
      <c r="D30" s="58"/>
      <c r="E30" s="49">
        <f t="shared" si="0"/>
        <v>0</v>
      </c>
    </row>
    <row r="31" spans="1:5" s="3" customFormat="1" ht="12" customHeight="1">
      <c r="A31" s="2" t="s">
        <v>64</v>
      </c>
      <c r="B31" s="2"/>
      <c r="C31" s="57"/>
      <c r="D31" s="58"/>
      <c r="E31" s="49">
        <f t="shared" si="0"/>
        <v>0</v>
      </c>
    </row>
    <row r="32" spans="1:5" s="3" customFormat="1" ht="12" customHeight="1">
      <c r="A32" s="2" t="s">
        <v>65</v>
      </c>
      <c r="B32" s="2"/>
      <c r="C32" s="57"/>
      <c r="D32" s="58"/>
      <c r="E32" s="49">
        <f t="shared" si="0"/>
        <v>0</v>
      </c>
    </row>
    <row r="33" spans="1:5" s="3" customFormat="1" ht="12" customHeight="1">
      <c r="A33" s="2" t="s">
        <v>66</v>
      </c>
      <c r="B33" s="2"/>
      <c r="C33" s="57">
        <v>51126974</v>
      </c>
      <c r="D33" s="58">
        <v>49826733</v>
      </c>
      <c r="E33" s="49">
        <f t="shared" si="0"/>
        <v>-1300241</v>
      </c>
    </row>
    <row r="34" spans="1:5" s="3" customFormat="1" ht="12" customHeight="1">
      <c r="A34" s="2" t="s">
        <v>67</v>
      </c>
      <c r="B34" s="2"/>
      <c r="C34" s="57"/>
      <c r="D34" s="58"/>
      <c r="E34" s="49">
        <f t="shared" si="0"/>
        <v>0</v>
      </c>
    </row>
    <row r="35" spans="1:8" s="3" customFormat="1" ht="12" customHeight="1">
      <c r="A35" s="2" t="s">
        <v>68</v>
      </c>
      <c r="B35" s="2"/>
      <c r="C35" s="59">
        <f>C29+C30+C31+C32+C33+C34</f>
        <v>51126974</v>
      </c>
      <c r="D35" s="60">
        <v>49826733</v>
      </c>
      <c r="E35" s="49">
        <f t="shared" si="0"/>
        <v>-1300241</v>
      </c>
      <c r="F35" s="18"/>
      <c r="G35" s="18"/>
      <c r="H35" s="18"/>
    </row>
    <row r="36" spans="1:8" s="3" customFormat="1" ht="12" customHeight="1">
      <c r="A36" s="4" t="s">
        <v>27</v>
      </c>
      <c r="B36" s="4" t="s">
        <v>28</v>
      </c>
      <c r="C36" s="57">
        <v>0</v>
      </c>
      <c r="D36" s="58">
        <v>0</v>
      </c>
      <c r="E36" s="49">
        <f t="shared" si="0"/>
        <v>0</v>
      </c>
      <c r="F36" s="18"/>
      <c r="G36" s="18"/>
      <c r="H36" s="18"/>
    </row>
    <row r="37" spans="1:8" s="3" customFormat="1" ht="12" customHeight="1">
      <c r="A37" s="4" t="s">
        <v>29</v>
      </c>
      <c r="B37" s="4" t="s">
        <v>30</v>
      </c>
      <c r="C37" s="57">
        <v>0</v>
      </c>
      <c r="D37" s="58">
        <v>0</v>
      </c>
      <c r="E37" s="49">
        <f t="shared" si="0"/>
        <v>0</v>
      </c>
      <c r="F37" s="18"/>
      <c r="G37" s="18"/>
      <c r="H37" s="18"/>
    </row>
    <row r="38" spans="1:8" s="3" customFormat="1" ht="12" customHeight="1">
      <c r="A38" s="4" t="s">
        <v>31</v>
      </c>
      <c r="B38" s="4" t="s">
        <v>32</v>
      </c>
      <c r="C38" s="57">
        <f>C39</f>
        <v>0</v>
      </c>
      <c r="D38" s="58">
        <v>0</v>
      </c>
      <c r="E38" s="49">
        <f t="shared" si="0"/>
        <v>0</v>
      </c>
      <c r="F38" s="18"/>
      <c r="G38" s="18"/>
      <c r="H38" s="18"/>
    </row>
    <row r="39" spans="1:8" s="3" customFormat="1" ht="12" customHeight="1">
      <c r="A39" s="2" t="s">
        <v>69</v>
      </c>
      <c r="B39" s="2"/>
      <c r="C39" s="57"/>
      <c r="D39" s="58"/>
      <c r="E39" s="49">
        <f t="shared" si="0"/>
        <v>0</v>
      </c>
      <c r="F39" s="18"/>
      <c r="G39" s="18"/>
      <c r="H39" s="18"/>
    </row>
    <row r="40" spans="1:8" s="3" customFormat="1" ht="12" customHeight="1">
      <c r="A40" s="4" t="s">
        <v>33</v>
      </c>
      <c r="B40" s="2"/>
      <c r="C40" s="59">
        <f>C10+C16+C27+C35+C36+C37+C38</f>
        <v>150063593</v>
      </c>
      <c r="D40" s="60">
        <v>167715029</v>
      </c>
      <c r="E40" s="49">
        <f t="shared" si="0"/>
        <v>17651436</v>
      </c>
      <c r="F40" s="18"/>
      <c r="G40" s="18"/>
      <c r="H40" s="18"/>
    </row>
    <row r="41" spans="1:8" s="3" customFormat="1" ht="12" customHeight="1">
      <c r="A41" s="2"/>
      <c r="B41" s="2"/>
      <c r="C41" s="57"/>
      <c r="D41" s="58"/>
      <c r="E41" s="49">
        <f t="shared" si="0"/>
        <v>0</v>
      </c>
      <c r="F41" s="18"/>
      <c r="G41" s="18"/>
      <c r="H41" s="18"/>
    </row>
    <row r="42" spans="1:8" s="3" customFormat="1" ht="12" customHeight="1">
      <c r="A42" s="4" t="s">
        <v>34</v>
      </c>
      <c r="B42" s="2"/>
      <c r="C42" s="57"/>
      <c r="D42" s="58"/>
      <c r="E42" s="49">
        <f t="shared" si="0"/>
        <v>0</v>
      </c>
      <c r="F42" s="18"/>
      <c r="G42" s="18"/>
      <c r="H42" s="18"/>
    </row>
    <row r="43" spans="1:8" s="3" customFormat="1" ht="12" customHeight="1">
      <c r="A43" s="2" t="s">
        <v>70</v>
      </c>
      <c r="B43" s="4" t="s">
        <v>35</v>
      </c>
      <c r="C43" s="57"/>
      <c r="D43" s="58"/>
      <c r="E43" s="49">
        <f t="shared" si="0"/>
        <v>0</v>
      </c>
      <c r="F43" s="18"/>
      <c r="G43" s="18"/>
      <c r="H43" s="18"/>
    </row>
    <row r="44" spans="1:8" s="3" customFormat="1" ht="12" customHeight="1">
      <c r="A44" s="2" t="s">
        <v>36</v>
      </c>
      <c r="B44" s="2"/>
      <c r="C44" s="57"/>
      <c r="D44" s="58"/>
      <c r="E44" s="49">
        <f t="shared" si="0"/>
        <v>0</v>
      </c>
      <c r="F44" s="18"/>
      <c r="G44" s="18"/>
      <c r="H44" s="18"/>
    </row>
    <row r="45" spans="1:8" s="3" customFormat="1" ht="12" customHeight="1">
      <c r="A45" s="2" t="s">
        <v>37</v>
      </c>
      <c r="B45" s="2"/>
      <c r="C45" s="57"/>
      <c r="D45" s="58"/>
      <c r="E45" s="49">
        <f t="shared" si="0"/>
        <v>0</v>
      </c>
      <c r="F45" s="18"/>
      <c r="G45" s="18"/>
      <c r="H45" s="18"/>
    </row>
    <row r="46" spans="1:8" s="3" customFormat="1" ht="12" customHeight="1">
      <c r="A46" s="2" t="s">
        <v>38</v>
      </c>
      <c r="B46" s="2"/>
      <c r="C46" s="57"/>
      <c r="D46" s="58"/>
      <c r="E46" s="49">
        <f t="shared" si="0"/>
        <v>0</v>
      </c>
      <c r="F46" s="18"/>
      <c r="G46" s="18"/>
      <c r="H46" s="18"/>
    </row>
    <row r="47" spans="1:8" s="3" customFormat="1" ht="12" customHeight="1">
      <c r="A47" s="2" t="s">
        <v>39</v>
      </c>
      <c r="B47" s="2"/>
      <c r="C47" s="57"/>
      <c r="D47" s="58"/>
      <c r="E47" s="49">
        <f t="shared" si="0"/>
        <v>0</v>
      </c>
      <c r="F47" s="18"/>
      <c r="G47" s="18"/>
      <c r="H47" s="18"/>
    </row>
    <row r="48" spans="1:8" s="3" customFormat="1" ht="12" customHeight="1">
      <c r="A48" s="4" t="s">
        <v>40</v>
      </c>
      <c r="B48" s="2"/>
      <c r="C48" s="57">
        <f>C44+C45+C46+C47</f>
        <v>0</v>
      </c>
      <c r="D48" s="58">
        <v>0</v>
      </c>
      <c r="E48" s="49">
        <f t="shared" si="0"/>
        <v>0</v>
      </c>
      <c r="F48" s="18"/>
      <c r="G48" s="18"/>
      <c r="H48" s="18"/>
    </row>
    <row r="49" spans="1:8" s="3" customFormat="1" ht="12" customHeight="1">
      <c r="A49" s="4" t="s">
        <v>41</v>
      </c>
      <c r="B49" s="4" t="s">
        <v>42</v>
      </c>
      <c r="C49" s="57"/>
      <c r="D49" s="58"/>
      <c r="E49" s="49">
        <f t="shared" si="0"/>
        <v>0</v>
      </c>
      <c r="F49" s="18"/>
      <c r="G49" s="18"/>
      <c r="H49" s="18"/>
    </row>
    <row r="50" spans="1:8" s="3" customFormat="1" ht="12" customHeight="1">
      <c r="A50" s="2" t="s">
        <v>43</v>
      </c>
      <c r="B50" s="2"/>
      <c r="C50" s="57">
        <v>2300000</v>
      </c>
      <c r="D50" s="58">
        <v>2300000</v>
      </c>
      <c r="E50" s="49">
        <f t="shared" si="0"/>
        <v>0</v>
      </c>
      <c r="F50" s="18"/>
      <c r="G50" s="18"/>
      <c r="H50" s="18"/>
    </row>
    <row r="51" spans="1:8" s="3" customFormat="1" ht="12" customHeight="1">
      <c r="A51" s="2" t="s">
        <v>44</v>
      </c>
      <c r="B51" s="2"/>
      <c r="C51" s="57">
        <v>3252304</v>
      </c>
      <c r="D51" s="58">
        <v>3423478</v>
      </c>
      <c r="E51" s="49">
        <f t="shared" si="0"/>
        <v>171174</v>
      </c>
      <c r="F51" s="18"/>
      <c r="G51" s="18"/>
      <c r="H51" s="18"/>
    </row>
    <row r="52" spans="1:8" s="3" customFormat="1" ht="12" customHeight="1">
      <c r="A52" s="2" t="s">
        <v>45</v>
      </c>
      <c r="B52" s="2"/>
      <c r="C52" s="57">
        <v>5065726</v>
      </c>
      <c r="D52" s="58">
        <v>6332158</v>
      </c>
      <c r="E52" s="49">
        <f t="shared" si="0"/>
        <v>1266432</v>
      </c>
      <c r="F52" s="18"/>
      <c r="G52" s="18"/>
      <c r="H52" s="18"/>
    </row>
    <row r="53" spans="1:8" s="3" customFormat="1" ht="12" customHeight="1">
      <c r="A53" s="2" t="s">
        <v>46</v>
      </c>
      <c r="B53" s="2"/>
      <c r="C53" s="57">
        <v>2422467</v>
      </c>
      <c r="D53" s="58">
        <v>3031738</v>
      </c>
      <c r="E53" s="49">
        <f t="shared" si="0"/>
        <v>609271</v>
      </c>
      <c r="F53" s="18"/>
      <c r="G53" s="18"/>
      <c r="H53" s="18"/>
    </row>
    <row r="54" spans="1:8" s="3" customFormat="1" ht="12" customHeight="1">
      <c r="A54" s="4" t="s">
        <v>71</v>
      </c>
      <c r="B54" s="2"/>
      <c r="C54" s="59">
        <f>C50+C51+C52+C53</f>
        <v>13040497</v>
      </c>
      <c r="D54" s="60">
        <v>15087374</v>
      </c>
      <c r="E54" s="49">
        <f t="shared" si="0"/>
        <v>2046877</v>
      </c>
      <c r="F54" s="18"/>
      <c r="G54" s="18"/>
      <c r="H54" s="18"/>
    </row>
    <row r="55" spans="1:8" s="3" customFormat="1" ht="12" customHeight="1">
      <c r="A55" s="4" t="s">
        <v>47</v>
      </c>
      <c r="B55" s="4" t="s">
        <v>48</v>
      </c>
      <c r="C55" s="57">
        <v>0</v>
      </c>
      <c r="D55" s="58">
        <v>0</v>
      </c>
      <c r="E55" s="49">
        <f t="shared" si="0"/>
        <v>0</v>
      </c>
      <c r="F55" s="18"/>
      <c r="G55" s="18"/>
      <c r="H55" s="18"/>
    </row>
    <row r="56" spans="1:8" s="3" customFormat="1" ht="12" customHeight="1">
      <c r="A56" s="4" t="s">
        <v>49</v>
      </c>
      <c r="B56" s="4" t="s">
        <v>50</v>
      </c>
      <c r="C56" s="57"/>
      <c r="D56" s="58"/>
      <c r="E56" s="49">
        <f t="shared" si="0"/>
        <v>0</v>
      </c>
      <c r="F56" s="18"/>
      <c r="G56" s="18"/>
      <c r="H56" s="18"/>
    </row>
    <row r="57" spans="1:8" s="3" customFormat="1" ht="12" customHeight="1">
      <c r="A57" s="2" t="s">
        <v>51</v>
      </c>
      <c r="B57" s="2"/>
      <c r="C57" s="57"/>
      <c r="D57" s="58"/>
      <c r="E57" s="49">
        <f t="shared" si="0"/>
        <v>0</v>
      </c>
      <c r="F57" s="18"/>
      <c r="G57" s="18"/>
      <c r="H57" s="18"/>
    </row>
    <row r="58" spans="1:8" s="3" customFormat="1" ht="12" customHeight="1">
      <c r="A58" s="2" t="s">
        <v>52</v>
      </c>
      <c r="B58" s="2"/>
      <c r="C58" s="57"/>
      <c r="D58" s="58"/>
      <c r="E58" s="49">
        <f t="shared" si="0"/>
        <v>0</v>
      </c>
      <c r="F58" s="18"/>
      <c r="G58" s="18"/>
      <c r="H58" s="18"/>
    </row>
    <row r="59" spans="1:8" ht="12" customHeight="1">
      <c r="A59" s="1" t="s">
        <v>53</v>
      </c>
      <c r="B59" s="1"/>
      <c r="C59" s="61"/>
      <c r="D59" s="62"/>
      <c r="E59" s="49">
        <f t="shared" si="0"/>
        <v>0</v>
      </c>
      <c r="F59" s="9"/>
      <c r="G59" s="9"/>
      <c r="H59" s="9"/>
    </row>
    <row r="60" spans="1:8" ht="12" customHeight="1">
      <c r="A60" s="6" t="s">
        <v>54</v>
      </c>
      <c r="B60" s="1"/>
      <c r="C60" s="61">
        <f>C57+C58+C59</f>
        <v>0</v>
      </c>
      <c r="D60" s="62">
        <v>0</v>
      </c>
      <c r="E60" s="49">
        <f t="shared" si="0"/>
        <v>0</v>
      </c>
      <c r="F60" s="9"/>
      <c r="G60" s="9"/>
      <c r="H60" s="9"/>
    </row>
    <row r="61" spans="1:8" ht="12" customHeight="1">
      <c r="A61" s="6" t="s">
        <v>72</v>
      </c>
      <c r="B61" s="6" t="s">
        <v>55</v>
      </c>
      <c r="C61" s="61">
        <v>0</v>
      </c>
      <c r="D61" s="62">
        <v>0</v>
      </c>
      <c r="E61" s="49">
        <f t="shared" si="0"/>
        <v>0</v>
      </c>
      <c r="F61" s="9"/>
      <c r="G61" s="9"/>
      <c r="H61" s="9"/>
    </row>
    <row r="62" spans="1:8" ht="12" customHeight="1">
      <c r="A62" s="6" t="s">
        <v>56</v>
      </c>
      <c r="B62" s="6" t="s">
        <v>73</v>
      </c>
      <c r="C62" s="61">
        <v>0</v>
      </c>
      <c r="D62" s="62">
        <v>0</v>
      </c>
      <c r="E62" s="49">
        <f t="shared" si="0"/>
        <v>0</v>
      </c>
      <c r="F62" s="9"/>
      <c r="G62" s="9"/>
      <c r="H62" s="9"/>
    </row>
    <row r="63" spans="1:5" ht="13.5" customHeight="1">
      <c r="A63" s="6" t="s">
        <v>57</v>
      </c>
      <c r="B63" s="6"/>
      <c r="C63" s="63">
        <f>C48+C54+C55+C60+C61+C62</f>
        <v>13040497</v>
      </c>
      <c r="D63" s="64">
        <v>15087374</v>
      </c>
      <c r="E63" s="49">
        <f t="shared" si="0"/>
        <v>2046877</v>
      </c>
    </row>
    <row r="64" spans="1:5" ht="12" customHeight="1">
      <c r="A64" s="6" t="s">
        <v>58</v>
      </c>
      <c r="B64" s="6"/>
      <c r="C64" s="63">
        <f>C40+C63</f>
        <v>163104090</v>
      </c>
      <c r="D64" s="64">
        <v>182802403</v>
      </c>
      <c r="E64" s="49">
        <f t="shared" si="0"/>
        <v>19698313</v>
      </c>
    </row>
    <row r="65" spans="2:5" ht="12" customHeight="1">
      <c r="B65" s="8"/>
      <c r="C65" s="65"/>
      <c r="D65" s="65"/>
      <c r="E65" s="49"/>
    </row>
    <row r="66" spans="1:5" ht="12" customHeight="1">
      <c r="A66" s="5" t="s">
        <v>249</v>
      </c>
      <c r="B66" s="8"/>
      <c r="C66" s="65"/>
      <c r="D66" s="65"/>
      <c r="E66" s="49"/>
    </row>
    <row r="67" spans="1:5" ht="12" customHeight="1">
      <c r="A67" s="5"/>
      <c r="B67" s="8"/>
      <c r="C67" s="65"/>
      <c r="D67" s="65"/>
      <c r="E67" s="49"/>
    </row>
    <row r="68" spans="1:5" ht="15.75" customHeight="1">
      <c r="A68" s="19" t="s">
        <v>280</v>
      </c>
      <c r="B68" s="19"/>
      <c r="C68" s="56"/>
      <c r="D68" s="56"/>
      <c r="E68" s="49"/>
    </row>
    <row r="69" spans="1:5" ht="9" customHeight="1">
      <c r="A69" s="8"/>
      <c r="B69" s="8"/>
      <c r="C69" s="65"/>
      <c r="D69" s="65"/>
      <c r="E69" s="49"/>
    </row>
    <row r="70" spans="1:5" ht="12" customHeight="1">
      <c r="A70" s="5" t="s">
        <v>281</v>
      </c>
      <c r="B70" s="8"/>
      <c r="C70" s="65"/>
      <c r="D70" s="65"/>
      <c r="E70" s="49"/>
    </row>
    <row r="71" spans="1:5" ht="12" customHeight="1">
      <c r="A71" s="5" t="s">
        <v>0</v>
      </c>
      <c r="B71" s="8"/>
      <c r="C71" s="65"/>
      <c r="D71" s="65"/>
      <c r="E71" s="49"/>
    </row>
    <row r="72" spans="1:5" ht="12" customHeight="1">
      <c r="A72" s="267" t="s">
        <v>74</v>
      </c>
      <c r="B72" s="268" t="s">
        <v>2</v>
      </c>
      <c r="C72" s="261" t="s">
        <v>3</v>
      </c>
      <c r="D72" s="261"/>
      <c r="E72" s="49"/>
    </row>
    <row r="73" spans="1:5" ht="12" customHeight="1">
      <c r="A73" s="267"/>
      <c r="B73" s="268"/>
      <c r="C73" s="66" t="s">
        <v>4</v>
      </c>
      <c r="D73" s="66" t="s">
        <v>5</v>
      </c>
      <c r="E73" s="49"/>
    </row>
    <row r="74" spans="1:5" ht="12" customHeight="1">
      <c r="A74" s="4" t="s">
        <v>110</v>
      </c>
      <c r="B74" s="7"/>
      <c r="C74" s="67"/>
      <c r="D74" s="66"/>
      <c r="E74" s="49">
        <f aca="true" t="shared" si="1" ref="E74:E99">D74-C74</f>
        <v>0</v>
      </c>
    </row>
    <row r="75" spans="1:5" ht="12" customHeight="1">
      <c r="A75" s="4" t="s">
        <v>75</v>
      </c>
      <c r="B75" s="4" t="s">
        <v>76</v>
      </c>
      <c r="C75" s="67">
        <v>0</v>
      </c>
      <c r="D75" s="66">
        <v>0</v>
      </c>
      <c r="E75" s="49">
        <f t="shared" si="1"/>
        <v>0</v>
      </c>
    </row>
    <row r="76" spans="1:5" ht="12" customHeight="1">
      <c r="A76" s="4" t="s">
        <v>77</v>
      </c>
      <c r="B76" s="4" t="s">
        <v>79</v>
      </c>
      <c r="C76" s="67"/>
      <c r="D76" s="66"/>
      <c r="E76" s="49">
        <f t="shared" si="1"/>
        <v>0</v>
      </c>
    </row>
    <row r="77" spans="1:5" ht="12" customHeight="1">
      <c r="A77" s="7" t="s">
        <v>78</v>
      </c>
      <c r="B77" s="7"/>
      <c r="C77" s="67"/>
      <c r="D77" s="66"/>
      <c r="E77" s="49">
        <f t="shared" si="1"/>
        <v>0</v>
      </c>
    </row>
    <row r="78" spans="1:5" ht="12" customHeight="1">
      <c r="A78" s="7" t="s">
        <v>80</v>
      </c>
      <c r="B78" s="4"/>
      <c r="C78" s="67"/>
      <c r="D78" s="66"/>
      <c r="E78" s="49">
        <f t="shared" si="1"/>
        <v>0</v>
      </c>
    </row>
    <row r="79" spans="1:5" ht="12" customHeight="1">
      <c r="A79" s="7" t="s">
        <v>81</v>
      </c>
      <c r="B79" s="7"/>
      <c r="C79" s="67"/>
      <c r="D79" s="66"/>
      <c r="E79" s="49">
        <f t="shared" si="1"/>
        <v>0</v>
      </c>
    </row>
    <row r="80" spans="1:5" ht="12" customHeight="1">
      <c r="A80" s="4" t="s">
        <v>12</v>
      </c>
      <c r="B80" s="7"/>
      <c r="C80" s="67">
        <f>C77+C78+C79</f>
        <v>0</v>
      </c>
      <c r="D80" s="66">
        <v>0</v>
      </c>
      <c r="E80" s="49">
        <f t="shared" si="1"/>
        <v>0</v>
      </c>
    </row>
    <row r="81" spans="1:5" ht="12" customHeight="1">
      <c r="A81" s="4" t="s">
        <v>82</v>
      </c>
      <c r="B81" s="4" t="s">
        <v>83</v>
      </c>
      <c r="C81" s="67"/>
      <c r="D81" s="66"/>
      <c r="E81" s="49">
        <f t="shared" si="1"/>
        <v>0</v>
      </c>
    </row>
    <row r="82" spans="1:5" ht="12" customHeight="1">
      <c r="A82" s="7" t="s">
        <v>84</v>
      </c>
      <c r="B82" s="4"/>
      <c r="C82" s="67">
        <v>1174781</v>
      </c>
      <c r="D82" s="66">
        <v>0</v>
      </c>
      <c r="E82" s="49">
        <f t="shared" si="1"/>
        <v>-1174781</v>
      </c>
    </row>
    <row r="83" spans="1:5" ht="12" customHeight="1">
      <c r="A83" s="7" t="s">
        <v>85</v>
      </c>
      <c r="B83" s="7"/>
      <c r="C83" s="67">
        <v>2289691</v>
      </c>
      <c r="D83" s="66">
        <v>1052459</v>
      </c>
      <c r="E83" s="49">
        <f t="shared" si="1"/>
        <v>-1237232</v>
      </c>
    </row>
    <row r="84" spans="1:5" ht="12" customHeight="1">
      <c r="A84" s="7" t="s">
        <v>87</v>
      </c>
      <c r="B84" s="7"/>
      <c r="C84" s="67">
        <v>59569</v>
      </c>
      <c r="D84" s="66">
        <v>59985</v>
      </c>
      <c r="E84" s="49">
        <f t="shared" si="1"/>
        <v>416</v>
      </c>
    </row>
    <row r="85" spans="1:5" ht="12" customHeight="1">
      <c r="A85" s="7" t="s">
        <v>86</v>
      </c>
      <c r="B85" s="7"/>
      <c r="C85" s="67">
        <f>C86+C87+C88+C89</f>
        <v>12300</v>
      </c>
      <c r="D85" s="66"/>
      <c r="E85" s="49">
        <f t="shared" si="1"/>
        <v>-12300</v>
      </c>
    </row>
    <row r="86" spans="1:5" ht="12" customHeight="1">
      <c r="A86" s="7" t="s">
        <v>88</v>
      </c>
      <c r="B86" s="7"/>
      <c r="C86" s="67"/>
      <c r="D86" s="66">
        <v>106639</v>
      </c>
      <c r="E86" s="49">
        <f t="shared" si="1"/>
        <v>106639</v>
      </c>
    </row>
    <row r="87" spans="1:5" ht="12" customHeight="1">
      <c r="A87" s="7" t="s">
        <v>92</v>
      </c>
      <c r="B87" s="7"/>
      <c r="C87" s="67">
        <v>0</v>
      </c>
      <c r="D87" s="66">
        <v>0</v>
      </c>
      <c r="E87" s="49">
        <f t="shared" si="1"/>
        <v>0</v>
      </c>
    </row>
    <row r="88" spans="1:5" ht="12" customHeight="1">
      <c r="A88" s="7" t="s">
        <v>90</v>
      </c>
      <c r="B88" s="7"/>
      <c r="C88" s="67">
        <v>12300</v>
      </c>
      <c r="D88" s="66">
        <v>12500</v>
      </c>
      <c r="E88" s="49">
        <f t="shared" si="1"/>
        <v>200</v>
      </c>
    </row>
    <row r="89" spans="1:5" ht="12" customHeight="1">
      <c r="A89" s="7" t="s">
        <v>91</v>
      </c>
      <c r="B89" s="7"/>
      <c r="C89" s="67">
        <v>0</v>
      </c>
      <c r="D89" s="66">
        <v>0</v>
      </c>
      <c r="E89" s="49">
        <f t="shared" si="1"/>
        <v>0</v>
      </c>
    </row>
    <row r="90" spans="1:5" ht="12" customHeight="1">
      <c r="A90" s="7" t="s">
        <v>89</v>
      </c>
      <c r="B90" s="7"/>
      <c r="C90" s="67">
        <v>0</v>
      </c>
      <c r="D90" s="66">
        <v>0</v>
      </c>
      <c r="E90" s="49">
        <f t="shared" si="1"/>
        <v>0</v>
      </c>
    </row>
    <row r="91" spans="1:5" ht="12" customHeight="1">
      <c r="A91" s="7" t="s">
        <v>93</v>
      </c>
      <c r="B91" s="7"/>
      <c r="C91" s="67"/>
      <c r="D91" s="66"/>
      <c r="E91" s="49">
        <f t="shared" si="1"/>
        <v>0</v>
      </c>
    </row>
    <row r="92" spans="1:5" ht="12" customHeight="1">
      <c r="A92" s="7" t="s">
        <v>94</v>
      </c>
      <c r="B92" s="7"/>
      <c r="C92" s="67"/>
      <c r="D92" s="66"/>
      <c r="E92" s="49">
        <f t="shared" si="1"/>
        <v>0</v>
      </c>
    </row>
    <row r="93" spans="1:5" ht="12" customHeight="1">
      <c r="A93" s="7" t="s">
        <v>95</v>
      </c>
      <c r="B93" s="4"/>
      <c r="C93" s="67"/>
      <c r="D93" s="66"/>
      <c r="E93" s="49">
        <f t="shared" si="1"/>
        <v>0</v>
      </c>
    </row>
    <row r="94" spans="1:5" ht="12" customHeight="1">
      <c r="A94" s="4" t="s">
        <v>102</v>
      </c>
      <c r="B94" s="7"/>
      <c r="C94" s="60">
        <f>C82+C83+C84+C85+C90+C91+C92+C93</f>
        <v>3536341</v>
      </c>
      <c r="D94" s="59">
        <v>1231583</v>
      </c>
      <c r="E94" s="49">
        <f t="shared" si="1"/>
        <v>-2304758</v>
      </c>
    </row>
    <row r="95" spans="1:5" ht="12" customHeight="1">
      <c r="A95" s="4" t="s">
        <v>96</v>
      </c>
      <c r="B95" s="4" t="s">
        <v>123</v>
      </c>
      <c r="C95" s="67">
        <v>0</v>
      </c>
      <c r="D95" s="66">
        <v>0</v>
      </c>
      <c r="E95" s="49">
        <f t="shared" si="1"/>
        <v>0</v>
      </c>
    </row>
    <row r="96" spans="1:5" ht="12" customHeight="1">
      <c r="A96" s="4" t="s">
        <v>97</v>
      </c>
      <c r="B96" s="4" t="s">
        <v>124</v>
      </c>
      <c r="C96" s="67">
        <v>0</v>
      </c>
      <c r="D96" s="66">
        <v>0</v>
      </c>
      <c r="E96" s="49">
        <f t="shared" si="1"/>
        <v>0</v>
      </c>
    </row>
    <row r="97" spans="1:5" ht="12" customHeight="1">
      <c r="A97" s="4" t="s">
        <v>108</v>
      </c>
      <c r="B97" s="7"/>
      <c r="C97" s="60">
        <f>C75+C80+C94+C95+C96</f>
        <v>3536341</v>
      </c>
      <c r="D97" s="59">
        <v>1231583</v>
      </c>
      <c r="E97" s="49">
        <f t="shared" si="1"/>
        <v>-2304758</v>
      </c>
    </row>
    <row r="98" spans="1:5" ht="12" customHeight="1">
      <c r="A98" s="4" t="s">
        <v>98</v>
      </c>
      <c r="B98" s="7"/>
      <c r="C98" s="67"/>
      <c r="D98" s="66"/>
      <c r="E98" s="49">
        <f t="shared" si="1"/>
        <v>0</v>
      </c>
    </row>
    <row r="99" spans="1:5" ht="12" customHeight="1">
      <c r="A99" s="4" t="s">
        <v>104</v>
      </c>
      <c r="B99" s="4" t="s">
        <v>125</v>
      </c>
      <c r="C99" s="67"/>
      <c r="D99" s="66"/>
      <c r="E99" s="49">
        <f t="shared" si="1"/>
        <v>0</v>
      </c>
    </row>
    <row r="100" spans="1:5" ht="12" customHeight="1">
      <c r="A100" s="7" t="s">
        <v>99</v>
      </c>
      <c r="B100" s="7"/>
      <c r="C100" s="67">
        <v>68273725</v>
      </c>
      <c r="D100" s="66">
        <v>95482590</v>
      </c>
      <c r="E100" s="49">
        <f>D100-C100</f>
        <v>27208865</v>
      </c>
    </row>
    <row r="101" spans="1:6" ht="12" customHeight="1">
      <c r="A101" s="7" t="s">
        <v>103</v>
      </c>
      <c r="B101" s="4"/>
      <c r="C101" s="67"/>
      <c r="D101" s="66"/>
      <c r="E101" s="49">
        <f aca="true" t="shared" si="2" ref="E101:E127">D101-C101</f>
        <v>0</v>
      </c>
      <c r="F101" t="s">
        <v>289</v>
      </c>
    </row>
    <row r="102" spans="1:5" ht="12" customHeight="1">
      <c r="A102" s="4" t="s">
        <v>101</v>
      </c>
      <c r="B102" s="4"/>
      <c r="C102" s="67">
        <f>C100+C101</f>
        <v>68273725</v>
      </c>
      <c r="D102" s="66">
        <v>95482590</v>
      </c>
      <c r="E102" s="49">
        <f t="shared" si="2"/>
        <v>27208865</v>
      </c>
    </row>
    <row r="103" spans="1:5" ht="12" customHeight="1">
      <c r="A103" s="4" t="s">
        <v>100</v>
      </c>
      <c r="B103" s="4" t="s">
        <v>126</v>
      </c>
      <c r="C103" s="67">
        <v>0</v>
      </c>
      <c r="D103" s="66">
        <v>0</v>
      </c>
      <c r="E103" s="49">
        <f t="shared" si="2"/>
        <v>0</v>
      </c>
    </row>
    <row r="104" spans="1:5" ht="12" customHeight="1">
      <c r="A104" s="4" t="s">
        <v>105</v>
      </c>
      <c r="B104" s="4" t="s">
        <v>128</v>
      </c>
      <c r="C104" s="67">
        <v>0</v>
      </c>
      <c r="D104" s="66">
        <v>0</v>
      </c>
      <c r="E104" s="49">
        <f t="shared" si="2"/>
        <v>0</v>
      </c>
    </row>
    <row r="105" spans="1:5" ht="12" customHeight="1">
      <c r="A105" s="4" t="s">
        <v>106</v>
      </c>
      <c r="B105" s="4" t="s">
        <v>127</v>
      </c>
      <c r="C105" s="67">
        <v>0</v>
      </c>
      <c r="D105" s="66">
        <v>0</v>
      </c>
      <c r="E105" s="49">
        <f t="shared" si="2"/>
        <v>0</v>
      </c>
    </row>
    <row r="106" spans="1:5" ht="12" customHeight="1">
      <c r="A106" s="4" t="s">
        <v>107</v>
      </c>
      <c r="B106" s="7"/>
      <c r="C106" s="60">
        <f>C102+C103+C104+C105</f>
        <v>68273725</v>
      </c>
      <c r="D106" s="59">
        <v>95482590</v>
      </c>
      <c r="E106" s="49">
        <f t="shared" si="2"/>
        <v>27208865</v>
      </c>
    </row>
    <row r="107" spans="1:5" ht="12" customHeight="1">
      <c r="A107" s="4" t="s">
        <v>240</v>
      </c>
      <c r="B107" s="7"/>
      <c r="C107" s="60">
        <f>C97+C106</f>
        <v>71810066</v>
      </c>
      <c r="D107" s="59">
        <v>96714173</v>
      </c>
      <c r="E107" s="49">
        <f t="shared" si="2"/>
        <v>24904107</v>
      </c>
    </row>
    <row r="108" spans="1:5" ht="12" customHeight="1">
      <c r="A108" s="4" t="s">
        <v>109</v>
      </c>
      <c r="B108" s="4"/>
      <c r="C108" s="67"/>
      <c r="D108" s="66"/>
      <c r="E108" s="49">
        <f t="shared" si="2"/>
        <v>0</v>
      </c>
    </row>
    <row r="109" spans="1:5" ht="12" customHeight="1">
      <c r="A109" s="4" t="s">
        <v>111</v>
      </c>
      <c r="B109" s="4" t="s">
        <v>129</v>
      </c>
      <c r="C109" s="67">
        <v>0</v>
      </c>
      <c r="D109" s="66">
        <v>0</v>
      </c>
      <c r="E109" s="49">
        <f t="shared" si="2"/>
        <v>0</v>
      </c>
    </row>
    <row r="110" spans="1:5" ht="12" customHeight="1">
      <c r="A110" s="4" t="s">
        <v>112</v>
      </c>
      <c r="B110" s="4" t="s">
        <v>130</v>
      </c>
      <c r="C110" s="67">
        <v>0</v>
      </c>
      <c r="D110" s="66">
        <v>0</v>
      </c>
      <c r="E110" s="49">
        <f t="shared" si="2"/>
        <v>0</v>
      </c>
    </row>
    <row r="111" spans="1:5" ht="12" customHeight="1">
      <c r="A111" s="7" t="s">
        <v>113</v>
      </c>
      <c r="B111" s="4"/>
      <c r="C111" s="67"/>
      <c r="D111" s="66"/>
      <c r="E111" s="49">
        <f t="shared" si="2"/>
        <v>0</v>
      </c>
    </row>
    <row r="112" spans="1:5" ht="12" customHeight="1">
      <c r="A112" s="4" t="s">
        <v>114</v>
      </c>
      <c r="B112" s="4" t="s">
        <v>131</v>
      </c>
      <c r="C112" s="67">
        <v>85220000</v>
      </c>
      <c r="D112" s="66">
        <v>70620000</v>
      </c>
      <c r="E112" s="49">
        <f t="shared" si="2"/>
        <v>-14600000</v>
      </c>
    </row>
    <row r="113" spans="1:5" ht="12" customHeight="1">
      <c r="A113" s="4" t="s">
        <v>115</v>
      </c>
      <c r="B113" s="4" t="s">
        <v>132</v>
      </c>
      <c r="C113" s="67">
        <v>0</v>
      </c>
      <c r="D113" s="66">
        <v>0</v>
      </c>
      <c r="E113" s="49">
        <f t="shared" si="2"/>
        <v>0</v>
      </c>
    </row>
    <row r="114" spans="1:5" ht="12" customHeight="1">
      <c r="A114" s="4" t="s">
        <v>116</v>
      </c>
      <c r="B114" s="4" t="s">
        <v>133</v>
      </c>
      <c r="C114" s="67">
        <v>0</v>
      </c>
      <c r="D114" s="66">
        <v>0</v>
      </c>
      <c r="E114" s="49">
        <f t="shared" si="2"/>
        <v>0</v>
      </c>
    </row>
    <row r="115" spans="1:5" ht="12" customHeight="1">
      <c r="A115" s="4" t="s">
        <v>117</v>
      </c>
      <c r="B115" s="4" t="s">
        <v>134</v>
      </c>
      <c r="C115" s="67"/>
      <c r="D115" s="66">
        <v>0</v>
      </c>
      <c r="E115" s="49">
        <f t="shared" si="2"/>
        <v>0</v>
      </c>
    </row>
    <row r="116" spans="1:5" ht="12" customHeight="1">
      <c r="A116" s="4" t="s">
        <v>118</v>
      </c>
      <c r="B116" s="4" t="s">
        <v>135</v>
      </c>
      <c r="C116" s="67">
        <v>840549</v>
      </c>
      <c r="D116" s="66">
        <v>840549</v>
      </c>
      <c r="E116" s="49">
        <f t="shared" si="2"/>
        <v>0</v>
      </c>
    </row>
    <row r="117" spans="1:5" ht="12" customHeight="1">
      <c r="A117" s="4" t="s">
        <v>119</v>
      </c>
      <c r="B117" s="4" t="s">
        <v>136</v>
      </c>
      <c r="C117" s="67">
        <v>27681</v>
      </c>
      <c r="D117" s="66">
        <v>6883795</v>
      </c>
      <c r="E117" s="49">
        <f t="shared" si="2"/>
        <v>6856114</v>
      </c>
    </row>
    <row r="118" spans="1:5" ht="12" customHeight="1">
      <c r="A118" s="4" t="s">
        <v>120</v>
      </c>
      <c r="B118" s="4" t="s">
        <v>137</v>
      </c>
      <c r="C118" s="67"/>
      <c r="D118" s="66"/>
      <c r="E118" s="49">
        <f t="shared" si="2"/>
        <v>0</v>
      </c>
    </row>
    <row r="119" spans="1:5" ht="12" customHeight="1">
      <c r="A119" s="4" t="s">
        <v>121</v>
      </c>
      <c r="B119" s="4" t="s">
        <v>138</v>
      </c>
      <c r="C119" s="67">
        <v>5205794</v>
      </c>
      <c r="D119" s="66">
        <v>7743886</v>
      </c>
      <c r="E119" s="49">
        <f t="shared" si="2"/>
        <v>2538092</v>
      </c>
    </row>
    <row r="120" spans="1:5" ht="12" customHeight="1">
      <c r="A120" s="4" t="s">
        <v>122</v>
      </c>
      <c r="B120" s="4"/>
      <c r="C120" s="60">
        <f>C109+C110+C112+C113+C114+C115+C116+C117+C118+C119</f>
        <v>91294024</v>
      </c>
      <c r="D120" s="59">
        <v>86088230</v>
      </c>
      <c r="E120" s="49">
        <f t="shared" si="2"/>
        <v>-5205794</v>
      </c>
    </row>
    <row r="121" spans="1:5" ht="12" customHeight="1">
      <c r="A121" s="4"/>
      <c r="B121" s="4"/>
      <c r="C121" s="66"/>
      <c r="D121" s="66"/>
      <c r="E121" s="49">
        <f t="shared" si="2"/>
        <v>0</v>
      </c>
    </row>
    <row r="122" spans="1:5" ht="12" customHeight="1">
      <c r="A122" s="7"/>
      <c r="B122" s="7"/>
      <c r="C122" s="66"/>
      <c r="D122" s="66"/>
      <c r="E122" s="49">
        <f t="shared" si="2"/>
        <v>0</v>
      </c>
    </row>
    <row r="123" spans="1:5" ht="12" customHeight="1">
      <c r="A123" s="7"/>
      <c r="B123" s="7"/>
      <c r="C123" s="66"/>
      <c r="D123" s="66"/>
      <c r="E123" s="49">
        <f t="shared" si="2"/>
        <v>0</v>
      </c>
    </row>
    <row r="124" spans="1:5" ht="12" customHeight="1">
      <c r="A124" s="7"/>
      <c r="B124" s="7"/>
      <c r="C124" s="66"/>
      <c r="D124" s="66"/>
      <c r="E124" s="49">
        <f t="shared" si="2"/>
        <v>0</v>
      </c>
    </row>
    <row r="125" spans="1:5" ht="12" customHeight="1">
      <c r="A125" s="4"/>
      <c r="B125" s="7"/>
      <c r="C125" s="66"/>
      <c r="D125" s="66"/>
      <c r="E125" s="49">
        <f t="shared" si="2"/>
        <v>0</v>
      </c>
    </row>
    <row r="126" spans="1:5" ht="12" customHeight="1">
      <c r="A126" s="4"/>
      <c r="B126" s="4"/>
      <c r="C126" s="66"/>
      <c r="D126" s="66"/>
      <c r="E126" s="49">
        <f t="shared" si="2"/>
        <v>0</v>
      </c>
    </row>
    <row r="127" spans="1:5" ht="12" customHeight="1">
      <c r="A127" s="4" t="s">
        <v>139</v>
      </c>
      <c r="B127" s="4"/>
      <c r="C127" s="59">
        <f>C107+C120</f>
        <v>163104090</v>
      </c>
      <c r="D127" s="59">
        <f>D107+D120</f>
        <v>182802403</v>
      </c>
      <c r="E127" s="49">
        <f t="shared" si="2"/>
        <v>19698313</v>
      </c>
    </row>
    <row r="128" spans="1:4" ht="12" customHeight="1">
      <c r="A128" s="21"/>
      <c r="B128" s="21"/>
      <c r="C128" s="68"/>
      <c r="D128" s="68"/>
    </row>
    <row r="129" spans="1:4" ht="12" customHeight="1">
      <c r="A129" s="21"/>
      <c r="B129" s="21"/>
      <c r="C129" s="68"/>
      <c r="D129" s="68"/>
    </row>
    <row r="130" ht="12.75">
      <c r="A130" s="5" t="s">
        <v>249</v>
      </c>
    </row>
    <row r="132" spans="1:4" ht="15.75">
      <c r="A132" s="269" t="s">
        <v>282</v>
      </c>
      <c r="B132" s="269"/>
      <c r="C132" s="269"/>
      <c r="D132" s="269"/>
    </row>
    <row r="133" spans="1:4" ht="12.75">
      <c r="A133" s="265" t="s">
        <v>140</v>
      </c>
      <c r="B133" s="265"/>
      <c r="C133" s="265"/>
      <c r="D133" s="265"/>
    </row>
    <row r="134" spans="1:4" ht="12.75">
      <c r="A134" s="5" t="s">
        <v>281</v>
      </c>
      <c r="D134" s="69" t="s">
        <v>246</v>
      </c>
    </row>
    <row r="135" ht="12.75">
      <c r="A135" s="5" t="s">
        <v>0</v>
      </c>
    </row>
    <row r="136" spans="1:4" ht="24.75" customHeight="1">
      <c r="A136" s="262" t="s">
        <v>141</v>
      </c>
      <c r="B136" s="270" t="s">
        <v>147</v>
      </c>
      <c r="C136" s="271" t="s">
        <v>3</v>
      </c>
      <c r="D136" s="271"/>
    </row>
    <row r="137" spans="1:4" ht="24.75" customHeight="1">
      <c r="A137" s="262"/>
      <c r="B137" s="270"/>
      <c r="C137" s="61" t="s">
        <v>4</v>
      </c>
      <c r="D137" s="61" t="s">
        <v>5</v>
      </c>
    </row>
    <row r="138" spans="1:5" ht="19.5" customHeight="1">
      <c r="A138" s="4" t="s">
        <v>142</v>
      </c>
      <c r="B138" s="4" t="s">
        <v>143</v>
      </c>
      <c r="C138" s="63">
        <v>221932457</v>
      </c>
      <c r="D138" s="63">
        <v>195372746</v>
      </c>
      <c r="E138" s="54">
        <f>C138-D138</f>
        <v>26559711</v>
      </c>
    </row>
    <row r="139" spans="1:5" ht="19.5" customHeight="1">
      <c r="A139" s="4" t="s">
        <v>144</v>
      </c>
      <c r="B139" s="4" t="s">
        <v>145</v>
      </c>
      <c r="C139" s="61">
        <v>0</v>
      </c>
      <c r="D139" s="61">
        <v>0</v>
      </c>
      <c r="E139" s="54">
        <f aca="true" t="shared" si="3" ref="E139:E163">C139-D139</f>
        <v>0</v>
      </c>
    </row>
    <row r="140" spans="1:5" ht="19.5" customHeight="1">
      <c r="A140" s="4" t="s">
        <v>148</v>
      </c>
      <c r="B140" s="4" t="s">
        <v>146</v>
      </c>
      <c r="C140" s="61"/>
      <c r="D140" s="61"/>
      <c r="E140" s="54">
        <f t="shared" si="3"/>
        <v>0</v>
      </c>
    </row>
    <row r="141" spans="1:5" ht="19.5" customHeight="1">
      <c r="A141" s="7" t="s">
        <v>149</v>
      </c>
      <c r="B141" s="7"/>
      <c r="C141" s="61"/>
      <c r="D141" s="61"/>
      <c r="E141" s="54">
        <f t="shared" si="3"/>
        <v>0</v>
      </c>
    </row>
    <row r="142" spans="1:5" ht="19.5" customHeight="1">
      <c r="A142" s="7" t="s">
        <v>241</v>
      </c>
      <c r="B142" s="7"/>
      <c r="C142" s="61"/>
      <c r="D142" s="61"/>
      <c r="E142" s="54">
        <f t="shared" si="3"/>
        <v>0</v>
      </c>
    </row>
    <row r="143" spans="1:5" ht="19.5" customHeight="1">
      <c r="A143" s="4" t="s">
        <v>150</v>
      </c>
      <c r="B143" s="7"/>
      <c r="C143" s="70">
        <v>199065161</v>
      </c>
      <c r="D143" s="61">
        <v>171470363</v>
      </c>
      <c r="E143" s="54">
        <f t="shared" si="3"/>
        <v>27594798</v>
      </c>
    </row>
    <row r="144" spans="1:5" ht="19.5" customHeight="1">
      <c r="A144" s="4" t="s">
        <v>151</v>
      </c>
      <c r="B144" s="7"/>
      <c r="C144" s="77">
        <f>C145+C146+C147</f>
        <v>2324081</v>
      </c>
      <c r="D144" s="61">
        <v>1648971</v>
      </c>
      <c r="E144" s="54">
        <f t="shared" si="3"/>
        <v>675110</v>
      </c>
    </row>
    <row r="145" spans="1:5" ht="19.5" customHeight="1">
      <c r="A145" s="7" t="s">
        <v>152</v>
      </c>
      <c r="B145" s="7"/>
      <c r="C145" s="77">
        <v>1991500</v>
      </c>
      <c r="D145" s="61">
        <v>1413000</v>
      </c>
      <c r="E145" s="54">
        <f t="shared" si="3"/>
        <v>578500</v>
      </c>
    </row>
    <row r="146" spans="1:5" ht="19.5" customHeight="1">
      <c r="A146" s="7" t="s">
        <v>153</v>
      </c>
      <c r="B146" s="7"/>
      <c r="C146" s="77">
        <v>332581</v>
      </c>
      <c r="D146" s="61">
        <v>235971</v>
      </c>
      <c r="E146" s="54">
        <f t="shared" si="3"/>
        <v>96610</v>
      </c>
    </row>
    <row r="147" spans="1:5" ht="19.5" customHeight="1">
      <c r="A147" s="7" t="s">
        <v>154</v>
      </c>
      <c r="B147" s="7"/>
      <c r="C147" s="77">
        <v>0</v>
      </c>
      <c r="D147" s="61">
        <v>0</v>
      </c>
      <c r="E147" s="54">
        <f t="shared" si="3"/>
        <v>0</v>
      </c>
    </row>
    <row r="148" spans="1:5" ht="19.5" customHeight="1">
      <c r="A148" s="4" t="s">
        <v>155</v>
      </c>
      <c r="B148" s="4" t="s">
        <v>197</v>
      </c>
      <c r="C148" s="77">
        <v>2046877</v>
      </c>
      <c r="D148" s="61">
        <v>2526030</v>
      </c>
      <c r="E148" s="54">
        <f t="shared" si="3"/>
        <v>-479153</v>
      </c>
    </row>
    <row r="149" spans="1:5" ht="19.5" customHeight="1">
      <c r="A149" s="4" t="s">
        <v>156</v>
      </c>
      <c r="B149" s="4" t="s">
        <v>198</v>
      </c>
      <c r="C149" s="77">
        <v>3072044</v>
      </c>
      <c r="D149" s="61">
        <v>252987</v>
      </c>
      <c r="E149" s="54">
        <f t="shared" si="3"/>
        <v>2819057</v>
      </c>
    </row>
    <row r="150" spans="1:5" ht="19.5" customHeight="1">
      <c r="A150" s="4" t="s">
        <v>157</v>
      </c>
      <c r="B150" s="4" t="s">
        <v>199</v>
      </c>
      <c r="C150" s="63">
        <f>C140+C143+C144+C148+C149</f>
        <v>206508163</v>
      </c>
      <c r="D150" s="63">
        <v>175898351</v>
      </c>
      <c r="E150" s="54">
        <f t="shared" si="3"/>
        <v>30609812</v>
      </c>
    </row>
    <row r="151" spans="1:5" ht="19.5" customHeight="1">
      <c r="A151" s="4" t="s">
        <v>158</v>
      </c>
      <c r="B151" s="4" t="s">
        <v>200</v>
      </c>
      <c r="C151" s="70">
        <f>C138-C150</f>
        <v>15424294</v>
      </c>
      <c r="D151" s="61">
        <v>19474395</v>
      </c>
      <c r="E151" s="54">
        <f t="shared" si="3"/>
        <v>-4050101</v>
      </c>
    </row>
    <row r="152" spans="1:5" ht="19.5" customHeight="1">
      <c r="A152" s="4" t="s">
        <v>159</v>
      </c>
      <c r="B152" s="4" t="s">
        <v>201</v>
      </c>
      <c r="C152" s="70">
        <v>0</v>
      </c>
      <c r="D152" s="61">
        <v>0</v>
      </c>
      <c r="E152" s="54">
        <f t="shared" si="3"/>
        <v>0</v>
      </c>
    </row>
    <row r="153" spans="1:5" ht="19.5" customHeight="1">
      <c r="A153" s="4" t="s">
        <v>160</v>
      </c>
      <c r="B153" s="4" t="s">
        <v>202</v>
      </c>
      <c r="C153" s="70">
        <v>0</v>
      </c>
      <c r="D153" s="61">
        <v>0</v>
      </c>
      <c r="E153" s="54">
        <f t="shared" si="3"/>
        <v>0</v>
      </c>
    </row>
    <row r="154" spans="1:5" ht="19.5" customHeight="1">
      <c r="A154" s="4" t="s">
        <v>161</v>
      </c>
      <c r="B154" s="4" t="s">
        <v>203</v>
      </c>
      <c r="C154" s="63"/>
      <c r="D154" s="61"/>
      <c r="E154" s="54">
        <f t="shared" si="3"/>
        <v>0</v>
      </c>
    </row>
    <row r="155" spans="1:5" ht="19.5" customHeight="1">
      <c r="A155" s="7" t="s">
        <v>162</v>
      </c>
      <c r="B155" s="7" t="s">
        <v>204</v>
      </c>
      <c r="C155" s="70"/>
      <c r="D155" s="61"/>
      <c r="E155" s="54">
        <f t="shared" si="3"/>
        <v>0</v>
      </c>
    </row>
    <row r="156" spans="1:5" ht="19.5" customHeight="1">
      <c r="A156" s="7" t="s">
        <v>163</v>
      </c>
      <c r="B156" s="7" t="s">
        <v>205</v>
      </c>
      <c r="C156" s="70">
        <v>-9562248</v>
      </c>
      <c r="D156" s="61">
        <v>-10848870</v>
      </c>
      <c r="E156" s="54">
        <f t="shared" si="3"/>
        <v>1286622</v>
      </c>
    </row>
    <row r="157" spans="1:5" ht="19.5" customHeight="1">
      <c r="A157" s="7" t="s">
        <v>164</v>
      </c>
      <c r="B157" s="7" t="s">
        <v>206</v>
      </c>
      <c r="C157" s="70"/>
      <c r="D157" s="61"/>
      <c r="E157" s="54">
        <f t="shared" si="3"/>
        <v>0</v>
      </c>
    </row>
    <row r="158" spans="1:5" ht="19.5" customHeight="1">
      <c r="A158" s="7" t="s">
        <v>165</v>
      </c>
      <c r="B158" s="7" t="s">
        <v>207</v>
      </c>
      <c r="C158" s="70"/>
      <c r="D158" s="61"/>
      <c r="E158" s="54">
        <f t="shared" si="3"/>
        <v>0</v>
      </c>
    </row>
    <row r="159" spans="1:5" ht="19.5" customHeight="1">
      <c r="A159" s="4" t="s">
        <v>166</v>
      </c>
      <c r="B159" s="4" t="s">
        <v>208</v>
      </c>
      <c r="C159" s="63">
        <f>C155+C156+C157+C158</f>
        <v>-9562248</v>
      </c>
      <c r="D159" s="63">
        <v>-10848870</v>
      </c>
      <c r="E159" s="54">
        <f t="shared" si="3"/>
        <v>1286622</v>
      </c>
    </row>
    <row r="160" spans="1:5" ht="19.5" customHeight="1">
      <c r="A160" s="4" t="s">
        <v>167</v>
      </c>
      <c r="B160" s="4" t="s">
        <v>209</v>
      </c>
      <c r="C160" s="63">
        <f>C151+C159</f>
        <v>5862046</v>
      </c>
      <c r="D160" s="63">
        <v>8625525</v>
      </c>
      <c r="E160" s="54">
        <f t="shared" si="3"/>
        <v>-2763479</v>
      </c>
    </row>
    <row r="161" spans="1:6" ht="19.5" customHeight="1">
      <c r="A161" s="4" t="s">
        <v>168</v>
      </c>
      <c r="B161" s="4" t="s">
        <v>210</v>
      </c>
      <c r="C161" s="63">
        <v>656252</v>
      </c>
      <c r="D161" s="63">
        <v>881639</v>
      </c>
      <c r="E161" s="54">
        <f t="shared" si="3"/>
        <v>-225387</v>
      </c>
      <c r="F161" s="23"/>
    </row>
    <row r="162" spans="1:5" ht="19.5" customHeight="1">
      <c r="A162" s="4" t="s">
        <v>169</v>
      </c>
      <c r="B162" s="4" t="s">
        <v>211</v>
      </c>
      <c r="C162" s="63">
        <f>C160-C161</f>
        <v>5205794</v>
      </c>
      <c r="D162" s="63">
        <v>7743886</v>
      </c>
      <c r="E162" s="54">
        <f t="shared" si="3"/>
        <v>-2538092</v>
      </c>
    </row>
    <row r="163" spans="1:5" ht="19.5" customHeight="1">
      <c r="A163" s="4" t="s">
        <v>170</v>
      </c>
      <c r="B163" s="4" t="s">
        <v>212</v>
      </c>
      <c r="C163" s="70"/>
      <c r="D163" s="61"/>
      <c r="E163" s="54">
        <f t="shared" si="3"/>
        <v>0</v>
      </c>
    </row>
    <row r="164" spans="1:4" ht="19.5" customHeight="1">
      <c r="A164" s="25"/>
      <c r="B164" s="25"/>
      <c r="C164" s="71"/>
      <c r="D164" s="71"/>
    </row>
    <row r="165" spans="1:4" ht="19.5" customHeight="1">
      <c r="A165" s="24"/>
      <c r="B165" s="24"/>
      <c r="C165" s="71"/>
      <c r="D165" s="71"/>
    </row>
    <row r="166" spans="1:4" ht="19.5" customHeight="1">
      <c r="A166" s="24"/>
      <c r="B166" s="24"/>
      <c r="C166" s="71"/>
      <c r="D166" s="71"/>
    </row>
    <row r="167" spans="1:4" ht="19.5" customHeight="1">
      <c r="A167" s="24"/>
      <c r="B167" s="24"/>
      <c r="C167" s="71"/>
      <c r="D167" s="71"/>
    </row>
    <row r="168" spans="1:4" ht="19.5" customHeight="1">
      <c r="A168" s="24"/>
      <c r="B168" s="24"/>
      <c r="C168" s="71"/>
      <c r="D168" s="71"/>
    </row>
    <row r="169" spans="1:4" ht="12.75" customHeight="1">
      <c r="A169" s="24"/>
      <c r="B169" s="24"/>
      <c r="C169" s="71"/>
      <c r="D169" s="71"/>
    </row>
    <row r="170" spans="1:4" ht="12.75" customHeight="1">
      <c r="A170" s="10"/>
      <c r="B170" s="9"/>
      <c r="C170" s="55"/>
      <c r="D170" s="55"/>
    </row>
    <row r="171" spans="1:4" ht="12.75" customHeight="1">
      <c r="A171" s="266"/>
      <c r="B171" s="266"/>
      <c r="C171" s="266"/>
      <c r="D171" s="266"/>
    </row>
    <row r="172" spans="1:4" ht="12.75" customHeight="1">
      <c r="A172" s="266"/>
      <c r="B172" s="9"/>
      <c r="C172" s="55"/>
      <c r="D172" s="55"/>
    </row>
    <row r="173" spans="1:4" ht="12.75" customHeight="1">
      <c r="A173" s="266"/>
      <c r="B173" s="9"/>
      <c r="C173" s="55"/>
      <c r="D173" s="55"/>
    </row>
    <row r="174" spans="1:4" ht="12.75" customHeight="1">
      <c r="A174" s="9"/>
      <c r="B174" s="9"/>
      <c r="C174" s="55"/>
      <c r="D174" s="55"/>
    </row>
    <row r="175" spans="1:4" ht="12.75" customHeight="1">
      <c r="A175" s="9"/>
      <c r="B175" s="9"/>
      <c r="C175" s="55"/>
      <c r="D175" s="55"/>
    </row>
    <row r="176" spans="1:4" ht="12.75" customHeight="1">
      <c r="A176" s="9"/>
      <c r="B176" s="9"/>
      <c r="C176" s="55"/>
      <c r="D176" s="55"/>
    </row>
    <row r="177" spans="1:4" ht="12.75" customHeight="1">
      <c r="A177" s="9"/>
      <c r="B177" s="9"/>
      <c r="C177" s="55"/>
      <c r="D177" s="55"/>
    </row>
    <row r="178" spans="1:4" ht="12.75" customHeight="1">
      <c r="A178" s="9"/>
      <c r="B178" s="9"/>
      <c r="C178" s="55"/>
      <c r="D178" s="55"/>
    </row>
    <row r="179" spans="1:4" ht="12.75" customHeight="1">
      <c r="A179" s="9"/>
      <c r="B179" s="9"/>
      <c r="C179" s="55"/>
      <c r="D179" s="55"/>
    </row>
    <row r="180" spans="1:4" ht="12.75" customHeight="1">
      <c r="A180" s="9"/>
      <c r="B180" s="9"/>
      <c r="C180" s="55"/>
      <c r="D180" s="55"/>
    </row>
    <row r="181" spans="1:4" ht="12.75" customHeight="1">
      <c r="A181" s="9"/>
      <c r="B181" s="9"/>
      <c r="C181" s="55"/>
      <c r="D181" s="55"/>
    </row>
    <row r="182" spans="1:4" ht="12.75" customHeight="1">
      <c r="A182" s="9"/>
      <c r="B182" s="9"/>
      <c r="C182" s="55"/>
      <c r="D182" s="55"/>
    </row>
    <row r="183" spans="1:4" ht="12.75" customHeight="1">
      <c r="A183" s="9"/>
      <c r="B183" s="9"/>
      <c r="C183" s="55"/>
      <c r="D183" s="55"/>
    </row>
    <row r="184" spans="1:4" ht="12.75" customHeight="1">
      <c r="A184" s="9"/>
      <c r="B184" s="9"/>
      <c r="C184" s="55"/>
      <c r="D184" s="55"/>
    </row>
    <row r="185" spans="1:4" ht="12.75" customHeight="1">
      <c r="A185" s="9"/>
      <c r="B185" s="9"/>
      <c r="C185" s="55"/>
      <c r="D185" s="55"/>
    </row>
    <row r="186" spans="1:4" ht="12.75" customHeight="1">
      <c r="A186" s="9"/>
      <c r="B186" s="9"/>
      <c r="C186" s="55"/>
      <c r="D186" s="55"/>
    </row>
    <row r="187" spans="1:4" ht="12.75" customHeight="1">
      <c r="A187" s="9"/>
      <c r="B187" s="9"/>
      <c r="C187" s="55"/>
      <c r="D187" s="55"/>
    </row>
    <row r="188" spans="1:4" ht="12.75" customHeight="1">
      <c r="A188" s="9"/>
      <c r="B188" s="9"/>
      <c r="C188" s="55"/>
      <c r="D188" s="55"/>
    </row>
    <row r="189" spans="1:4" ht="12.75" customHeight="1">
      <c r="A189" s="9"/>
      <c r="B189" s="9"/>
      <c r="C189" s="55"/>
      <c r="D189" s="55"/>
    </row>
    <row r="190" spans="1:4" ht="12.75">
      <c r="A190" s="9"/>
      <c r="B190" s="9"/>
      <c r="C190" s="55"/>
      <c r="D190" s="55"/>
    </row>
    <row r="191" spans="1:4" ht="12.75">
      <c r="A191" s="9"/>
      <c r="B191" s="9"/>
      <c r="C191" s="55"/>
      <c r="D191" s="55"/>
    </row>
    <row r="192" spans="2:4" ht="12.75">
      <c r="B192" s="9"/>
      <c r="C192" s="55"/>
      <c r="D192" s="55"/>
    </row>
    <row r="193" spans="2:4" ht="12.75">
      <c r="B193" s="9"/>
      <c r="C193" s="55"/>
      <c r="D193" s="55"/>
    </row>
    <row r="194" spans="2:4" ht="12.75">
      <c r="B194" s="9"/>
      <c r="C194" s="55"/>
      <c r="D194" s="55"/>
    </row>
    <row r="195" spans="2:4" ht="12.75">
      <c r="B195" s="9"/>
      <c r="C195" s="55"/>
      <c r="D195" s="55"/>
    </row>
    <row r="196" spans="2:4" ht="12.75">
      <c r="B196" s="9"/>
      <c r="C196" s="55"/>
      <c r="D196" s="55"/>
    </row>
    <row r="197" spans="2:4" ht="12.75">
      <c r="B197" s="9"/>
      <c r="C197" s="55"/>
      <c r="D197" s="55"/>
    </row>
    <row r="198" spans="2:4" ht="12.75">
      <c r="B198" s="9"/>
      <c r="C198" s="55"/>
      <c r="D198" s="55"/>
    </row>
    <row r="199" spans="2:4" ht="12.75">
      <c r="B199" s="9"/>
      <c r="C199" s="55"/>
      <c r="D199" s="55"/>
    </row>
    <row r="200" spans="2:4" ht="12.75">
      <c r="B200" s="9"/>
      <c r="C200" s="55"/>
      <c r="D200" s="55"/>
    </row>
    <row r="201" spans="2:4" ht="12.75">
      <c r="B201" s="9"/>
      <c r="C201" s="55"/>
      <c r="D201" s="55"/>
    </row>
    <row r="202" spans="2:4" ht="12.75">
      <c r="B202" s="9"/>
      <c r="C202" s="55"/>
      <c r="D202" s="55"/>
    </row>
    <row r="203" spans="2:4" ht="12.75">
      <c r="B203" s="9"/>
      <c r="C203" s="55"/>
      <c r="D203" s="55"/>
    </row>
    <row r="204" spans="2:4" ht="12.75">
      <c r="B204" s="9"/>
      <c r="C204" s="55"/>
      <c r="D204" s="55"/>
    </row>
    <row r="205" spans="2:4" ht="12.75">
      <c r="B205" s="9"/>
      <c r="C205" s="55"/>
      <c r="D205" s="55"/>
    </row>
    <row r="206" spans="2:4" ht="12.75">
      <c r="B206" s="9"/>
      <c r="C206" s="55"/>
      <c r="D206" s="55"/>
    </row>
    <row r="207" spans="2:4" ht="12.75">
      <c r="B207" s="9"/>
      <c r="C207" s="55"/>
      <c r="D207" s="55"/>
    </row>
    <row r="208" spans="2:4" ht="12.75">
      <c r="B208" s="9"/>
      <c r="C208" s="55"/>
      <c r="D208" s="55"/>
    </row>
    <row r="209" spans="2:4" ht="12.75">
      <c r="B209" s="9"/>
      <c r="C209" s="55"/>
      <c r="D209" s="55"/>
    </row>
    <row r="210" spans="2:4" ht="12.75">
      <c r="B210" s="9"/>
      <c r="C210" s="55"/>
      <c r="D210" s="55"/>
    </row>
    <row r="211" spans="2:4" ht="12.75">
      <c r="B211" s="9"/>
      <c r="C211" s="55"/>
      <c r="D211" s="55"/>
    </row>
    <row r="212" spans="2:4" ht="12.75">
      <c r="B212" s="9"/>
      <c r="C212" s="55"/>
      <c r="D212" s="55"/>
    </row>
    <row r="213" spans="2:4" ht="12.75">
      <c r="B213" s="9"/>
      <c r="C213" s="55"/>
      <c r="D213" s="55"/>
    </row>
    <row r="214" spans="2:4" ht="12.75">
      <c r="B214" s="9"/>
      <c r="C214" s="55"/>
      <c r="D214" s="55"/>
    </row>
    <row r="215" spans="2:4" ht="12.75">
      <c r="B215" s="9"/>
      <c r="C215" s="55"/>
      <c r="D215" s="55"/>
    </row>
    <row r="216" spans="2:4" ht="12.75">
      <c r="B216" s="9"/>
      <c r="C216" s="55"/>
      <c r="D216" s="55"/>
    </row>
    <row r="217" spans="2:4" ht="12.75">
      <c r="B217" s="9"/>
      <c r="C217" s="55"/>
      <c r="D217" s="55"/>
    </row>
    <row r="218" spans="2:4" ht="12.75">
      <c r="B218" s="9"/>
      <c r="C218" s="55"/>
      <c r="D218" s="55"/>
    </row>
    <row r="219" spans="2:4" ht="12.75">
      <c r="B219" s="9"/>
      <c r="C219" s="55"/>
      <c r="D219" s="55"/>
    </row>
    <row r="220" spans="2:4" ht="12.75">
      <c r="B220" s="9"/>
      <c r="C220" s="55"/>
      <c r="D220" s="55"/>
    </row>
    <row r="221" spans="2:4" ht="12.75">
      <c r="B221" s="9"/>
      <c r="C221" s="55"/>
      <c r="D221" s="55"/>
    </row>
    <row r="222" spans="2:4" ht="12.75">
      <c r="B222" s="9"/>
      <c r="C222" s="55"/>
      <c r="D222" s="55"/>
    </row>
    <row r="223" spans="2:4" ht="12.75">
      <c r="B223" s="9"/>
      <c r="C223" s="55"/>
      <c r="D223" s="55"/>
    </row>
    <row r="224" spans="2:4" ht="12.75">
      <c r="B224" s="9"/>
      <c r="C224" s="55"/>
      <c r="D224" s="55"/>
    </row>
    <row r="225" spans="2:4" ht="12.75">
      <c r="B225" s="9"/>
      <c r="C225" s="55"/>
      <c r="D225" s="55"/>
    </row>
    <row r="226" spans="2:4" ht="12.75">
      <c r="B226" s="9"/>
      <c r="C226" s="55"/>
      <c r="D226" s="55"/>
    </row>
    <row r="227" spans="2:4" ht="12.75">
      <c r="B227" s="9"/>
      <c r="C227" s="55"/>
      <c r="D227" s="55"/>
    </row>
    <row r="228" spans="2:4" ht="12.75">
      <c r="B228" s="9"/>
      <c r="C228" s="55"/>
      <c r="D228" s="55"/>
    </row>
    <row r="229" spans="2:4" ht="12.75">
      <c r="B229" s="9"/>
      <c r="C229" s="55"/>
      <c r="D229" s="55"/>
    </row>
  </sheetData>
  <sheetProtection/>
  <mergeCells count="14">
    <mergeCell ref="A172:A173"/>
    <mergeCell ref="A132:D132"/>
    <mergeCell ref="A133:D133"/>
    <mergeCell ref="A136:A137"/>
    <mergeCell ref="B136:B137"/>
    <mergeCell ref="C136:D136"/>
    <mergeCell ref="C72:D72"/>
    <mergeCell ref="A7:A8"/>
    <mergeCell ref="B7:B8"/>
    <mergeCell ref="C7:D7"/>
    <mergeCell ref="L4:M4"/>
    <mergeCell ref="A171:D171"/>
    <mergeCell ref="A72:A73"/>
    <mergeCell ref="B72:B73"/>
  </mergeCells>
  <printOptions/>
  <pageMargins left="0.75" right="0.75" top="0.45" bottom="0.17" header="0.45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4">
      <selection activeCell="C27" sqref="C27"/>
    </sheetView>
  </sheetViews>
  <sheetFormatPr defaultColWidth="9.140625" defaultRowHeight="12.75"/>
  <cols>
    <col min="2" max="2" width="55.140625" style="0" customWidth="1"/>
    <col min="3" max="3" width="12.28125" style="54" customWidth="1"/>
    <col min="4" max="4" width="12.421875" style="54" customWidth="1"/>
  </cols>
  <sheetData>
    <row r="2" spans="1:2" ht="12.75">
      <c r="A2" s="12" t="s">
        <v>250</v>
      </c>
      <c r="B2" s="12"/>
    </row>
    <row r="3" spans="1:5" ht="18">
      <c r="A3" s="274" t="s">
        <v>283</v>
      </c>
      <c r="B3" s="274"/>
      <c r="C3" s="274"/>
      <c r="D3" s="274"/>
      <c r="E3" s="20"/>
    </row>
    <row r="4" spans="1:4" ht="12.75">
      <c r="A4" s="9"/>
      <c r="B4" s="9"/>
      <c r="C4" s="50"/>
      <c r="D4" s="50" t="s">
        <v>247</v>
      </c>
    </row>
    <row r="5" spans="1:5" ht="12.75">
      <c r="A5" s="270" t="s">
        <v>171</v>
      </c>
      <c r="B5" s="272" t="s">
        <v>172</v>
      </c>
      <c r="C5" s="273" t="s">
        <v>3</v>
      </c>
      <c r="D5" s="273"/>
      <c r="E5" s="11"/>
    </row>
    <row r="6" spans="1:5" ht="12.75">
      <c r="A6" s="270"/>
      <c r="B6" s="272"/>
      <c r="C6" s="53" t="s">
        <v>4</v>
      </c>
      <c r="D6" s="53" t="s">
        <v>5</v>
      </c>
      <c r="E6" s="11"/>
    </row>
    <row r="7" spans="1:5" ht="19.5" customHeight="1">
      <c r="A7" s="1"/>
      <c r="B7" s="16" t="s">
        <v>238</v>
      </c>
      <c r="C7" s="72"/>
      <c r="D7" s="72"/>
      <c r="E7" s="13"/>
    </row>
    <row r="8" spans="1:5" ht="19.5" customHeight="1">
      <c r="A8" s="2"/>
      <c r="B8" s="15" t="s">
        <v>173</v>
      </c>
      <c r="C8" s="73">
        <v>213673210</v>
      </c>
      <c r="D8" s="73">
        <v>206076200</v>
      </c>
      <c r="E8" s="14"/>
    </row>
    <row r="9" spans="1:5" ht="19.5" customHeight="1">
      <c r="A9" s="2"/>
      <c r="B9" s="15" t="s">
        <v>174</v>
      </c>
      <c r="C9" s="73">
        <v>26575000</v>
      </c>
      <c r="D9" s="73">
        <v>1465808</v>
      </c>
      <c r="E9" s="14"/>
    </row>
    <row r="10" spans="1:5" ht="19.5" customHeight="1">
      <c r="A10" s="2"/>
      <c r="B10" s="15" t="s">
        <v>175</v>
      </c>
      <c r="C10" s="73">
        <v>0</v>
      </c>
      <c r="D10" s="73">
        <v>0</v>
      </c>
      <c r="E10" s="14"/>
    </row>
    <row r="11" spans="1:5" ht="19.5" customHeight="1">
      <c r="A11" s="2"/>
      <c r="B11" s="15" t="s">
        <v>176</v>
      </c>
      <c r="C11" s="73">
        <v>0</v>
      </c>
      <c r="D11" s="73">
        <v>255</v>
      </c>
      <c r="E11" s="14"/>
    </row>
    <row r="12" spans="1:5" ht="19.5" customHeight="1">
      <c r="A12" s="2"/>
      <c r="B12" s="15" t="s">
        <v>177</v>
      </c>
      <c r="C12" s="73">
        <v>213251229</v>
      </c>
      <c r="D12" s="73">
        <v>178323459</v>
      </c>
      <c r="E12" s="14"/>
    </row>
    <row r="13" spans="1:5" ht="19.5" customHeight="1">
      <c r="A13" s="2"/>
      <c r="B13" s="15" t="s">
        <v>242</v>
      </c>
      <c r="C13" s="74">
        <v>9562248</v>
      </c>
      <c r="D13" s="73">
        <v>10853524</v>
      </c>
      <c r="E13" s="14"/>
    </row>
    <row r="14" spans="1:5" ht="19.5" customHeight="1">
      <c r="A14" s="2"/>
      <c r="B14" s="15" t="s">
        <v>243</v>
      </c>
      <c r="C14" s="73">
        <v>902759</v>
      </c>
      <c r="D14" s="73">
        <v>1167136</v>
      </c>
      <c r="E14" s="14"/>
    </row>
    <row r="15" spans="1:5" ht="19.5" customHeight="1">
      <c r="A15" s="2"/>
      <c r="B15" s="2" t="s">
        <v>178</v>
      </c>
      <c r="C15" s="51">
        <v>654528</v>
      </c>
      <c r="D15" s="51">
        <v>453836</v>
      </c>
      <c r="E15" s="3"/>
    </row>
    <row r="16" spans="1:5" ht="19.5" customHeight="1">
      <c r="A16" s="2"/>
      <c r="B16" s="2" t="s">
        <v>179</v>
      </c>
      <c r="C16" s="51">
        <v>700472</v>
      </c>
      <c r="D16" s="51">
        <v>190867</v>
      </c>
      <c r="E16" s="3"/>
    </row>
    <row r="17" spans="1:5" ht="19.5" customHeight="1">
      <c r="A17" s="2"/>
      <c r="B17" s="17" t="s">
        <v>180</v>
      </c>
      <c r="C17" s="52">
        <f>C8+C9+C10+C11-C12-C13-C14-C15-C16</f>
        <v>15176974</v>
      </c>
      <c r="D17" s="52">
        <v>16553441</v>
      </c>
      <c r="E17" s="3"/>
    </row>
    <row r="18" spans="1:5" ht="19.5" customHeight="1">
      <c r="A18" s="2"/>
      <c r="B18" s="4" t="s">
        <v>181</v>
      </c>
      <c r="C18" s="51">
        <v>0</v>
      </c>
      <c r="D18" s="51">
        <v>0</v>
      </c>
      <c r="E18" s="3"/>
    </row>
    <row r="19" spans="1:5" ht="19.5" customHeight="1">
      <c r="A19" s="2"/>
      <c r="B19" s="2" t="s">
        <v>182</v>
      </c>
      <c r="C19" s="51">
        <v>0</v>
      </c>
      <c r="D19" s="51">
        <v>0</v>
      </c>
      <c r="E19" s="3"/>
    </row>
    <row r="20" spans="1:5" ht="19.5" customHeight="1">
      <c r="A20" s="2"/>
      <c r="B20" s="2" t="s">
        <v>183</v>
      </c>
      <c r="C20" s="51">
        <v>0</v>
      </c>
      <c r="D20" s="51">
        <v>0</v>
      </c>
      <c r="E20" s="3"/>
    </row>
    <row r="21" spans="1:5" ht="19.5" customHeight="1">
      <c r="A21" s="2"/>
      <c r="B21" s="2" t="s">
        <v>184</v>
      </c>
      <c r="C21" s="51">
        <v>0</v>
      </c>
      <c r="D21" s="51">
        <v>0</v>
      </c>
      <c r="E21" s="3"/>
    </row>
    <row r="22" spans="1:5" ht="19.5" customHeight="1">
      <c r="A22" s="2"/>
      <c r="B22" s="2" t="s">
        <v>185</v>
      </c>
      <c r="C22" s="51">
        <v>0</v>
      </c>
      <c r="D22" s="51">
        <v>0</v>
      </c>
      <c r="E22" s="3"/>
    </row>
    <row r="23" spans="1:5" ht="19.5" customHeight="1">
      <c r="A23" s="2"/>
      <c r="B23" s="2" t="s">
        <v>186</v>
      </c>
      <c r="C23" s="51">
        <v>0</v>
      </c>
      <c r="D23" s="51">
        <v>0</v>
      </c>
      <c r="E23" s="3"/>
    </row>
    <row r="24" spans="1:5" ht="19.5" customHeight="1">
      <c r="A24" s="2"/>
      <c r="B24" s="2" t="s">
        <v>187</v>
      </c>
      <c r="C24" s="51">
        <v>0</v>
      </c>
      <c r="D24" s="51">
        <v>0</v>
      </c>
      <c r="E24" s="3"/>
    </row>
    <row r="25" spans="1:5" ht="19.5" customHeight="1">
      <c r="A25" s="2"/>
      <c r="B25" s="4" t="s">
        <v>188</v>
      </c>
      <c r="C25" s="51">
        <v>0</v>
      </c>
      <c r="D25" s="51">
        <v>0</v>
      </c>
      <c r="E25" s="3"/>
    </row>
    <row r="26" spans="1:5" ht="19.5" customHeight="1">
      <c r="A26" s="2"/>
      <c r="B26" s="2" t="s">
        <v>244</v>
      </c>
      <c r="C26" s="51">
        <v>0</v>
      </c>
      <c r="D26" s="51">
        <v>0</v>
      </c>
      <c r="E26" s="3"/>
    </row>
    <row r="27" spans="1:5" ht="19.5" customHeight="1">
      <c r="A27" s="2"/>
      <c r="B27" s="2" t="s">
        <v>189</v>
      </c>
      <c r="C27" s="54">
        <v>53783859</v>
      </c>
      <c r="D27" s="51">
        <v>0</v>
      </c>
      <c r="E27" s="3"/>
    </row>
    <row r="28" spans="1:5" ht="19.5" customHeight="1">
      <c r="A28" s="2"/>
      <c r="B28" s="2" t="s">
        <v>190</v>
      </c>
      <c r="C28" s="51">
        <v>0</v>
      </c>
      <c r="D28" s="51">
        <v>0</v>
      </c>
      <c r="E28" s="3"/>
    </row>
    <row r="29" spans="1:5" ht="19.5" customHeight="1">
      <c r="A29" s="2"/>
      <c r="B29" s="2" t="s">
        <v>191</v>
      </c>
      <c r="C29" s="51">
        <v>0</v>
      </c>
      <c r="D29" s="51">
        <v>0</v>
      </c>
      <c r="E29" s="3"/>
    </row>
    <row r="30" spans="1:5" ht="19.5" customHeight="1">
      <c r="A30" s="2"/>
      <c r="B30" s="2" t="s">
        <v>192</v>
      </c>
      <c r="C30" s="51">
        <v>0</v>
      </c>
      <c r="D30" s="51">
        <v>0</v>
      </c>
      <c r="E30" s="3"/>
    </row>
    <row r="31" spans="1:5" ht="19.5" customHeight="1">
      <c r="A31" s="2"/>
      <c r="B31" s="17" t="s">
        <v>193</v>
      </c>
      <c r="C31" s="51">
        <f>C26+C27+C28+C29+C30</f>
        <v>53783859</v>
      </c>
      <c r="D31" s="51">
        <v>0</v>
      </c>
      <c r="E31" s="3"/>
    </row>
    <row r="32" spans="1:5" ht="19.5" customHeight="1">
      <c r="A32" s="2"/>
      <c r="B32" s="4" t="s">
        <v>194</v>
      </c>
      <c r="C32" s="51">
        <f>C17-C24-C31</f>
        <v>-38606885</v>
      </c>
      <c r="D32" s="51">
        <v>16553441</v>
      </c>
      <c r="E32" s="3"/>
    </row>
    <row r="33" spans="1:5" ht="19.5" customHeight="1">
      <c r="A33" s="2"/>
      <c r="B33" s="4" t="s">
        <v>195</v>
      </c>
      <c r="C33" s="51">
        <v>38847803</v>
      </c>
      <c r="D33" s="51">
        <v>22294362</v>
      </c>
      <c r="E33" s="3"/>
    </row>
    <row r="34" spans="1:5" ht="19.5" customHeight="1">
      <c r="A34" s="2"/>
      <c r="B34" s="4" t="s">
        <v>196</v>
      </c>
      <c r="C34" s="51">
        <f>C32+C33</f>
        <v>240918</v>
      </c>
      <c r="D34" s="51">
        <v>38847803</v>
      </c>
      <c r="E34" s="3"/>
    </row>
    <row r="35" spans="1:5" ht="12.75">
      <c r="A35" s="18"/>
      <c r="B35" s="18"/>
      <c r="C35" s="75">
        <f>C33-C34</f>
        <v>38606885</v>
      </c>
      <c r="D35" s="75"/>
      <c r="E35" s="3"/>
    </row>
    <row r="36" ht="12.75">
      <c r="C36" s="54">
        <f>C35-'Aktivet,Pasivet'!E12</f>
        <v>17110</v>
      </c>
    </row>
  </sheetData>
  <sheetProtection/>
  <mergeCells count="4">
    <mergeCell ref="B5:B6"/>
    <mergeCell ref="C5:D5"/>
    <mergeCell ref="A5:A6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78" customWidth="1"/>
    <col min="2" max="2" width="36.8515625" style="78" customWidth="1"/>
    <col min="3" max="8" width="13.00390625" style="78" customWidth="1"/>
    <col min="9" max="16384" width="9.140625" style="78" customWidth="1"/>
  </cols>
  <sheetData>
    <row r="1" spans="1:8" ht="12.75">
      <c r="A1" s="83"/>
      <c r="B1" s="84" t="s">
        <v>276</v>
      </c>
      <c r="C1" s="275" t="s">
        <v>226</v>
      </c>
      <c r="D1" s="275"/>
      <c r="E1" s="275"/>
      <c r="F1" s="275"/>
      <c r="G1" s="85">
        <v>2012</v>
      </c>
      <c r="H1" s="86" t="s">
        <v>236</v>
      </c>
    </row>
    <row r="2" spans="1:8" ht="12.75">
      <c r="A2" s="87"/>
      <c r="B2" s="88" t="s">
        <v>227</v>
      </c>
      <c r="C2" s="88"/>
      <c r="D2" s="88"/>
      <c r="E2" s="88"/>
      <c r="F2" s="88"/>
      <c r="G2" s="89" t="s">
        <v>225</v>
      </c>
      <c r="H2" s="90"/>
    </row>
    <row r="3" spans="1:8" ht="12.75">
      <c r="A3" s="87"/>
      <c r="B3" s="88"/>
      <c r="C3" s="88" t="s">
        <v>216</v>
      </c>
      <c r="D3" s="88" t="s">
        <v>214</v>
      </c>
      <c r="E3" s="88" t="s">
        <v>218</v>
      </c>
      <c r="F3" s="88" t="s">
        <v>220</v>
      </c>
      <c r="G3" s="88" t="s">
        <v>222</v>
      </c>
      <c r="H3" s="91" t="s">
        <v>224</v>
      </c>
    </row>
    <row r="4" spans="1:8" ht="12.75">
      <c r="A4" s="87"/>
      <c r="B4" s="89" t="s">
        <v>228</v>
      </c>
      <c r="C4" s="88" t="s">
        <v>217</v>
      </c>
      <c r="D4" s="88" t="s">
        <v>215</v>
      </c>
      <c r="E4" s="88" t="s">
        <v>219</v>
      </c>
      <c r="F4" s="88" t="s">
        <v>221</v>
      </c>
      <c r="G4" s="88" t="s">
        <v>223</v>
      </c>
      <c r="H4" s="90"/>
    </row>
    <row r="5" spans="1:8" ht="12.75">
      <c r="A5" s="87"/>
      <c r="B5" s="88"/>
      <c r="C5" s="89">
        <v>1</v>
      </c>
      <c r="D5" s="89">
        <v>2</v>
      </c>
      <c r="E5" s="89">
        <v>3</v>
      </c>
      <c r="F5" s="89">
        <v>4</v>
      </c>
      <c r="G5" s="89">
        <v>5</v>
      </c>
      <c r="H5" s="91">
        <v>6</v>
      </c>
    </row>
    <row r="6" spans="1:8" ht="12.75">
      <c r="A6" s="92" t="s">
        <v>213</v>
      </c>
      <c r="B6" s="88" t="s">
        <v>284</v>
      </c>
      <c r="C6" s="79">
        <v>70620000</v>
      </c>
      <c r="D6" s="79">
        <v>0</v>
      </c>
      <c r="E6" s="79">
        <v>0</v>
      </c>
      <c r="F6" s="79">
        <v>490549</v>
      </c>
      <c r="G6" s="79">
        <v>7233795</v>
      </c>
      <c r="H6" s="80">
        <v>78344344</v>
      </c>
    </row>
    <row r="7" spans="1:8" ht="12.75">
      <c r="A7" s="87"/>
      <c r="B7" s="88"/>
      <c r="C7" s="79"/>
      <c r="D7" s="79"/>
      <c r="E7" s="79"/>
      <c r="F7" s="79"/>
      <c r="G7" s="79"/>
      <c r="H7" s="80"/>
    </row>
    <row r="8" spans="1:8" ht="12.75">
      <c r="A8" s="92">
        <v>1</v>
      </c>
      <c r="B8" s="88" t="s">
        <v>237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80">
        <v>0</v>
      </c>
    </row>
    <row r="9" spans="1:8" ht="12.75">
      <c r="A9" s="87"/>
      <c r="B9" s="88"/>
      <c r="C9" s="79"/>
      <c r="D9" s="79"/>
      <c r="E9" s="79"/>
      <c r="F9" s="79"/>
      <c r="G9" s="79"/>
      <c r="H9" s="80"/>
    </row>
    <row r="10" spans="1:8" ht="12.75">
      <c r="A10" s="87"/>
      <c r="B10" s="88" t="s">
        <v>229</v>
      </c>
      <c r="C10" s="79">
        <v>70620000</v>
      </c>
      <c r="D10" s="79">
        <v>0</v>
      </c>
      <c r="E10" s="79">
        <v>0</v>
      </c>
      <c r="F10" s="79">
        <v>490549</v>
      </c>
      <c r="G10" s="79">
        <v>7233795</v>
      </c>
      <c r="H10" s="80">
        <v>78344344</v>
      </c>
    </row>
    <row r="11" spans="1:8" ht="12.75">
      <c r="A11" s="87"/>
      <c r="B11" s="88"/>
      <c r="C11" s="79"/>
      <c r="D11" s="79">
        <f>SUM(D6:D10)</f>
        <v>0</v>
      </c>
      <c r="E11" s="79">
        <f>SUM(E6:E10)</f>
        <v>0</v>
      </c>
      <c r="F11" s="79"/>
      <c r="G11" s="79"/>
      <c r="H11" s="80"/>
    </row>
    <row r="12" spans="1:8" ht="12.75">
      <c r="A12" s="92">
        <v>1</v>
      </c>
      <c r="B12" s="88" t="s">
        <v>285</v>
      </c>
      <c r="C12" s="79">
        <v>0</v>
      </c>
      <c r="D12" s="79">
        <v>0</v>
      </c>
      <c r="E12" s="79">
        <v>0</v>
      </c>
      <c r="F12" s="79">
        <v>0</v>
      </c>
      <c r="G12" s="79">
        <v>7743886</v>
      </c>
      <c r="H12" s="80">
        <f>C12+D12+E12+F12+G12</f>
        <v>7743886</v>
      </c>
    </row>
    <row r="13" spans="1:8" ht="12.75">
      <c r="A13" s="92"/>
      <c r="B13" s="88"/>
      <c r="C13" s="79"/>
      <c r="D13" s="79"/>
      <c r="E13" s="79"/>
      <c r="F13" s="79"/>
      <c r="G13" s="79"/>
      <c r="H13" s="80"/>
    </row>
    <row r="14" spans="1:8" ht="12.75">
      <c r="A14" s="92">
        <v>2</v>
      </c>
      <c r="B14" s="88" t="s">
        <v>230</v>
      </c>
      <c r="C14" s="79">
        <v>0</v>
      </c>
      <c r="D14" s="79">
        <v>0</v>
      </c>
      <c r="E14" s="79">
        <v>0</v>
      </c>
      <c r="F14" s="79">
        <v>0</v>
      </c>
      <c r="G14" s="79"/>
      <c r="H14" s="80">
        <f>C14+D14+E14+F14+G14</f>
        <v>0</v>
      </c>
    </row>
    <row r="15" spans="1:8" ht="12.75">
      <c r="A15" s="92"/>
      <c r="B15" s="88"/>
      <c r="C15" s="79"/>
      <c r="D15" s="79"/>
      <c r="E15" s="79"/>
      <c r="F15" s="79"/>
      <c r="G15" s="79"/>
      <c r="H15" s="80"/>
    </row>
    <row r="16" spans="1:8" ht="12.75">
      <c r="A16" s="92">
        <v>3</v>
      </c>
      <c r="B16" s="88" t="s">
        <v>231</v>
      </c>
      <c r="C16" s="79"/>
      <c r="D16" s="79">
        <v>0</v>
      </c>
      <c r="E16" s="79">
        <v>0</v>
      </c>
      <c r="F16" s="79">
        <v>7233795</v>
      </c>
      <c r="G16" s="79">
        <v>-7233795</v>
      </c>
      <c r="H16" s="80">
        <f>SUM(C16:G16)</f>
        <v>0</v>
      </c>
    </row>
    <row r="17" spans="1:8" ht="12.75">
      <c r="A17" s="92"/>
      <c r="B17" s="88"/>
      <c r="C17" s="79"/>
      <c r="D17" s="79"/>
      <c r="E17" s="79"/>
      <c r="F17" s="79"/>
      <c r="G17" s="79"/>
      <c r="H17" s="80"/>
    </row>
    <row r="18" spans="1:8" ht="12.75">
      <c r="A18" s="92">
        <v>4</v>
      </c>
      <c r="B18" s="88" t="s">
        <v>245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80">
        <f>SUM(C18:G18)</f>
        <v>0</v>
      </c>
    </row>
    <row r="19" spans="1:8" ht="12.75">
      <c r="A19" s="92"/>
      <c r="B19" s="88"/>
      <c r="C19" s="79"/>
      <c r="D19" s="79"/>
      <c r="E19" s="79"/>
      <c r="F19" s="79"/>
      <c r="G19" s="79"/>
      <c r="H19" s="80"/>
    </row>
    <row r="20" spans="1:8" ht="12.75">
      <c r="A20" s="92" t="s">
        <v>233</v>
      </c>
      <c r="B20" s="88" t="s">
        <v>286</v>
      </c>
      <c r="C20" s="79">
        <f aca="true" t="shared" si="0" ref="C20:H20">SUM(C10:C19)</f>
        <v>70620000</v>
      </c>
      <c r="D20" s="79">
        <f t="shared" si="0"/>
        <v>0</v>
      </c>
      <c r="E20" s="79">
        <f t="shared" si="0"/>
        <v>0</v>
      </c>
      <c r="F20" s="79">
        <f t="shared" si="0"/>
        <v>7724344</v>
      </c>
      <c r="G20" s="79">
        <f t="shared" si="0"/>
        <v>7743886</v>
      </c>
      <c r="H20" s="80">
        <f t="shared" si="0"/>
        <v>86088230</v>
      </c>
    </row>
    <row r="21" spans="1:8" ht="12.75">
      <c r="A21" s="92"/>
      <c r="B21" s="88"/>
      <c r="C21" s="79"/>
      <c r="D21" s="79"/>
      <c r="E21" s="79"/>
      <c r="F21" s="79"/>
      <c r="G21" s="79"/>
      <c r="H21" s="80"/>
    </row>
    <row r="22" spans="1:8" ht="12.75">
      <c r="A22" s="92">
        <v>1</v>
      </c>
      <c r="B22" s="88" t="s">
        <v>287</v>
      </c>
      <c r="C22" s="79"/>
      <c r="D22" s="79"/>
      <c r="E22" s="79"/>
      <c r="F22" s="79"/>
      <c r="G22" s="79">
        <v>5205794</v>
      </c>
      <c r="H22" s="80">
        <f>SUM(C22:G22)</f>
        <v>5205794</v>
      </c>
    </row>
    <row r="23" spans="1:8" ht="12.75">
      <c r="A23" s="92"/>
      <c r="B23" s="88"/>
      <c r="C23" s="79"/>
      <c r="D23" s="79"/>
      <c r="E23" s="79"/>
      <c r="F23" s="79"/>
      <c r="G23" s="79"/>
      <c r="H23" s="80"/>
    </row>
    <row r="24" spans="1:8" ht="12.75">
      <c r="A24" s="92">
        <v>2</v>
      </c>
      <c r="B24" s="88" t="s">
        <v>230</v>
      </c>
      <c r="C24" s="79"/>
      <c r="D24" s="79"/>
      <c r="E24" s="79"/>
      <c r="F24" s="79"/>
      <c r="G24" s="79">
        <v>0</v>
      </c>
      <c r="H24" s="80">
        <f>SUM(C24:G24)</f>
        <v>0</v>
      </c>
    </row>
    <row r="25" spans="1:8" ht="12.75">
      <c r="A25" s="92"/>
      <c r="B25" s="88"/>
      <c r="C25" s="79"/>
      <c r="D25" s="79"/>
      <c r="E25" s="79"/>
      <c r="F25" s="79"/>
      <c r="G25" s="79"/>
      <c r="H25" s="80"/>
    </row>
    <row r="26" spans="1:8" ht="12.75">
      <c r="A26" s="92">
        <v>3</v>
      </c>
      <c r="B26" s="88" t="s">
        <v>231</v>
      </c>
      <c r="C26" s="79">
        <v>14600000</v>
      </c>
      <c r="D26" s="79"/>
      <c r="E26" s="79"/>
      <c r="F26" s="79">
        <v>-6856114</v>
      </c>
      <c r="G26" s="79">
        <v>-7743886</v>
      </c>
      <c r="H26" s="80">
        <f>SUM(C26:G26)</f>
        <v>0</v>
      </c>
    </row>
    <row r="27" spans="1:8" ht="12.75">
      <c r="A27" s="92"/>
      <c r="B27" s="88"/>
      <c r="C27" s="79"/>
      <c r="D27" s="79"/>
      <c r="E27" s="79"/>
      <c r="F27" s="79"/>
      <c r="G27" s="79"/>
      <c r="H27" s="80"/>
    </row>
    <row r="28" spans="1:8" ht="12.75">
      <c r="A28" s="92">
        <v>4</v>
      </c>
      <c r="B28" s="88" t="s">
        <v>232</v>
      </c>
      <c r="C28" s="79"/>
      <c r="D28" s="79"/>
      <c r="E28" s="79"/>
      <c r="F28" s="79"/>
      <c r="G28" s="79"/>
      <c r="H28" s="80">
        <f>SUM(C28:G28)</f>
        <v>0</v>
      </c>
    </row>
    <row r="29" spans="1:8" ht="12.75">
      <c r="A29" s="92"/>
      <c r="B29" s="88"/>
      <c r="C29" s="79"/>
      <c r="D29" s="79"/>
      <c r="E29" s="79"/>
      <c r="F29" s="79"/>
      <c r="G29" s="79"/>
      <c r="H29" s="80"/>
    </row>
    <row r="30" spans="1:8" ht="12.75">
      <c r="A30" s="92">
        <v>5</v>
      </c>
      <c r="B30" s="88" t="s">
        <v>234</v>
      </c>
      <c r="C30" s="79"/>
      <c r="D30" s="79"/>
      <c r="E30" s="79">
        <v>0</v>
      </c>
      <c r="F30" s="79"/>
      <c r="G30" s="79"/>
      <c r="H30" s="80">
        <f>SUM(C30:G30)</f>
        <v>0</v>
      </c>
    </row>
    <row r="31" spans="1:8" ht="12.75">
      <c r="A31" s="92"/>
      <c r="B31" s="88"/>
      <c r="C31" s="79"/>
      <c r="D31" s="79"/>
      <c r="E31" s="79"/>
      <c r="F31" s="79"/>
      <c r="G31" s="79"/>
      <c r="H31" s="80"/>
    </row>
    <row r="32" spans="1:8" ht="12.75">
      <c r="A32" s="92" t="s">
        <v>235</v>
      </c>
      <c r="B32" s="88" t="s">
        <v>275</v>
      </c>
      <c r="C32" s="79"/>
      <c r="D32" s="79"/>
      <c r="E32" s="79"/>
      <c r="F32" s="79"/>
      <c r="G32" s="79"/>
      <c r="H32" s="80"/>
    </row>
    <row r="33" spans="1:8" ht="12.75">
      <c r="A33" s="93"/>
      <c r="B33" s="94"/>
      <c r="C33" s="81">
        <f>SUM(C20:C32)</f>
        <v>85220000</v>
      </c>
      <c r="D33" s="81">
        <f>SUM(D20:D32)</f>
        <v>0</v>
      </c>
      <c r="E33" s="81">
        <f>SUM(E20:E32)</f>
        <v>0</v>
      </c>
      <c r="F33" s="81">
        <f>SUM(F20:F32)</f>
        <v>868230</v>
      </c>
      <c r="G33" s="81">
        <f>SUM(G20:G32)</f>
        <v>5205794</v>
      </c>
      <c r="H33" s="82">
        <f>SUM(C33:G33)</f>
        <v>91294024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K6" sqref="K6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57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148" t="s">
        <v>345</v>
      </c>
    </row>
    <row r="2" ht="12.75">
      <c r="B2" s="149" t="s">
        <v>346</v>
      </c>
    </row>
    <row r="3" ht="12.75">
      <c r="B3" s="149"/>
    </row>
    <row r="4" spans="2:7" ht="15.75">
      <c r="B4" s="276" t="s">
        <v>347</v>
      </c>
      <c r="C4" s="276"/>
      <c r="D4" s="276"/>
      <c r="E4" s="276"/>
      <c r="F4" s="276"/>
      <c r="G4" s="276"/>
    </row>
    <row r="6" spans="1:7" ht="12.75">
      <c r="A6" s="277" t="s">
        <v>171</v>
      </c>
      <c r="B6" s="279" t="s">
        <v>295</v>
      </c>
      <c r="C6" s="277" t="s">
        <v>321</v>
      </c>
      <c r="D6" s="150" t="s">
        <v>348</v>
      </c>
      <c r="E6" s="277" t="s">
        <v>349</v>
      </c>
      <c r="F6" s="277" t="s">
        <v>350</v>
      </c>
      <c r="G6" s="150" t="s">
        <v>348</v>
      </c>
    </row>
    <row r="7" spans="1:9" ht="12.75">
      <c r="A7" s="278"/>
      <c r="B7" s="280"/>
      <c r="C7" s="278"/>
      <c r="D7" s="151" t="s">
        <v>278</v>
      </c>
      <c r="E7" s="278"/>
      <c r="F7" s="278"/>
      <c r="G7" s="151" t="s">
        <v>279</v>
      </c>
      <c r="H7" s="9"/>
      <c r="I7" s="9"/>
    </row>
    <row r="8" spans="1:9" ht="12.75">
      <c r="A8" s="117">
        <v>1</v>
      </c>
      <c r="B8" s="152" t="s">
        <v>351</v>
      </c>
      <c r="C8" s="117"/>
      <c r="D8" s="153">
        <v>2300000</v>
      </c>
      <c r="E8" s="153">
        <v>0</v>
      </c>
      <c r="F8" s="153">
        <v>0</v>
      </c>
      <c r="G8" s="153">
        <f>D8+E8-F8</f>
        <v>2300000</v>
      </c>
      <c r="H8" s="9"/>
      <c r="I8" s="9"/>
    </row>
    <row r="9" spans="1:9" ht="12.75">
      <c r="A9" s="117">
        <v>2</v>
      </c>
      <c r="B9" s="154" t="s">
        <v>352</v>
      </c>
      <c r="C9" s="117"/>
      <c r="D9" s="153">
        <v>5011000</v>
      </c>
      <c r="E9" s="153">
        <v>0</v>
      </c>
      <c r="F9" s="153">
        <v>0</v>
      </c>
      <c r="G9" s="153">
        <f aca="true" t="shared" si="0" ref="G9:G16">D9+E9-F9</f>
        <v>5011000</v>
      </c>
      <c r="H9" s="155"/>
      <c r="I9" s="50"/>
    </row>
    <row r="10" spans="1:9" ht="12.75">
      <c r="A10" s="117">
        <v>3</v>
      </c>
      <c r="B10" s="154" t="s">
        <v>353</v>
      </c>
      <c r="C10" s="117"/>
      <c r="D10" s="153">
        <v>18135239</v>
      </c>
      <c r="E10" s="153">
        <v>0</v>
      </c>
      <c r="F10" s="153">
        <v>0</v>
      </c>
      <c r="G10" s="153">
        <f t="shared" si="0"/>
        <v>18135239</v>
      </c>
      <c r="H10" s="155"/>
      <c r="I10" s="50"/>
    </row>
    <row r="11" spans="1:9" ht="12.75">
      <c r="A11" s="117">
        <v>4</v>
      </c>
      <c r="B11" s="154" t="s">
        <v>354</v>
      </c>
      <c r="C11" s="117"/>
      <c r="D11" s="153">
        <v>7030000</v>
      </c>
      <c r="E11" s="153">
        <v>0</v>
      </c>
      <c r="F11" s="153">
        <v>0</v>
      </c>
      <c r="G11" s="153">
        <f t="shared" si="0"/>
        <v>7030000</v>
      </c>
      <c r="H11" s="155"/>
      <c r="I11" s="50"/>
    </row>
    <row r="12" spans="1:9" ht="12.75">
      <c r="A12" s="117">
        <v>5</v>
      </c>
      <c r="B12" s="154" t="s">
        <v>355</v>
      </c>
      <c r="C12" s="117"/>
      <c r="D12" s="153">
        <v>161000</v>
      </c>
      <c r="E12" s="153">
        <v>0</v>
      </c>
      <c r="F12" s="153">
        <v>0</v>
      </c>
      <c r="G12" s="153">
        <f t="shared" si="0"/>
        <v>161000</v>
      </c>
      <c r="H12" s="155"/>
      <c r="I12" s="50"/>
    </row>
    <row r="13" spans="1:9" ht="12.75">
      <c r="A13" s="117">
        <v>1</v>
      </c>
      <c r="B13" s="154" t="s">
        <v>356</v>
      </c>
      <c r="C13" s="117"/>
      <c r="D13" s="153">
        <v>166000</v>
      </c>
      <c r="E13" s="153">
        <v>0</v>
      </c>
      <c r="F13" s="153">
        <v>0</v>
      </c>
      <c r="G13" s="153">
        <f t="shared" si="0"/>
        <v>166000</v>
      </c>
      <c r="H13" s="155"/>
      <c r="I13" s="50"/>
    </row>
    <row r="14" spans="1:9" ht="12.75">
      <c r="A14" s="117">
        <v>2</v>
      </c>
      <c r="B14" s="1"/>
      <c r="C14" s="117"/>
      <c r="D14" s="153">
        <v>0</v>
      </c>
      <c r="E14" s="153"/>
      <c r="F14" s="153"/>
      <c r="G14" s="153">
        <f t="shared" si="0"/>
        <v>0</v>
      </c>
      <c r="H14" s="9"/>
      <c r="I14" s="9"/>
    </row>
    <row r="15" spans="1:9" ht="12.75">
      <c r="A15" s="117">
        <v>3</v>
      </c>
      <c r="B15" s="1"/>
      <c r="C15" s="117"/>
      <c r="D15" s="153">
        <v>0</v>
      </c>
      <c r="E15" s="153"/>
      <c r="F15" s="153"/>
      <c r="G15" s="153">
        <f t="shared" si="0"/>
        <v>0</v>
      </c>
      <c r="H15" s="9"/>
      <c r="I15" s="9"/>
    </row>
    <row r="16" spans="1:9" ht="13.5" thickBot="1">
      <c r="A16" s="156">
        <v>4</v>
      </c>
      <c r="B16" s="118"/>
      <c r="C16" s="156"/>
      <c r="D16" s="157">
        <v>0</v>
      </c>
      <c r="E16" s="157"/>
      <c r="F16" s="157"/>
      <c r="G16" s="153">
        <f t="shared" si="0"/>
        <v>0</v>
      </c>
      <c r="H16" s="9"/>
      <c r="I16" s="9"/>
    </row>
    <row r="17" spans="1:9" ht="13.5" thickBot="1">
      <c r="A17" s="158"/>
      <c r="B17" s="159" t="s">
        <v>357</v>
      </c>
      <c r="C17" s="160"/>
      <c r="D17" s="161">
        <f>SUM(D8:D16)</f>
        <v>32803239</v>
      </c>
      <c r="E17" s="161">
        <f>SUM(E8:E16)</f>
        <v>0</v>
      </c>
      <c r="F17" s="161">
        <f>SUM(F8:F16)</f>
        <v>0</v>
      </c>
      <c r="G17" s="162">
        <f>SUM(G8:G16)</f>
        <v>32803239</v>
      </c>
      <c r="I17" s="54"/>
    </row>
    <row r="20" spans="2:9" ht="15.75">
      <c r="B20" s="276" t="s">
        <v>358</v>
      </c>
      <c r="C20" s="276"/>
      <c r="D20" s="276"/>
      <c r="E20" s="276"/>
      <c r="F20" s="276"/>
      <c r="G20" s="276"/>
      <c r="I20" s="54"/>
    </row>
    <row r="22" spans="1:7" ht="12.75">
      <c r="A22" s="277" t="s">
        <v>171</v>
      </c>
      <c r="B22" s="279" t="s">
        <v>295</v>
      </c>
      <c r="C22" s="277" t="s">
        <v>321</v>
      </c>
      <c r="D22" s="150" t="s">
        <v>348</v>
      </c>
      <c r="E22" s="277" t="s">
        <v>349</v>
      </c>
      <c r="F22" s="277" t="s">
        <v>350</v>
      </c>
      <c r="G22" s="150" t="s">
        <v>348</v>
      </c>
    </row>
    <row r="23" spans="1:7" ht="12.75">
      <c r="A23" s="278"/>
      <c r="B23" s="280"/>
      <c r="C23" s="278"/>
      <c r="D23" s="151" t="s">
        <v>278</v>
      </c>
      <c r="E23" s="278"/>
      <c r="F23" s="278"/>
      <c r="G23" s="151" t="s">
        <v>279</v>
      </c>
    </row>
    <row r="24" spans="1:7" ht="12.75">
      <c r="A24" s="117">
        <v>1</v>
      </c>
      <c r="B24" s="152" t="s">
        <v>351</v>
      </c>
      <c r="C24" s="117"/>
      <c r="D24" s="153">
        <v>0</v>
      </c>
      <c r="E24" s="153">
        <v>0</v>
      </c>
      <c r="F24" s="153">
        <v>0</v>
      </c>
      <c r="G24" s="153">
        <f>D24+E24-F24</f>
        <v>0</v>
      </c>
    </row>
    <row r="25" spans="1:7" ht="12.75">
      <c r="A25" s="117">
        <v>2</v>
      </c>
      <c r="B25" s="154" t="s">
        <v>352</v>
      </c>
      <c r="C25" s="117"/>
      <c r="D25" s="153">
        <v>1587522</v>
      </c>
      <c r="E25" s="153">
        <v>171174</v>
      </c>
      <c r="F25" s="153">
        <v>0</v>
      </c>
      <c r="G25" s="153">
        <f aca="true" t="shared" si="1" ref="G25:G32">D25+E25-F25</f>
        <v>1758696</v>
      </c>
    </row>
    <row r="26" spans="1:7" ht="12.75">
      <c r="A26" s="117">
        <v>3</v>
      </c>
      <c r="B26" s="154" t="s">
        <v>359</v>
      </c>
      <c r="C26" s="117"/>
      <c r="D26" s="153">
        <v>11803081</v>
      </c>
      <c r="E26" s="163">
        <v>1266432</v>
      </c>
      <c r="F26" s="153">
        <v>0</v>
      </c>
      <c r="G26" s="153">
        <f t="shared" si="1"/>
        <v>13069513</v>
      </c>
    </row>
    <row r="27" spans="1:7" ht="12.75">
      <c r="A27" s="117">
        <v>4</v>
      </c>
      <c r="B27" s="154" t="s">
        <v>354</v>
      </c>
      <c r="C27" s="117"/>
      <c r="D27" s="153">
        <v>4125318</v>
      </c>
      <c r="E27" s="153">
        <v>580936</v>
      </c>
      <c r="F27" s="153">
        <v>0</v>
      </c>
      <c r="G27" s="153">
        <f t="shared" si="1"/>
        <v>4706254</v>
      </c>
    </row>
    <row r="28" spans="1:7" ht="12.75">
      <c r="A28" s="117">
        <v>5</v>
      </c>
      <c r="B28" s="154" t="s">
        <v>355</v>
      </c>
      <c r="C28" s="117"/>
      <c r="D28" s="153">
        <v>102532</v>
      </c>
      <c r="E28" s="163">
        <v>14617</v>
      </c>
      <c r="F28" s="153">
        <v>0</v>
      </c>
      <c r="G28" s="153">
        <f t="shared" si="1"/>
        <v>117149</v>
      </c>
    </row>
    <row r="29" spans="1:7" ht="12.75">
      <c r="A29" s="117">
        <v>1</v>
      </c>
      <c r="B29" s="154" t="s">
        <v>356</v>
      </c>
      <c r="C29" s="117"/>
      <c r="D29" s="153">
        <v>97412</v>
      </c>
      <c r="E29" s="153">
        <v>13718</v>
      </c>
      <c r="F29" s="153">
        <v>0</v>
      </c>
      <c r="G29" s="153">
        <f t="shared" si="1"/>
        <v>111130</v>
      </c>
    </row>
    <row r="30" spans="1:7" ht="12.75">
      <c r="A30" s="117">
        <v>2</v>
      </c>
      <c r="B30" s="1"/>
      <c r="C30" s="117"/>
      <c r="D30" s="153">
        <v>0</v>
      </c>
      <c r="E30" s="153"/>
      <c r="F30" s="153"/>
      <c r="G30" s="153">
        <f t="shared" si="1"/>
        <v>0</v>
      </c>
    </row>
    <row r="31" spans="1:7" ht="12.75">
      <c r="A31" s="117">
        <v>3</v>
      </c>
      <c r="B31" s="1"/>
      <c r="C31" s="117"/>
      <c r="D31" s="153">
        <v>0</v>
      </c>
      <c r="E31" s="153"/>
      <c r="F31" s="153"/>
      <c r="G31" s="153">
        <f t="shared" si="1"/>
        <v>0</v>
      </c>
    </row>
    <row r="32" spans="1:7" ht="13.5" thickBot="1">
      <c r="A32" s="156">
        <v>4</v>
      </c>
      <c r="B32" s="118"/>
      <c r="C32" s="156"/>
      <c r="D32" s="157">
        <v>0</v>
      </c>
      <c r="E32" s="157"/>
      <c r="F32" s="157"/>
      <c r="G32" s="153">
        <f t="shared" si="1"/>
        <v>0</v>
      </c>
    </row>
    <row r="33" spans="1:10" ht="13.5" thickBot="1">
      <c r="A33" s="158"/>
      <c r="B33" s="164" t="s">
        <v>357</v>
      </c>
      <c r="C33" s="160"/>
      <c r="D33" s="161">
        <f>SUM(D24:D32)</f>
        <v>17715865</v>
      </c>
      <c r="E33" s="161">
        <f>SUM(E24:E32)</f>
        <v>2046877</v>
      </c>
      <c r="F33" s="161">
        <f>SUM(F24:F32)</f>
        <v>0</v>
      </c>
      <c r="G33" s="162">
        <f>SUM(G24:G32)</f>
        <v>19762742</v>
      </c>
      <c r="H33" s="126"/>
      <c r="I33" s="54"/>
      <c r="J33" s="54"/>
    </row>
    <row r="34" ht="12.75">
      <c r="G34" s="126"/>
    </row>
    <row r="36" spans="2:7" ht="15.75">
      <c r="B36" s="276" t="s">
        <v>360</v>
      </c>
      <c r="C36" s="276"/>
      <c r="D36" s="276"/>
      <c r="E36" s="276"/>
      <c r="F36" s="276"/>
      <c r="G36" s="276"/>
    </row>
    <row r="38" spans="1:7" ht="12.75">
      <c r="A38" s="277" t="s">
        <v>171</v>
      </c>
      <c r="B38" s="279" t="s">
        <v>295</v>
      </c>
      <c r="C38" s="277" t="s">
        <v>321</v>
      </c>
      <c r="D38" s="150" t="s">
        <v>348</v>
      </c>
      <c r="E38" s="277" t="s">
        <v>349</v>
      </c>
      <c r="F38" s="277" t="s">
        <v>350</v>
      </c>
      <c r="G38" s="150" t="s">
        <v>348</v>
      </c>
    </row>
    <row r="39" spans="1:7" ht="12.75">
      <c r="A39" s="278"/>
      <c r="B39" s="280"/>
      <c r="C39" s="278"/>
      <c r="D39" s="151" t="s">
        <v>278</v>
      </c>
      <c r="E39" s="278"/>
      <c r="F39" s="278"/>
      <c r="G39" s="151" t="s">
        <v>279</v>
      </c>
    </row>
    <row r="40" spans="1:9" ht="12.75">
      <c r="A40" s="117">
        <v>1</v>
      </c>
      <c r="B40" s="152" t="s">
        <v>351</v>
      </c>
      <c r="C40" s="117"/>
      <c r="D40" s="153">
        <f>D8-D24</f>
        <v>2300000</v>
      </c>
      <c r="E40" s="153">
        <f>E8-E24</f>
        <v>0</v>
      </c>
      <c r="F40" s="153">
        <f>F8-F24</f>
        <v>0</v>
      </c>
      <c r="G40" s="153">
        <f>G8-G24</f>
        <v>2300000</v>
      </c>
      <c r="I40" s="54"/>
    </row>
    <row r="41" spans="1:14" ht="12.75">
      <c r="A41" s="117">
        <v>2</v>
      </c>
      <c r="B41" s="154" t="s">
        <v>352</v>
      </c>
      <c r="C41" s="117"/>
      <c r="D41" s="153">
        <f aca="true" t="shared" si="2" ref="D41:G48">D9-D25</f>
        <v>3423478</v>
      </c>
      <c r="E41" s="153">
        <f t="shared" si="2"/>
        <v>-171174</v>
      </c>
      <c r="F41" s="153">
        <f t="shared" si="2"/>
        <v>0</v>
      </c>
      <c r="G41" s="153">
        <f t="shared" si="2"/>
        <v>3252304</v>
      </c>
      <c r="I41" s="54"/>
      <c r="M41" s="9"/>
      <c r="N41" s="9"/>
    </row>
    <row r="42" spans="1:14" ht="12.75">
      <c r="A42" s="117">
        <v>3</v>
      </c>
      <c r="B42" s="154" t="s">
        <v>359</v>
      </c>
      <c r="C42" s="117"/>
      <c r="D42" s="153">
        <f t="shared" si="2"/>
        <v>6332158</v>
      </c>
      <c r="E42" s="153">
        <f t="shared" si="2"/>
        <v>-1266432</v>
      </c>
      <c r="F42" s="153">
        <f t="shared" si="2"/>
        <v>0</v>
      </c>
      <c r="G42" s="165">
        <f t="shared" si="2"/>
        <v>5065726</v>
      </c>
      <c r="I42" s="54"/>
      <c r="M42" s="9"/>
      <c r="N42" s="9"/>
    </row>
    <row r="43" spans="1:14" ht="12.75">
      <c r="A43" s="117">
        <v>4</v>
      </c>
      <c r="B43" s="154" t="s">
        <v>354</v>
      </c>
      <c r="C43" s="117"/>
      <c r="D43" s="153">
        <f t="shared" si="2"/>
        <v>2904682</v>
      </c>
      <c r="E43" s="153">
        <f t="shared" si="2"/>
        <v>-580936</v>
      </c>
      <c r="F43" s="153">
        <f t="shared" si="2"/>
        <v>0</v>
      </c>
      <c r="G43" s="153">
        <f t="shared" si="2"/>
        <v>2323746</v>
      </c>
      <c r="I43" s="54"/>
      <c r="M43" s="9"/>
      <c r="N43" s="9"/>
    </row>
    <row r="44" spans="1:14" ht="12.75">
      <c r="A44" s="117">
        <v>5</v>
      </c>
      <c r="B44" s="154" t="s">
        <v>355</v>
      </c>
      <c r="C44" s="117"/>
      <c r="D44" s="153">
        <f t="shared" si="2"/>
        <v>58468</v>
      </c>
      <c r="E44" s="153">
        <f t="shared" si="2"/>
        <v>-14617</v>
      </c>
      <c r="F44" s="153">
        <f t="shared" si="2"/>
        <v>0</v>
      </c>
      <c r="G44" s="153">
        <f t="shared" si="2"/>
        <v>43851</v>
      </c>
      <c r="I44" s="54"/>
      <c r="M44" s="9"/>
      <c r="N44" s="9"/>
    </row>
    <row r="45" spans="1:14" ht="12.75">
      <c r="A45" s="117">
        <v>1</v>
      </c>
      <c r="B45" s="154" t="s">
        <v>356</v>
      </c>
      <c r="C45" s="117"/>
      <c r="D45" s="153">
        <f t="shared" si="2"/>
        <v>68588</v>
      </c>
      <c r="E45" s="153">
        <f t="shared" si="2"/>
        <v>-13718</v>
      </c>
      <c r="F45" s="153">
        <f t="shared" si="2"/>
        <v>0</v>
      </c>
      <c r="G45" s="153">
        <f t="shared" si="2"/>
        <v>54870</v>
      </c>
      <c r="I45" s="54"/>
      <c r="M45" s="9"/>
      <c r="N45" s="9"/>
    </row>
    <row r="46" spans="1:14" ht="12.75">
      <c r="A46" s="117">
        <v>2</v>
      </c>
      <c r="B46" s="154"/>
      <c r="C46" s="117"/>
      <c r="D46" s="153">
        <f t="shared" si="2"/>
        <v>0</v>
      </c>
      <c r="E46" s="153">
        <f t="shared" si="2"/>
        <v>0</v>
      </c>
      <c r="F46" s="153">
        <f t="shared" si="2"/>
        <v>0</v>
      </c>
      <c r="G46" s="153">
        <f t="shared" si="2"/>
        <v>0</v>
      </c>
      <c r="I46" s="54"/>
      <c r="M46" s="9"/>
      <c r="N46" s="9"/>
    </row>
    <row r="47" spans="1:14" ht="12.75">
      <c r="A47" s="117">
        <v>3</v>
      </c>
      <c r="B47" s="1"/>
      <c r="C47" s="117"/>
      <c r="D47" s="153">
        <f t="shared" si="2"/>
        <v>0</v>
      </c>
      <c r="E47" s="153">
        <f t="shared" si="2"/>
        <v>0</v>
      </c>
      <c r="F47" s="153">
        <f t="shared" si="2"/>
        <v>0</v>
      </c>
      <c r="G47" s="153">
        <f t="shared" si="2"/>
        <v>0</v>
      </c>
      <c r="M47" s="9"/>
      <c r="N47" s="9"/>
    </row>
    <row r="48" spans="1:14" ht="13.5" thickBot="1">
      <c r="A48" s="156">
        <v>4</v>
      </c>
      <c r="B48" s="118"/>
      <c r="C48" s="156"/>
      <c r="D48" s="153">
        <f t="shared" si="2"/>
        <v>0</v>
      </c>
      <c r="E48" s="153">
        <f t="shared" si="2"/>
        <v>0</v>
      </c>
      <c r="F48" s="153">
        <f t="shared" si="2"/>
        <v>0</v>
      </c>
      <c r="G48" s="153">
        <f t="shared" si="2"/>
        <v>0</v>
      </c>
      <c r="M48" s="9"/>
      <c r="N48" s="9"/>
    </row>
    <row r="49" spans="1:14" ht="13.5" thickBot="1">
      <c r="A49" s="158"/>
      <c r="B49" s="159" t="s">
        <v>357</v>
      </c>
      <c r="C49" s="160"/>
      <c r="D49" s="161">
        <f>SUM(D40:D48)</f>
        <v>15087374</v>
      </c>
      <c r="E49" s="161">
        <f>SUM(E40:E48)</f>
        <v>-2046877</v>
      </c>
      <c r="F49" s="161">
        <f>SUM(F40:F48)</f>
        <v>0</v>
      </c>
      <c r="G49" s="162">
        <f>SUM(G40:G48)</f>
        <v>13040497</v>
      </c>
      <c r="I49" s="126"/>
      <c r="J49" s="54"/>
      <c r="M49" s="27"/>
      <c r="N49" s="9"/>
    </row>
    <row r="50" spans="6:10" s="9" customFormat="1" ht="12.75">
      <c r="F50" s="50"/>
      <c r="G50" s="166"/>
      <c r="J50" s="50"/>
    </row>
    <row r="51" spans="4:14" ht="12.75">
      <c r="D51" s="54"/>
      <c r="G51" s="54"/>
      <c r="I51" s="126"/>
      <c r="M51" s="9"/>
      <c r="N51" s="9"/>
    </row>
    <row r="52" spans="4:14" ht="12.75">
      <c r="D52" s="54"/>
      <c r="G52" s="54"/>
      <c r="I52" s="54"/>
      <c r="M52" s="9"/>
      <c r="N52" s="9"/>
    </row>
    <row r="53" spans="5:14" ht="15.75">
      <c r="E53" s="269" t="s">
        <v>300</v>
      </c>
      <c r="F53" s="269"/>
      <c r="G53" s="269"/>
      <c r="M53" s="9"/>
      <c r="N53" s="9"/>
    </row>
    <row r="54" spans="5:7" ht="15.75">
      <c r="E54" s="269" t="s">
        <v>361</v>
      </c>
      <c r="F54" s="269"/>
      <c r="G54" s="269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7109375" style="0" customWidth="1"/>
    <col min="2" max="2" width="3.00390625" style="0" bestFit="1" customWidth="1"/>
    <col min="3" max="3" width="4.57421875" style="0" customWidth="1"/>
    <col min="4" max="4" width="25.8515625" style="0" customWidth="1"/>
    <col min="5" max="5" width="16.421875" style="0" customWidth="1"/>
    <col min="7" max="7" width="14.28125" style="0" customWidth="1"/>
  </cols>
  <sheetData>
    <row r="1" spans="1:2" ht="12.75">
      <c r="A1" s="95"/>
      <c r="B1" s="95"/>
    </row>
    <row r="2" spans="1:2" ht="12.75">
      <c r="A2" s="78" t="s">
        <v>290</v>
      </c>
      <c r="B2" s="95"/>
    </row>
    <row r="3" spans="1:3" ht="12.75">
      <c r="A3" s="78" t="s">
        <v>291</v>
      </c>
      <c r="B3" s="95"/>
      <c r="C3" s="76"/>
    </row>
    <row r="4" ht="12.75">
      <c r="A4" s="78" t="s">
        <v>292</v>
      </c>
    </row>
    <row r="5" spans="1:5" ht="12.75">
      <c r="A5" s="78" t="s">
        <v>293</v>
      </c>
      <c r="E5" s="9"/>
    </row>
    <row r="6" spans="5:6" ht="12.75">
      <c r="E6" s="9"/>
      <c r="F6" s="9"/>
    </row>
    <row r="7" spans="5:6" ht="12.75">
      <c r="E7" s="9"/>
      <c r="F7" s="9"/>
    </row>
    <row r="8" spans="5:6" ht="12.75">
      <c r="E8" s="9"/>
      <c r="F8" s="9"/>
    </row>
    <row r="9" spans="3:6" ht="12.75">
      <c r="C9" s="281" t="s">
        <v>294</v>
      </c>
      <c r="D9" s="281"/>
      <c r="E9" s="281"/>
      <c r="F9" s="9"/>
    </row>
    <row r="10" spans="3:6" ht="12.75">
      <c r="C10" s="96"/>
      <c r="D10" s="96"/>
      <c r="E10" s="96"/>
      <c r="F10" s="9"/>
    </row>
    <row r="11" spans="3:6" ht="12.75">
      <c r="C11" s="96"/>
      <c r="D11" s="96"/>
      <c r="E11" s="96"/>
      <c r="F11" s="9"/>
    </row>
    <row r="12" ht="12.75">
      <c r="F12" s="9"/>
    </row>
    <row r="13" spans="3:6" ht="12.75">
      <c r="C13" s="1" t="s">
        <v>171</v>
      </c>
      <c r="D13" s="1" t="s">
        <v>295</v>
      </c>
      <c r="E13" s="97" t="s">
        <v>296</v>
      </c>
      <c r="F13" s="9"/>
    </row>
    <row r="14" spans="3:6" ht="12.75">
      <c r="C14" s="98">
        <v>1</v>
      </c>
      <c r="D14" s="99" t="s">
        <v>297</v>
      </c>
      <c r="E14" s="100">
        <v>87299740</v>
      </c>
      <c r="F14" s="9"/>
    </row>
    <row r="15" spans="3:6" ht="12.75">
      <c r="C15" s="101">
        <v>2</v>
      </c>
      <c r="D15" s="102"/>
      <c r="E15" s="103"/>
      <c r="F15" s="9"/>
    </row>
    <row r="16" spans="3:6" ht="12.75">
      <c r="C16" s="101">
        <v>3</v>
      </c>
      <c r="D16" s="102"/>
      <c r="E16" s="103"/>
      <c r="F16" s="9"/>
    </row>
    <row r="17" spans="3:6" ht="12.75">
      <c r="C17" s="101">
        <v>4</v>
      </c>
      <c r="D17" s="102"/>
      <c r="E17" s="103"/>
      <c r="F17" s="9"/>
    </row>
    <row r="18" spans="3:6" ht="12.75">
      <c r="C18" s="101">
        <v>5</v>
      </c>
      <c r="D18" s="104"/>
      <c r="E18" s="103"/>
      <c r="F18" s="9"/>
    </row>
    <row r="19" spans="3:6" ht="12.75">
      <c r="C19" s="101">
        <v>6</v>
      </c>
      <c r="D19" s="102"/>
      <c r="E19" s="103"/>
      <c r="F19" s="9"/>
    </row>
    <row r="20" spans="1:5" ht="12.75">
      <c r="A20" s="9"/>
      <c r="C20" s="101">
        <v>7</v>
      </c>
      <c r="D20" s="102"/>
      <c r="E20" s="103"/>
    </row>
    <row r="21" spans="1:5" ht="12.75">
      <c r="A21" s="9"/>
      <c r="C21" s="101">
        <v>8</v>
      </c>
      <c r="D21" s="104"/>
      <c r="E21" s="103"/>
    </row>
    <row r="22" spans="1:5" ht="12.75">
      <c r="A22" s="9"/>
      <c r="C22" s="101">
        <v>9</v>
      </c>
      <c r="D22" s="102"/>
      <c r="E22" s="103"/>
    </row>
    <row r="23" spans="1:5" ht="12.75">
      <c r="A23" s="9"/>
      <c r="C23" s="101">
        <v>10</v>
      </c>
      <c r="D23" s="102"/>
      <c r="E23" s="103"/>
    </row>
    <row r="24" spans="1:5" ht="12.75">
      <c r="A24" s="9"/>
      <c r="C24" s="105">
        <v>11</v>
      </c>
      <c r="D24" s="106"/>
      <c r="E24" s="107"/>
    </row>
    <row r="25" spans="1:5" ht="12.75">
      <c r="A25" s="9"/>
      <c r="C25" s="108"/>
      <c r="D25" s="108" t="s">
        <v>298</v>
      </c>
      <c r="E25" s="109">
        <f>SUM(E14:E24)</f>
        <v>87299740</v>
      </c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5" ht="12.75">
      <c r="A33" s="9"/>
      <c r="B33" s="9"/>
      <c r="C33" s="9"/>
      <c r="E33" s="110" t="s">
        <v>299</v>
      </c>
    </row>
    <row r="34" spans="1:5" ht="12.75">
      <c r="A34" s="9"/>
      <c r="B34" s="9"/>
      <c r="C34" s="9"/>
      <c r="E34" s="76"/>
    </row>
    <row r="35" spans="1:5" ht="12.75">
      <c r="A35" s="9"/>
      <c r="B35" s="9"/>
      <c r="C35" s="9"/>
      <c r="E35" s="110" t="s">
        <v>300</v>
      </c>
    </row>
    <row r="36" spans="1:5" ht="12.75">
      <c r="A36" s="9"/>
      <c r="B36" s="9"/>
      <c r="C36" s="9"/>
      <c r="E36" s="76"/>
    </row>
    <row r="37" spans="1:5" ht="12.75">
      <c r="A37" s="9"/>
      <c r="B37" s="9"/>
      <c r="C37" s="9"/>
      <c r="E37" s="110" t="s">
        <v>301</v>
      </c>
    </row>
    <row r="38" spans="1:3" ht="12.75">
      <c r="A38" s="9"/>
      <c r="B38" s="9"/>
      <c r="C38" s="9"/>
    </row>
    <row r="39" spans="1:3" ht="12.75">
      <c r="A39" s="9"/>
      <c r="B39" s="9"/>
      <c r="C39" s="9"/>
    </row>
    <row r="40" spans="1:3" ht="12.75">
      <c r="A40" s="9"/>
      <c r="B40" s="9"/>
      <c r="C40" s="9"/>
    </row>
    <row r="41" spans="1:3" ht="12.75">
      <c r="A41" s="9"/>
      <c r="B41" s="9"/>
      <c r="C41" s="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>
      <c r="A69" s="9"/>
      <c r="B69" s="9"/>
      <c r="C69" s="9"/>
    </row>
    <row r="70" spans="1:3" ht="12.75">
      <c r="A70" s="9"/>
      <c r="B70" s="27"/>
      <c r="C70" s="27"/>
    </row>
  </sheetData>
  <sheetProtection/>
  <mergeCells count="1">
    <mergeCell ref="C9:E9"/>
  </mergeCells>
  <printOptions/>
  <pageMargins left="0.75" right="0.75" top="1" bottom="0.17" header="0.5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30.00390625" style="0" customWidth="1"/>
  </cols>
  <sheetData>
    <row r="1" spans="1:2" ht="15.75">
      <c r="A1" s="111" t="s">
        <v>302</v>
      </c>
      <c r="B1" s="111"/>
    </row>
    <row r="2" spans="1:2" ht="15.75">
      <c r="A2" s="111" t="s">
        <v>303</v>
      </c>
      <c r="B2" s="111"/>
    </row>
    <row r="3" spans="3:6" ht="15.75">
      <c r="C3" s="111" t="s">
        <v>304</v>
      </c>
      <c r="D3" s="111"/>
      <c r="E3" s="111"/>
      <c r="F3" s="111"/>
    </row>
    <row r="4" ht="13.5" thickBot="1">
      <c r="F4" t="s">
        <v>305</v>
      </c>
    </row>
    <row r="5" spans="2:7" ht="27" customHeight="1" thickBot="1">
      <c r="B5" s="112" t="s">
        <v>306</v>
      </c>
      <c r="C5" s="113" t="s">
        <v>307</v>
      </c>
      <c r="D5" s="113" t="s">
        <v>308</v>
      </c>
      <c r="E5" s="113" t="s">
        <v>309</v>
      </c>
      <c r="F5" s="113" t="s">
        <v>310</v>
      </c>
      <c r="G5" s="114" t="s">
        <v>311</v>
      </c>
    </row>
    <row r="6" spans="2:7" ht="12.75">
      <c r="B6" s="115">
        <v>1</v>
      </c>
      <c r="C6" s="116" t="s">
        <v>312</v>
      </c>
      <c r="D6" s="116" t="s">
        <v>313</v>
      </c>
      <c r="E6" s="117">
        <v>1</v>
      </c>
      <c r="F6" s="1">
        <v>6329442</v>
      </c>
      <c r="G6" s="115">
        <f aca="true" t="shared" si="0" ref="G6:G16">E6*F6</f>
        <v>6329442</v>
      </c>
    </row>
    <row r="7" spans="2:7" ht="12.75">
      <c r="B7" s="1">
        <v>2</v>
      </c>
      <c r="C7" s="116" t="s">
        <v>314</v>
      </c>
      <c r="D7" s="116" t="s">
        <v>315</v>
      </c>
      <c r="E7" s="117">
        <v>2</v>
      </c>
      <c r="F7" s="1">
        <v>4919000</v>
      </c>
      <c r="G7" s="1">
        <f t="shared" si="0"/>
        <v>9838000</v>
      </c>
    </row>
    <row r="8" spans="2:7" ht="12.75">
      <c r="B8" s="1">
        <v>3</v>
      </c>
      <c r="C8" s="116" t="s">
        <v>316</v>
      </c>
      <c r="D8" s="116" t="s">
        <v>315</v>
      </c>
      <c r="E8" s="117">
        <v>2</v>
      </c>
      <c r="F8" s="1">
        <v>60000</v>
      </c>
      <c r="G8" s="1">
        <f t="shared" si="0"/>
        <v>120000</v>
      </c>
    </row>
    <row r="9" spans="2:7" ht="12.75">
      <c r="B9" s="1">
        <v>4</v>
      </c>
      <c r="C9" s="116" t="s">
        <v>317</v>
      </c>
      <c r="D9" s="116" t="s">
        <v>315</v>
      </c>
      <c r="E9" s="117">
        <v>1</v>
      </c>
      <c r="F9" s="1">
        <v>1703435</v>
      </c>
      <c r="G9" s="1">
        <f t="shared" si="0"/>
        <v>1703435</v>
      </c>
    </row>
    <row r="10" spans="2:7" ht="12.75">
      <c r="B10" s="1">
        <v>5</v>
      </c>
      <c r="C10" s="1"/>
      <c r="D10" s="1"/>
      <c r="E10" s="1"/>
      <c r="F10" s="1"/>
      <c r="G10" s="1">
        <f t="shared" si="0"/>
        <v>0</v>
      </c>
    </row>
    <row r="11" spans="2:7" ht="12.75">
      <c r="B11" s="1">
        <v>6</v>
      </c>
      <c r="C11" s="1"/>
      <c r="D11" s="1"/>
      <c r="E11" s="1"/>
      <c r="F11" s="1"/>
      <c r="G11" s="1">
        <f t="shared" si="0"/>
        <v>0</v>
      </c>
    </row>
    <row r="12" spans="2:7" ht="12.75">
      <c r="B12" s="1">
        <v>7</v>
      </c>
      <c r="C12" s="1"/>
      <c r="D12" s="1"/>
      <c r="E12" s="1"/>
      <c r="F12" s="1"/>
      <c r="G12" s="1">
        <f t="shared" si="0"/>
        <v>0</v>
      </c>
    </row>
    <row r="13" spans="2:7" ht="12.75">
      <c r="B13" s="1">
        <v>8</v>
      </c>
      <c r="C13" s="1"/>
      <c r="D13" s="1"/>
      <c r="E13" s="1"/>
      <c r="F13" s="1"/>
      <c r="G13" s="1">
        <f t="shared" si="0"/>
        <v>0</v>
      </c>
    </row>
    <row r="14" spans="2:7" ht="12.75">
      <c r="B14" s="1">
        <v>9</v>
      </c>
      <c r="C14" s="1"/>
      <c r="D14" s="1"/>
      <c r="E14" s="1"/>
      <c r="F14" s="1"/>
      <c r="G14" s="1">
        <f t="shared" si="0"/>
        <v>0</v>
      </c>
    </row>
    <row r="15" spans="2:7" ht="12.75">
      <c r="B15" s="1">
        <v>10</v>
      </c>
      <c r="C15" s="1"/>
      <c r="D15" s="1"/>
      <c r="E15" s="1"/>
      <c r="F15" s="1"/>
      <c r="G15" s="1">
        <f t="shared" si="0"/>
        <v>0</v>
      </c>
    </row>
    <row r="16" spans="2:7" ht="12.75">
      <c r="B16" s="1">
        <v>11</v>
      </c>
      <c r="C16" s="1"/>
      <c r="D16" s="1"/>
      <c r="E16" s="1"/>
      <c r="F16" s="1"/>
      <c r="G16" s="1">
        <f t="shared" si="0"/>
        <v>0</v>
      </c>
    </row>
    <row r="17" spans="2:7" ht="13.5" thickBot="1">
      <c r="B17" s="1">
        <v>12</v>
      </c>
      <c r="C17" s="118"/>
      <c r="D17" s="118"/>
      <c r="E17" s="118"/>
      <c r="F17" s="118"/>
      <c r="G17" s="118"/>
    </row>
    <row r="18" spans="2:7" ht="13.5" thickBot="1">
      <c r="B18" s="119"/>
      <c r="C18" s="120" t="s">
        <v>298</v>
      </c>
      <c r="D18" s="120"/>
      <c r="E18" s="120"/>
      <c r="F18" s="120"/>
      <c r="G18" s="121">
        <f>SUM(G6:G17)</f>
        <v>17990877</v>
      </c>
    </row>
    <row r="20" spans="5:6" ht="12.75">
      <c r="E20" s="265"/>
      <c r="F20" s="265"/>
    </row>
    <row r="21" spans="5:6" ht="12.75">
      <c r="E21" s="282"/>
      <c r="F21" s="282"/>
    </row>
  </sheetData>
  <sheetProtection/>
  <mergeCells count="2">
    <mergeCell ref="E20:F20"/>
    <mergeCell ref="E21:F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2.75"/>
  <cols>
    <col min="1" max="1" width="11.00390625" style="0" customWidth="1"/>
    <col min="2" max="2" width="3.140625" style="0" bestFit="1" customWidth="1"/>
    <col min="3" max="3" width="15.00390625" style="0" bestFit="1" customWidth="1"/>
    <col min="4" max="4" width="4.8515625" style="0" bestFit="1" customWidth="1"/>
    <col min="5" max="5" width="7.57421875" style="0" bestFit="1" customWidth="1"/>
    <col min="6" max="6" width="9.140625" style="0" bestFit="1" customWidth="1"/>
    <col min="7" max="7" width="10.140625" style="0" bestFit="1" customWidth="1"/>
    <col min="8" max="8" width="10.57421875" style="0" bestFit="1" customWidth="1"/>
  </cols>
  <sheetData>
    <row r="1" ht="12.75">
      <c r="A1" s="78"/>
    </row>
    <row r="2" spans="1:6" ht="12.75">
      <c r="A2" s="78"/>
      <c r="B2" s="78"/>
      <c r="C2" s="283"/>
      <c r="D2" s="283"/>
      <c r="E2" s="283"/>
      <c r="F2" s="78"/>
    </row>
    <row r="3" spans="1:6" ht="12.75">
      <c r="A3" s="78" t="s">
        <v>290</v>
      </c>
      <c r="B3" s="78"/>
      <c r="C3" s="78"/>
      <c r="D3" s="78"/>
      <c r="E3" s="78"/>
      <c r="F3" s="78"/>
    </row>
    <row r="4" spans="1:6" ht="12.75">
      <c r="A4" s="78" t="s">
        <v>291</v>
      </c>
      <c r="B4" s="78"/>
      <c r="C4" s="78"/>
      <c r="D4" s="78"/>
      <c r="E4" s="78"/>
      <c r="F4" s="78"/>
    </row>
    <row r="5" spans="1:6" ht="12.75">
      <c r="A5" s="78" t="s">
        <v>292</v>
      </c>
      <c r="B5" s="78"/>
      <c r="C5" s="78"/>
      <c r="D5" s="78"/>
      <c r="E5" s="78"/>
      <c r="F5" s="78"/>
    </row>
    <row r="6" spans="1:6" ht="12.75">
      <c r="A6" s="78" t="s">
        <v>293</v>
      </c>
      <c r="B6" s="78"/>
      <c r="C6" s="78"/>
      <c r="D6" s="78"/>
      <c r="E6" s="78"/>
      <c r="F6" s="78"/>
    </row>
    <row r="7" spans="1:6" ht="12.75">
      <c r="A7" s="78"/>
      <c r="B7" s="78"/>
      <c r="C7" s="78"/>
      <c r="D7" s="78"/>
      <c r="E7" s="78"/>
      <c r="F7" s="78"/>
    </row>
    <row r="8" spans="1:6" ht="12.75">
      <c r="A8" s="78"/>
      <c r="B8" s="78"/>
      <c r="C8" s="78"/>
      <c r="D8" s="78"/>
      <c r="E8" s="78"/>
      <c r="F8" s="78"/>
    </row>
    <row r="9" spans="1:7" ht="15">
      <c r="A9" s="78"/>
      <c r="B9" s="284" t="s">
        <v>318</v>
      </c>
      <c r="C9" s="284"/>
      <c r="D9" s="284"/>
      <c r="E9" s="284"/>
      <c r="F9" s="284"/>
      <c r="G9" s="284"/>
    </row>
    <row r="10" spans="1:6" ht="12.75">
      <c r="A10" s="78"/>
      <c r="B10" s="78"/>
      <c r="C10" s="78"/>
      <c r="D10" s="78"/>
      <c r="E10" s="78"/>
      <c r="F10" s="78"/>
    </row>
    <row r="11" spans="2:7" ht="12.75">
      <c r="B11" s="97" t="s">
        <v>171</v>
      </c>
      <c r="C11" s="97" t="s">
        <v>319</v>
      </c>
      <c r="D11" s="97" t="s">
        <v>320</v>
      </c>
      <c r="E11" s="97" t="s">
        <v>321</v>
      </c>
      <c r="F11" s="97" t="s">
        <v>310</v>
      </c>
      <c r="G11" s="97" t="s">
        <v>311</v>
      </c>
    </row>
    <row r="12" spans="2:10" ht="12.75">
      <c r="B12" s="83">
        <v>1</v>
      </c>
      <c r="C12" s="85" t="s">
        <v>322</v>
      </c>
      <c r="D12" s="84" t="s">
        <v>323</v>
      </c>
      <c r="E12" s="85">
        <v>189234</v>
      </c>
      <c r="F12" s="85">
        <v>256.999767</v>
      </c>
      <c r="G12" s="86">
        <f aca="true" t="shared" si="0" ref="G12:G17">E12*F12</f>
        <v>48633093.90847801</v>
      </c>
      <c r="H12" s="123"/>
      <c r="J12" s="54"/>
    </row>
    <row r="13" spans="2:10" ht="12.75">
      <c r="B13" s="87">
        <v>2</v>
      </c>
      <c r="C13" s="88" t="s">
        <v>324</v>
      </c>
      <c r="D13" s="89" t="s">
        <v>325</v>
      </c>
      <c r="E13" s="88">
        <v>88</v>
      </c>
      <c r="F13" s="88">
        <v>6000</v>
      </c>
      <c r="G13" s="90">
        <f t="shared" si="0"/>
        <v>528000</v>
      </c>
      <c r="J13" s="54"/>
    </row>
    <row r="14" spans="2:10" ht="12.75">
      <c r="B14" s="87">
        <v>3</v>
      </c>
      <c r="C14" s="88" t="s">
        <v>326</v>
      </c>
      <c r="D14" s="89" t="s">
        <v>325</v>
      </c>
      <c r="E14" s="88">
        <v>61</v>
      </c>
      <c r="F14" s="88">
        <v>5500</v>
      </c>
      <c r="G14" s="90">
        <f t="shared" si="0"/>
        <v>335500</v>
      </c>
      <c r="J14" s="54"/>
    </row>
    <row r="15" spans="2:10" ht="12.75">
      <c r="B15" s="87">
        <v>4</v>
      </c>
      <c r="C15" s="88" t="s">
        <v>327</v>
      </c>
      <c r="D15" s="89" t="s">
        <v>328</v>
      </c>
      <c r="E15" s="88">
        <v>1617</v>
      </c>
      <c r="F15" s="88">
        <v>140</v>
      </c>
      <c r="G15" s="90">
        <f t="shared" si="0"/>
        <v>226380</v>
      </c>
      <c r="J15" s="54"/>
    </row>
    <row r="16" spans="2:10" ht="12.75">
      <c r="B16" s="87">
        <v>5</v>
      </c>
      <c r="C16" s="88" t="s">
        <v>329</v>
      </c>
      <c r="D16" s="89" t="s">
        <v>328</v>
      </c>
      <c r="E16" s="88">
        <v>2800</v>
      </c>
      <c r="F16" s="88">
        <v>180</v>
      </c>
      <c r="G16" s="90">
        <f t="shared" si="0"/>
        <v>504000</v>
      </c>
      <c r="J16" s="54"/>
    </row>
    <row r="17" spans="2:10" ht="12.75">
      <c r="B17" s="93">
        <v>6</v>
      </c>
      <c r="C17" s="94" t="s">
        <v>330</v>
      </c>
      <c r="D17" s="124" t="s">
        <v>325</v>
      </c>
      <c r="E17" s="94">
        <v>100</v>
      </c>
      <c r="F17" s="94">
        <v>9000</v>
      </c>
      <c r="G17" s="125">
        <f t="shared" si="0"/>
        <v>900000</v>
      </c>
      <c r="J17" s="54"/>
    </row>
    <row r="18" spans="2:10" ht="12.75">
      <c r="B18" s="108"/>
      <c r="C18" s="108" t="s">
        <v>331</v>
      </c>
      <c r="D18" s="97"/>
      <c r="E18" s="109"/>
      <c r="F18" s="109"/>
      <c r="G18" s="109">
        <f>SUM(G12:G17)</f>
        <v>51126973.90847801</v>
      </c>
      <c r="J18" s="54"/>
    </row>
    <row r="19" spans="5:7" ht="12.75">
      <c r="E19" s="122"/>
      <c r="F19" s="122"/>
      <c r="G19" s="122"/>
    </row>
    <row r="20" spans="4:6" ht="12.75">
      <c r="D20" s="282"/>
      <c r="E20" s="282"/>
      <c r="F20" s="282"/>
    </row>
    <row r="23" ht="12.75">
      <c r="F23" s="126"/>
    </row>
    <row r="24" ht="12.75">
      <c r="F24" s="78" t="s">
        <v>299</v>
      </c>
    </row>
    <row r="26" ht="12.75">
      <c r="F26" s="78" t="s">
        <v>300</v>
      </c>
    </row>
    <row r="28" ht="12.75">
      <c r="F28" s="78" t="s">
        <v>301</v>
      </c>
    </row>
  </sheetData>
  <sheetProtection/>
  <mergeCells count="3">
    <mergeCell ref="C2:E2"/>
    <mergeCell ref="B9:G9"/>
    <mergeCell ref="D20:F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30.8515625" style="0" customWidth="1"/>
    <col min="3" max="3" width="16.57421875" style="0" customWidth="1"/>
    <col min="4" max="4" width="15.00390625" style="0" customWidth="1"/>
    <col min="5" max="5" width="16.8515625" style="0" customWidth="1"/>
  </cols>
  <sheetData>
    <row r="2" spans="2:4" ht="15.75">
      <c r="B2" s="269" t="s">
        <v>332</v>
      </c>
      <c r="C2" s="269"/>
      <c r="D2" s="269"/>
    </row>
    <row r="3" spans="2:4" ht="15.75">
      <c r="B3" s="269" t="s">
        <v>333</v>
      </c>
      <c r="C3" s="269"/>
      <c r="D3" s="269"/>
    </row>
    <row r="4" spans="2:4" ht="15.75">
      <c r="B4" s="269"/>
      <c r="C4" s="269"/>
      <c r="D4" s="269"/>
    </row>
    <row r="6" spans="1:6" ht="15.75">
      <c r="A6" s="269" t="s">
        <v>334</v>
      </c>
      <c r="B6" s="269"/>
      <c r="C6" s="269"/>
      <c r="D6" s="269"/>
      <c r="E6" s="269"/>
      <c r="F6" s="127"/>
    </row>
    <row r="7" spans="4:5" ht="13.5" thickBot="1">
      <c r="D7" s="285" t="s">
        <v>335</v>
      </c>
      <c r="E7" s="285"/>
    </row>
    <row r="8" spans="1:5" ht="12.75">
      <c r="A8" s="128"/>
      <c r="B8" s="129"/>
      <c r="C8" s="129"/>
      <c r="D8" s="129" t="s">
        <v>336</v>
      </c>
      <c r="E8" s="130"/>
    </row>
    <row r="9" spans="1:5" ht="12.75">
      <c r="A9" s="131" t="s">
        <v>171</v>
      </c>
      <c r="B9" s="132" t="s">
        <v>337</v>
      </c>
      <c r="C9" s="132" t="s">
        <v>338</v>
      </c>
      <c r="D9" s="132" t="s">
        <v>339</v>
      </c>
      <c r="E9" s="133" t="s">
        <v>340</v>
      </c>
    </row>
    <row r="10" spans="1:5" ht="13.5" thickBot="1">
      <c r="A10" s="134"/>
      <c r="B10" s="135"/>
      <c r="C10" s="135"/>
      <c r="D10" s="135" t="s">
        <v>341</v>
      </c>
      <c r="E10" s="136"/>
    </row>
    <row r="11" spans="1:5" ht="12.75">
      <c r="A11" s="137">
        <v>1</v>
      </c>
      <c r="B11" s="115" t="s">
        <v>342</v>
      </c>
      <c r="C11" s="138">
        <v>9201875795</v>
      </c>
      <c r="D11" s="138"/>
      <c r="E11" s="139">
        <v>2329</v>
      </c>
    </row>
    <row r="12" spans="1:5" ht="12.75">
      <c r="A12" s="140">
        <v>2</v>
      </c>
      <c r="B12" s="115" t="s">
        <v>343</v>
      </c>
      <c r="C12" s="141">
        <v>20653501</v>
      </c>
      <c r="D12" s="115">
        <v>0</v>
      </c>
      <c r="E12" s="142">
        <v>0</v>
      </c>
    </row>
    <row r="13" spans="1:5" ht="12.75">
      <c r="A13" s="137">
        <v>3</v>
      </c>
      <c r="B13" s="1" t="s">
        <v>344</v>
      </c>
      <c r="C13" s="143">
        <v>20653502</v>
      </c>
      <c r="D13" s="1">
        <v>0</v>
      </c>
      <c r="E13" s="53">
        <v>0</v>
      </c>
    </row>
    <row r="14" spans="1:5" ht="12.75">
      <c r="A14" s="140">
        <v>4</v>
      </c>
      <c r="B14" s="1"/>
      <c r="C14" s="143"/>
      <c r="D14" s="1"/>
      <c r="E14" s="53"/>
    </row>
    <row r="15" spans="1:5" ht="12.75">
      <c r="A15" s="137">
        <v>5</v>
      </c>
      <c r="B15" s="1"/>
      <c r="C15" s="143"/>
      <c r="D15" s="1"/>
      <c r="E15" s="53"/>
    </row>
    <row r="16" spans="1:5" ht="12.75">
      <c r="A16" s="140">
        <v>6</v>
      </c>
      <c r="B16" s="1"/>
      <c r="C16" s="143"/>
      <c r="D16" s="1"/>
      <c r="E16" s="53"/>
    </row>
    <row r="17" spans="1:5" ht="12.75">
      <c r="A17" s="1"/>
      <c r="B17" s="1"/>
      <c r="C17" s="1"/>
      <c r="D17" s="1"/>
      <c r="E17" s="53"/>
    </row>
    <row r="18" spans="1:5" ht="12.75">
      <c r="A18" s="1"/>
      <c r="B18" s="1"/>
      <c r="C18" s="1"/>
      <c r="D18" s="1"/>
      <c r="E18" s="53"/>
    </row>
    <row r="19" spans="1:5" ht="13.5" thickBot="1">
      <c r="A19" s="118"/>
      <c r="B19" s="118"/>
      <c r="C19" s="118"/>
      <c r="D19" s="118"/>
      <c r="E19" s="144"/>
    </row>
    <row r="20" spans="1:5" ht="13.5" thickBot="1">
      <c r="A20" s="145"/>
      <c r="B20" s="120" t="s">
        <v>298</v>
      </c>
      <c r="C20" s="146"/>
      <c r="D20" s="146"/>
      <c r="E20" s="147">
        <f>SUM(E11:E19)</f>
        <v>2329</v>
      </c>
    </row>
    <row r="21" spans="3:5" ht="12.75">
      <c r="C21" s="282"/>
      <c r="D21" s="282"/>
      <c r="E21" s="282"/>
    </row>
    <row r="22" spans="3:5" ht="12.75">
      <c r="C22" s="282"/>
      <c r="D22" s="282"/>
      <c r="E22" s="282"/>
    </row>
  </sheetData>
  <sheetProtection/>
  <mergeCells count="7">
    <mergeCell ref="C22:E22"/>
    <mergeCell ref="B2:D2"/>
    <mergeCell ref="B3:D3"/>
    <mergeCell ref="B4:D4"/>
    <mergeCell ref="A6:E6"/>
    <mergeCell ref="D7:E7"/>
    <mergeCell ref="C21:E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2013-07-30T11:44:41Z</cp:lastPrinted>
  <dcterms:created xsi:type="dcterms:W3CDTF">2009-03-20T21:42:44Z</dcterms:created>
  <dcterms:modified xsi:type="dcterms:W3CDTF">2013-07-30T11:44:48Z</dcterms:modified>
  <cp:category/>
  <cp:version/>
  <cp:contentType/>
  <cp:contentStatus/>
</cp:coreProperties>
</file>