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833" activeTab="3"/>
  </bookViews>
  <sheets>
    <sheet name="Cover" sheetId="1" r:id="rId1"/>
    <sheet name="Aktivi" sheetId="2" r:id="rId2"/>
    <sheet name="Pasivi" sheetId="3" r:id="rId3"/>
    <sheet name="PASh Skk" sheetId="4" r:id="rId4"/>
    <sheet name="Kapitali Skk" sheetId="5" r:id="rId5"/>
    <sheet name="CashFlow" sheetId="6" r:id="rId6"/>
    <sheet name="AAM" sheetId="7" r:id="rId7"/>
    <sheet name="Inv.mj.tra." sheetId="8" r:id="rId8"/>
    <sheet name="Inventari" sheetId="9" r:id="rId9"/>
    <sheet name="aktivitet per BM" sheetId="10" r:id="rId10"/>
    <sheet name="Aneks Statistikor" sheetId="11" r:id="rId11"/>
  </sheets>
  <externalReferences>
    <externalReference r:id="rId14"/>
    <externalReference r:id="rId15"/>
  </externalReferences>
  <definedNames>
    <definedName name="_Key1" hidden="1">'[1]PRODUKTE'!#REF!</definedName>
    <definedName name="_Key2" hidden="1">'[1]PRODUKTE'!#REF!</definedName>
    <definedName name="_Order1" hidden="1">255</definedName>
    <definedName name="_Order2" hidden="1">255</definedName>
    <definedName name="_xlfn.CUBEKPIMEMBER" hidden="1">#NAME?</definedName>
    <definedName name="_xlnm.Print_Area" localSheetId="1">'Aktivi'!$A$1:$I$53</definedName>
    <definedName name="_xlnm.Print_Area" localSheetId="10">'Aneks Statistikor'!$A$2:$J$98</definedName>
    <definedName name="_xlnm.Print_Area" localSheetId="5">'CashFlow'!$A$1:$F$49</definedName>
    <definedName name="_xlnm.Print_Area" localSheetId="3">'PASh Skk'!$A$1:$G$28</definedName>
    <definedName name="_xlnm.Print_Area" localSheetId="2">'Pasivi'!$A$1:$J$46</definedName>
    <definedName name="xe110soc" localSheetId="5">#REF!</definedName>
    <definedName name="xe110soc" localSheetId="3">#REF!</definedName>
    <definedName name="xe110soc">#REF!</definedName>
    <definedName name="xe180soc" localSheetId="5">#REF!</definedName>
    <definedName name="xe180soc" localSheetId="3">#REF!</definedName>
    <definedName name="xe180soc">#REF!</definedName>
  </definedNames>
  <calcPr fullCalcOnLoad="1"/>
</workbook>
</file>

<file path=xl/sharedStrings.xml><?xml version="1.0" encoding="utf-8"?>
<sst xmlns="http://schemas.openxmlformats.org/spreadsheetml/2006/main" count="840" uniqueCount="572">
  <si>
    <t>Emertimi</t>
  </si>
  <si>
    <t>Shenime</t>
  </si>
  <si>
    <t>I</t>
  </si>
  <si>
    <t>Inventari</t>
  </si>
  <si>
    <t>Total</t>
  </si>
  <si>
    <t>II</t>
  </si>
  <si>
    <t>Aksione dhe pjesemarrje te tjera ne njesi te kontrolluara</t>
  </si>
  <si>
    <t>Aksione dhe letra te tjera me vlere</t>
  </si>
  <si>
    <t>Toka</t>
  </si>
  <si>
    <t>Emri i mire</t>
  </si>
  <si>
    <t>Shpenzimet e zhvillimit</t>
  </si>
  <si>
    <t>Aktive te tjera afatgjata (ne proces)</t>
  </si>
  <si>
    <t>Huamarrjet</t>
  </si>
  <si>
    <t>Bono te konvertueshme</t>
  </si>
  <si>
    <t>Te pagueshme ndaj furnitoreve</t>
  </si>
  <si>
    <t>Te pagueshme ndaj punonjesve</t>
  </si>
  <si>
    <t>Provizionet afatshkurtra</t>
  </si>
  <si>
    <t>Bonot e konvertueshme</t>
  </si>
  <si>
    <t>Huamarrje te tjera afatgjata</t>
  </si>
  <si>
    <t>Provizionet afatgjata</t>
  </si>
  <si>
    <t>Grantet dhe te ardhura te shtyra</t>
  </si>
  <si>
    <t>III</t>
  </si>
  <si>
    <t>Kapitali</t>
  </si>
  <si>
    <t>Kapitali aksionar</t>
  </si>
  <si>
    <t>Primi i aksionit</t>
  </si>
  <si>
    <t>Njesite ose aksionet e thesarit</t>
  </si>
  <si>
    <t>Rezerva ligjore</t>
  </si>
  <si>
    <t>Rezerva te tjera</t>
  </si>
  <si>
    <t>Nr.
 Ref.</t>
  </si>
  <si>
    <t>Kodi</t>
  </si>
  <si>
    <t xml:space="preserve">             A K T I V E T</t>
  </si>
  <si>
    <t>ASSETS</t>
  </si>
  <si>
    <t>Viti Ushtrimor</t>
  </si>
  <si>
    <t>Andi</t>
  </si>
  <si>
    <t>A</t>
  </si>
  <si>
    <t>Aktive Afatshkurtra</t>
  </si>
  <si>
    <t>Assets</t>
  </si>
  <si>
    <t>A/1</t>
  </si>
  <si>
    <t>Mjetet Monetare</t>
  </si>
  <si>
    <t>Cash and cash equivalents</t>
  </si>
  <si>
    <t>Vlera e drejtë (SKK 3)</t>
  </si>
  <si>
    <t>A/2</t>
  </si>
  <si>
    <t>Derivate dhe Aktive Financiare te mbajtur per tregtim</t>
  </si>
  <si>
    <t>Derivatives and financial assets classified as held for sale</t>
  </si>
  <si>
    <t>Derivativët me vlerë të drejtë. Aktive të
mbajtura për tregtim me vlerë të drejtë ose
me koston e amortizuar, në varësi
të politikës kontabël të zgjedhur nga njësia
ekonomike raportuese</t>
  </si>
  <si>
    <t>a)</t>
  </si>
  <si>
    <t>A/a</t>
  </si>
  <si>
    <t xml:space="preserve"> Derivatet</t>
  </si>
  <si>
    <t xml:space="preserve">Derivatives </t>
  </si>
  <si>
    <t>b)</t>
  </si>
  <si>
    <t>A/b</t>
  </si>
  <si>
    <t xml:space="preserve"> Aktivet e mbajtur per tregtim</t>
  </si>
  <si>
    <t>Assets classified as held for sale</t>
  </si>
  <si>
    <t>Totali</t>
  </si>
  <si>
    <t xml:space="preserve"> </t>
  </si>
  <si>
    <t>A/3</t>
  </si>
  <si>
    <t>Aktive te tjera Financiare afatshkurter</t>
  </si>
  <si>
    <t>Other non-current assets</t>
  </si>
  <si>
    <t>Kostoja e amortizuar (në përgjithësi është e
barabartë me vlerën nominale të kërkesës
për arkëtim minus zhvlerësimin, nëse ka) (SKK 3)</t>
  </si>
  <si>
    <t>A/3/a</t>
  </si>
  <si>
    <t xml:space="preserve"> Llogari kerkesa te arketueshme</t>
  </si>
  <si>
    <t>Trade receivables</t>
  </si>
  <si>
    <t>A/3/b</t>
  </si>
  <si>
    <t xml:space="preserve"> Llogari kerkesa te tjera te arketueshme</t>
  </si>
  <si>
    <t>Other receivables</t>
  </si>
  <si>
    <t>c)</t>
  </si>
  <si>
    <t>A/3/c</t>
  </si>
  <si>
    <t xml:space="preserve"> Instrumente te tjera borxhi</t>
  </si>
  <si>
    <t>d)</t>
  </si>
  <si>
    <t>A/3/d</t>
  </si>
  <si>
    <t xml:space="preserve"> Investime te tjera financiare</t>
  </si>
  <si>
    <t>Other investments</t>
  </si>
  <si>
    <t>B</t>
  </si>
  <si>
    <t>Inventories</t>
  </si>
  <si>
    <t>Me shumën më të ulët, mes kostos dhe
vlerës neto të realizueshme. Kostoja mund të llogaritet për çdo zë më vete, ose duke përdorur
metodën FIFO, ose metodën e mesatares
së ponderuar</t>
  </si>
  <si>
    <t>B/a</t>
  </si>
  <si>
    <t xml:space="preserve">Raw materials </t>
  </si>
  <si>
    <t>B/b</t>
  </si>
  <si>
    <t xml:space="preserve"> Prodhimi ne proces</t>
  </si>
  <si>
    <t>Work in progress</t>
  </si>
  <si>
    <t>B/c</t>
  </si>
  <si>
    <t xml:space="preserve"> Produkte te gatshme</t>
  </si>
  <si>
    <t>Own production</t>
  </si>
  <si>
    <t>B/d</t>
  </si>
  <si>
    <t xml:space="preserve"> Mallra per rishitje</t>
  </si>
  <si>
    <t>Goods</t>
  </si>
  <si>
    <t>e)</t>
  </si>
  <si>
    <t>B/e</t>
  </si>
  <si>
    <t xml:space="preserve"> Parapagesat per furnizime</t>
  </si>
  <si>
    <t>Prepayments for supplies</t>
  </si>
  <si>
    <t>B/5</t>
  </si>
  <si>
    <t>Aktive Biologjike afatshkurter</t>
  </si>
  <si>
    <t>Biological assets xxxxx</t>
  </si>
  <si>
    <t>B/6</t>
  </si>
  <si>
    <t>Aktive Afatshkurtra te mbajtur per shitje</t>
  </si>
  <si>
    <t>Më e ulëta midis vlerës kontabël të mbartur dhe vlerës së drejtë minus kostot e shitjes.</t>
  </si>
  <si>
    <t>B/7</t>
  </si>
  <si>
    <t>Parapagime dhe shpenzime te shtyra</t>
  </si>
  <si>
    <t>Prepayments and deferred expenses</t>
  </si>
  <si>
    <t>Kosto minus zhvlerësimin, nëse ka</t>
  </si>
  <si>
    <t>Total i Aktiveve Afatshkurtra</t>
  </si>
  <si>
    <t>C</t>
  </si>
  <si>
    <t>Aktive Afatgjata</t>
  </si>
  <si>
    <t>Long Term Aktive</t>
  </si>
  <si>
    <t>C/1</t>
  </si>
  <si>
    <t>Investime financiare afatgjata</t>
  </si>
  <si>
    <t>Non-current financial investments</t>
  </si>
  <si>
    <t>Kostoja e blerjes në pasqyrat financiare të
pakonsoliduara minus zhvlerësimin, nëse ka</t>
  </si>
  <si>
    <t>C/1/a</t>
  </si>
  <si>
    <t>Shares and participation in controlled entities</t>
  </si>
  <si>
    <t>C/1/b</t>
  </si>
  <si>
    <t>Aksione dhe investime te tjera ne pjesemarrje</t>
  </si>
  <si>
    <t xml:space="preserve">Other shares and participations </t>
  </si>
  <si>
    <t xml:space="preserve">Metoda e kapitalit në pasqyrat financiare të konsoliduara; kostoja
e blerjes në pasqyrat financiare të pakonsoliduara minus
zhvlerësimin, nëse ka </t>
  </si>
  <si>
    <t>C/1/c</t>
  </si>
  <si>
    <t>Other shares and securities</t>
  </si>
  <si>
    <t xml:space="preserve">Letrat me vlerë njihen me koston e amortizuar dhe pjesëmarrje të tjera - me kosto minus zhvlerësimin </t>
  </si>
  <si>
    <t>ç)</t>
  </si>
  <si>
    <t>C/1/ç</t>
  </si>
  <si>
    <t>Llogari kerkese te arketueshme</t>
  </si>
  <si>
    <t>Non-current receivables</t>
  </si>
  <si>
    <t xml:space="preserve">Kosto e amortizuar minus zhvlerësimi, nëse ka </t>
  </si>
  <si>
    <t>D</t>
  </si>
  <si>
    <t>Aktive Afatgjata Materiale</t>
  </si>
  <si>
    <t>Property, plant and equipment</t>
  </si>
  <si>
    <t>D/a</t>
  </si>
  <si>
    <t>Land</t>
  </si>
  <si>
    <t>Kosto ose shuma e rivlerësuar minus amortizimin e
akumuluar dhe zhvlerësimin, nëse ka</t>
  </si>
  <si>
    <t>D/b</t>
  </si>
  <si>
    <t>Ndertesa (neto)</t>
  </si>
  <si>
    <t>Buildings (net)</t>
  </si>
  <si>
    <t>D/c</t>
  </si>
  <si>
    <t>Makineri dhe pajisje (neto)</t>
  </si>
  <si>
    <t>Plant and equipment</t>
  </si>
  <si>
    <t>D/ç</t>
  </si>
  <si>
    <t>Akitive te tjera afatgjata materiele (neto)</t>
  </si>
  <si>
    <t>Other fixed assets</t>
  </si>
  <si>
    <t>E/3</t>
  </si>
  <si>
    <t>Aktive Biologjike Afatgjate</t>
  </si>
  <si>
    <t>Kostoja minus amortizimin e akumuluar dhe
zhvlerësimin, siç përshkruhet në SKK 4</t>
  </si>
  <si>
    <t>E/4</t>
  </si>
  <si>
    <t>Aktive Afatgjata Jomateriale</t>
  </si>
  <si>
    <t>E/a</t>
  </si>
  <si>
    <t>Good name</t>
  </si>
  <si>
    <t>Kostoja e emrit të mirë dhe aktiveve të tjera afatgjata jomateriale
minus amortizimin e akumuluar dhe zhvlerësimin, nëse ka</t>
  </si>
  <si>
    <t>E/b</t>
  </si>
  <si>
    <t>E/c</t>
  </si>
  <si>
    <t>Aktive te tjera afatgjata jomateriele</t>
  </si>
  <si>
    <t>E/5</t>
  </si>
  <si>
    <t>Kapitali aksionar i papaguar</t>
  </si>
  <si>
    <t>E/6</t>
  </si>
  <si>
    <t>Totali i Aktiveve Afatgjata</t>
  </si>
  <si>
    <t>TOTALI AKTIVEVE</t>
  </si>
  <si>
    <t>Total Asset</t>
  </si>
  <si>
    <t>Nr. 
Ref.</t>
  </si>
  <si>
    <t>PASIVET DHE KAPITALI</t>
  </si>
  <si>
    <t>CAPITAL &amp; LIABILITIES</t>
  </si>
  <si>
    <t>F</t>
  </si>
  <si>
    <t xml:space="preserve">Pasivet Afatshkurta </t>
  </si>
  <si>
    <t>F/1</t>
  </si>
  <si>
    <t>Derivatet</t>
  </si>
  <si>
    <t>Derivatives</t>
  </si>
  <si>
    <t>Vlera e drejtë</t>
  </si>
  <si>
    <t>F/2</t>
  </si>
  <si>
    <t>Current loans and borrowings</t>
  </si>
  <si>
    <t>F/a</t>
  </si>
  <si>
    <t>Huate dhe obligacionet afatshkurtra</t>
  </si>
  <si>
    <t>Current portion of long-term borrowings</t>
  </si>
  <si>
    <t>Kostoja e amortizuar</t>
  </si>
  <si>
    <t>F/b</t>
  </si>
  <si>
    <t>Kthimet/Ripagimet e huave afatgjata</t>
  </si>
  <si>
    <t>Convertibles shares</t>
  </si>
  <si>
    <t xml:space="preserve">Kostoja e amortizuar; për detyrime të qirasë financiare të përdoret
SKK 7 </t>
  </si>
  <si>
    <t>F/c</t>
  </si>
  <si>
    <t>Trade and other payables</t>
  </si>
  <si>
    <t xml:space="preserve">Kostoja e amortizuar, nëse nevojitet, duke e hequr komponentin e
kapitalit nga detyrimi  </t>
  </si>
  <si>
    <t>G</t>
  </si>
  <si>
    <t>G/3</t>
  </si>
  <si>
    <t>Huate dhe parapagimet</t>
  </si>
  <si>
    <t>G/a</t>
  </si>
  <si>
    <t>Trade payables</t>
  </si>
  <si>
    <t>G/b</t>
  </si>
  <si>
    <t>Payables toward employees</t>
  </si>
  <si>
    <t>g/c</t>
  </si>
  <si>
    <t>Current tax payables</t>
  </si>
  <si>
    <t>G/ç</t>
  </si>
  <si>
    <t>Other borrowings</t>
  </si>
  <si>
    <t>G/d</t>
  </si>
  <si>
    <t>Prepayments</t>
  </si>
  <si>
    <t>H</t>
  </si>
  <si>
    <t>H/4</t>
  </si>
  <si>
    <t>Grants and deferred income</t>
  </si>
  <si>
    <t xml:space="preserve">Grandet për shpenzimet kontabilizohen sipas  parimit të përputhshmërisë të të ardhurave dhe shpenzimeve SKK 10 </t>
  </si>
  <si>
    <t>H/5</t>
  </si>
  <si>
    <t>Current provisions</t>
  </si>
  <si>
    <t xml:space="preserve">Vlerësimi i shumës së mundshme të nevojshme për shlyerjen 
e detyrimit bëhet nga drejtuesit e njësisë </t>
  </si>
  <si>
    <t>Pasive Totale Afatshkurtra</t>
  </si>
  <si>
    <t>Total current liabilities</t>
  </si>
  <si>
    <t>J</t>
  </si>
  <si>
    <t>Pasivet Afatgjata</t>
  </si>
  <si>
    <t>J/1</t>
  </si>
  <si>
    <t>Huate afatgjata</t>
  </si>
  <si>
    <t>Non-current loans and borrowings</t>
  </si>
  <si>
    <t>J/a</t>
  </si>
  <si>
    <t>Hua, bono dhe detyrime nga qeraja financiare</t>
  </si>
  <si>
    <t xml:space="preserve">Loans, securities and financial leasing </t>
  </si>
  <si>
    <t>J/b</t>
  </si>
  <si>
    <t xml:space="preserve">Kosto e amortizuar, duke hequr komponentin e kapitalit
nga pasivi </t>
  </si>
  <si>
    <t>J/2</t>
  </si>
  <si>
    <t>Other non-current borrowings</t>
  </si>
  <si>
    <t>J/3</t>
  </si>
  <si>
    <t>Provisions</t>
  </si>
  <si>
    <t>Vlerësimi i shumës më të mundshme (të skontuar, nëse efekti
është material), që është e nevojshme për shlyerjen e detyrimit
që lidhet me një provizion, bëhet nga drejtuesit. Në rastin e
provizioneve për pensionet vlerësimi i vlerës aktuale të
detyrimit pë</t>
  </si>
  <si>
    <t>J/4</t>
  </si>
  <si>
    <t>Grandet dhe te ardhura te shtyra</t>
  </si>
  <si>
    <t>Grandet për aktivet kontabilizohen në përputhje me metodën
bruto, të përshkruar në SKK 10</t>
  </si>
  <si>
    <t>Pasive Totale Afatgjata</t>
  </si>
  <si>
    <t>Total non-current liabilities</t>
  </si>
  <si>
    <t>Totali i pasiveve</t>
  </si>
  <si>
    <t>Total liabilities</t>
  </si>
  <si>
    <t>K</t>
  </si>
  <si>
    <t>K/1</t>
  </si>
  <si>
    <t>Akisonet e pakices</t>
  </si>
  <si>
    <t>Minority interest</t>
  </si>
  <si>
    <t>Sipas metodës kontabël të përshkruar në SKK 9</t>
  </si>
  <si>
    <t>K/2</t>
  </si>
  <si>
    <t>Kapitali i aksionereve te shoqerise meme</t>
  </si>
  <si>
    <t>Equity holders of the Company</t>
  </si>
  <si>
    <t>K/3</t>
  </si>
  <si>
    <t>Kapitali i aksionar</t>
  </si>
  <si>
    <t>Share capital</t>
  </si>
  <si>
    <t>K/4</t>
  </si>
  <si>
    <t>Share premium</t>
  </si>
  <si>
    <t>Vlera e drejtë e aksioneve të përftuar  me emetimin e tyre
(minus kostot që lidhen me emetimin e aksioneve) minus
vlerën nominale të aksioneve të emetuara. Në rastin e shitjes së
aksioneve të riblera – diferenca mes kostos dhe çmimit të shitjes.
Për blerj</t>
  </si>
  <si>
    <t>K/5</t>
  </si>
  <si>
    <t>xxxxxxxxxxx</t>
  </si>
  <si>
    <t>Vlera e drejtë e shumës së paguar për aksionet e riblera</t>
  </si>
  <si>
    <t>K/6</t>
  </si>
  <si>
    <t>Rezerva statutore</t>
  </si>
  <si>
    <t>Statutory reserves</t>
  </si>
  <si>
    <t>K/7</t>
  </si>
  <si>
    <t>Legal reserves</t>
  </si>
  <si>
    <t>K/8</t>
  </si>
  <si>
    <t>Other reserves</t>
  </si>
  <si>
    <t>K/9</t>
  </si>
  <si>
    <t>Fitimi i pashperndare</t>
  </si>
  <si>
    <t>Retained earnings</t>
  </si>
  <si>
    <t>Shuma e fitimeve të akumuluara minus pagesat e bëra ose të
përdorura. Fitimet e pashpërndara mund të ndikohen nga
ndryshimet në politikat kontabël (SKK 1), korrigjimi i gabimeve
(SKK 1) dhe rivlerësimi i aktiveve afatgjata materiale (SKK 5)</t>
  </si>
  <si>
    <t>K/10</t>
  </si>
  <si>
    <t>Fitimi (humbje) e vitit financiar</t>
  </si>
  <si>
    <t>Current year profit/loss</t>
  </si>
  <si>
    <t>E barabartë me fitimin/humbjen e raportuar në pasqyrën
e të ardhurave dhe shpenzimeve</t>
  </si>
  <si>
    <t>Totali i Kapitalit</t>
  </si>
  <si>
    <t>TOTALI I PASIVEVE DHE KAPITALIT</t>
  </si>
  <si>
    <t xml:space="preserve">Pasqyra e fluksit monetar – Metoda indirekte </t>
  </si>
  <si>
    <t>Fluksi monetar nga veprimtaritë e shfrytëzimit</t>
  </si>
  <si>
    <t>Fitimi para tatimit</t>
  </si>
  <si>
    <t>Rregullime për:</t>
  </si>
  <si>
    <t xml:space="preserve">   Amortizimin</t>
  </si>
  <si>
    <t xml:space="preserve">   Humbje nga këmbimet valutore</t>
  </si>
  <si>
    <t xml:space="preserve">   Të ardhura nga investimet</t>
  </si>
  <si>
    <t xml:space="preserve">   Shpenzime për tatim fitimin</t>
  </si>
  <si>
    <t>Rritje(-)/rënie(+) në tepricën e kërkesave të arkëtueshme nga aktiviteti, si dhe kërkesave të arkëtueshme të tjera</t>
  </si>
  <si>
    <t>Rritje/rënie në tepricën inventarit</t>
  </si>
  <si>
    <t>Rritje/rënie në tepricën e detyrimeve, për t’u paguar nga aktiviteti</t>
  </si>
  <si>
    <t>E</t>
  </si>
  <si>
    <t>MM të përfituara nga aktivitetet</t>
  </si>
  <si>
    <t>Interesi i paguar</t>
  </si>
  <si>
    <t>Tatim mbi fitimin i paguar</t>
  </si>
  <si>
    <t>Rritje/renie ne parapagime te ardhura te shtyra</t>
  </si>
  <si>
    <t>Rritje/renie ne shpenzimet e shtyra</t>
  </si>
  <si>
    <t>MM neto nga aktivitetet e shfrytëzimit</t>
  </si>
  <si>
    <t>Fluksi monetar nga veprimtaritë investuese</t>
  </si>
  <si>
    <t>Blerja e shoqërisë së kontrolluar X minus paratë e arkëtuara</t>
  </si>
  <si>
    <t>Blerja e aktiveve afatgjata materiale</t>
  </si>
  <si>
    <t>Të ardhura nga shitja e pajisjeve</t>
  </si>
  <si>
    <t>Interesi i arkëtuar</t>
  </si>
  <si>
    <t>Dividendët e arkëtuar</t>
  </si>
  <si>
    <t>MM neto e përdorur në aktivitetet investuese</t>
  </si>
  <si>
    <t>Fluksi monetar nga veprimtaritë financiare</t>
  </si>
  <si>
    <t>Të ardhura nga emetimi i kapitalit aksioner</t>
  </si>
  <si>
    <t>Të ardhura nga huamarrje afatgjata</t>
  </si>
  <si>
    <t>Pagesat e detyrimeve të qirasë financiare</t>
  </si>
  <si>
    <t>Dividendët e paguar</t>
  </si>
  <si>
    <t>MM neto e përdorur në aktivitetet financiare</t>
  </si>
  <si>
    <t>Rritja (+)/rënia(-) neto e mjeteve monetare</t>
  </si>
  <si>
    <t>Mjetet monetare në fillim të periudhës kontabël</t>
  </si>
  <si>
    <t>Mjetet monetare në fund të periudhës kontabël</t>
  </si>
  <si>
    <t>Pasqyra e rezultatit financiar</t>
  </si>
  <si>
    <t>Nr. Ref.</t>
  </si>
  <si>
    <t>Te ardhura shpenzime</t>
  </si>
  <si>
    <t>Te Ardhurat</t>
  </si>
  <si>
    <t>Shitje neto</t>
  </si>
  <si>
    <t>Te ardhura te tjera nga veprimtarite e shfrytezimit</t>
  </si>
  <si>
    <t>Ndryshimet ne inventarin e PGatshem dhe Pproces</t>
  </si>
  <si>
    <t>Puna e kryer nga njesia ek per qellime te veta</t>
  </si>
  <si>
    <t xml:space="preserve">Mallra, lendet e para dhe sherbimet </t>
  </si>
  <si>
    <t>Shpenzimet e personelit</t>
  </si>
  <si>
    <t xml:space="preserve">     Pagat</t>
  </si>
  <si>
    <t xml:space="preserve">     Shpenzimet e sigurimeve shoqerore</t>
  </si>
  <si>
    <t xml:space="preserve">     Shpenzimet per personelin</t>
  </si>
  <si>
    <t>Amortizimi dhe Zhvleresimet</t>
  </si>
  <si>
    <t>Fitimi apo humbja nga veprimtaria kryesore
(1+2+/-3-8)</t>
  </si>
  <si>
    <t>Te ardhurat/shpenzimet fin. nga njesi. kontrolluara</t>
  </si>
  <si>
    <t>Te ardhurat/shpenzimet fin. nga pjesemarrjet</t>
  </si>
  <si>
    <t>Te ardhura dhe shpenzime financiare</t>
  </si>
  <si>
    <t>12/a</t>
  </si>
  <si>
    <t>Te ardhura/shpenzime finan. nga investime te tjera financiare</t>
  </si>
  <si>
    <t>12/b</t>
  </si>
  <si>
    <t>Te ardhura dhe shpenzime financiare nga interesi</t>
  </si>
  <si>
    <t>12/c</t>
  </si>
  <si>
    <t>Fitimi dhe humbje nga kursi i kembimit</t>
  </si>
  <si>
    <t>12/d</t>
  </si>
  <si>
    <t>Totali i te ardhurave dhe shpenzimeve financiare</t>
  </si>
  <si>
    <t>Fitimi (humbja) para tatimit</t>
  </si>
  <si>
    <t>Shpenzimet e tatimit mbi fitimin</t>
  </si>
  <si>
    <t>Fitim (humbje) neto e vitit financiar</t>
  </si>
  <si>
    <t>Pasqyra e Ndryshimeve ne kapital</t>
  </si>
  <si>
    <t>Aksione të thesarit</t>
  </si>
  <si>
    <t>Rezerva ligjore statusore</t>
  </si>
  <si>
    <t>Fitimi i pashpërndarë</t>
  </si>
  <si>
    <t>Fitim/Humbja e vitit ushtrimore</t>
  </si>
  <si>
    <t>Data e krijimit</t>
  </si>
  <si>
    <t xml:space="preserve">Tatimpaguesi </t>
  </si>
  <si>
    <t xml:space="preserve">NIPT </t>
  </si>
  <si>
    <t>NR</t>
  </si>
  <si>
    <t>EMERTIMI Mallrave dhe Materialeve Gjendje</t>
  </si>
  <si>
    <t>Njesia Matjes (kg/m2/m3/liter/cop/kuti/ml )</t>
  </si>
  <si>
    <t>SASIA     Gjendje per njesi</t>
  </si>
  <si>
    <t>Cmimi</t>
  </si>
  <si>
    <t>VLERA            mallit dhe materialeve sipas cmimit te blerjes</t>
  </si>
  <si>
    <t>TOTALI</t>
  </si>
  <si>
    <t>Nr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</si>
  <si>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</si>
  <si>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</si>
  <si>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</si>
  <si>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</si>
  <si>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</si>
  <si>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</si>
  <si>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</si>
  <si>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</si>
  <si>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Vegla pune</t>
  </si>
  <si>
    <t xml:space="preserve">             TOTALI</t>
  </si>
  <si>
    <t>Makineri,paisje,vegla</t>
  </si>
  <si>
    <t>Administratori</t>
  </si>
  <si>
    <t>N.r.</t>
  </si>
  <si>
    <t>nj.m.</t>
  </si>
  <si>
    <t>Sasi</t>
  </si>
  <si>
    <t>Cmim</t>
  </si>
  <si>
    <t>Vlefte</t>
  </si>
  <si>
    <t>copë</t>
  </si>
  <si>
    <t>215.Mjete Transporti</t>
  </si>
  <si>
    <t>Pasqyre Nr.1</t>
  </si>
  <si>
    <t>ANEKS STATISTIKOR</t>
  </si>
  <si>
    <t>TE ARDHURAT</t>
  </si>
  <si>
    <t>Numri i Llogarise</t>
  </si>
  <si>
    <t>Kodi Statistikor</t>
  </si>
  <si>
    <t>Shitjet gjithsej (a + b +c 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</si>
  <si>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</si>
  <si>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</si>
  <si>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</si>
  <si>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</si>
  <si>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</si>
  <si>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</si>
  <si>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</si>
  <si>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</si>
  <si>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Komisione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</si>
  <si>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</si>
  <si>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</si>
  <si>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</si>
  <si>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</si>
  <si>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</si>
  <si>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</si>
  <si>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</si>
  <si>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</si>
  <si>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</si>
  <si>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</si>
  <si>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</si>
  <si>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</si>
  <si>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</si>
  <si>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</si>
  <si>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</si>
  <si>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</si>
  <si>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</si>
  <si>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</si>
  <si>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</si>
  <si>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</si>
  <si>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</si>
  <si>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t xml:space="preserve"> e) </t>
  </si>
  <si>
    <t xml:space="preserve"> Shpenzime per sherbime</t>
  </si>
  <si>
    <t>605/2</t>
  </si>
  <si>
    <t>Shpenzime per personelin (a+b)</t>
  </si>
  <si>
    <t>a-</t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</si>
  <si>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</si>
  <si>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</si>
  <si>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</si>
  <si>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</si>
  <si>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</si>
  <si>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</si>
  <si>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</si>
  <si>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Mirembajtje dhe riparime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</si>
  <si>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</si>
  <si>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</si>
  <si>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</si>
  <si>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</si>
  <si>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</si>
  <si>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</si>
  <si>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</si>
  <si>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</si>
  <si>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</si>
  <si>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</si>
  <si>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</si>
  <si>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</si>
  <si>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</si>
  <si>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</si>
  <si>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</si>
  <si>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</si>
  <si>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</si>
  <si>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</si>
  <si>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</si>
  <si>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</si>
  <si>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</si>
  <si>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</si>
  <si>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</si>
  <si>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</si>
  <si>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</si>
  <si>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</si>
  <si>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</si>
  <si>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</si>
  <si>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</si>
  <si>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</si>
  <si>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</si>
  <si>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</si>
  <si>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</si>
  <si>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</si>
  <si>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NIPT</t>
  </si>
  <si>
    <t>Aktiviteti  kryesor</t>
  </si>
  <si>
    <t>Aktiviteti dytesor</t>
  </si>
  <si>
    <t>Tregti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</si>
  <si>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</si>
  <si>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</si>
  <si>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</si>
  <si>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</si>
  <si>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</si>
  <si>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</si>
  <si>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</si>
  <si>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</si>
  <si>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</si>
  <si>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</si>
  <si>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</si>
  <si>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</si>
  <si>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</si>
  <si>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</si>
  <si>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</si>
  <si>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</si>
  <si>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</si>
  <si>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</si>
  <si>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</si>
  <si>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</si>
  <si>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</si>
  <si>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</si>
  <si>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</si>
  <si>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</si>
  <si>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</si>
  <si>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</si>
  <si>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</si>
  <si>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</si>
  <si>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</si>
  <si>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</si>
  <si>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</si>
  <si>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</si>
  <si>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</si>
  <si>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</si>
  <si>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</si>
  <si>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</si>
  <si>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</si>
  <si>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</si>
  <si>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</si>
  <si>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</si>
  <si>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</si>
  <si>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</si>
  <si>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</si>
  <si>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</si>
  <si>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</si>
  <si>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</si>
  <si>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</si>
  <si>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</si>
  <si>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</si>
  <si>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</si>
  <si>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</si>
  <si>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</si>
  <si>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</si>
  <si>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</si>
  <si>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</si>
  <si>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</si>
  <si>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</si>
  <si>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</si>
  <si>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</si>
  <si>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</si>
  <si>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</si>
  <si>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</si>
  <si>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</si>
  <si>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r>
      <t xml:space="preserve"> </t>
    </r>
    <r>
      <rPr>
        <sz val="8"/>
        <rFont val="Arial"/>
        <family val="2"/>
      </rPr>
      <t>Ndryshimet e gjëndjeve të Mallrave (+/-)</t>
    </r>
  </si>
  <si>
    <r>
      <t xml:space="preserve"> </t>
    </r>
    <r>
      <rPr>
        <sz val="8"/>
        <rFont val="Arial"/>
        <family val="2"/>
      </rPr>
      <t>Pagat e personelit</t>
    </r>
  </si>
  <si>
    <r>
      <t xml:space="preserve">Shenim: </t>
    </r>
    <r>
      <rPr>
        <sz val="10"/>
        <rFont val="Arial"/>
        <family val="2"/>
      </rPr>
      <t>Kjo pasqyre plotesohet edhe on-line.</t>
    </r>
  </si>
  <si>
    <t xml:space="preserve">NIPTI :     </t>
  </si>
  <si>
    <t xml:space="preserve">Shoqeria: </t>
  </si>
  <si>
    <t xml:space="preserve">Shoqeria:  </t>
  </si>
  <si>
    <t xml:space="preserve">NIPTI :    </t>
  </si>
  <si>
    <t xml:space="preserve"> Lendet e para  (inventar I imet)</t>
  </si>
  <si>
    <t>Emri dhe adresa e plote</t>
  </si>
  <si>
    <t>Nr. I Regjistrit tregetar (NIPT)</t>
  </si>
  <si>
    <t>STATUSI JURIDIK</t>
  </si>
  <si>
    <t>VEPRIMTARIA KRYESORE</t>
  </si>
  <si>
    <t>LLOGARITE VJETORE</t>
  </si>
  <si>
    <t xml:space="preserve"> (Gjendjet financiare)</t>
  </si>
  <si>
    <t xml:space="preserve">  PERIUDHA Nga</t>
  </si>
  <si>
    <t xml:space="preserve">deri me </t>
  </si>
  <si>
    <t xml:space="preserve">  DATA E MBYLLJES</t>
  </si>
  <si>
    <t xml:space="preserve">  MIRATUAR  NGA </t>
  </si>
  <si>
    <t>me date</t>
  </si>
  <si>
    <t xml:space="preserve">  Data e depozitimit</t>
  </si>
  <si>
    <t xml:space="preserve">                               </t>
  </si>
  <si>
    <t>31.05.2012</t>
  </si>
  <si>
    <t>L21530003U</t>
  </si>
  <si>
    <t>Rr.Reshit Petrela, Pallati Usluga, kati i pare,  Tirane</t>
  </si>
  <si>
    <t>Tregti me shumice e lendeve djegese te ngurta, te lengeta, te gazta e te produkteve qe perfitohen prej tyre.</t>
  </si>
  <si>
    <t>Dec 31,2012</t>
  </si>
  <si>
    <t>Pozicioni më 31.12.2012</t>
  </si>
  <si>
    <t xml:space="preserve">NIPTI :   L21530003U  </t>
  </si>
  <si>
    <t xml:space="preserve">L21530003U </t>
  </si>
  <si>
    <t>Në ooo/Lekë</t>
  </si>
  <si>
    <t>Viti 2012</t>
  </si>
  <si>
    <t xml:space="preserve">  Të ardhura nga kembimi valutor</t>
  </si>
  <si>
    <t>Remzi Muharremi</t>
  </si>
  <si>
    <t>Detyrimet tatimore(, tatim fitimi)</t>
  </si>
  <si>
    <t>Banka</t>
  </si>
  <si>
    <t>Arka</t>
  </si>
  <si>
    <t>"EX FIS"</t>
  </si>
  <si>
    <t xml:space="preserve"> DEGE E SHOQERISE SE HUAJ</t>
  </si>
  <si>
    <t>Dec 31,2013</t>
  </si>
  <si>
    <t>Detyrimet tatimore(, sigurime)</t>
  </si>
  <si>
    <t>01.01.2013</t>
  </si>
  <si>
    <t>31.12.2013</t>
  </si>
  <si>
    <t xml:space="preserve">   31.12.2013</t>
  </si>
  <si>
    <t>Pozicioni më 31.12.2013</t>
  </si>
  <si>
    <t>31/12/2013</t>
  </si>
  <si>
    <t>Amortizimi A.A.Materiale   2013</t>
  </si>
  <si>
    <t>Aktivet Afatgjata Materiale  me vlere fillestare   2013</t>
  </si>
  <si>
    <t>Vlera Kontabel Neto e A.A.Materiale  2013</t>
  </si>
  <si>
    <t>REMZI MUHARREMI</t>
  </si>
  <si>
    <t>Inventari fizik i AA mjeteve te transportit me 31.12.2013</t>
  </si>
  <si>
    <t>INVENTARI FIZIK I MALLRAVE DHE MATERIALEVE I DATES   31/12  viti 2013</t>
  </si>
  <si>
    <t>Viti 2013</t>
  </si>
  <si>
    <t>c-</t>
  </si>
  <si>
    <t>Shpenzime te panjohura</t>
  </si>
  <si>
    <t>Shoqeria: "EX FIS" Dege e Shoqerise se Huaj</t>
  </si>
  <si>
    <t>"EX FIS" Dege e Shoqerise se Huaj</t>
  </si>
  <si>
    <t>Te punesuar mesatarisht per vitin 2013:</t>
  </si>
  <si>
    <t>"EX  FIS" Dege e Shoqerise se Huaj</t>
  </si>
  <si>
    <t>Hua te tjera</t>
  </si>
  <si>
    <t>Shpenzime te tjera nga veprimtarite e shfrytezimit</t>
  </si>
  <si>
    <t>Te ardhura dhe shpenzime te tjera financiare</t>
  </si>
  <si>
    <t>Fitimi (humbje)neto për periudhën kontabël 2012</t>
  </si>
  <si>
    <t>Sistemim I Fitimit vitit 2011</t>
  </si>
  <si>
    <t>Dividendët e paguar Bruto nga fitimi neto</t>
  </si>
  <si>
    <t>Fitim/Humbje e pashperndare</t>
  </si>
  <si>
    <t>Rezerve ligjore</t>
  </si>
  <si>
    <t>Fitimi (humbje)neto për periudhën kontabël 2013</t>
  </si>
  <si>
    <t>Sistemim I Fitimit vitit 2012</t>
  </si>
  <si>
    <t>Periudha 
Raportuese 2013</t>
  </si>
  <si>
    <t>Periudha 
Paraardhese 2012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</si>
</sst>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-#,##0.0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#,##0&quot;Lek&quot;;\-#,##0&quot;Lek&quot;"/>
    <numFmt numFmtId="174" formatCode="#,##0&quot;Lek&quot;;[Red]\-#,##0&quot;Lek&quot;"/>
    <numFmt numFmtId="175" formatCode="#,##0.00&quot;Lek&quot;;\-#,##0.00&quot;Lek&quot;"/>
    <numFmt numFmtId="176" formatCode="#,##0.00&quot;Lek&quot;;[Red]\-#,##0.00&quot;Lek&quot;"/>
    <numFmt numFmtId="177" formatCode="_-* #,##0&quot;Lek&quot;_-;\-* #,##0&quot;Lek&quot;_-;_-* &quot;-&quot;&quot;Lek&quot;_-;_-@_-"/>
    <numFmt numFmtId="178" formatCode="_-* #,##0_L_e_k_-;\-* #,##0_L_e_k_-;_-* &quot;-&quot;_L_e_k_-;_-@_-"/>
    <numFmt numFmtId="179" formatCode="_-* #,##0.00&quot;Lek&quot;_-;\-* #,##0.00&quot;Lek&quot;_-;_-* &quot;-&quot;??&quot;Lek&quot;_-;_-@_-"/>
    <numFmt numFmtId="180" formatCode="_-* #,##0.00_L_e_k_-;\-* #,##0.00_L_e_k_-;_-* &quot;-&quot;??_L_e_k_-;_-@_-"/>
    <numFmt numFmtId="181" formatCode="_-* #,##0_-;\-* #,##0_-;_-* &quot;-&quot;??_-;_-@_-"/>
    <numFmt numFmtId="182" formatCode="_(* #,##0_);_(* \(#,##0\);_(* &quot;-&quot;??_);_(@_)"/>
    <numFmt numFmtId="183" formatCode="0.0%"/>
    <numFmt numFmtId="184" formatCode="#,##0.0_ ;[Red]\-#,##0.0\ "/>
    <numFmt numFmtId="185" formatCode="&quot; &quot;#,##0&quot; &quot;;\(#,##0\)"/>
    <numFmt numFmtId="186" formatCode="_-* #,##0.0_-;\-* #,##0.0_-;_-* &quot;-&quot;??_-;_-@_-"/>
    <numFmt numFmtId="187" formatCode="_(* #,##0.00000000000_);_(* \(#,##0.00000000000\);_(* &quot;-&quot;??_);_(@_)"/>
    <numFmt numFmtId="188" formatCode="#,##0_);\-#,##0"/>
    <numFmt numFmtId="189" formatCode="dd/mm/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_);\(#,##0.0\)"/>
    <numFmt numFmtId="195" formatCode="_(* #,##0.0_);_(* \(#,##0.0\);_(* &quot;-&quot;??_);_(@_)"/>
  </numFmts>
  <fonts count="75">
    <font>
      <sz val="10"/>
      <color indexed="8"/>
      <name val="MS Sans Serif"/>
      <family val="0"/>
    </font>
    <font>
      <b/>
      <sz val="8.9"/>
      <color indexed="8"/>
      <name val="Microsoft Sans Serif"/>
      <family val="0"/>
    </font>
    <font>
      <sz val="13.9"/>
      <color indexed="8"/>
      <name val="Microsoft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2"/>
      <name val="Arial CE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36"/>
      <name val="Calibri"/>
      <family val="2"/>
    </font>
    <font>
      <b/>
      <sz val="10"/>
      <name val="Calibri"/>
      <family val="2"/>
    </font>
    <font>
      <b/>
      <sz val="10"/>
      <color indexed="36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i/>
      <sz val="10"/>
      <color indexed="36"/>
      <name val="Calibri"/>
      <family val="2"/>
    </font>
    <font>
      <sz val="10"/>
      <color indexed="10"/>
      <name val="Calibri"/>
      <family val="2"/>
    </font>
    <font>
      <i/>
      <sz val="10"/>
      <name val="Calibri"/>
      <family val="2"/>
    </font>
    <font>
      <sz val="10"/>
      <color indexed="36"/>
      <name val="Calibri"/>
      <family val="2"/>
    </font>
    <font>
      <b/>
      <sz val="8"/>
      <name val="Calibri"/>
      <family val="2"/>
    </font>
    <font>
      <b/>
      <i/>
      <sz val="10"/>
      <color indexed="36"/>
      <name val="Calibri"/>
      <family val="2"/>
    </font>
    <font>
      <i/>
      <sz val="10"/>
      <color indexed="10"/>
      <name val="Calibri"/>
      <family val="2"/>
    </font>
    <font>
      <sz val="9"/>
      <name val="Calibri"/>
      <family val="2"/>
    </font>
    <font>
      <sz val="9"/>
      <color indexed="36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sz val="8"/>
      <name val="Arial"/>
      <family val="2"/>
    </font>
    <font>
      <b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color indexed="10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9"/>
      <color indexed="8"/>
      <name val="Book Antiqua"/>
      <family val="1"/>
    </font>
    <font>
      <sz val="10"/>
      <color indexed="8"/>
      <name val="Book Antiqua"/>
      <family val="1"/>
    </font>
    <font>
      <sz val="10"/>
      <color indexed="63"/>
      <name val="Book Antiqua"/>
      <family val="1"/>
    </font>
    <font>
      <b/>
      <sz val="10"/>
      <color indexed="8"/>
      <name val="Book Antiqua"/>
      <family val="1"/>
    </font>
    <font>
      <b/>
      <sz val="10"/>
      <color indexed="63"/>
      <name val="Book Antiqua"/>
      <family val="1"/>
    </font>
    <font>
      <b/>
      <sz val="12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2"/>
      <color indexed="8"/>
      <name val="Agency FB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8"/>
      <name val="Arial"/>
      <family val="2"/>
    </font>
    <font>
      <b/>
      <u val="single"/>
      <sz val="20"/>
      <name val="Arial"/>
      <family val="2"/>
    </font>
    <font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medium"/>
      <right style="thin"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double"/>
      <right style="double"/>
      <top style="double"/>
      <bottom style="double"/>
    </border>
    <border>
      <left style="medium"/>
      <right style="double"/>
      <top style="double"/>
      <bottom style="dotted"/>
    </border>
    <border>
      <left style="double"/>
      <right>
        <color indexed="63"/>
      </right>
      <top style="double"/>
      <bottom style="dotted"/>
    </border>
    <border>
      <left style="medium"/>
      <right style="double"/>
      <top style="dotted"/>
      <bottom style="dotted"/>
    </border>
    <border>
      <left style="double"/>
      <right>
        <color indexed="63"/>
      </right>
      <top style="dotted"/>
      <bottom style="dotted"/>
    </border>
    <border>
      <left style="medium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double"/>
      <top>
        <color indexed="63"/>
      </top>
      <bottom style="dotted"/>
    </border>
    <border>
      <left style="double"/>
      <right>
        <color indexed="63"/>
      </right>
      <top style="dotted"/>
      <bottom style="double"/>
    </border>
    <border>
      <left style="medium"/>
      <right style="double"/>
      <top style="dotted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tted"/>
      <bottom style="double"/>
    </border>
    <border>
      <left style="medium"/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double"/>
      <right style="double"/>
      <top style="double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tted"/>
    </border>
    <border>
      <left style="double"/>
      <right style="double"/>
      <top style="double"/>
      <bottom style="dotted"/>
    </border>
    <border>
      <left style="double"/>
      <right style="double"/>
      <top style="dotted"/>
      <bottom style="dotted"/>
    </border>
    <border>
      <left style="double"/>
      <right style="double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uble"/>
      <right style="medium"/>
      <top style="double"/>
      <bottom style="double"/>
    </border>
    <border>
      <left>
        <color indexed="63"/>
      </left>
      <right style="dotted"/>
      <top style="dotted"/>
      <bottom style="double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double"/>
    </border>
    <border>
      <left style="double"/>
      <right style="medium"/>
      <top style="double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tted"/>
      <bottom style="double"/>
    </border>
    <border>
      <left style="thin"/>
      <right style="medium"/>
      <top style="medium"/>
      <bottom style="thin"/>
    </border>
  </borders>
  <cellStyleXfs count="1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3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7" fillId="0" borderId="2" applyNumberFormat="0" applyFill="0" applyAlignment="0" applyProtection="0"/>
    <xf numFmtId="43" fontId="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20" fillId="20" borderId="8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597">
    <xf numFmtId="0" fontId="0" fillId="0" borderId="0" xfId="0" applyNumberFormat="1" applyFill="1" applyBorder="1" applyAlignment="1" applyProtection="1">
      <alignment/>
      <protection/>
    </xf>
    <xf numFmtId="0" fontId="24" fillId="0" borderId="0" xfId="101" applyFont="1">
      <alignment/>
      <protection/>
    </xf>
    <xf numFmtId="0" fontId="25" fillId="0" borderId="0" xfId="101" applyFont="1">
      <alignment/>
      <protection/>
    </xf>
    <xf numFmtId="0" fontId="24" fillId="0" borderId="0" xfId="101" applyFont="1" applyAlignment="1">
      <alignment horizontal="center"/>
      <protection/>
    </xf>
    <xf numFmtId="0" fontId="24" fillId="0" borderId="0" xfId="101" applyFont="1" applyBorder="1">
      <alignment/>
      <protection/>
    </xf>
    <xf numFmtId="0" fontId="26" fillId="0" borderId="10" xfId="101" applyFont="1" applyBorder="1" applyAlignment="1">
      <alignment horizontal="center" vertical="center" wrapText="1"/>
      <protection/>
    </xf>
    <xf numFmtId="0" fontId="27" fillId="0" borderId="11" xfId="101" applyFont="1" applyBorder="1" applyAlignment="1">
      <alignment horizontal="center" vertical="center" wrapText="1"/>
      <protection/>
    </xf>
    <xf numFmtId="0" fontId="26" fillId="0" borderId="12" xfId="101" applyFont="1" applyBorder="1" applyAlignment="1">
      <alignment horizontal="center" vertical="center" wrapText="1"/>
      <protection/>
    </xf>
    <xf numFmtId="0" fontId="27" fillId="0" borderId="13" xfId="101" applyFont="1" applyBorder="1" applyAlignment="1">
      <alignment horizontal="center" vertical="center" wrapText="1"/>
      <protection/>
    </xf>
    <xf numFmtId="0" fontId="26" fillId="0" borderId="14" xfId="101" applyNumberFormat="1" applyFont="1" applyBorder="1" applyAlignment="1">
      <alignment horizontal="center"/>
      <protection/>
    </xf>
    <xf numFmtId="0" fontId="26" fillId="8" borderId="15" xfId="101" applyFont="1" applyFill="1" applyBorder="1" applyAlignment="1">
      <alignment horizontal="center"/>
      <protection/>
    </xf>
    <xf numFmtId="0" fontId="26" fillId="8" borderId="16" xfId="101" applyFont="1" applyFill="1" applyBorder="1" applyAlignment="1">
      <alignment horizontal="center"/>
      <protection/>
    </xf>
    <xf numFmtId="0" fontId="26" fillId="8" borderId="17" xfId="101" applyFont="1" applyFill="1" applyBorder="1">
      <alignment/>
      <protection/>
    </xf>
    <xf numFmtId="0" fontId="26" fillId="8" borderId="17" xfId="101" applyFont="1" applyFill="1" applyBorder="1" applyAlignment="1">
      <alignment horizontal="center" vertical="center"/>
      <protection/>
    </xf>
    <xf numFmtId="0" fontId="27" fillId="8" borderId="17" xfId="101" applyFont="1" applyFill="1" applyBorder="1" applyAlignment="1">
      <alignment horizontal="center" vertical="center"/>
      <protection/>
    </xf>
    <xf numFmtId="0" fontId="28" fillId="8" borderId="17" xfId="101" applyFont="1" applyFill="1" applyBorder="1" applyAlignment="1">
      <alignment horizontal="center" vertical="center"/>
      <protection/>
    </xf>
    <xf numFmtId="182" fontId="26" fillId="8" borderId="17" xfId="77" applyNumberFormat="1" applyFont="1" applyFill="1" applyBorder="1" applyAlignment="1">
      <alignment/>
    </xf>
    <xf numFmtId="0" fontId="26" fillId="0" borderId="18" xfId="101" applyFont="1" applyBorder="1" applyAlignment="1">
      <alignment horizontal="right"/>
      <protection/>
    </xf>
    <xf numFmtId="0" fontId="26" fillId="0" borderId="19" xfId="101" applyFont="1" applyBorder="1" applyAlignment="1">
      <alignment horizontal="right"/>
      <protection/>
    </xf>
    <xf numFmtId="0" fontId="26" fillId="0" borderId="20" xfId="101" applyFont="1" applyBorder="1">
      <alignment/>
      <protection/>
    </xf>
    <xf numFmtId="0" fontId="29" fillId="0" borderId="20" xfId="101" applyFont="1" applyBorder="1">
      <alignment/>
      <protection/>
    </xf>
    <xf numFmtId="0" fontId="30" fillId="0" borderId="20" xfId="101" applyFont="1" applyBorder="1">
      <alignment/>
      <protection/>
    </xf>
    <xf numFmtId="0" fontId="31" fillId="0" borderId="20" xfId="101" applyFont="1" applyBorder="1" applyAlignment="1">
      <alignment horizontal="center"/>
      <protection/>
    </xf>
    <xf numFmtId="182" fontId="26" fillId="0" borderId="21" xfId="77" applyNumberFormat="1" applyFont="1" applyBorder="1" applyAlignment="1">
      <alignment/>
    </xf>
    <xf numFmtId="0" fontId="26" fillId="0" borderId="22" xfId="101" applyFont="1" applyBorder="1" applyAlignment="1">
      <alignment horizontal="right"/>
      <protection/>
    </xf>
    <xf numFmtId="0" fontId="26" fillId="0" borderId="23" xfId="101" applyFont="1" applyBorder="1" applyAlignment="1">
      <alignment horizontal="right"/>
      <protection/>
    </xf>
    <xf numFmtId="0" fontId="26" fillId="0" borderId="21" xfId="101" applyFont="1" applyBorder="1">
      <alignment/>
      <protection/>
    </xf>
    <xf numFmtId="0" fontId="29" fillId="0" borderId="21" xfId="101" applyFont="1" applyBorder="1">
      <alignment/>
      <protection/>
    </xf>
    <xf numFmtId="0" fontId="32" fillId="0" borderId="21" xfId="101" applyFont="1" applyBorder="1" applyAlignment="1">
      <alignment horizontal="center"/>
      <protection/>
    </xf>
    <xf numFmtId="182" fontId="28" fillId="0" borderId="21" xfId="77" applyNumberFormat="1" applyFont="1" applyBorder="1" applyAlignment="1">
      <alignment/>
    </xf>
    <xf numFmtId="0" fontId="28" fillId="0" borderId="22" xfId="101" applyFont="1" applyBorder="1" applyAlignment="1">
      <alignment horizontal="right"/>
      <protection/>
    </xf>
    <xf numFmtId="0" fontId="28" fillId="0" borderId="23" xfId="101" applyFont="1" applyBorder="1" applyAlignment="1">
      <alignment horizontal="right"/>
      <protection/>
    </xf>
    <xf numFmtId="0" fontId="28" fillId="0" borderId="21" xfId="101" applyFont="1" applyBorder="1">
      <alignment/>
      <protection/>
    </xf>
    <xf numFmtId="182" fontId="28" fillId="0" borderId="21" xfId="77" applyNumberFormat="1" applyFont="1" applyBorder="1" applyAlignment="1">
      <alignment horizontal="center"/>
    </xf>
    <xf numFmtId="0" fontId="28" fillId="0" borderId="24" xfId="101" applyFont="1" applyBorder="1" applyAlignment="1">
      <alignment horizontal="right"/>
      <protection/>
    </xf>
    <xf numFmtId="0" fontId="28" fillId="0" borderId="25" xfId="101" applyFont="1" applyBorder="1" applyAlignment="1">
      <alignment horizontal="right"/>
      <protection/>
    </xf>
    <xf numFmtId="0" fontId="28" fillId="0" borderId="26" xfId="101" applyFont="1" applyBorder="1">
      <alignment/>
      <protection/>
    </xf>
    <xf numFmtId="182" fontId="28" fillId="0" borderId="26" xfId="77" applyNumberFormat="1" applyFont="1" applyBorder="1" applyAlignment="1">
      <alignment/>
    </xf>
    <xf numFmtId="182" fontId="28" fillId="0" borderId="26" xfId="77" applyNumberFormat="1" applyFont="1" applyBorder="1" applyAlignment="1">
      <alignment horizontal="center"/>
    </xf>
    <xf numFmtId="0" fontId="28" fillId="0" borderId="27" xfId="101" applyFont="1" applyBorder="1" applyAlignment="1">
      <alignment horizontal="right"/>
      <protection/>
    </xf>
    <xf numFmtId="0" fontId="28" fillId="0" borderId="28" xfId="101" applyFont="1" applyBorder="1" applyAlignment="1">
      <alignment horizontal="right"/>
      <protection/>
    </xf>
    <xf numFmtId="0" fontId="26" fillId="0" borderId="29" xfId="101" applyFont="1" applyBorder="1" applyAlignment="1">
      <alignment horizontal="right"/>
      <protection/>
    </xf>
    <xf numFmtId="0" fontId="26" fillId="0" borderId="30" xfId="101" applyFont="1" applyBorder="1" applyAlignment="1">
      <alignment horizontal="right"/>
      <protection/>
    </xf>
    <xf numFmtId="0" fontId="27" fillId="0" borderId="30" xfId="101" applyFont="1" applyBorder="1" applyAlignment="1">
      <alignment horizontal="right"/>
      <protection/>
    </xf>
    <xf numFmtId="0" fontId="28" fillId="0" borderId="30" xfId="101" applyFont="1" applyBorder="1" applyAlignment="1">
      <alignment horizontal="center"/>
      <protection/>
    </xf>
    <xf numFmtId="182" fontId="26" fillId="0" borderId="29" xfId="77" applyNumberFormat="1" applyFont="1" applyBorder="1" applyAlignment="1">
      <alignment/>
    </xf>
    <xf numFmtId="0" fontId="28" fillId="0" borderId="20" xfId="101" applyFont="1" applyBorder="1" applyAlignment="1">
      <alignment horizontal="center"/>
      <protection/>
    </xf>
    <xf numFmtId="182" fontId="28" fillId="0" borderId="20" xfId="77" applyNumberFormat="1" applyFont="1" applyBorder="1" applyAlignment="1">
      <alignment/>
    </xf>
    <xf numFmtId="182" fontId="24" fillId="0" borderId="0" xfId="101" applyNumberFormat="1" applyFont="1" applyBorder="1">
      <alignment/>
      <protection/>
    </xf>
    <xf numFmtId="0" fontId="28" fillId="0" borderId="18" xfId="101" applyFont="1" applyBorder="1" applyAlignment="1">
      <alignment horizontal="right"/>
      <protection/>
    </xf>
    <xf numFmtId="0" fontId="28" fillId="0" borderId="19" xfId="101" applyFont="1" applyBorder="1" applyAlignment="1">
      <alignment horizontal="right"/>
      <protection/>
    </xf>
    <xf numFmtId="0" fontId="28" fillId="0" borderId="20" xfId="101" applyFont="1" applyBorder="1">
      <alignment/>
      <protection/>
    </xf>
    <xf numFmtId="182" fontId="28" fillId="0" borderId="31" xfId="77" applyNumberFormat="1" applyFont="1" applyBorder="1" applyAlignment="1">
      <alignment/>
    </xf>
    <xf numFmtId="0" fontId="27" fillId="0" borderId="29" xfId="101" applyFont="1" applyBorder="1" applyAlignment="1">
      <alignment horizontal="right"/>
      <protection/>
    </xf>
    <xf numFmtId="0" fontId="31" fillId="0" borderId="29" xfId="101" applyFont="1" applyBorder="1" applyAlignment="1">
      <alignment horizontal="center"/>
      <protection/>
    </xf>
    <xf numFmtId="181" fontId="24" fillId="0" borderId="0" xfId="78" applyNumberFormat="1" applyFont="1" applyBorder="1" applyAlignment="1">
      <alignment/>
    </xf>
    <xf numFmtId="0" fontId="30" fillId="0" borderId="32" xfId="101" applyFont="1" applyBorder="1" applyAlignment="1">
      <alignment wrapText="1"/>
      <protection/>
    </xf>
    <xf numFmtId="0" fontId="30" fillId="0" borderId="31" xfId="101" applyFont="1" applyBorder="1" applyAlignment="1">
      <alignment wrapText="1"/>
      <protection/>
    </xf>
    <xf numFmtId="0" fontId="30" fillId="0" borderId="33" xfId="101" applyFont="1" applyBorder="1" applyAlignment="1">
      <alignment wrapText="1"/>
      <protection/>
    </xf>
    <xf numFmtId="0" fontId="27" fillId="0" borderId="20" xfId="101" applyFont="1" applyBorder="1">
      <alignment/>
      <protection/>
    </xf>
    <xf numFmtId="0" fontId="33" fillId="0" borderId="21" xfId="101" applyFont="1" applyBorder="1" applyAlignment="1">
      <alignment wrapText="1"/>
      <protection/>
    </xf>
    <xf numFmtId="0" fontId="28" fillId="0" borderId="21" xfId="101" applyFont="1" applyBorder="1" applyAlignment="1">
      <alignment horizontal="center"/>
      <protection/>
    </xf>
    <xf numFmtId="0" fontId="26" fillId="0" borderId="26" xfId="101" applyFont="1" applyBorder="1">
      <alignment/>
      <protection/>
    </xf>
    <xf numFmtId="0" fontId="33" fillId="0" borderId="26" xfId="101" applyFont="1" applyBorder="1">
      <alignment/>
      <protection/>
    </xf>
    <xf numFmtId="0" fontId="31" fillId="0" borderId="26" xfId="101" applyFont="1" applyBorder="1" applyAlignment="1">
      <alignment horizontal="center"/>
      <protection/>
    </xf>
    <xf numFmtId="181" fontId="34" fillId="0" borderId="0" xfId="78" applyNumberFormat="1" applyFont="1" applyBorder="1" applyAlignment="1">
      <alignment/>
    </xf>
    <xf numFmtId="0" fontId="26" fillId="0" borderId="27" xfId="101" applyFont="1" applyBorder="1">
      <alignment/>
      <protection/>
    </xf>
    <xf numFmtId="0" fontId="26" fillId="0" borderId="28" xfId="101" applyFont="1" applyBorder="1">
      <alignment/>
      <protection/>
    </xf>
    <xf numFmtId="0" fontId="29" fillId="0" borderId="29" xfId="101" applyFont="1" applyBorder="1">
      <alignment/>
      <protection/>
    </xf>
    <xf numFmtId="0" fontId="35" fillId="0" borderId="29" xfId="101" applyFont="1" applyBorder="1">
      <alignment/>
      <protection/>
    </xf>
    <xf numFmtId="0" fontId="32" fillId="0" borderId="29" xfId="101" applyFont="1" applyBorder="1" applyAlignment="1">
      <alignment horizontal="center"/>
      <protection/>
    </xf>
    <xf numFmtId="0" fontId="26" fillId="0" borderId="34" xfId="101" applyFont="1" applyBorder="1">
      <alignment/>
      <protection/>
    </xf>
    <xf numFmtId="0" fontId="26" fillId="0" borderId="30" xfId="101" applyFont="1" applyBorder="1">
      <alignment/>
      <protection/>
    </xf>
    <xf numFmtId="0" fontId="29" fillId="0" borderId="30" xfId="101" applyFont="1" applyBorder="1">
      <alignment/>
      <protection/>
    </xf>
    <xf numFmtId="0" fontId="35" fillId="0" borderId="30" xfId="101" applyFont="1" applyBorder="1">
      <alignment/>
      <protection/>
    </xf>
    <xf numFmtId="0" fontId="32" fillId="0" borderId="30" xfId="101" applyFont="1" applyBorder="1" applyAlignment="1">
      <alignment horizontal="center"/>
      <protection/>
    </xf>
    <xf numFmtId="182" fontId="29" fillId="0" borderId="30" xfId="77" applyNumberFormat="1" applyFont="1" applyBorder="1" applyAlignment="1">
      <alignment/>
    </xf>
    <xf numFmtId="0" fontId="26" fillId="8" borderId="27" xfId="101" applyFont="1" applyFill="1" applyBorder="1" applyAlignment="1">
      <alignment horizontal="center"/>
      <protection/>
    </xf>
    <xf numFmtId="0" fontId="26" fillId="8" borderId="28" xfId="101" applyFont="1" applyFill="1" applyBorder="1" applyAlignment="1">
      <alignment horizontal="center"/>
      <protection/>
    </xf>
    <xf numFmtId="0" fontId="26" fillId="8" borderId="29" xfId="101" applyFont="1" applyFill="1" applyBorder="1">
      <alignment/>
      <protection/>
    </xf>
    <xf numFmtId="182" fontId="26" fillId="8" borderId="29" xfId="77" applyNumberFormat="1" applyFont="1" applyFill="1" applyBorder="1" applyAlignment="1">
      <alignment/>
    </xf>
    <xf numFmtId="182" fontId="27" fillId="8" borderId="29" xfId="77" applyNumberFormat="1" applyFont="1" applyFill="1" applyBorder="1" applyAlignment="1">
      <alignment/>
    </xf>
    <xf numFmtId="182" fontId="28" fillId="8" borderId="29" xfId="77" applyNumberFormat="1" applyFont="1" applyFill="1" applyBorder="1" applyAlignment="1">
      <alignment horizontal="center"/>
    </xf>
    <xf numFmtId="182" fontId="28" fillId="8" borderId="29" xfId="77" applyNumberFormat="1" applyFont="1" applyFill="1" applyBorder="1" applyAlignment="1">
      <alignment/>
    </xf>
    <xf numFmtId="0" fontId="26" fillId="0" borderId="18" xfId="101" applyFont="1" applyBorder="1">
      <alignment/>
      <protection/>
    </xf>
    <xf numFmtId="0" fontId="26" fillId="0" borderId="19" xfId="101" applyFont="1" applyBorder="1">
      <alignment/>
      <protection/>
    </xf>
    <xf numFmtId="0" fontId="33" fillId="0" borderId="21" xfId="101" applyFont="1" applyBorder="1">
      <alignment/>
      <protection/>
    </xf>
    <xf numFmtId="0" fontId="26" fillId="0" borderId="27" xfId="101" applyFont="1" applyBorder="1" applyAlignment="1">
      <alignment horizontal="right"/>
      <protection/>
    </xf>
    <xf numFmtId="0" fontId="26" fillId="0" borderId="28" xfId="101" applyFont="1" applyBorder="1" applyAlignment="1">
      <alignment horizontal="right"/>
      <protection/>
    </xf>
    <xf numFmtId="0" fontId="29" fillId="0" borderId="29" xfId="101" applyFont="1" applyBorder="1" applyAlignment="1">
      <alignment horizontal="right"/>
      <protection/>
    </xf>
    <xf numFmtId="0" fontId="35" fillId="0" borderId="29" xfId="101" applyFont="1" applyBorder="1" applyAlignment="1">
      <alignment horizontal="right"/>
      <protection/>
    </xf>
    <xf numFmtId="0" fontId="36" fillId="0" borderId="29" xfId="101" applyFont="1" applyBorder="1" applyAlignment="1">
      <alignment horizontal="center"/>
      <protection/>
    </xf>
    <xf numFmtId="182" fontId="28" fillId="0" borderId="29" xfId="77" applyNumberFormat="1" applyFont="1" applyBorder="1" applyAlignment="1">
      <alignment/>
    </xf>
    <xf numFmtId="0" fontId="26" fillId="0" borderId="19" xfId="101" applyFont="1" applyBorder="1" applyAlignment="1">
      <alignment horizontal="center"/>
      <protection/>
    </xf>
    <xf numFmtId="181" fontId="24" fillId="0" borderId="0" xfId="101" applyNumberFormat="1" applyFont="1" applyBorder="1">
      <alignment/>
      <protection/>
    </xf>
    <xf numFmtId="0" fontId="33" fillId="0" borderId="26" xfId="101" applyFont="1" applyBorder="1" applyAlignment="1">
      <alignment horizontal="left" wrapText="1"/>
      <protection/>
    </xf>
    <xf numFmtId="172" fontId="24" fillId="0" borderId="0" xfId="78" applyFont="1" applyFill="1" applyBorder="1" applyAlignment="1">
      <alignment/>
    </xf>
    <xf numFmtId="186" fontId="24" fillId="0" borderId="0" xfId="78" applyNumberFormat="1" applyFont="1" applyBorder="1" applyAlignment="1">
      <alignment/>
    </xf>
    <xf numFmtId="172" fontId="24" fillId="0" borderId="0" xfId="78" applyFont="1" applyBorder="1" applyAlignment="1">
      <alignment/>
    </xf>
    <xf numFmtId="0" fontId="33" fillId="0" borderId="20" xfId="101" applyFont="1" applyBorder="1" applyAlignment="1">
      <alignment wrapText="1"/>
      <protection/>
    </xf>
    <xf numFmtId="0" fontId="32" fillId="0" borderId="20" xfId="101" applyFont="1" applyBorder="1" applyAlignment="1">
      <alignment horizontal="center"/>
      <protection/>
    </xf>
    <xf numFmtId="0" fontId="35" fillId="0" borderId="21" xfId="101" applyFont="1" applyBorder="1">
      <alignment/>
      <protection/>
    </xf>
    <xf numFmtId="182" fontId="29" fillId="0" borderId="21" xfId="77" applyNumberFormat="1" applyFont="1" applyBorder="1" applyAlignment="1">
      <alignment/>
    </xf>
    <xf numFmtId="0" fontId="29" fillId="0" borderId="26" xfId="101" applyFont="1" applyBorder="1">
      <alignment/>
      <protection/>
    </xf>
    <xf numFmtId="0" fontId="35" fillId="0" borderId="26" xfId="101" applyFont="1" applyBorder="1">
      <alignment/>
      <protection/>
    </xf>
    <xf numFmtId="0" fontId="32" fillId="0" borderId="26" xfId="101" applyFont="1" applyBorder="1" applyAlignment="1">
      <alignment horizontal="center"/>
      <protection/>
    </xf>
    <xf numFmtId="0" fontId="26" fillId="0" borderId="24" xfId="101" applyFont="1" applyBorder="1" applyAlignment="1">
      <alignment horizontal="right"/>
      <protection/>
    </xf>
    <xf numFmtId="0" fontId="26" fillId="0" borderId="25" xfId="101" applyFont="1" applyBorder="1" applyAlignment="1">
      <alignment horizontal="right"/>
      <protection/>
    </xf>
    <xf numFmtId="0" fontId="26" fillId="0" borderId="27" xfId="101" applyFont="1" applyFill="1" applyBorder="1">
      <alignment/>
      <protection/>
    </xf>
    <xf numFmtId="0" fontId="26" fillId="0" borderId="28" xfId="101" applyFont="1" applyFill="1" applyBorder="1">
      <alignment/>
      <protection/>
    </xf>
    <xf numFmtId="0" fontId="26" fillId="0" borderId="29" xfId="101" applyFont="1" applyFill="1" applyBorder="1" applyAlignment="1">
      <alignment horizontal="right"/>
      <protection/>
    </xf>
    <xf numFmtId="0" fontId="26" fillId="0" borderId="29" xfId="101" applyFont="1" applyFill="1" applyBorder="1">
      <alignment/>
      <protection/>
    </xf>
    <xf numFmtId="0" fontId="27" fillId="0" borderId="29" xfId="101" applyFont="1" applyFill="1" applyBorder="1">
      <alignment/>
      <protection/>
    </xf>
    <xf numFmtId="0" fontId="28" fillId="0" borderId="29" xfId="101" applyFont="1" applyFill="1" applyBorder="1" applyAlignment="1">
      <alignment horizontal="center"/>
      <protection/>
    </xf>
    <xf numFmtId="0" fontId="26" fillId="8" borderId="35" xfId="101" applyFont="1" applyFill="1" applyBorder="1">
      <alignment/>
      <protection/>
    </xf>
    <xf numFmtId="0" fontId="26" fillId="8" borderId="36" xfId="101" applyFont="1" applyFill="1" applyBorder="1">
      <alignment/>
      <protection/>
    </xf>
    <xf numFmtId="0" fontId="26" fillId="8" borderId="37" xfId="101" applyFont="1" applyFill="1" applyBorder="1">
      <alignment/>
      <protection/>
    </xf>
    <xf numFmtId="0" fontId="27" fillId="8" borderId="37" xfId="101" applyFont="1" applyFill="1" applyBorder="1">
      <alignment/>
      <protection/>
    </xf>
    <xf numFmtId="0" fontId="28" fillId="8" borderId="37" xfId="101" applyFont="1" applyFill="1" applyBorder="1" applyAlignment="1">
      <alignment horizontal="center"/>
      <protection/>
    </xf>
    <xf numFmtId="37" fontId="26" fillId="8" borderId="37" xfId="78" applyNumberFormat="1" applyFont="1" applyFill="1" applyBorder="1" applyAlignment="1">
      <alignment/>
    </xf>
    <xf numFmtId="182" fontId="24" fillId="0" borderId="0" xfId="101" applyNumberFormat="1" applyFont="1">
      <alignment/>
      <protection/>
    </xf>
    <xf numFmtId="43" fontId="24" fillId="0" borderId="0" xfId="101" applyNumberFormat="1" applyFont="1">
      <alignment/>
      <protection/>
    </xf>
    <xf numFmtId="0" fontId="37" fillId="0" borderId="0" xfId="101" applyFont="1">
      <alignment/>
      <protection/>
    </xf>
    <xf numFmtId="0" fontId="37" fillId="0" borderId="0" xfId="101" applyFont="1" applyAlignment="1">
      <alignment horizontal="right"/>
      <protection/>
    </xf>
    <xf numFmtId="0" fontId="38" fillId="0" borderId="0" xfId="101" applyFont="1">
      <alignment/>
      <protection/>
    </xf>
    <xf numFmtId="37" fontId="37" fillId="0" borderId="0" xfId="101" applyNumberFormat="1" applyFont="1" applyFill="1">
      <alignment/>
      <protection/>
    </xf>
    <xf numFmtId="181" fontId="37" fillId="0" borderId="0" xfId="78" applyNumberFormat="1" applyFont="1" applyAlignment="1">
      <alignment/>
    </xf>
    <xf numFmtId="0" fontId="37" fillId="0" borderId="0" xfId="101" applyFont="1" applyBorder="1">
      <alignment/>
      <protection/>
    </xf>
    <xf numFmtId="0" fontId="26" fillId="0" borderId="17" xfId="101" applyFont="1" applyBorder="1" applyAlignment="1">
      <alignment horizontal="center" vertical="center" wrapText="1"/>
      <protection/>
    </xf>
    <xf numFmtId="0" fontId="26" fillId="0" borderId="14" xfId="101" applyFont="1" applyBorder="1" applyAlignment="1">
      <alignment horizontal="center" vertical="center" wrapText="1"/>
      <protection/>
    </xf>
    <xf numFmtId="37" fontId="26" fillId="0" borderId="14" xfId="101" applyNumberFormat="1" applyFont="1" applyBorder="1" applyAlignment="1">
      <alignment horizontal="center"/>
      <protection/>
    </xf>
    <xf numFmtId="37" fontId="26" fillId="0" borderId="38" xfId="101" applyNumberFormat="1" applyFont="1" applyBorder="1" applyAlignment="1">
      <alignment horizontal="center"/>
      <protection/>
    </xf>
    <xf numFmtId="0" fontId="26" fillId="8" borderId="17" xfId="101" applyFont="1" applyFill="1" applyBorder="1" applyAlignment="1">
      <alignment horizontal="center"/>
      <protection/>
    </xf>
    <xf numFmtId="0" fontId="26" fillId="8" borderId="17" xfId="101" applyFont="1" applyFill="1" applyBorder="1" applyAlignment="1">
      <alignment horizontal="right"/>
      <protection/>
    </xf>
    <xf numFmtId="37" fontId="26" fillId="8" borderId="17" xfId="78" applyNumberFormat="1" applyFont="1" applyFill="1" applyBorder="1" applyAlignment="1">
      <alignment/>
    </xf>
    <xf numFmtId="0" fontId="26" fillId="0" borderId="20" xfId="101" applyFont="1" applyBorder="1" applyAlignment="1">
      <alignment horizontal="right"/>
      <protection/>
    </xf>
    <xf numFmtId="0" fontId="33" fillId="0" borderId="20" xfId="101" applyFont="1" applyBorder="1">
      <alignment/>
      <protection/>
    </xf>
    <xf numFmtId="0" fontId="26" fillId="0" borderId="21" xfId="101" applyFont="1" applyBorder="1" applyAlignment="1">
      <alignment horizontal="right"/>
      <protection/>
    </xf>
    <xf numFmtId="0" fontId="27" fillId="0" borderId="21" xfId="101" applyFont="1" applyBorder="1">
      <alignment/>
      <protection/>
    </xf>
    <xf numFmtId="0" fontId="39" fillId="0" borderId="21" xfId="101" applyFont="1" applyBorder="1" applyAlignment="1">
      <alignment horizontal="center"/>
      <protection/>
    </xf>
    <xf numFmtId="0" fontId="28" fillId="0" borderId="21" xfId="101" applyFont="1" applyBorder="1" applyAlignment="1">
      <alignment horizontal="right"/>
      <protection/>
    </xf>
    <xf numFmtId="0" fontId="28" fillId="0" borderId="26" xfId="101" applyFont="1" applyBorder="1" applyAlignment="1">
      <alignment horizontal="right"/>
      <protection/>
    </xf>
    <xf numFmtId="0" fontId="33" fillId="0" borderId="26" xfId="101" applyFont="1" applyBorder="1" applyAlignment="1">
      <alignment wrapText="1"/>
      <protection/>
    </xf>
    <xf numFmtId="0" fontId="28" fillId="0" borderId="26" xfId="101" applyFont="1" applyBorder="1" applyAlignment="1">
      <alignment horizontal="center"/>
      <protection/>
    </xf>
    <xf numFmtId="0" fontId="28" fillId="0" borderId="29" xfId="101" applyFont="1" applyBorder="1" applyAlignment="1">
      <alignment horizontal="right"/>
      <protection/>
    </xf>
    <xf numFmtId="0" fontId="26" fillId="0" borderId="29" xfId="101" applyFont="1" applyBorder="1">
      <alignment/>
      <protection/>
    </xf>
    <xf numFmtId="0" fontId="27" fillId="0" borderId="29" xfId="101" applyFont="1" applyBorder="1">
      <alignment/>
      <protection/>
    </xf>
    <xf numFmtId="0" fontId="26" fillId="0" borderId="29" xfId="101" applyFont="1" applyBorder="1" applyAlignment="1">
      <alignment horizontal="center"/>
      <protection/>
    </xf>
    <xf numFmtId="37" fontId="28" fillId="0" borderId="29" xfId="78" applyNumberFormat="1" applyFont="1" applyFill="1" applyBorder="1" applyAlignment="1">
      <alignment/>
    </xf>
    <xf numFmtId="181" fontId="37" fillId="0" borderId="0" xfId="101" applyNumberFormat="1" applyFont="1" applyBorder="1">
      <alignment/>
      <protection/>
    </xf>
    <xf numFmtId="37" fontId="28" fillId="0" borderId="20" xfId="78" applyNumberFormat="1" applyFont="1" applyFill="1" applyBorder="1" applyAlignment="1">
      <alignment/>
    </xf>
    <xf numFmtId="0" fontId="31" fillId="0" borderId="21" xfId="101" applyFont="1" applyBorder="1" applyAlignment="1">
      <alignment horizontal="center"/>
      <protection/>
    </xf>
    <xf numFmtId="181" fontId="37" fillId="0" borderId="0" xfId="78" applyNumberFormat="1" applyFont="1" applyBorder="1" applyAlignment="1">
      <alignment/>
    </xf>
    <xf numFmtId="0" fontId="40" fillId="0" borderId="30" xfId="101" applyFont="1" applyBorder="1">
      <alignment/>
      <protection/>
    </xf>
    <xf numFmtId="0" fontId="27" fillId="0" borderId="30" xfId="101" applyFont="1" applyBorder="1">
      <alignment/>
      <protection/>
    </xf>
    <xf numFmtId="0" fontId="39" fillId="0" borderId="30" xfId="101" applyFont="1" applyBorder="1" applyAlignment="1">
      <alignment horizontal="center"/>
      <protection/>
    </xf>
    <xf numFmtId="0" fontId="26" fillId="0" borderId="31" xfId="101" applyFont="1" applyBorder="1">
      <alignment/>
      <protection/>
    </xf>
    <xf numFmtId="0" fontId="26" fillId="0" borderId="31" xfId="101" applyFont="1" applyBorder="1" applyAlignment="1">
      <alignment horizontal="right"/>
      <protection/>
    </xf>
    <xf numFmtId="0" fontId="29" fillId="0" borderId="31" xfId="101" applyFont="1" applyBorder="1">
      <alignment/>
      <protection/>
    </xf>
    <xf numFmtId="0" fontId="28" fillId="0" borderId="31" xfId="101" applyFont="1" applyBorder="1">
      <alignment/>
      <protection/>
    </xf>
    <xf numFmtId="0" fontId="33" fillId="0" borderId="31" xfId="101" applyFont="1" applyBorder="1">
      <alignment/>
      <protection/>
    </xf>
    <xf numFmtId="0" fontId="28" fillId="0" borderId="31" xfId="101" applyFont="1" applyBorder="1" applyAlignment="1">
      <alignment horizontal="center"/>
      <protection/>
    </xf>
    <xf numFmtId="37" fontId="29" fillId="0" borderId="31" xfId="78" applyNumberFormat="1" applyFont="1" applyFill="1" applyBorder="1" applyAlignment="1">
      <alignment/>
    </xf>
    <xf numFmtId="0" fontId="26" fillId="8" borderId="29" xfId="101" applyFont="1" applyFill="1" applyBorder="1" applyAlignment="1">
      <alignment horizontal="center"/>
      <protection/>
    </xf>
    <xf numFmtId="0" fontId="26" fillId="8" borderId="29" xfId="101" applyFont="1" applyFill="1" applyBorder="1" applyAlignment="1">
      <alignment horizontal="right"/>
      <protection/>
    </xf>
    <xf numFmtId="0" fontId="28" fillId="8" borderId="29" xfId="101" applyFont="1" applyFill="1" applyBorder="1">
      <alignment/>
      <protection/>
    </xf>
    <xf numFmtId="0" fontId="33" fillId="8" borderId="29" xfId="101" applyFont="1" applyFill="1" applyBorder="1">
      <alignment/>
      <protection/>
    </xf>
    <xf numFmtId="0" fontId="28" fillId="8" borderId="29" xfId="101" applyFont="1" applyFill="1" applyBorder="1" applyAlignment="1">
      <alignment horizontal="center"/>
      <protection/>
    </xf>
    <xf numFmtId="37" fontId="28" fillId="8" borderId="29" xfId="78" applyNumberFormat="1" applyFont="1" applyFill="1" applyBorder="1" applyAlignment="1">
      <alignment/>
    </xf>
    <xf numFmtId="0" fontId="26" fillId="0" borderId="21" xfId="101" applyFont="1" applyFill="1" applyBorder="1">
      <alignment/>
      <protection/>
    </xf>
    <xf numFmtId="0" fontId="26" fillId="0" borderId="21" xfId="101" applyFont="1" applyFill="1" applyBorder="1" applyAlignment="1">
      <alignment horizontal="right"/>
      <protection/>
    </xf>
    <xf numFmtId="37" fontId="26" fillId="0" borderId="20" xfId="78" applyNumberFormat="1" applyFont="1" applyFill="1" applyBorder="1" applyAlignment="1">
      <alignment/>
    </xf>
    <xf numFmtId="181" fontId="41" fillId="0" borderId="0" xfId="78" applyNumberFormat="1" applyFont="1" applyBorder="1" applyAlignment="1">
      <alignment/>
    </xf>
    <xf numFmtId="0" fontId="28" fillId="0" borderId="21" xfId="101" applyFont="1" applyFill="1" applyBorder="1" applyAlignment="1">
      <alignment horizontal="right"/>
      <protection/>
    </xf>
    <xf numFmtId="0" fontId="28" fillId="0" borderId="21" xfId="101" applyFont="1" applyFill="1" applyBorder="1">
      <alignment/>
      <protection/>
    </xf>
    <xf numFmtId="0" fontId="28" fillId="0" borderId="29" xfId="101" applyFont="1" applyFill="1" applyBorder="1">
      <alignment/>
      <protection/>
    </xf>
    <xf numFmtId="0" fontId="28" fillId="0" borderId="29" xfId="101" applyFont="1" applyFill="1" applyBorder="1" applyAlignment="1">
      <alignment horizontal="right"/>
      <protection/>
    </xf>
    <xf numFmtId="0" fontId="26" fillId="0" borderId="20" xfId="101" applyFont="1" applyFill="1" applyBorder="1">
      <alignment/>
      <protection/>
    </xf>
    <xf numFmtId="0" fontId="26" fillId="0" borderId="20" xfId="101" applyFont="1" applyFill="1" applyBorder="1" applyAlignment="1">
      <alignment horizontal="right"/>
      <protection/>
    </xf>
    <xf numFmtId="0" fontId="26" fillId="0" borderId="26" xfId="101" applyFont="1" applyFill="1" applyBorder="1">
      <alignment/>
      <protection/>
    </xf>
    <xf numFmtId="0" fontId="26" fillId="0" borderId="26" xfId="101" applyFont="1" applyFill="1" applyBorder="1" applyAlignment="1">
      <alignment horizontal="right"/>
      <protection/>
    </xf>
    <xf numFmtId="0" fontId="40" fillId="0" borderId="30" xfId="101" applyFont="1" applyBorder="1" applyAlignment="1">
      <alignment horizontal="center"/>
      <protection/>
    </xf>
    <xf numFmtId="0" fontId="28" fillId="0" borderId="20" xfId="101" applyFont="1" applyFill="1" applyBorder="1">
      <alignment/>
      <protection/>
    </xf>
    <xf numFmtId="0" fontId="28" fillId="0" borderId="20" xfId="101" applyFont="1" applyFill="1" applyBorder="1" applyAlignment="1">
      <alignment horizontal="right"/>
      <protection/>
    </xf>
    <xf numFmtId="0" fontId="33" fillId="0" borderId="20" xfId="101" applyFont="1" applyFill="1" applyBorder="1">
      <alignment/>
      <protection/>
    </xf>
    <xf numFmtId="0" fontId="28" fillId="0" borderId="20" xfId="101" applyFont="1" applyFill="1" applyBorder="1" applyAlignment="1">
      <alignment horizontal="center"/>
      <protection/>
    </xf>
    <xf numFmtId="0" fontId="33" fillId="0" borderId="21" xfId="101" applyFont="1" applyFill="1" applyBorder="1">
      <alignment/>
      <protection/>
    </xf>
    <xf numFmtId="181" fontId="28" fillId="0" borderId="21" xfId="78" applyNumberFormat="1" applyFont="1" applyFill="1" applyBorder="1" applyAlignment="1">
      <alignment horizontal="center"/>
    </xf>
    <xf numFmtId="186" fontId="37" fillId="0" borderId="0" xfId="78" applyNumberFormat="1" applyFont="1" applyBorder="1" applyAlignment="1">
      <alignment/>
    </xf>
    <xf numFmtId="172" fontId="37" fillId="0" borderId="0" xfId="78" applyFont="1" applyFill="1" applyBorder="1" applyAlignment="1">
      <alignment/>
    </xf>
    <xf numFmtId="0" fontId="33" fillId="0" borderId="29" xfId="101" applyFont="1" applyFill="1" applyBorder="1">
      <alignment/>
      <protection/>
    </xf>
    <xf numFmtId="0" fontId="31" fillId="0" borderId="29" xfId="101" applyFont="1" applyFill="1" applyBorder="1" applyAlignment="1">
      <alignment horizontal="center"/>
      <protection/>
    </xf>
    <xf numFmtId="0" fontId="28" fillId="8" borderId="37" xfId="101" applyFont="1" applyFill="1" applyBorder="1">
      <alignment/>
      <protection/>
    </xf>
    <xf numFmtId="0" fontId="28" fillId="8" borderId="37" xfId="101" applyFont="1" applyFill="1" applyBorder="1" applyAlignment="1">
      <alignment horizontal="right"/>
      <protection/>
    </xf>
    <xf numFmtId="0" fontId="26" fillId="8" borderId="37" xfId="101" applyFont="1" applyFill="1" applyBorder="1" applyAlignment="1">
      <alignment horizontal="center"/>
      <protection/>
    </xf>
    <xf numFmtId="37" fontId="37" fillId="0" borderId="0" xfId="101" applyNumberFormat="1" applyFont="1" applyBorder="1">
      <alignment/>
      <protection/>
    </xf>
    <xf numFmtId="0" fontId="28" fillId="0" borderId="0" xfId="103" applyFont="1">
      <alignment/>
      <protection/>
    </xf>
    <xf numFmtId="0" fontId="28" fillId="8" borderId="39" xfId="103" applyFont="1" applyFill="1" applyBorder="1">
      <alignment/>
      <protection/>
    </xf>
    <xf numFmtId="0" fontId="26" fillId="8" borderId="39" xfId="103" applyFont="1" applyFill="1" applyBorder="1">
      <alignment/>
      <protection/>
    </xf>
    <xf numFmtId="0" fontId="28" fillId="0" borderId="40" xfId="103" applyFont="1" applyBorder="1" applyAlignment="1">
      <alignment horizontal="right"/>
      <protection/>
    </xf>
    <xf numFmtId="0" fontId="28" fillId="0" borderId="41" xfId="103" applyFont="1" applyBorder="1">
      <alignment/>
      <protection/>
    </xf>
    <xf numFmtId="0" fontId="28" fillId="0" borderId="42" xfId="103" applyFont="1" applyBorder="1" applyAlignment="1">
      <alignment horizontal="right"/>
      <protection/>
    </xf>
    <xf numFmtId="0" fontId="28" fillId="0" borderId="43" xfId="103" applyFont="1" applyBorder="1">
      <alignment/>
      <protection/>
    </xf>
    <xf numFmtId="0" fontId="28" fillId="0" borderId="43" xfId="103" applyFont="1" applyBorder="1" applyAlignment="1">
      <alignment wrapText="1"/>
      <protection/>
    </xf>
    <xf numFmtId="0" fontId="28" fillId="0" borderId="44" xfId="103" applyFont="1" applyBorder="1" applyAlignment="1">
      <alignment horizontal="right"/>
      <protection/>
    </xf>
    <xf numFmtId="0" fontId="43" fillId="0" borderId="45" xfId="100" applyFont="1" applyBorder="1">
      <alignment/>
      <protection/>
    </xf>
    <xf numFmtId="0" fontId="28" fillId="0" borderId="46" xfId="103" applyFont="1" applyBorder="1" applyAlignment="1">
      <alignment horizontal="right"/>
      <protection/>
    </xf>
    <xf numFmtId="0" fontId="44" fillId="0" borderId="43" xfId="100" applyFont="1" applyBorder="1">
      <alignment/>
      <protection/>
    </xf>
    <xf numFmtId="0" fontId="28" fillId="0" borderId="47" xfId="103" applyFont="1" applyBorder="1">
      <alignment/>
      <protection/>
    </xf>
    <xf numFmtId="0" fontId="44" fillId="0" borderId="45" xfId="100" applyFont="1" applyBorder="1" applyAlignment="1">
      <alignment horizontal="left"/>
      <protection/>
    </xf>
    <xf numFmtId="0" fontId="28" fillId="0" borderId="0" xfId="103" applyFont="1" applyBorder="1">
      <alignment/>
      <protection/>
    </xf>
    <xf numFmtId="0" fontId="44" fillId="0" borderId="45" xfId="100" applyFont="1" applyBorder="1">
      <alignment/>
      <protection/>
    </xf>
    <xf numFmtId="0" fontId="44" fillId="0" borderId="41" xfId="100" applyFont="1" applyBorder="1">
      <alignment/>
      <protection/>
    </xf>
    <xf numFmtId="0" fontId="44" fillId="0" borderId="47" xfId="100" applyFont="1" applyBorder="1" applyAlignment="1">
      <alignment horizontal="center" vertical="center"/>
      <protection/>
    </xf>
    <xf numFmtId="0" fontId="28" fillId="0" borderId="48" xfId="103" applyFont="1" applyBorder="1" applyAlignment="1">
      <alignment horizontal="right"/>
      <protection/>
    </xf>
    <xf numFmtId="0" fontId="44" fillId="0" borderId="49" xfId="100" applyFont="1" applyBorder="1" applyAlignment="1">
      <alignment horizontal="center" vertical="center"/>
      <protection/>
    </xf>
    <xf numFmtId="0" fontId="28" fillId="0" borderId="0" xfId="96" applyFont="1">
      <alignment/>
      <protection/>
    </xf>
    <xf numFmtId="0" fontId="26" fillId="0" borderId="0" xfId="102" applyFont="1">
      <alignment/>
      <protection/>
    </xf>
    <xf numFmtId="0" fontId="28" fillId="0" borderId="0" xfId="102" applyFont="1">
      <alignment/>
      <protection/>
    </xf>
    <xf numFmtId="0" fontId="26" fillId="0" borderId="0" xfId="102" applyFont="1" applyBorder="1" applyAlignment="1">
      <alignment/>
      <protection/>
    </xf>
    <xf numFmtId="9" fontId="28" fillId="0" borderId="0" xfId="112" applyFont="1" applyAlignment="1">
      <alignment/>
    </xf>
    <xf numFmtId="0" fontId="45" fillId="8" borderId="44" xfId="101" applyFont="1" applyFill="1" applyBorder="1" applyAlignment="1">
      <alignment horizontal="center" vertical="center" wrapText="1"/>
      <protection/>
    </xf>
    <xf numFmtId="0" fontId="45" fillId="8" borderId="39" xfId="101" applyFont="1" applyFill="1" applyBorder="1" applyAlignment="1">
      <alignment horizontal="left" vertical="center" wrapText="1"/>
      <protection/>
    </xf>
    <xf numFmtId="0" fontId="26" fillId="8" borderId="39" xfId="101" applyFont="1" applyFill="1" applyBorder="1" applyAlignment="1">
      <alignment horizontal="center" vertical="center" wrapText="1"/>
      <protection/>
    </xf>
    <xf numFmtId="182" fontId="26" fillId="0" borderId="50" xfId="79" applyNumberFormat="1" applyFont="1" applyFill="1" applyBorder="1" applyAlignment="1">
      <alignment/>
    </xf>
    <xf numFmtId="0" fontId="26" fillId="0" borderId="51" xfId="102" applyFont="1" applyFill="1" applyBorder="1" applyAlignment="1">
      <alignment horizontal="left"/>
      <protection/>
    </xf>
    <xf numFmtId="0" fontId="28" fillId="0" borderId="52" xfId="102" applyFont="1" applyFill="1" applyBorder="1" applyAlignment="1">
      <alignment horizontal="center"/>
      <protection/>
    </xf>
    <xf numFmtId="182" fontId="26" fillId="0" borderId="53" xfId="79" applyNumberFormat="1" applyFont="1" applyFill="1" applyBorder="1" applyAlignment="1">
      <alignment horizontal="right"/>
    </xf>
    <xf numFmtId="0" fontId="32" fillId="0" borderId="54" xfId="102" applyFont="1" applyFill="1" applyBorder="1">
      <alignment/>
      <protection/>
    </xf>
    <xf numFmtId="0" fontId="28" fillId="0" borderId="55" xfId="102" applyFont="1" applyFill="1" applyBorder="1" applyAlignment="1">
      <alignment horizontal="center"/>
      <protection/>
    </xf>
    <xf numFmtId="182" fontId="29" fillId="0" borderId="53" xfId="79" applyNumberFormat="1" applyFont="1" applyFill="1" applyBorder="1" applyAlignment="1">
      <alignment horizontal="right"/>
    </xf>
    <xf numFmtId="0" fontId="32" fillId="0" borderId="55" xfId="102" applyFont="1" applyFill="1" applyBorder="1" applyAlignment="1">
      <alignment horizontal="center"/>
      <protection/>
    </xf>
    <xf numFmtId="182" fontId="26" fillId="0" borderId="53" xfId="79" applyNumberFormat="1" applyFont="1" applyFill="1" applyBorder="1" applyAlignment="1">
      <alignment/>
    </xf>
    <xf numFmtId="0" fontId="26" fillId="0" borderId="54" xfId="102" applyFont="1" applyFill="1" applyBorder="1" applyAlignment="1">
      <alignment horizontal="left"/>
      <protection/>
    </xf>
    <xf numFmtId="0" fontId="26" fillId="8" borderId="44" xfId="101" applyFont="1" applyFill="1" applyBorder="1" applyAlignment="1">
      <alignment vertical="center"/>
      <protection/>
    </xf>
    <xf numFmtId="0" fontId="26" fillId="8" borderId="56" xfId="101" applyFont="1" applyFill="1" applyBorder="1" applyAlignment="1">
      <alignment vertical="center" wrapText="1"/>
      <protection/>
    </xf>
    <xf numFmtId="0" fontId="28" fillId="8" borderId="39" xfId="102" applyFont="1" applyFill="1" applyBorder="1" applyAlignment="1">
      <alignment horizontal="center"/>
      <protection/>
    </xf>
    <xf numFmtId="37" fontId="28" fillId="0" borderId="0" xfId="102" applyNumberFormat="1" applyFont="1">
      <alignment/>
      <protection/>
    </xf>
    <xf numFmtId="0" fontId="28" fillId="0" borderId="57" xfId="102" applyFont="1" applyFill="1" applyBorder="1" applyAlignment="1">
      <alignment horizontal="center"/>
      <protection/>
    </xf>
    <xf numFmtId="182" fontId="26" fillId="0" borderId="44" xfId="79" applyNumberFormat="1" applyFont="1" applyFill="1" applyBorder="1" applyAlignment="1">
      <alignment/>
    </xf>
    <xf numFmtId="0" fontId="28" fillId="0" borderId="39" xfId="102" applyFont="1" applyFill="1" applyBorder="1" applyAlignment="1">
      <alignment horizontal="left"/>
      <protection/>
    </xf>
    <xf numFmtId="0" fontId="28" fillId="0" borderId="39" xfId="102" applyFont="1" applyBorder="1" applyAlignment="1">
      <alignment horizontal="center"/>
      <protection/>
    </xf>
    <xf numFmtId="0" fontId="26" fillId="8" borderId="58" xfId="101" applyFont="1" applyFill="1" applyBorder="1" applyAlignment="1">
      <alignment vertical="center"/>
      <protection/>
    </xf>
    <xf numFmtId="0" fontId="26" fillId="8" borderId="59" xfId="101" applyFont="1" applyFill="1" applyBorder="1" applyAlignment="1">
      <alignment vertical="center" wrapText="1"/>
      <protection/>
    </xf>
    <xf numFmtId="0" fontId="28" fillId="8" borderId="60" xfId="102" applyFont="1" applyFill="1" applyBorder="1" applyAlignment="1">
      <alignment horizontal="center"/>
      <protection/>
    </xf>
    <xf numFmtId="182" fontId="29" fillId="0" borderId="0" xfId="79" applyNumberFormat="1" applyFont="1" applyFill="1" applyBorder="1" applyAlignment="1">
      <alignment/>
    </xf>
    <xf numFmtId="0" fontId="28" fillId="0" borderId="0" xfId="102" applyFont="1" applyFill="1" applyBorder="1" applyAlignment="1">
      <alignment horizontal="left"/>
      <protection/>
    </xf>
    <xf numFmtId="0" fontId="28" fillId="0" borderId="0" xfId="102" applyFont="1" applyFill="1" applyBorder="1" applyAlignment="1">
      <alignment horizontal="center"/>
      <protection/>
    </xf>
    <xf numFmtId="0" fontId="26" fillId="0" borderId="0" xfId="102" applyFont="1" applyFill="1" applyBorder="1" applyAlignment="1">
      <alignment horizontal="left"/>
      <protection/>
    </xf>
    <xf numFmtId="0" fontId="28" fillId="0" borderId="0" xfId="102" applyFont="1" applyFill="1" applyBorder="1">
      <alignment/>
      <protection/>
    </xf>
    <xf numFmtId="182" fontId="26" fillId="0" borderId="0" xfId="79" applyNumberFormat="1" applyFont="1" applyFill="1" applyBorder="1" applyAlignment="1">
      <alignment/>
    </xf>
    <xf numFmtId="0" fontId="28" fillId="0" borderId="0" xfId="102" applyFont="1" applyFill="1" applyBorder="1" applyAlignment="1">
      <alignment horizontal="right"/>
      <protection/>
    </xf>
    <xf numFmtId="0" fontId="9" fillId="24" borderId="0" xfId="101" applyFill="1">
      <alignment/>
      <protection/>
    </xf>
    <xf numFmtId="0" fontId="9" fillId="0" borderId="0" xfId="101">
      <alignment/>
      <protection/>
    </xf>
    <xf numFmtId="0" fontId="45" fillId="8" borderId="56" xfId="101" applyFont="1" applyFill="1" applyBorder="1" applyAlignment="1">
      <alignment vertical="center"/>
      <protection/>
    </xf>
    <xf numFmtId="0" fontId="45" fillId="8" borderId="45" xfId="101" applyFont="1" applyFill="1" applyBorder="1" applyAlignment="1">
      <alignment vertical="center"/>
      <protection/>
    </xf>
    <xf numFmtId="0" fontId="45" fillId="8" borderId="61" xfId="101" applyFont="1" applyFill="1" applyBorder="1" applyAlignment="1">
      <alignment vertical="center"/>
      <protection/>
    </xf>
    <xf numFmtId="0" fontId="46" fillId="8" borderId="56" xfId="101" applyFont="1" applyFill="1" applyBorder="1" applyAlignment="1">
      <alignment vertical="center"/>
      <protection/>
    </xf>
    <xf numFmtId="0" fontId="46" fillId="8" borderId="62" xfId="101" applyFont="1" applyFill="1" applyBorder="1" applyAlignment="1">
      <alignment vertical="center"/>
      <protection/>
    </xf>
    <xf numFmtId="4" fontId="46" fillId="8" borderId="62" xfId="101" applyNumberFormat="1" applyFont="1" applyFill="1" applyBorder="1" applyAlignment="1">
      <alignment vertical="center"/>
      <protection/>
    </xf>
    <xf numFmtId="0" fontId="46" fillId="8" borderId="61" xfId="101" applyFont="1" applyFill="1" applyBorder="1" applyAlignment="1">
      <alignment vertical="center"/>
      <protection/>
    </xf>
    <xf numFmtId="0" fontId="47" fillId="0" borderId="39" xfId="101" applyFont="1" applyBorder="1" applyAlignment="1">
      <alignment horizontal="center" vertical="center" wrapText="1"/>
      <protection/>
    </xf>
    <xf numFmtId="0" fontId="47" fillId="0" borderId="61" xfId="101" applyFont="1" applyBorder="1" applyAlignment="1">
      <alignment horizontal="center" vertical="center" wrapText="1"/>
      <protection/>
    </xf>
    <xf numFmtId="0" fontId="47" fillId="0" borderId="39" xfId="101" applyFont="1" applyBorder="1" applyAlignment="1">
      <alignment vertical="center" wrapText="1"/>
      <protection/>
    </xf>
    <xf numFmtId="0" fontId="47" fillId="0" borderId="63" xfId="101" applyFont="1" applyBorder="1" applyAlignment="1">
      <alignment horizontal="center" vertical="center" wrapText="1"/>
      <protection/>
    </xf>
    <xf numFmtId="0" fontId="43" fillId="0" borderId="39" xfId="101" applyFont="1" applyBorder="1" applyAlignment="1">
      <alignment horizontal="center" vertical="center" wrapText="1"/>
      <protection/>
    </xf>
    <xf numFmtId="3" fontId="43" fillId="0" borderId="39" xfId="101" applyNumberFormat="1" applyFont="1" applyBorder="1" applyAlignment="1">
      <alignment horizontal="center" vertical="center" wrapText="1"/>
      <protection/>
    </xf>
    <xf numFmtId="0" fontId="47" fillId="0" borderId="64" xfId="101" applyFont="1" applyBorder="1" applyAlignment="1">
      <alignment vertical="center" wrapText="1"/>
      <protection/>
    </xf>
    <xf numFmtId="3" fontId="47" fillId="0" borderId="64" xfId="101" applyNumberFormat="1" applyFont="1" applyBorder="1" applyAlignment="1">
      <alignment horizontal="center" vertical="center" wrapText="1"/>
      <protection/>
    </xf>
    <xf numFmtId="3" fontId="47" fillId="0" borderId="65" xfId="101" applyNumberFormat="1" applyFont="1" applyFill="1" applyBorder="1" applyAlignment="1">
      <alignment horizontal="center" vertical="center" wrapText="1"/>
      <protection/>
    </xf>
    <xf numFmtId="3" fontId="43" fillId="0" borderId="66" xfId="101" applyNumberFormat="1" applyFont="1" applyBorder="1" applyAlignment="1">
      <alignment horizontal="center" vertical="center" wrapText="1"/>
      <protection/>
    </xf>
    <xf numFmtId="0" fontId="47" fillId="0" borderId="66" xfId="101" applyFont="1" applyBorder="1" applyAlignment="1">
      <alignment vertical="center" wrapText="1"/>
      <protection/>
    </xf>
    <xf numFmtId="3" fontId="47" fillId="0" borderId="66" xfId="101" applyNumberFormat="1" applyFont="1" applyBorder="1" applyAlignment="1">
      <alignment horizontal="center" vertical="center" wrapText="1"/>
      <protection/>
    </xf>
    <xf numFmtId="3" fontId="47" fillId="0" borderId="66" xfId="78" applyNumberFormat="1" applyFont="1" applyFill="1" applyBorder="1" applyAlignment="1">
      <alignment horizontal="center" vertical="center" wrapText="1"/>
    </xf>
    <xf numFmtId="0" fontId="47" fillId="0" borderId="67" xfId="101" applyFont="1" applyBorder="1" applyAlignment="1">
      <alignment vertical="center" wrapText="1"/>
      <protection/>
    </xf>
    <xf numFmtId="3" fontId="47" fillId="0" borderId="67" xfId="101" applyNumberFormat="1" applyFont="1" applyBorder="1" applyAlignment="1">
      <alignment horizontal="center" vertical="center" wrapText="1"/>
      <protection/>
    </xf>
    <xf numFmtId="3" fontId="47" fillId="0" borderId="67" xfId="101" applyNumberFormat="1" applyFont="1" applyFill="1" applyBorder="1" applyAlignment="1">
      <alignment horizontal="center" vertical="center" wrapText="1"/>
      <protection/>
    </xf>
    <xf numFmtId="0" fontId="47" fillId="8" borderId="56" xfId="101" applyFont="1" applyFill="1" applyBorder="1" applyAlignment="1">
      <alignment vertical="center" wrapText="1"/>
      <protection/>
    </xf>
    <xf numFmtId="0" fontId="47" fillId="8" borderId="68" xfId="101" applyFont="1" applyFill="1" applyBorder="1" applyAlignment="1">
      <alignment horizontal="center" vertical="center" wrapText="1"/>
      <protection/>
    </xf>
    <xf numFmtId="0" fontId="9" fillId="0" borderId="0" xfId="101" applyFont="1" applyBorder="1">
      <alignment/>
      <protection/>
    </xf>
    <xf numFmtId="0" fontId="52" fillId="0" borderId="0" xfId="101" applyFont="1">
      <alignment/>
      <protection/>
    </xf>
    <xf numFmtId="0" fontId="9" fillId="0" borderId="29" xfId="101" applyFont="1" applyBorder="1">
      <alignment/>
      <protection/>
    </xf>
    <xf numFmtId="0" fontId="9" fillId="0" borderId="29" xfId="101" applyFont="1" applyBorder="1" applyAlignment="1">
      <alignment horizontal="center" vertical="center" wrapText="1"/>
      <protection/>
    </xf>
    <xf numFmtId="0" fontId="9" fillId="0" borderId="29" xfId="101" applyFont="1" applyBorder="1" applyAlignment="1">
      <alignment wrapText="1"/>
      <protection/>
    </xf>
    <xf numFmtId="0" fontId="9" fillId="0" borderId="69" xfId="101" applyFont="1" applyBorder="1" applyAlignment="1">
      <alignment wrapText="1"/>
      <protection/>
    </xf>
    <xf numFmtId="0" fontId="9" fillId="0" borderId="70" xfId="101" applyFont="1" applyBorder="1" applyAlignment="1">
      <alignment vertical="center" wrapText="1"/>
      <protection/>
    </xf>
    <xf numFmtId="0" fontId="9" fillId="0" borderId="28" xfId="101" applyFont="1" applyBorder="1" applyAlignment="1">
      <alignment wrapText="1"/>
      <protection/>
    </xf>
    <xf numFmtId="0" fontId="9" fillId="0" borderId="29" xfId="101" applyBorder="1">
      <alignment/>
      <protection/>
    </xf>
    <xf numFmtId="0" fontId="9" fillId="0" borderId="33" xfId="101" applyBorder="1">
      <alignment/>
      <protection/>
    </xf>
    <xf numFmtId="0" fontId="9" fillId="0" borderId="32" xfId="101" applyBorder="1">
      <alignment/>
      <protection/>
    </xf>
    <xf numFmtId="0" fontId="9" fillId="0" borderId="69" xfId="101" applyBorder="1">
      <alignment/>
      <protection/>
    </xf>
    <xf numFmtId="0" fontId="52" fillId="0" borderId="70" xfId="101" applyFont="1" applyBorder="1" applyAlignment="1">
      <alignment horizontal="center"/>
      <protection/>
    </xf>
    <xf numFmtId="0" fontId="9" fillId="0" borderId="70" xfId="101" applyBorder="1">
      <alignment/>
      <protection/>
    </xf>
    <xf numFmtId="0" fontId="53" fillId="0" borderId="70" xfId="101" applyFont="1" applyBorder="1">
      <alignment/>
      <protection/>
    </xf>
    <xf numFmtId="0" fontId="54" fillId="0" borderId="0" xfId="101" applyFont="1" applyAlignment="1">
      <alignment horizontal="left" vertical="center"/>
      <protection/>
    </xf>
    <xf numFmtId="0" fontId="55" fillId="0" borderId="0" xfId="101" applyFont="1">
      <alignment/>
      <protection/>
    </xf>
    <xf numFmtId="0" fontId="9" fillId="0" borderId="32" xfId="101" applyFont="1" applyBorder="1" applyAlignment="1">
      <alignment horizontal="center"/>
      <protection/>
    </xf>
    <xf numFmtId="0" fontId="9" fillId="0" borderId="0" xfId="101" applyFont="1">
      <alignment/>
      <protection/>
    </xf>
    <xf numFmtId="14" fontId="9" fillId="0" borderId="33" xfId="101" applyNumberFormat="1" applyFont="1" applyBorder="1" applyAlignment="1">
      <alignment horizontal="center"/>
      <protection/>
    </xf>
    <xf numFmtId="0" fontId="9" fillId="0" borderId="0" xfId="101" applyBorder="1">
      <alignment/>
      <protection/>
    </xf>
    <xf numFmtId="0" fontId="9" fillId="0" borderId="29" xfId="101" applyBorder="1" applyAlignment="1">
      <alignment horizontal="center"/>
      <protection/>
    </xf>
    <xf numFmtId="0" fontId="42" fillId="0" borderId="0" xfId="101" applyFont="1">
      <alignment/>
      <protection/>
    </xf>
    <xf numFmtId="3" fontId="9" fillId="0" borderId="29" xfId="76" applyNumberFormat="1" applyBorder="1" applyAlignment="1">
      <alignment/>
    </xf>
    <xf numFmtId="3" fontId="42" fillId="0" borderId="0" xfId="101" applyNumberFormat="1" applyFont="1" applyBorder="1">
      <alignment/>
      <protection/>
    </xf>
    <xf numFmtId="3" fontId="9" fillId="0" borderId="0" xfId="101" applyNumberFormat="1" applyBorder="1">
      <alignment/>
      <protection/>
    </xf>
    <xf numFmtId="0" fontId="42" fillId="0" borderId="29" xfId="101" applyFont="1" applyBorder="1">
      <alignment/>
      <protection/>
    </xf>
    <xf numFmtId="0" fontId="9" fillId="0" borderId="32" xfId="101" applyBorder="1" applyAlignment="1">
      <alignment horizontal="center"/>
      <protection/>
    </xf>
    <xf numFmtId="3" fontId="9" fillId="0" borderId="32" xfId="76" applyNumberFormat="1" applyBorder="1" applyAlignment="1">
      <alignment/>
    </xf>
    <xf numFmtId="0" fontId="9" fillId="0" borderId="35" xfId="101" applyFont="1" applyBorder="1" applyAlignment="1">
      <alignment vertical="center"/>
      <protection/>
    </xf>
    <xf numFmtId="0" fontId="57" fillId="0" borderId="37" xfId="101" applyFont="1" applyBorder="1" applyAlignment="1">
      <alignment vertical="center"/>
      <protection/>
    </xf>
    <xf numFmtId="0" fontId="57" fillId="0" borderId="37" xfId="101" applyFont="1" applyBorder="1" applyAlignment="1">
      <alignment horizontal="center" vertical="center"/>
      <protection/>
    </xf>
    <xf numFmtId="3" fontId="57" fillId="0" borderId="37" xfId="76" applyNumberFormat="1" applyFont="1" applyBorder="1" applyAlignment="1">
      <alignment vertical="center"/>
    </xf>
    <xf numFmtId="3" fontId="57" fillId="0" borderId="71" xfId="76" applyNumberFormat="1" applyFont="1" applyBorder="1" applyAlignment="1">
      <alignment vertical="center"/>
    </xf>
    <xf numFmtId="3" fontId="9" fillId="0" borderId="0" xfId="101" applyNumberFormat="1">
      <alignment/>
      <protection/>
    </xf>
    <xf numFmtId="1" fontId="9" fillId="0" borderId="29" xfId="101" applyNumberFormat="1" applyBorder="1">
      <alignment/>
      <protection/>
    </xf>
    <xf numFmtId="1" fontId="9" fillId="0" borderId="0" xfId="101" applyNumberFormat="1">
      <alignment/>
      <protection/>
    </xf>
    <xf numFmtId="0" fontId="52" fillId="0" borderId="0" xfId="101" applyFont="1" applyBorder="1">
      <alignment/>
      <protection/>
    </xf>
    <xf numFmtId="3" fontId="9" fillId="0" borderId="0" xfId="76" applyNumberFormat="1" applyFill="1" applyBorder="1" applyAlignment="1">
      <alignment/>
    </xf>
    <xf numFmtId="0" fontId="58" fillId="0" borderId="0" xfId="101" applyFont="1">
      <alignment/>
      <protection/>
    </xf>
    <xf numFmtId="0" fontId="59" fillId="0" borderId="0" xfId="101" applyFont="1">
      <alignment/>
      <protection/>
    </xf>
    <xf numFmtId="0" fontId="58" fillId="0" borderId="0" xfId="101" applyFont="1" applyAlignment="1">
      <alignment horizontal="center"/>
      <protection/>
    </xf>
    <xf numFmtId="0" fontId="60" fillId="0" borderId="0" xfId="101" applyFont="1" applyFill="1" applyBorder="1" applyAlignment="1">
      <alignment/>
      <protection/>
    </xf>
    <xf numFmtId="0" fontId="59" fillId="0" borderId="35" xfId="101" applyFont="1" applyBorder="1" applyAlignment="1">
      <alignment horizontal="center"/>
      <protection/>
    </xf>
    <xf numFmtId="0" fontId="59" fillId="0" borderId="72" xfId="101" applyFont="1" applyBorder="1" applyAlignment="1">
      <alignment horizontal="center"/>
      <protection/>
    </xf>
    <xf numFmtId="0" fontId="59" fillId="0" borderId="70" xfId="101" applyFont="1" applyBorder="1" applyAlignment="1">
      <alignment horizontal="center"/>
      <protection/>
    </xf>
    <xf numFmtId="0" fontId="59" fillId="0" borderId="73" xfId="101" applyFont="1" applyBorder="1" applyAlignment="1">
      <alignment horizontal="center"/>
      <protection/>
    </xf>
    <xf numFmtId="0" fontId="61" fillId="0" borderId="74" xfId="101" applyFont="1" applyBorder="1" applyAlignment="1">
      <alignment horizontal="center"/>
      <protection/>
    </xf>
    <xf numFmtId="0" fontId="61" fillId="0" borderId="75" xfId="101" applyFont="1" applyFill="1" applyBorder="1" applyAlignment="1">
      <alignment/>
      <protection/>
    </xf>
    <xf numFmtId="43" fontId="62" fillId="0" borderId="74" xfId="101" applyNumberFormat="1" applyFont="1" applyFill="1" applyBorder="1" applyAlignment="1">
      <alignment horizontal="center"/>
      <protection/>
    </xf>
    <xf numFmtId="0" fontId="61" fillId="0" borderId="74" xfId="101" applyFont="1" applyFill="1" applyBorder="1" applyAlignment="1">
      <alignment horizontal="center"/>
      <protection/>
    </xf>
    <xf numFmtId="182" fontId="61" fillId="0" borderId="76" xfId="74" applyNumberFormat="1" applyFont="1" applyBorder="1" applyAlignment="1">
      <alignment/>
    </xf>
    <xf numFmtId="182" fontId="58" fillId="0" borderId="77" xfId="74" applyNumberFormat="1" applyFont="1" applyFill="1" applyBorder="1" applyAlignment="1">
      <alignment horizontal="left"/>
    </xf>
    <xf numFmtId="0" fontId="61" fillId="0" borderId="78" xfId="101" applyFont="1" applyBorder="1" applyAlignment="1">
      <alignment horizontal="center"/>
      <protection/>
    </xf>
    <xf numFmtId="0" fontId="61" fillId="0" borderId="79" xfId="101" applyFont="1" applyFill="1" applyBorder="1" applyAlignment="1">
      <alignment horizontal="left"/>
      <protection/>
    </xf>
    <xf numFmtId="43" fontId="62" fillId="0" borderId="78" xfId="101" applyNumberFormat="1" applyFont="1" applyFill="1" applyBorder="1" applyAlignment="1">
      <alignment horizontal="center"/>
      <protection/>
    </xf>
    <xf numFmtId="0" fontId="61" fillId="0" borderId="78" xfId="101" applyFont="1" applyFill="1" applyBorder="1" applyAlignment="1">
      <alignment horizontal="center"/>
      <protection/>
    </xf>
    <xf numFmtId="182" fontId="61" fillId="0" borderId="80" xfId="74" applyNumberFormat="1" applyFont="1" applyFill="1" applyBorder="1" applyAlignment="1">
      <alignment horizontal="center"/>
    </xf>
    <xf numFmtId="182" fontId="58" fillId="0" borderId="78" xfId="74" applyNumberFormat="1" applyFont="1" applyFill="1" applyBorder="1" applyAlignment="1">
      <alignment/>
    </xf>
    <xf numFmtId="0" fontId="61" fillId="10" borderId="70" xfId="101" applyFont="1" applyFill="1" applyBorder="1" applyAlignment="1">
      <alignment horizontal="center"/>
      <protection/>
    </xf>
    <xf numFmtId="0" fontId="63" fillId="10" borderId="81" xfId="101" applyFont="1" applyFill="1" applyBorder="1" applyAlignment="1">
      <alignment horizontal="left"/>
      <protection/>
    </xf>
    <xf numFmtId="43" fontId="64" fillId="10" borderId="70" xfId="101" applyNumberFormat="1" applyFont="1" applyFill="1" applyBorder="1" applyAlignment="1">
      <alignment horizontal="center"/>
      <protection/>
    </xf>
    <xf numFmtId="0" fontId="63" fillId="10" borderId="70" xfId="101" applyFont="1" applyFill="1" applyBorder="1" applyAlignment="1">
      <alignment horizontal="center"/>
      <protection/>
    </xf>
    <xf numFmtId="182" fontId="63" fillId="10" borderId="73" xfId="74" applyNumberFormat="1" applyFont="1" applyFill="1" applyBorder="1" applyAlignment="1">
      <alignment horizontal="center"/>
    </xf>
    <xf numFmtId="182" fontId="59" fillId="10" borderId="70" xfId="74" applyNumberFormat="1" applyFont="1" applyFill="1" applyBorder="1" applyAlignment="1">
      <alignment/>
    </xf>
    <xf numFmtId="0" fontId="59" fillId="0" borderId="0" xfId="101" applyFont="1" applyAlignment="1">
      <alignment horizontal="center"/>
      <protection/>
    </xf>
    <xf numFmtId="0" fontId="57" fillId="0" borderId="0" xfId="101" applyFont="1">
      <alignment/>
      <protection/>
    </xf>
    <xf numFmtId="0" fontId="55" fillId="0" borderId="0" xfId="101" applyFont="1" applyBorder="1">
      <alignment/>
      <protection/>
    </xf>
    <xf numFmtId="2" fontId="65" fillId="0" borderId="0" xfId="98" applyNumberFormat="1" applyFont="1" applyBorder="1" applyAlignment="1">
      <alignment wrapText="1"/>
      <protection/>
    </xf>
    <xf numFmtId="0" fontId="52" fillId="0" borderId="32" xfId="98" applyFont="1" applyBorder="1" applyAlignment="1">
      <alignment horizontal="center"/>
      <protection/>
    </xf>
    <xf numFmtId="2" fontId="66" fillId="0" borderId="82" xfId="98" applyNumberFormat="1" applyFont="1" applyBorder="1" applyAlignment="1">
      <alignment horizontal="center" wrapText="1"/>
      <protection/>
    </xf>
    <xf numFmtId="0" fontId="67" fillId="0" borderId="31" xfId="98" applyFont="1" applyBorder="1" applyAlignment="1">
      <alignment horizontal="center" vertical="center" wrapText="1"/>
      <protection/>
    </xf>
    <xf numFmtId="0" fontId="52" fillId="0" borderId="83" xfId="98" applyFont="1" applyBorder="1" applyAlignment="1">
      <alignment horizontal="center"/>
      <protection/>
    </xf>
    <xf numFmtId="0" fontId="52" fillId="0" borderId="17" xfId="98" applyFont="1" applyBorder="1" applyAlignment="1">
      <alignment horizontal="left" wrapText="1"/>
      <protection/>
    </xf>
    <xf numFmtId="3" fontId="52" fillId="0" borderId="17" xfId="98" applyNumberFormat="1" applyFont="1" applyBorder="1" applyAlignment="1">
      <alignment horizontal="right"/>
      <protection/>
    </xf>
    <xf numFmtId="0" fontId="9" fillId="0" borderId="84" xfId="98" applyFont="1" applyBorder="1" applyAlignment="1">
      <alignment horizontal="center"/>
      <protection/>
    </xf>
    <xf numFmtId="0" fontId="9" fillId="0" borderId="28" xfId="98" applyFont="1" applyBorder="1" applyAlignment="1">
      <alignment horizontal="left" wrapText="1"/>
      <protection/>
    </xf>
    <xf numFmtId="3" fontId="52" fillId="0" borderId="29" xfId="98" applyNumberFormat="1" applyFont="1" applyBorder="1" applyAlignment="1">
      <alignment horizontal="right"/>
      <protection/>
    </xf>
    <xf numFmtId="0" fontId="9" fillId="0" borderId="85" xfId="98" applyFont="1" applyBorder="1" applyAlignment="1">
      <alignment horizontal="center"/>
      <protection/>
    </xf>
    <xf numFmtId="0" fontId="57" fillId="0" borderId="28" xfId="98" applyFont="1" applyBorder="1" applyAlignment="1">
      <alignment horizontal="left" wrapText="1"/>
      <protection/>
    </xf>
    <xf numFmtId="0" fontId="52" fillId="0" borderId="27" xfId="98" applyFont="1" applyBorder="1" applyAlignment="1">
      <alignment horizontal="center"/>
      <protection/>
    </xf>
    <xf numFmtId="0" fontId="52" fillId="0" borderId="28" xfId="98" applyFont="1" applyBorder="1" applyAlignment="1">
      <alignment horizontal="left" wrapText="1"/>
      <protection/>
    </xf>
    <xf numFmtId="0" fontId="9" fillId="0" borderId="33" xfId="98" applyFont="1" applyBorder="1" applyAlignment="1">
      <alignment horizontal="left" wrapText="1"/>
      <protection/>
    </xf>
    <xf numFmtId="0" fontId="9" fillId="0" borderId="86" xfId="98" applyFont="1" applyBorder="1" applyAlignment="1">
      <alignment horizontal="center"/>
      <protection/>
    </xf>
    <xf numFmtId="0" fontId="9" fillId="0" borderId="87" xfId="98" applyFont="1" applyBorder="1" applyAlignment="1">
      <alignment horizontal="left" wrapText="1"/>
      <protection/>
    </xf>
    <xf numFmtId="0" fontId="52" fillId="0" borderId="27" xfId="98" applyFont="1" applyBorder="1" applyAlignment="1">
      <alignment horizontal="center" vertical="center"/>
      <protection/>
    </xf>
    <xf numFmtId="0" fontId="52" fillId="0" borderId="85" xfId="98" applyFont="1" applyBorder="1" applyAlignment="1">
      <alignment horizontal="center" vertical="center"/>
      <protection/>
    </xf>
    <xf numFmtId="0" fontId="9" fillId="0" borderId="28" xfId="98" applyFont="1" applyBorder="1" applyAlignment="1">
      <alignment horizontal="center" wrapText="1"/>
      <protection/>
    </xf>
    <xf numFmtId="0" fontId="52" fillId="0" borderId="84" xfId="98" applyFont="1" applyBorder="1" applyAlignment="1">
      <alignment horizontal="center"/>
      <protection/>
    </xf>
    <xf numFmtId="0" fontId="55" fillId="0" borderId="29" xfId="98" applyFont="1" applyBorder="1" applyAlignment="1">
      <alignment horizontal="left" wrapText="1"/>
      <protection/>
    </xf>
    <xf numFmtId="0" fontId="52" fillId="0" borderId="29" xfId="101" applyFont="1" applyBorder="1" applyAlignment="1">
      <alignment horizontal="left"/>
      <protection/>
    </xf>
    <xf numFmtId="0" fontId="52" fillId="0" borderId="29" xfId="101" applyFont="1" applyBorder="1">
      <alignment/>
      <protection/>
    </xf>
    <xf numFmtId="0" fontId="9" fillId="0" borderId="29" xfId="101" applyFont="1" applyBorder="1" applyAlignment="1">
      <alignment horizontal="left"/>
      <protection/>
    </xf>
    <xf numFmtId="0" fontId="52" fillId="0" borderId="85" xfId="98" applyFont="1" applyBorder="1" applyAlignment="1">
      <alignment horizontal="center"/>
      <protection/>
    </xf>
    <xf numFmtId="0" fontId="52" fillId="0" borderId="29" xfId="98" applyFont="1" applyBorder="1" applyAlignment="1">
      <alignment horizontal="left" wrapText="1"/>
      <protection/>
    </xf>
    <xf numFmtId="0" fontId="52" fillId="0" borderId="86" xfId="98" applyFont="1" applyBorder="1" applyAlignment="1">
      <alignment horizontal="center"/>
      <protection/>
    </xf>
    <xf numFmtId="0" fontId="52" fillId="0" borderId="33" xfId="98" applyFont="1" applyBorder="1" applyAlignment="1">
      <alignment horizontal="left" wrapText="1"/>
      <protection/>
    </xf>
    <xf numFmtId="0" fontId="52" fillId="0" borderId="88" xfId="98" applyFont="1" applyBorder="1" applyAlignment="1">
      <alignment horizontal="center"/>
      <protection/>
    </xf>
    <xf numFmtId="0" fontId="52" fillId="0" borderId="14" xfId="98" applyFont="1" applyBorder="1" applyAlignment="1">
      <alignment horizontal="left" wrapText="1"/>
      <protection/>
    </xf>
    <xf numFmtId="3" fontId="52" fillId="0" borderId="14" xfId="98" applyNumberFormat="1" applyFont="1" applyBorder="1" applyAlignment="1">
      <alignment horizontal="right"/>
      <protection/>
    </xf>
    <xf numFmtId="0" fontId="52" fillId="0" borderId="0" xfId="98" applyFont="1" applyBorder="1" applyAlignment="1">
      <alignment horizontal="center"/>
      <protection/>
    </xf>
    <xf numFmtId="0" fontId="52" fillId="0" borderId="0" xfId="98" applyFont="1" applyBorder="1" applyAlignment="1">
      <alignment horizontal="left" wrapText="1"/>
      <protection/>
    </xf>
    <xf numFmtId="3" fontId="52" fillId="0" borderId="0" xfId="98" applyNumberFormat="1" applyFont="1" applyBorder="1" applyAlignment="1">
      <alignment horizontal="right"/>
      <protection/>
    </xf>
    <xf numFmtId="0" fontId="52" fillId="0" borderId="0" xfId="98" applyFont="1" applyBorder="1" applyAlignment="1">
      <alignment horizontal="left"/>
      <protection/>
    </xf>
    <xf numFmtId="0" fontId="42" fillId="0" borderId="32" xfId="98" applyFont="1" applyBorder="1">
      <alignment/>
      <protection/>
    </xf>
    <xf numFmtId="2" fontId="66" fillId="0" borderId="32" xfId="98" applyNumberFormat="1" applyFont="1" applyBorder="1" applyAlignment="1">
      <alignment horizontal="center" wrapText="1"/>
      <protection/>
    </xf>
    <xf numFmtId="0" fontId="67" fillId="0" borderId="15" xfId="98" applyFont="1" applyBorder="1" applyAlignment="1">
      <alignment horizontal="center"/>
      <protection/>
    </xf>
    <xf numFmtId="0" fontId="67" fillId="0" borderId="17" xfId="98" applyFont="1" applyBorder="1" applyAlignment="1">
      <alignment horizontal="left" wrapText="1"/>
      <protection/>
    </xf>
    <xf numFmtId="3" fontId="67" fillId="0" borderId="17" xfId="98" applyNumberFormat="1" applyFont="1" applyBorder="1" applyAlignment="1">
      <alignment horizontal="right"/>
      <protection/>
    </xf>
    <xf numFmtId="0" fontId="42" fillId="0" borderId="27" xfId="98" applyFont="1" applyBorder="1" applyAlignment="1">
      <alignment horizontal="left"/>
      <protection/>
    </xf>
    <xf numFmtId="0" fontId="42" fillId="0" borderId="29" xfId="104" applyFont="1" applyFill="1" applyBorder="1" applyAlignment="1">
      <alignment horizontal="left" wrapText="1"/>
      <protection/>
    </xf>
    <xf numFmtId="3" fontId="67" fillId="0" borderId="29" xfId="98" applyNumberFormat="1" applyFont="1" applyBorder="1" applyAlignment="1">
      <alignment horizontal="right"/>
      <protection/>
    </xf>
    <xf numFmtId="0" fontId="42" fillId="0" borderId="29" xfId="98" applyFont="1" applyBorder="1" applyAlignment="1">
      <alignment horizontal="left" wrapText="1"/>
      <protection/>
    </xf>
    <xf numFmtId="0" fontId="67" fillId="0" borderId="27" xfId="98" applyFont="1" applyBorder="1" applyAlignment="1">
      <alignment horizontal="center"/>
      <protection/>
    </xf>
    <xf numFmtId="0" fontId="67" fillId="0" borderId="29" xfId="98" applyFont="1" applyBorder="1" applyAlignment="1">
      <alignment horizontal="left" wrapText="1"/>
      <protection/>
    </xf>
    <xf numFmtId="0" fontId="42" fillId="0" borderId="27" xfId="98" applyFont="1" applyBorder="1" applyAlignment="1">
      <alignment horizontal="center"/>
      <protection/>
    </xf>
    <xf numFmtId="0" fontId="42" fillId="0" borderId="29" xfId="98" applyFont="1" applyBorder="1" applyAlignment="1">
      <alignment horizontal="left"/>
      <protection/>
    </xf>
    <xf numFmtId="3" fontId="67" fillId="0" borderId="29" xfId="98" applyNumberFormat="1" applyFont="1" applyBorder="1" applyAlignment="1">
      <alignment horizontal="right" wrapText="1"/>
      <protection/>
    </xf>
    <xf numFmtId="0" fontId="42" fillId="0" borderId="27" xfId="98" applyFont="1" applyFill="1" applyBorder="1" applyAlignment="1">
      <alignment horizontal="center"/>
      <protection/>
    </xf>
    <xf numFmtId="0" fontId="67" fillId="0" borderId="29" xfId="98" applyFont="1" applyBorder="1" applyAlignment="1">
      <alignment horizontal="left"/>
      <protection/>
    </xf>
    <xf numFmtId="0" fontId="42" fillId="0" borderId="89" xfId="101" applyFont="1" applyBorder="1">
      <alignment/>
      <protection/>
    </xf>
    <xf numFmtId="0" fontId="67" fillId="0" borderId="0" xfId="101" applyFont="1" applyBorder="1">
      <alignment/>
      <protection/>
    </xf>
    <xf numFmtId="0" fontId="42" fillId="0" borderId="0" xfId="101" applyFont="1" applyBorder="1">
      <alignment/>
      <protection/>
    </xf>
    <xf numFmtId="0" fontId="67" fillId="0" borderId="27" xfId="98" applyFont="1" applyBorder="1">
      <alignment/>
      <protection/>
    </xf>
    <xf numFmtId="0" fontId="67" fillId="0" borderId="29" xfId="98" applyFont="1" applyBorder="1" applyAlignment="1">
      <alignment horizontal="right"/>
      <protection/>
    </xf>
    <xf numFmtId="0" fontId="42" fillId="0" borderId="27" xfId="101" applyFont="1" applyBorder="1">
      <alignment/>
      <protection/>
    </xf>
    <xf numFmtId="0" fontId="42" fillId="0" borderId="27" xfId="98" applyFont="1" applyBorder="1">
      <alignment/>
      <protection/>
    </xf>
    <xf numFmtId="0" fontId="42" fillId="0" borderId="88" xfId="98" applyFont="1" applyBorder="1">
      <alignment/>
      <protection/>
    </xf>
    <xf numFmtId="0" fontId="67" fillId="0" borderId="14" xfId="98" applyFont="1" applyBorder="1" applyAlignment="1">
      <alignment horizontal="left"/>
      <protection/>
    </xf>
    <xf numFmtId="0" fontId="42" fillId="0" borderId="14" xfId="98" applyFont="1" applyBorder="1" applyAlignment="1">
      <alignment horizontal="left"/>
      <protection/>
    </xf>
    <xf numFmtId="0" fontId="67" fillId="0" borderId="14" xfId="98" applyFont="1" applyBorder="1" applyAlignment="1">
      <alignment horizontal="right"/>
      <protection/>
    </xf>
    <xf numFmtId="0" fontId="42" fillId="0" borderId="0" xfId="98" applyFont="1" applyBorder="1">
      <alignment/>
      <protection/>
    </xf>
    <xf numFmtId="0" fontId="68" fillId="0" borderId="0" xfId="98" applyFont="1" applyBorder="1" applyAlignment="1">
      <alignment horizontal="left"/>
      <protection/>
    </xf>
    <xf numFmtId="0" fontId="67" fillId="0" borderId="0" xfId="98" applyFont="1" applyBorder="1" applyAlignment="1">
      <alignment horizontal="left"/>
      <protection/>
    </xf>
    <xf numFmtId="0" fontId="42" fillId="0" borderId="0" xfId="98" applyFont="1" applyBorder="1" applyAlignment="1">
      <alignment horizontal="left"/>
      <protection/>
    </xf>
    <xf numFmtId="0" fontId="67" fillId="0" borderId="0" xfId="98" applyFont="1" applyBorder="1" applyAlignment="1">
      <alignment horizontal="right"/>
      <protection/>
    </xf>
    <xf numFmtId="0" fontId="49" fillId="0" borderId="0" xfId="98" applyFont="1" applyBorder="1" applyAlignment="1">
      <alignment horizontal="left"/>
      <protection/>
    </xf>
    <xf numFmtId="0" fontId="9" fillId="0" borderId="0" xfId="98" applyFont="1">
      <alignment/>
      <protection/>
    </xf>
    <xf numFmtId="3" fontId="9" fillId="0" borderId="29" xfId="101" applyNumberFormat="1" applyFont="1" applyBorder="1">
      <alignment/>
      <protection/>
    </xf>
    <xf numFmtId="3" fontId="9" fillId="0" borderId="29" xfId="101" applyNumberFormat="1" applyBorder="1">
      <alignment/>
      <protection/>
    </xf>
    <xf numFmtId="3" fontId="52" fillId="0" borderId="29" xfId="101" applyNumberFormat="1" applyFont="1" applyBorder="1">
      <alignment/>
      <protection/>
    </xf>
    <xf numFmtId="0" fontId="9" fillId="0" borderId="31" xfId="101" applyFont="1" applyFill="1" applyBorder="1">
      <alignment/>
      <protection/>
    </xf>
    <xf numFmtId="0" fontId="9" fillId="0" borderId="29" xfId="101" applyFill="1" applyBorder="1">
      <alignment/>
      <protection/>
    </xf>
    <xf numFmtId="0" fontId="52" fillId="0" borderId="32" xfId="101" applyFont="1" applyBorder="1">
      <alignment/>
      <protection/>
    </xf>
    <xf numFmtId="0" fontId="9" fillId="0" borderId="28" xfId="101" applyBorder="1">
      <alignment/>
      <protection/>
    </xf>
    <xf numFmtId="0" fontId="9" fillId="0" borderId="32" xfId="101" applyFont="1" applyBorder="1">
      <alignment/>
      <protection/>
    </xf>
    <xf numFmtId="0" fontId="52" fillId="0" borderId="69" xfId="101" applyFont="1" applyBorder="1">
      <alignment/>
      <protection/>
    </xf>
    <xf numFmtId="0" fontId="52" fillId="0" borderId="28" xfId="101" applyFont="1" applyBorder="1">
      <alignment/>
      <protection/>
    </xf>
    <xf numFmtId="0" fontId="9" fillId="0" borderId="0" xfId="101" applyFont="1">
      <alignment/>
      <protection/>
    </xf>
    <xf numFmtId="0" fontId="9" fillId="0" borderId="90" xfId="99" applyBorder="1">
      <alignment/>
      <protection/>
    </xf>
    <xf numFmtId="0" fontId="9" fillId="0" borderId="91" xfId="99" applyBorder="1">
      <alignment/>
      <protection/>
    </xf>
    <xf numFmtId="0" fontId="9" fillId="0" borderId="92" xfId="99" applyBorder="1">
      <alignment/>
      <protection/>
    </xf>
    <xf numFmtId="0" fontId="0" fillId="0" borderId="0" xfId="0" applyAlignment="1">
      <alignment/>
    </xf>
    <xf numFmtId="0" fontId="9" fillId="0" borderId="89" xfId="99" applyBorder="1">
      <alignment/>
      <protection/>
    </xf>
    <xf numFmtId="0" fontId="9" fillId="0" borderId="0" xfId="99" applyBorder="1">
      <alignment/>
      <protection/>
    </xf>
    <xf numFmtId="0" fontId="9" fillId="0" borderId="93" xfId="99" applyBorder="1">
      <alignment/>
      <protection/>
    </xf>
    <xf numFmtId="0" fontId="56" fillId="0" borderId="0" xfId="99" applyFont="1" applyBorder="1">
      <alignment/>
      <protection/>
    </xf>
    <xf numFmtId="0" fontId="70" fillId="0" borderId="0" xfId="99" applyFont="1" applyBorder="1">
      <alignment/>
      <protection/>
    </xf>
    <xf numFmtId="0" fontId="70" fillId="0" borderId="93" xfId="99" applyFont="1" applyBorder="1">
      <alignment/>
      <protection/>
    </xf>
    <xf numFmtId="0" fontId="71" fillId="0" borderId="0" xfId="99" applyFont="1" applyBorder="1">
      <alignment/>
      <protection/>
    </xf>
    <xf numFmtId="14" fontId="70" fillId="0" borderId="0" xfId="99" applyNumberFormat="1" applyFont="1" applyBorder="1">
      <alignment/>
      <protection/>
    </xf>
    <xf numFmtId="0" fontId="52" fillId="0" borderId="0" xfId="99" applyFont="1" applyBorder="1">
      <alignment/>
      <protection/>
    </xf>
    <xf numFmtId="0" fontId="70" fillId="0" borderId="0" xfId="99" applyFont="1" applyBorder="1" applyAlignment="1">
      <alignment horizontal="center"/>
      <protection/>
    </xf>
    <xf numFmtId="0" fontId="9" fillId="0" borderId="94" xfId="99" applyBorder="1">
      <alignment/>
      <protection/>
    </xf>
    <xf numFmtId="0" fontId="9" fillId="0" borderId="80" xfId="99" applyBorder="1">
      <alignment/>
      <protection/>
    </xf>
    <xf numFmtId="0" fontId="9" fillId="0" borderId="95" xfId="99" applyBorder="1">
      <alignment/>
      <protection/>
    </xf>
    <xf numFmtId="0" fontId="9" fillId="0" borderId="96" xfId="99" applyBorder="1">
      <alignment/>
      <protection/>
    </xf>
    <xf numFmtId="0" fontId="9" fillId="0" borderId="82" xfId="99" applyBorder="1">
      <alignment/>
      <protection/>
    </xf>
    <xf numFmtId="14" fontId="9" fillId="0" borderId="97" xfId="99" applyNumberFormat="1" applyBorder="1">
      <alignment/>
      <protection/>
    </xf>
    <xf numFmtId="15" fontId="9" fillId="0" borderId="97" xfId="99" applyNumberFormat="1" applyBorder="1" applyAlignment="1">
      <alignment horizontal="right" wrapText="1"/>
      <protection/>
    </xf>
    <xf numFmtId="0" fontId="9" fillId="0" borderId="0" xfId="99" applyBorder="1" applyAlignment="1">
      <alignment horizontal="center"/>
      <protection/>
    </xf>
    <xf numFmtId="15" fontId="9" fillId="0" borderId="97" xfId="99" applyNumberFormat="1" applyBorder="1" applyAlignment="1">
      <alignment wrapText="1"/>
      <protection/>
    </xf>
    <xf numFmtId="0" fontId="9" fillId="0" borderId="97" xfId="99" applyBorder="1">
      <alignment/>
      <protection/>
    </xf>
    <xf numFmtId="14" fontId="9" fillId="0" borderId="0" xfId="99" applyNumberFormat="1" applyBorder="1">
      <alignment/>
      <protection/>
    </xf>
    <xf numFmtId="0" fontId="9" fillId="0" borderId="97" xfId="99" applyFont="1" applyBorder="1">
      <alignment/>
      <protection/>
    </xf>
    <xf numFmtId="0" fontId="9" fillId="0" borderId="98" xfId="99" applyBorder="1">
      <alignment/>
      <protection/>
    </xf>
    <xf numFmtId="0" fontId="9" fillId="0" borderId="76" xfId="99" applyBorder="1">
      <alignment/>
      <protection/>
    </xf>
    <xf numFmtId="0" fontId="9" fillId="0" borderId="87" xfId="99" applyBorder="1">
      <alignment/>
      <protection/>
    </xf>
    <xf numFmtId="0" fontId="52" fillId="0" borderId="93" xfId="99" applyFont="1" applyBorder="1" applyAlignment="1">
      <alignment horizontal="center"/>
      <protection/>
    </xf>
    <xf numFmtId="0" fontId="9" fillId="0" borderId="99" xfId="99" applyBorder="1">
      <alignment/>
      <protection/>
    </xf>
    <xf numFmtId="0" fontId="9" fillId="0" borderId="100" xfId="99" applyBorder="1">
      <alignment/>
      <protection/>
    </xf>
    <xf numFmtId="0" fontId="9" fillId="0" borderId="101" xfId="99" applyBorder="1">
      <alignment/>
      <protection/>
    </xf>
    <xf numFmtId="0" fontId="73" fillId="0" borderId="0" xfId="99" applyFont="1" applyBorder="1">
      <alignment/>
      <protection/>
    </xf>
    <xf numFmtId="0" fontId="55" fillId="0" borderId="0" xfId="97" applyFont="1" applyBorder="1" applyAlignment="1">
      <alignment horizontal="right"/>
      <protection/>
    </xf>
    <xf numFmtId="0" fontId="30" fillId="0" borderId="31" xfId="101" applyFont="1" applyBorder="1">
      <alignment/>
      <protection/>
    </xf>
    <xf numFmtId="37" fontId="26" fillId="0" borderId="29" xfId="78" applyNumberFormat="1" applyFont="1" applyFill="1" applyBorder="1" applyAlignment="1">
      <alignment/>
    </xf>
    <xf numFmtId="37" fontId="26" fillId="0" borderId="29" xfId="77" applyNumberFormat="1" applyFont="1" applyFill="1" applyBorder="1" applyAlignment="1">
      <alignment/>
    </xf>
    <xf numFmtId="0" fontId="42" fillId="0" borderId="34" xfId="98" applyFont="1" applyBorder="1" applyAlignment="1">
      <alignment horizontal="center"/>
      <protection/>
    </xf>
    <xf numFmtId="0" fontId="42" fillId="0" borderId="28" xfId="98" applyFont="1" applyBorder="1" applyAlignment="1">
      <alignment horizontal="left" wrapText="1"/>
      <protection/>
    </xf>
    <xf numFmtId="0" fontId="42" fillId="0" borderId="30" xfId="98" applyFont="1" applyBorder="1" applyAlignment="1">
      <alignment horizontal="left" wrapText="1"/>
      <protection/>
    </xf>
    <xf numFmtId="0" fontId="42" fillId="0" borderId="69" xfId="98" applyFont="1" applyBorder="1" applyAlignment="1">
      <alignment horizontal="left"/>
      <protection/>
    </xf>
    <xf numFmtId="0" fontId="54" fillId="0" borderId="0" xfId="101" applyFont="1" applyAlignment="1">
      <alignment horizontal="left" vertical="center" wrapText="1"/>
      <protection/>
    </xf>
    <xf numFmtId="182" fontId="37" fillId="0" borderId="0" xfId="101" applyNumberFormat="1" applyFont="1" applyBorder="1">
      <alignment/>
      <protection/>
    </xf>
    <xf numFmtId="182" fontId="26" fillId="0" borderId="102" xfId="69" applyNumberFormat="1" applyFont="1" applyFill="1" applyBorder="1" applyAlignment="1">
      <alignment/>
    </xf>
    <xf numFmtId="182" fontId="28" fillId="0" borderId="0" xfId="69" applyNumberFormat="1" applyFont="1" applyAlignment="1">
      <alignment/>
    </xf>
    <xf numFmtId="182" fontId="26" fillId="8" borderId="32" xfId="69" applyNumberFormat="1" applyFont="1" applyFill="1" applyBorder="1" applyAlignment="1">
      <alignment horizontal="center"/>
    </xf>
    <xf numFmtId="182" fontId="26" fillId="8" borderId="39" xfId="69" applyNumberFormat="1" applyFont="1" applyFill="1" applyBorder="1" applyAlignment="1">
      <alignment horizontal="right"/>
    </xf>
    <xf numFmtId="182" fontId="28" fillId="0" borderId="103" xfId="69" applyNumberFormat="1" applyFont="1" applyFill="1" applyBorder="1" applyAlignment="1">
      <alignment/>
    </xf>
    <xf numFmtId="182" fontId="26" fillId="0" borderId="103" xfId="69" applyNumberFormat="1" applyFont="1" applyFill="1" applyBorder="1" applyAlignment="1">
      <alignment/>
    </xf>
    <xf numFmtId="182" fontId="26" fillId="8" borderId="104" xfId="69" applyNumberFormat="1" applyFont="1" applyFill="1" applyBorder="1" applyAlignment="1">
      <alignment vertical="center"/>
    </xf>
    <xf numFmtId="182" fontId="26" fillId="0" borderId="105" xfId="69" applyNumberFormat="1" applyFont="1" applyFill="1" applyBorder="1" applyAlignment="1">
      <alignment/>
    </xf>
    <xf numFmtId="182" fontId="28" fillId="0" borderId="39" xfId="69" applyNumberFormat="1" applyFont="1" applyFill="1" applyBorder="1" applyAlignment="1">
      <alignment/>
    </xf>
    <xf numFmtId="182" fontId="26" fillId="8" borderId="60" xfId="69" applyNumberFormat="1" applyFont="1" applyFill="1" applyBorder="1" applyAlignment="1">
      <alignment vertical="center"/>
    </xf>
    <xf numFmtId="182" fontId="28" fillId="0" borderId="0" xfId="69" applyNumberFormat="1" applyFont="1" applyFill="1" applyBorder="1" applyAlignment="1">
      <alignment/>
    </xf>
    <xf numFmtId="182" fontId="26" fillId="0" borderId="0" xfId="69" applyNumberFormat="1" applyFont="1" applyFill="1" applyBorder="1" applyAlignment="1">
      <alignment/>
    </xf>
    <xf numFmtId="182" fontId="26" fillId="8" borderId="106" xfId="69" applyNumberFormat="1" applyFont="1" applyFill="1" applyBorder="1" applyAlignment="1">
      <alignment horizontal="center"/>
    </xf>
    <xf numFmtId="182" fontId="26" fillId="8" borderId="104" xfId="69" applyNumberFormat="1" applyFont="1" applyFill="1" applyBorder="1" applyAlignment="1">
      <alignment horizontal="center"/>
    </xf>
    <xf numFmtId="182" fontId="26" fillId="0" borderId="107" xfId="69" applyNumberFormat="1" applyFont="1" applyFill="1" applyBorder="1" applyAlignment="1">
      <alignment/>
    </xf>
    <xf numFmtId="182" fontId="28" fillId="0" borderId="108" xfId="69" applyNumberFormat="1" applyFont="1" applyFill="1" applyBorder="1" applyAlignment="1">
      <alignment/>
    </xf>
    <xf numFmtId="182" fontId="26" fillId="0" borderId="108" xfId="69" applyNumberFormat="1" applyFont="1" applyFill="1" applyBorder="1" applyAlignment="1">
      <alignment/>
    </xf>
    <xf numFmtId="182" fontId="26" fillId="0" borderId="109" xfId="69" applyNumberFormat="1" applyFont="1" applyFill="1" applyBorder="1" applyAlignment="1">
      <alignment/>
    </xf>
    <xf numFmtId="182" fontId="28" fillId="0" borderId="104" xfId="69" applyNumberFormat="1" applyFont="1" applyFill="1" applyBorder="1" applyAlignment="1">
      <alignment/>
    </xf>
    <xf numFmtId="182" fontId="26" fillId="8" borderId="110" xfId="69" applyNumberFormat="1" applyFont="1" applyFill="1" applyBorder="1" applyAlignment="1">
      <alignment vertical="center"/>
    </xf>
    <xf numFmtId="182" fontId="32" fillId="0" borderId="0" xfId="69" applyNumberFormat="1" applyFont="1" applyFill="1" applyBorder="1" applyAlignment="1">
      <alignment/>
    </xf>
    <xf numFmtId="0" fontId="47" fillId="0" borderId="66" xfId="101" applyFont="1" applyBorder="1" applyAlignment="1">
      <alignment horizontal="left" vertical="center" wrapText="1"/>
      <protection/>
    </xf>
    <xf numFmtId="3" fontId="47" fillId="0" borderId="111" xfId="101" applyNumberFormat="1" applyFont="1" applyBorder="1" applyAlignment="1">
      <alignment horizontal="center" vertical="center" wrapText="1"/>
      <protection/>
    </xf>
    <xf numFmtId="3" fontId="47" fillId="0" borderId="111" xfId="101" applyNumberFormat="1" applyFont="1" applyFill="1" applyBorder="1" applyAlignment="1">
      <alignment horizontal="center" vertical="center" wrapText="1"/>
      <protection/>
    </xf>
    <xf numFmtId="3" fontId="47" fillId="0" borderId="66" xfId="101" applyNumberFormat="1" applyFont="1" applyFill="1" applyBorder="1" applyAlignment="1">
      <alignment horizontal="center" vertical="center" wrapText="1"/>
      <protection/>
    </xf>
    <xf numFmtId="3" fontId="47" fillId="0" borderId="66" xfId="78" applyNumberFormat="1" applyFont="1" applyFill="1" applyBorder="1" applyAlignment="1">
      <alignment horizontal="right" vertical="center" wrapText="1"/>
    </xf>
    <xf numFmtId="3" fontId="43" fillId="0" borderId="39" xfId="101" applyNumberFormat="1" applyFont="1" applyBorder="1" applyAlignment="1">
      <alignment horizontal="right" vertical="center" wrapText="1"/>
      <protection/>
    </xf>
    <xf numFmtId="3" fontId="47" fillId="0" borderId="65" xfId="101" applyNumberFormat="1" applyFont="1" applyFill="1" applyBorder="1" applyAlignment="1">
      <alignment horizontal="right" vertical="center" wrapText="1"/>
      <protection/>
    </xf>
    <xf numFmtId="3" fontId="43" fillId="0" borderId="64" xfId="101" applyNumberFormat="1" applyFont="1" applyBorder="1" applyAlignment="1">
      <alignment horizontal="right" vertical="center" wrapText="1"/>
      <protection/>
    </xf>
    <xf numFmtId="37" fontId="43" fillId="0" borderId="66" xfId="101" applyNumberFormat="1" applyFont="1" applyBorder="1" applyAlignment="1">
      <alignment horizontal="right" vertical="center" wrapText="1"/>
      <protection/>
    </xf>
    <xf numFmtId="3" fontId="43" fillId="0" borderId="66" xfId="101" applyNumberFormat="1" applyFont="1" applyBorder="1" applyAlignment="1">
      <alignment horizontal="right" vertical="center" wrapText="1"/>
      <protection/>
    </xf>
    <xf numFmtId="3" fontId="47" fillId="0" borderId="67" xfId="101" applyNumberFormat="1" applyFont="1" applyFill="1" applyBorder="1" applyAlignment="1">
      <alignment horizontal="right" vertical="center" wrapText="1"/>
      <protection/>
    </xf>
    <xf numFmtId="3" fontId="43" fillId="0" borderId="67" xfId="101" applyNumberFormat="1" applyFont="1" applyBorder="1" applyAlignment="1">
      <alignment horizontal="right" vertical="center" wrapText="1"/>
      <protection/>
    </xf>
    <xf numFmtId="37" fontId="43" fillId="0" borderId="39" xfId="101" applyNumberFormat="1" applyFont="1" applyBorder="1" applyAlignment="1">
      <alignment horizontal="right" vertical="center" wrapText="1"/>
      <protection/>
    </xf>
    <xf numFmtId="0" fontId="48" fillId="8" borderId="68" xfId="101" applyFont="1" applyFill="1" applyBorder="1" applyAlignment="1">
      <alignment horizontal="right" vertical="center" wrapText="1"/>
      <protection/>
    </xf>
    <xf numFmtId="0" fontId="47" fillId="8" borderId="61" xfId="101" applyFont="1" applyFill="1" applyBorder="1" applyAlignment="1">
      <alignment horizontal="right" vertical="center" wrapText="1"/>
      <protection/>
    </xf>
    <xf numFmtId="182" fontId="47" fillId="0" borderId="66" xfId="69" applyNumberFormat="1" applyFont="1" applyFill="1" applyBorder="1" applyAlignment="1">
      <alignment horizontal="right" vertical="center" wrapText="1"/>
    </xf>
    <xf numFmtId="182" fontId="43" fillId="0" borderId="64" xfId="69" applyNumberFormat="1" applyFont="1" applyBorder="1" applyAlignment="1">
      <alignment horizontal="right" vertical="center" wrapText="1"/>
    </xf>
    <xf numFmtId="3" fontId="47" fillId="0" borderId="66" xfId="101" applyNumberFormat="1" applyFont="1" applyFill="1" applyBorder="1" applyAlignment="1">
      <alignment horizontal="right" vertical="center" wrapText="1"/>
      <protection/>
    </xf>
    <xf numFmtId="3" fontId="47" fillId="0" borderId="111" xfId="101" applyNumberFormat="1" applyFont="1" applyFill="1" applyBorder="1" applyAlignment="1">
      <alignment horizontal="right" vertical="center" wrapText="1"/>
      <protection/>
    </xf>
    <xf numFmtId="182" fontId="26" fillId="8" borderId="39" xfId="69" applyNumberFormat="1" applyFont="1" applyFill="1" applyBorder="1" applyAlignment="1">
      <alignment horizontal="center" wrapText="1"/>
    </xf>
    <xf numFmtId="182" fontId="26" fillId="0" borderId="65" xfId="69" applyNumberFormat="1" applyFont="1" applyBorder="1" applyAlignment="1">
      <alignment/>
    </xf>
    <xf numFmtId="182" fontId="28" fillId="0" borderId="66" xfId="69" applyNumberFormat="1" applyFont="1" applyBorder="1" applyAlignment="1">
      <alignment/>
    </xf>
    <xf numFmtId="182" fontId="43" fillId="0" borderId="39" xfId="69" applyNumberFormat="1" applyFont="1" applyBorder="1" applyAlignment="1">
      <alignment/>
    </xf>
    <xf numFmtId="182" fontId="28" fillId="0" borderId="65" xfId="69" applyNumberFormat="1" applyFont="1" applyBorder="1" applyAlignment="1">
      <alignment/>
    </xf>
    <xf numFmtId="182" fontId="28" fillId="0" borderId="112" xfId="69" applyNumberFormat="1" applyFont="1" applyBorder="1" applyAlignment="1">
      <alignment/>
    </xf>
    <xf numFmtId="182" fontId="43" fillId="0" borderId="39" xfId="69" applyNumberFormat="1" applyFont="1" applyBorder="1" applyAlignment="1">
      <alignment/>
    </xf>
    <xf numFmtId="182" fontId="28" fillId="0" borderId="111" xfId="69" applyNumberFormat="1" applyFont="1" applyBorder="1" applyAlignment="1">
      <alignment/>
    </xf>
    <xf numFmtId="182" fontId="43" fillId="0" borderId="65" xfId="69" applyNumberFormat="1" applyFont="1" applyBorder="1" applyAlignment="1">
      <alignment/>
    </xf>
    <xf numFmtId="182" fontId="43" fillId="0" borderId="112" xfId="69" applyNumberFormat="1" applyFont="1" applyBorder="1" applyAlignment="1">
      <alignment horizontal="right" vertical="center"/>
    </xf>
    <xf numFmtId="182" fontId="43" fillId="0" borderId="60" xfId="69" applyNumberFormat="1" applyFont="1" applyBorder="1" applyAlignment="1">
      <alignment horizontal="right" vertical="center"/>
    </xf>
    <xf numFmtId="0" fontId="72" fillId="0" borderId="0" xfId="99" applyFont="1" applyBorder="1" applyAlignment="1">
      <alignment horizontal="center" wrapText="1"/>
      <protection/>
    </xf>
    <xf numFmtId="0" fontId="26" fillId="0" borderId="17" xfId="101" applyFont="1" applyBorder="1" applyAlignment="1">
      <alignment horizontal="center"/>
      <protection/>
    </xf>
    <xf numFmtId="0" fontId="26" fillId="0" borderId="15" xfId="101" applyFont="1" applyBorder="1" applyAlignment="1">
      <alignment horizontal="center" vertical="center" wrapText="1"/>
      <protection/>
    </xf>
    <xf numFmtId="0" fontId="26" fillId="0" borderId="88" xfId="101" applyFont="1" applyBorder="1" applyAlignment="1">
      <alignment horizontal="center" vertical="center" wrapText="1"/>
      <protection/>
    </xf>
    <xf numFmtId="0" fontId="26" fillId="0" borderId="11" xfId="101" applyFont="1" applyBorder="1" applyAlignment="1">
      <alignment horizontal="center" vertical="center" wrapText="1"/>
      <protection/>
    </xf>
    <xf numFmtId="0" fontId="26" fillId="0" borderId="13" xfId="101" applyFont="1" applyBorder="1" applyAlignment="1">
      <alignment horizontal="center" vertical="center" wrapText="1"/>
      <protection/>
    </xf>
    <xf numFmtId="0" fontId="28" fillId="0" borderId="11" xfId="101" applyFont="1" applyBorder="1" applyAlignment="1">
      <alignment horizontal="center" vertical="center" wrapText="1"/>
      <protection/>
    </xf>
    <xf numFmtId="0" fontId="28" fillId="0" borderId="13" xfId="101" applyFont="1" applyBorder="1" applyAlignment="1">
      <alignment horizontal="center" vertical="center" wrapText="1"/>
      <protection/>
    </xf>
    <xf numFmtId="0" fontId="33" fillId="0" borderId="26" xfId="101" applyFont="1" applyBorder="1" applyAlignment="1">
      <alignment horizontal="left" wrapText="1"/>
      <protection/>
    </xf>
    <xf numFmtId="0" fontId="33" fillId="0" borderId="31" xfId="101" applyFont="1" applyBorder="1" applyAlignment="1">
      <alignment horizontal="left" wrapText="1"/>
      <protection/>
    </xf>
    <xf numFmtId="0" fontId="33" fillId="0" borderId="33" xfId="101" applyFont="1" applyBorder="1" applyAlignment="1">
      <alignment horizontal="left" wrapText="1"/>
      <protection/>
    </xf>
    <xf numFmtId="0" fontId="30" fillId="0" borderId="26" xfId="101" applyFont="1" applyBorder="1" applyAlignment="1">
      <alignment horizontal="left" wrapText="1"/>
      <protection/>
    </xf>
    <xf numFmtId="0" fontId="30" fillId="0" borderId="31" xfId="101" applyFont="1" applyBorder="1" applyAlignment="1">
      <alignment horizontal="left" wrapText="1"/>
      <protection/>
    </xf>
    <xf numFmtId="0" fontId="30" fillId="0" borderId="33" xfId="101" applyFont="1" applyBorder="1" applyAlignment="1">
      <alignment horizontal="left" wrapText="1"/>
      <protection/>
    </xf>
    <xf numFmtId="0" fontId="26" fillId="0" borderId="17" xfId="101" applyFont="1" applyBorder="1" applyAlignment="1">
      <alignment horizontal="center" vertical="center" wrapText="1"/>
      <protection/>
    </xf>
    <xf numFmtId="0" fontId="26" fillId="0" borderId="14" xfId="101" applyFont="1" applyBorder="1" applyAlignment="1">
      <alignment horizontal="center" vertical="center" wrapText="1"/>
      <protection/>
    </xf>
    <xf numFmtId="37" fontId="26" fillId="0" borderId="17" xfId="101" applyNumberFormat="1" applyFont="1" applyFill="1" applyBorder="1" applyAlignment="1">
      <alignment horizontal="center"/>
      <protection/>
    </xf>
    <xf numFmtId="37" fontId="26" fillId="0" borderId="113" xfId="101" applyNumberFormat="1" applyFont="1" applyFill="1" applyBorder="1" applyAlignment="1">
      <alignment horizontal="center"/>
      <protection/>
    </xf>
    <xf numFmtId="0" fontId="26" fillId="0" borderId="0" xfId="102" applyFont="1" applyAlignment="1">
      <alignment horizontal="center"/>
      <protection/>
    </xf>
    <xf numFmtId="37" fontId="26" fillId="8" borderId="17" xfId="101" applyNumberFormat="1" applyFont="1" applyFill="1" applyBorder="1" applyAlignment="1">
      <alignment horizontal="center"/>
      <protection/>
    </xf>
    <xf numFmtId="37" fontId="26" fillId="8" borderId="113" xfId="101" applyNumberFormat="1" applyFont="1" applyFill="1" applyBorder="1" applyAlignment="1">
      <alignment horizontal="center"/>
      <protection/>
    </xf>
    <xf numFmtId="0" fontId="26" fillId="8" borderId="15" xfId="101" applyFont="1" applyFill="1" applyBorder="1" applyAlignment="1">
      <alignment horizontal="center" vertical="center" wrapText="1"/>
      <protection/>
    </xf>
    <xf numFmtId="0" fontId="26" fillId="8" borderId="84" xfId="101" applyFont="1" applyFill="1" applyBorder="1" applyAlignment="1">
      <alignment horizontal="center" vertical="center" wrapText="1"/>
      <protection/>
    </xf>
    <xf numFmtId="0" fontId="26" fillId="8" borderId="17" xfId="101" applyFont="1" applyFill="1" applyBorder="1" applyAlignment="1">
      <alignment horizontal="center" vertical="center" wrapText="1"/>
      <protection/>
    </xf>
    <xf numFmtId="0" fontId="26" fillId="8" borderId="32" xfId="101" applyFont="1" applyFill="1" applyBorder="1" applyAlignment="1">
      <alignment horizontal="center" vertical="center" wrapText="1"/>
      <protection/>
    </xf>
    <xf numFmtId="0" fontId="26" fillId="8" borderId="11" xfId="101" applyFont="1" applyFill="1" applyBorder="1" applyAlignment="1">
      <alignment horizontal="center" vertical="center" wrapText="1"/>
      <protection/>
    </xf>
    <xf numFmtId="0" fontId="26" fillId="8" borderId="31" xfId="101" applyFont="1" applyFill="1" applyBorder="1" applyAlignment="1">
      <alignment horizontal="center" vertical="center" wrapText="1"/>
      <protection/>
    </xf>
    <xf numFmtId="0" fontId="9" fillId="0" borderId="0" xfId="101" applyFont="1" applyAlignment="1">
      <alignment horizontal="center"/>
      <protection/>
    </xf>
    <xf numFmtId="0" fontId="9" fillId="0" borderId="0" xfId="101" applyAlignment="1">
      <alignment horizontal="center"/>
      <protection/>
    </xf>
    <xf numFmtId="0" fontId="56" fillId="0" borderId="0" xfId="101" applyFont="1" applyAlignment="1">
      <alignment horizontal="center"/>
      <protection/>
    </xf>
    <xf numFmtId="0" fontId="9" fillId="0" borderId="32" xfId="101" applyFont="1" applyBorder="1" applyAlignment="1">
      <alignment horizontal="center" vertical="center"/>
      <protection/>
    </xf>
    <xf numFmtId="0" fontId="9" fillId="0" borderId="33" xfId="101" applyFont="1" applyBorder="1" applyAlignment="1">
      <alignment horizontal="center" vertical="center"/>
      <protection/>
    </xf>
    <xf numFmtId="0" fontId="49" fillId="0" borderId="0" xfId="101" applyFont="1" applyAlignment="1">
      <alignment horizontal="center"/>
      <protection/>
    </xf>
    <xf numFmtId="0" fontId="50" fillId="0" borderId="32" xfId="101" applyFont="1" applyBorder="1" applyAlignment="1">
      <alignment horizontal="center" vertical="center"/>
      <protection/>
    </xf>
    <xf numFmtId="0" fontId="50" fillId="0" borderId="33" xfId="101" applyFont="1" applyBorder="1" applyAlignment="1">
      <alignment horizontal="center" vertical="center"/>
      <protection/>
    </xf>
    <xf numFmtId="0" fontId="74" fillId="0" borderId="0" xfId="0" applyFont="1" applyBorder="1" applyAlignment="1">
      <alignment horizontal="left" wrapText="1"/>
    </xf>
    <xf numFmtId="0" fontId="74" fillId="0" borderId="0" xfId="0" applyNumberFormat="1" applyFont="1" applyFill="1" applyBorder="1" applyAlignment="1" applyProtection="1">
      <alignment horizontal="left" wrapText="1"/>
      <protection/>
    </xf>
    <xf numFmtId="0" fontId="60" fillId="2" borderId="0" xfId="101" applyFont="1" applyFill="1" applyBorder="1" applyAlignment="1">
      <alignment horizontal="center"/>
      <protection/>
    </xf>
    <xf numFmtId="0" fontId="9" fillId="0" borderId="0" xfId="101" applyAlignment="1">
      <alignment/>
      <protection/>
    </xf>
    <xf numFmtId="0" fontId="69" fillId="0" borderId="0" xfId="0" applyFont="1" applyBorder="1" applyAlignment="1">
      <alignment horizontal="left" wrapText="1"/>
    </xf>
    <xf numFmtId="0" fontId="0" fillId="0" borderId="0" xfId="0" applyNumberFormat="1" applyFill="1" applyBorder="1" applyAlignment="1" applyProtection="1">
      <alignment horizontal="left" wrapText="1"/>
      <protection/>
    </xf>
    <xf numFmtId="0" fontId="68" fillId="0" borderId="14" xfId="98" applyFont="1" applyBorder="1" applyAlignment="1">
      <alignment horizontal="left"/>
      <protection/>
    </xf>
    <xf numFmtId="0" fontId="42" fillId="0" borderId="29" xfId="104" applyFont="1" applyFill="1" applyBorder="1" applyAlignment="1">
      <alignment horizontal="left" wrapText="1"/>
      <protection/>
    </xf>
    <xf numFmtId="0" fontId="67" fillId="0" borderId="29" xfId="98" applyFont="1" applyBorder="1" applyAlignment="1">
      <alignment horizontal="left" wrapText="1"/>
      <protection/>
    </xf>
    <xf numFmtId="0" fontId="67" fillId="0" borderId="29" xfId="98" applyFont="1" applyBorder="1" applyAlignment="1">
      <alignment horizontal="left"/>
      <protection/>
    </xf>
    <xf numFmtId="0" fontId="42" fillId="0" borderId="29" xfId="98" applyFont="1" applyBorder="1" applyAlignment="1">
      <alignment horizontal="left"/>
      <protection/>
    </xf>
    <xf numFmtId="0" fontId="68" fillId="0" borderId="29" xfId="98" applyFont="1" applyBorder="1" applyAlignment="1">
      <alignment horizontal="left"/>
      <protection/>
    </xf>
    <xf numFmtId="0" fontId="68" fillId="0" borderId="29" xfId="104" applyFont="1" applyFill="1" applyBorder="1" applyAlignment="1">
      <alignment horizontal="left" wrapText="1"/>
      <protection/>
    </xf>
    <xf numFmtId="0" fontId="67" fillId="0" borderId="29" xfId="104" applyFont="1" applyFill="1" applyBorder="1" applyAlignment="1">
      <alignment horizontal="left" wrapText="1"/>
      <protection/>
    </xf>
    <xf numFmtId="0" fontId="42" fillId="0" borderId="29" xfId="98" applyFont="1" applyBorder="1" applyAlignment="1">
      <alignment horizontal="left" wrapText="1"/>
      <protection/>
    </xf>
    <xf numFmtId="0" fontId="42" fillId="0" borderId="32" xfId="98" applyFont="1" applyBorder="1" applyAlignment="1">
      <alignment horizontal="left" wrapText="1"/>
      <protection/>
    </xf>
    <xf numFmtId="0" fontId="67" fillId="0" borderId="33" xfId="98" applyFont="1" applyBorder="1" applyAlignment="1">
      <alignment horizontal="left" wrapText="1"/>
      <protection/>
    </xf>
    <xf numFmtId="0" fontId="66" fillId="0" borderId="94" xfId="98" applyFont="1" applyBorder="1" applyAlignment="1">
      <alignment horizontal="center" wrapText="1"/>
      <protection/>
    </xf>
    <xf numFmtId="0" fontId="66" fillId="0" borderId="80" xfId="98" applyFont="1" applyBorder="1" applyAlignment="1">
      <alignment horizontal="center" wrapText="1"/>
      <protection/>
    </xf>
    <xf numFmtId="0" fontId="66" fillId="0" borderId="95" xfId="98" applyFont="1" applyBorder="1" applyAlignment="1">
      <alignment horizontal="center" wrapText="1"/>
      <protection/>
    </xf>
    <xf numFmtId="0" fontId="67" fillId="0" borderId="16" xfId="98" applyFont="1" applyBorder="1" applyAlignment="1">
      <alignment horizontal="left" wrapText="1"/>
      <protection/>
    </xf>
    <xf numFmtId="0" fontId="67" fillId="0" borderId="17" xfId="98" applyFont="1" applyBorder="1" applyAlignment="1">
      <alignment horizontal="left" wrapText="1"/>
      <protection/>
    </xf>
    <xf numFmtId="0" fontId="52" fillId="0" borderId="28" xfId="98" applyFont="1" applyBorder="1" applyAlignment="1">
      <alignment horizontal="left" wrapText="1"/>
      <protection/>
    </xf>
    <xf numFmtId="0" fontId="52" fillId="0" borderId="29" xfId="98" applyFont="1" applyBorder="1" applyAlignment="1">
      <alignment horizontal="left" wrapText="1"/>
      <protection/>
    </xf>
    <xf numFmtId="0" fontId="52" fillId="0" borderId="30" xfId="98" applyFont="1" applyBorder="1" applyAlignment="1">
      <alignment horizontal="left" wrapText="1"/>
      <protection/>
    </xf>
    <xf numFmtId="0" fontId="52" fillId="0" borderId="14" xfId="98" applyFont="1" applyBorder="1" applyAlignment="1">
      <alignment horizontal="left" wrapText="1"/>
      <protection/>
    </xf>
    <xf numFmtId="2" fontId="52" fillId="0" borderId="69" xfId="98" applyNumberFormat="1" applyFont="1" applyBorder="1" applyAlignment="1">
      <alignment horizontal="center" wrapText="1"/>
      <protection/>
    </xf>
    <xf numFmtId="2" fontId="52" fillId="0" borderId="30" xfId="98" applyNumberFormat="1" applyFont="1" applyBorder="1" applyAlignment="1">
      <alignment horizontal="center" wrapText="1"/>
      <protection/>
    </xf>
    <xf numFmtId="2" fontId="52" fillId="0" borderId="28" xfId="98" applyNumberFormat="1" applyFont="1" applyBorder="1" applyAlignment="1">
      <alignment horizontal="center" wrapText="1"/>
      <protection/>
    </xf>
    <xf numFmtId="0" fontId="9" fillId="0" borderId="30" xfId="98" applyFont="1" applyBorder="1" applyAlignment="1">
      <alignment horizontal="center" wrapText="1"/>
      <protection/>
    </xf>
    <xf numFmtId="0" fontId="9" fillId="0" borderId="28" xfId="98" applyFont="1" applyBorder="1" applyAlignment="1">
      <alignment horizontal="center" wrapText="1"/>
      <protection/>
    </xf>
    <xf numFmtId="0" fontId="57" fillId="0" borderId="28" xfId="98" applyFont="1" applyBorder="1" applyAlignment="1">
      <alignment horizontal="left" wrapText="1"/>
      <protection/>
    </xf>
    <xf numFmtId="0" fontId="57" fillId="0" borderId="29" xfId="98" applyFont="1" applyBorder="1" applyAlignment="1">
      <alignment horizontal="left" wrapText="1"/>
      <protection/>
    </xf>
    <xf numFmtId="0" fontId="9" fillId="0" borderId="30" xfId="98" applyFont="1" applyBorder="1" applyAlignment="1">
      <alignment horizontal="left" wrapText="1"/>
      <protection/>
    </xf>
    <xf numFmtId="0" fontId="9" fillId="0" borderId="28" xfId="98" applyFont="1" applyBorder="1" applyAlignment="1">
      <alignment horizontal="left" wrapText="1"/>
      <protection/>
    </xf>
    <xf numFmtId="2" fontId="66" fillId="0" borderId="0" xfId="98" applyNumberFormat="1" applyFont="1" applyBorder="1" applyAlignment="1">
      <alignment horizontal="center" wrapText="1"/>
      <protection/>
    </xf>
    <xf numFmtId="2" fontId="66" fillId="0" borderId="82" xfId="98" applyNumberFormat="1" applyFont="1" applyBorder="1" applyAlignment="1">
      <alignment horizontal="center" wrapText="1"/>
      <protection/>
    </xf>
    <xf numFmtId="0" fontId="52" fillId="0" borderId="16" xfId="98" applyFont="1" applyBorder="1" applyAlignment="1">
      <alignment horizontal="left" wrapText="1"/>
      <protection/>
    </xf>
    <xf numFmtId="0" fontId="52" fillId="0" borderId="17" xfId="98" applyFont="1" applyBorder="1" applyAlignment="1">
      <alignment horizontal="left" wrapText="1"/>
      <protection/>
    </xf>
  </cellXfs>
  <cellStyles count="11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Comma" xfId="69"/>
    <cellStyle name="Comma [0]" xfId="70"/>
    <cellStyle name="Comma 2" xfId="71"/>
    <cellStyle name="Comma 3" xfId="72"/>
    <cellStyle name="Comma 4" xfId="73"/>
    <cellStyle name="Comma 5" xfId="74"/>
    <cellStyle name="Comma 6" xfId="75"/>
    <cellStyle name="Comma_21.Aktivet Afatgjata Materiale  09" xfId="76"/>
    <cellStyle name="Comma_Bilanci Albavia" xfId="77"/>
    <cellStyle name="Comma_Pasqyrat financiare 2010 (Dizajnplus sh.p.k) CD" xfId="78"/>
    <cellStyle name="Comma_Profit &amp; Loss acc. Albavia" xfId="79"/>
    <cellStyle name="Currency" xfId="80"/>
    <cellStyle name="Currency [0]" xfId="81"/>
    <cellStyle name="Explanatory Text" xfId="82"/>
    <cellStyle name="Followed Hyperlink" xfId="83"/>
    <cellStyle name="Good" xfId="84"/>
    <cellStyle name="Heading 1" xfId="85"/>
    <cellStyle name="Heading 2" xfId="86"/>
    <cellStyle name="Heading 3" xfId="87"/>
    <cellStyle name="Heading 4" xfId="88"/>
    <cellStyle name="Hyperlink" xfId="89"/>
    <cellStyle name="Input" xfId="90"/>
    <cellStyle name="Linked Cell" xfId="91"/>
    <cellStyle name="Migliaia 2" xfId="92"/>
    <cellStyle name="Migliaia 3" xfId="93"/>
    <cellStyle name="Neutral" xfId="94"/>
    <cellStyle name="Neutrale" xfId="95"/>
    <cellStyle name="Normal 2" xfId="96"/>
    <cellStyle name="Normal 3" xfId="97"/>
    <cellStyle name="Normal_asn_2009 Propozimet" xfId="98"/>
    <cellStyle name="Normal_Bilanc2008" xfId="99"/>
    <cellStyle name="Normal_Book1" xfId="100"/>
    <cellStyle name="Normal_Pasqyrat financiare 2010 (Dizajnplus sh.p.k) CD" xfId="101"/>
    <cellStyle name="Normal_Profit &amp; Loss acc. Albavia" xfId="102"/>
    <cellStyle name="Normal_Profit &amp; Loss acc. Albavia 2" xfId="103"/>
    <cellStyle name="Normal_Sheet2" xfId="104"/>
    <cellStyle name="Normale 2" xfId="105"/>
    <cellStyle name="Normale 3" xfId="106"/>
    <cellStyle name="Normale 4" xfId="107"/>
    <cellStyle name="Normalny_AKTYWA" xfId="108"/>
    <cellStyle name="Nota" xfId="109"/>
    <cellStyle name="Note" xfId="110"/>
    <cellStyle name="Output" xfId="111"/>
    <cellStyle name="Percent" xfId="112"/>
    <cellStyle name="Percentuale 2" xfId="113"/>
    <cellStyle name="Testo avviso" xfId="114"/>
    <cellStyle name="Testo descrittivo" xfId="115"/>
    <cellStyle name="Title" xfId="116"/>
    <cellStyle name="Titolo" xfId="117"/>
    <cellStyle name="Titolo 1" xfId="118"/>
    <cellStyle name="Titolo 2" xfId="119"/>
    <cellStyle name="Titolo 3" xfId="120"/>
    <cellStyle name="Titolo 4" xfId="121"/>
    <cellStyle name="Total" xfId="122"/>
    <cellStyle name="Totale" xfId="123"/>
    <cellStyle name="Valore non valido" xfId="124"/>
    <cellStyle name="Valore valido" xfId="125"/>
    <cellStyle name="Warning Text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DUK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lvis\My%20Documents\Downloads\7.Pasqyrat%20tatime-Bushi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AAM"/>
      <sheetName val="2.1+2.2.Anekse"/>
      <sheetName val="3.Aktiviteti"/>
      <sheetName val="4.Deklarata"/>
      <sheetName val="5.Inv.mj.tra."/>
    </sheetNames>
    <sheetDataSet>
      <sheetData sheetId="2">
        <row r="56">
          <cell r="D56" t="str">
            <v>Administratori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6">
      <selection activeCell="D46" sqref="D46"/>
    </sheetView>
  </sheetViews>
  <sheetFormatPr defaultColWidth="9.140625" defaultRowHeight="12.75"/>
  <cols>
    <col min="1" max="3" width="9.140625" style="431" customWidth="1"/>
    <col min="4" max="4" width="9.28125" style="431" customWidth="1"/>
    <col min="5" max="6" width="9.140625" style="431" customWidth="1"/>
    <col min="7" max="7" width="10.57421875" style="431" customWidth="1"/>
    <col min="8" max="16384" width="9.140625" style="431" customWidth="1"/>
  </cols>
  <sheetData>
    <row r="1" spans="1:10" ht="12.75">
      <c r="A1" s="428"/>
      <c r="B1" s="429"/>
      <c r="C1" s="429"/>
      <c r="D1" s="429"/>
      <c r="E1" s="429"/>
      <c r="F1" s="429"/>
      <c r="G1" s="429"/>
      <c r="H1" s="429"/>
      <c r="I1" s="429"/>
      <c r="J1" s="430"/>
    </row>
    <row r="2" spans="1:10" ht="12.75">
      <c r="A2" s="432"/>
      <c r="B2" s="433"/>
      <c r="C2" s="433"/>
      <c r="D2" s="433"/>
      <c r="E2" s="433"/>
      <c r="F2" s="433"/>
      <c r="G2" s="433"/>
      <c r="H2" s="433"/>
      <c r="I2" s="433"/>
      <c r="J2" s="434"/>
    </row>
    <row r="3" spans="1:10" ht="26.25">
      <c r="A3" s="432"/>
      <c r="B3" s="435" t="s">
        <v>510</v>
      </c>
      <c r="C3" s="433"/>
      <c r="D3" s="433"/>
      <c r="E3" s="433"/>
      <c r="F3" s="461" t="s">
        <v>538</v>
      </c>
      <c r="G3" s="436"/>
      <c r="H3" s="436"/>
      <c r="I3" s="436"/>
      <c r="J3" s="437"/>
    </row>
    <row r="4" spans="1:10" ht="12.75">
      <c r="A4" s="432"/>
      <c r="B4" s="433"/>
      <c r="C4" s="433"/>
      <c r="D4" s="433"/>
      <c r="E4" s="433"/>
      <c r="H4" s="436"/>
      <c r="I4" s="436"/>
      <c r="J4" s="437"/>
    </row>
    <row r="5" spans="1:10" ht="12.75">
      <c r="A5" s="432"/>
      <c r="B5" s="433"/>
      <c r="C5" s="433"/>
      <c r="D5" s="433"/>
      <c r="E5" s="433"/>
      <c r="F5" s="436" t="s">
        <v>525</v>
      </c>
      <c r="G5" s="433"/>
      <c r="H5" s="433"/>
      <c r="I5" s="433"/>
      <c r="J5" s="434"/>
    </row>
    <row r="6" spans="1:10" ht="12.75">
      <c r="A6" s="432"/>
      <c r="B6" s="433"/>
      <c r="C6" s="433"/>
      <c r="D6" s="433"/>
      <c r="E6" s="433"/>
      <c r="F6" s="433"/>
      <c r="G6" s="433"/>
      <c r="H6" s="438"/>
      <c r="I6" s="433"/>
      <c r="J6" s="434"/>
    </row>
    <row r="7" spans="1:10" ht="12.75">
      <c r="A7" s="432"/>
      <c r="B7" s="433"/>
      <c r="C7" s="433"/>
      <c r="D7" s="433"/>
      <c r="E7" s="433"/>
      <c r="F7" s="433"/>
      <c r="G7" s="433"/>
      <c r="H7" s="433"/>
      <c r="I7" s="433"/>
      <c r="J7" s="434"/>
    </row>
    <row r="8" spans="1:10" ht="12.75">
      <c r="A8" s="432"/>
      <c r="B8" s="433"/>
      <c r="C8" s="433"/>
      <c r="D8" s="433"/>
      <c r="E8" s="433"/>
      <c r="F8" s="433"/>
      <c r="G8" s="433"/>
      <c r="H8" s="433"/>
      <c r="I8" s="433"/>
      <c r="J8" s="434"/>
    </row>
    <row r="9" spans="1:10" ht="12.75">
      <c r="A9" s="432"/>
      <c r="B9" s="433"/>
      <c r="C9" s="433"/>
      <c r="D9" s="433"/>
      <c r="E9" s="433"/>
      <c r="F9" s="433"/>
      <c r="G9" s="433"/>
      <c r="H9" s="433"/>
      <c r="I9" s="433"/>
      <c r="J9" s="434"/>
    </row>
    <row r="10" spans="1:10" ht="12.75">
      <c r="A10" s="432"/>
      <c r="B10" s="433"/>
      <c r="C10" s="433"/>
      <c r="D10" s="433"/>
      <c r="E10" s="433"/>
      <c r="F10" s="433"/>
      <c r="G10" s="433"/>
      <c r="H10" s="433"/>
      <c r="I10" s="433"/>
      <c r="J10" s="434"/>
    </row>
    <row r="11" spans="1:10" ht="12.75">
      <c r="A11" s="432"/>
      <c r="B11" s="438"/>
      <c r="C11" s="433"/>
      <c r="D11" s="433"/>
      <c r="E11" s="439"/>
      <c r="F11" s="433"/>
      <c r="G11" s="433"/>
      <c r="H11" s="433"/>
      <c r="I11" s="433"/>
      <c r="J11" s="434"/>
    </row>
    <row r="12" spans="1:10" ht="12.75">
      <c r="A12" s="432"/>
      <c r="B12" s="433"/>
      <c r="C12" s="433"/>
      <c r="D12" s="433"/>
      <c r="E12" s="433"/>
      <c r="F12" s="433"/>
      <c r="G12" s="433"/>
      <c r="H12" s="433"/>
      <c r="I12" s="433"/>
      <c r="J12" s="434"/>
    </row>
    <row r="13" spans="1:10" ht="12.75">
      <c r="A13" s="432"/>
      <c r="B13" s="438"/>
      <c r="C13" s="433"/>
      <c r="D13" s="433"/>
      <c r="E13" s="436"/>
      <c r="F13" s="433"/>
      <c r="G13" s="433"/>
      <c r="H13" s="433"/>
      <c r="I13" s="433"/>
      <c r="J13" s="434"/>
    </row>
    <row r="14" spans="1:10" ht="12.75">
      <c r="A14" s="432"/>
      <c r="B14" s="433"/>
      <c r="C14" s="433"/>
      <c r="D14" s="433"/>
      <c r="E14" s="433"/>
      <c r="F14" s="433"/>
      <c r="G14" s="433"/>
      <c r="H14" s="433"/>
      <c r="I14" s="433"/>
      <c r="J14" s="434"/>
    </row>
    <row r="15" spans="1:10" ht="12.75">
      <c r="A15" s="432"/>
      <c r="B15" s="433"/>
      <c r="C15" s="433"/>
      <c r="D15" s="433"/>
      <c r="E15" s="433"/>
      <c r="F15" s="433"/>
      <c r="G15" s="433"/>
      <c r="H15" s="433"/>
      <c r="I15" s="433"/>
      <c r="J15" s="434"/>
    </row>
    <row r="16" spans="1:10" ht="12.75">
      <c r="A16" s="432"/>
      <c r="B16" s="438" t="s">
        <v>322</v>
      </c>
      <c r="C16" s="433"/>
      <c r="D16" s="433"/>
      <c r="E16" s="439" t="s">
        <v>523</v>
      </c>
      <c r="F16" s="433"/>
      <c r="G16" s="433"/>
      <c r="H16" s="433"/>
      <c r="I16" s="433"/>
      <c r="J16" s="434"/>
    </row>
    <row r="17" spans="1:10" ht="12.75">
      <c r="A17" s="432"/>
      <c r="B17" s="433"/>
      <c r="C17" s="433"/>
      <c r="D17" s="433"/>
      <c r="E17" s="433"/>
      <c r="F17" s="433"/>
      <c r="G17" s="433"/>
      <c r="H17" s="433"/>
      <c r="I17" s="433"/>
      <c r="J17" s="434"/>
    </row>
    <row r="18" spans="1:10" ht="12.75">
      <c r="A18" s="432"/>
      <c r="B18" s="438" t="s">
        <v>511</v>
      </c>
      <c r="C18" s="433"/>
      <c r="D18" s="433"/>
      <c r="E18" s="436" t="s">
        <v>524</v>
      </c>
      <c r="F18" s="433"/>
      <c r="G18" s="433"/>
      <c r="H18" s="433"/>
      <c r="I18" s="433"/>
      <c r="J18" s="434"/>
    </row>
    <row r="19" spans="1:10" ht="12.75">
      <c r="A19" s="432"/>
      <c r="B19" s="433"/>
      <c r="C19" s="433"/>
      <c r="D19" s="433"/>
      <c r="E19" s="433"/>
      <c r="F19" s="433"/>
      <c r="G19" s="433"/>
      <c r="H19" s="433"/>
      <c r="I19" s="433"/>
      <c r="J19" s="434"/>
    </row>
    <row r="20" spans="1:10" ht="12.75">
      <c r="A20" s="432"/>
      <c r="B20" s="433"/>
      <c r="C20" s="433"/>
      <c r="D20" s="433"/>
      <c r="E20" s="433"/>
      <c r="F20" s="433"/>
      <c r="G20" s="433"/>
      <c r="H20" s="433"/>
      <c r="I20" s="433"/>
      <c r="J20" s="434"/>
    </row>
    <row r="21" spans="1:10" ht="12.75">
      <c r="A21" s="432"/>
      <c r="B21" s="433"/>
      <c r="C21" s="433"/>
      <c r="D21" s="433"/>
      <c r="E21" s="433"/>
      <c r="F21" s="433"/>
      <c r="G21" s="433"/>
      <c r="H21" s="433"/>
      <c r="I21" s="433"/>
      <c r="J21" s="434"/>
    </row>
    <row r="22" spans="1:10" ht="12.75">
      <c r="A22" s="432"/>
      <c r="B22" s="433"/>
      <c r="C22" s="433"/>
      <c r="D22" s="433"/>
      <c r="E22" s="433"/>
      <c r="F22" s="433"/>
      <c r="G22" s="433"/>
      <c r="H22" s="433"/>
      <c r="I22" s="433"/>
      <c r="J22" s="434"/>
    </row>
    <row r="23" spans="1:10" ht="12.75">
      <c r="A23" s="432"/>
      <c r="B23" s="433"/>
      <c r="C23" s="433"/>
      <c r="D23" s="433"/>
      <c r="E23" s="433"/>
      <c r="F23" s="433"/>
      <c r="G23" s="433"/>
      <c r="H23" s="433"/>
      <c r="I23" s="433"/>
      <c r="J23" s="434"/>
    </row>
    <row r="24" spans="1:10" ht="12.75">
      <c r="A24" s="432"/>
      <c r="B24" s="433"/>
      <c r="C24" s="433"/>
      <c r="D24" s="433"/>
      <c r="E24" s="433"/>
      <c r="F24" s="433"/>
      <c r="G24" s="433"/>
      <c r="H24" s="433"/>
      <c r="I24" s="433"/>
      <c r="J24" s="434"/>
    </row>
    <row r="25" spans="1:10" ht="12.75">
      <c r="A25" s="432"/>
      <c r="B25" s="440" t="s">
        <v>512</v>
      </c>
      <c r="C25" s="433"/>
      <c r="D25" s="433"/>
      <c r="E25" s="438" t="s">
        <v>539</v>
      </c>
      <c r="F25" s="433"/>
      <c r="G25" s="441"/>
      <c r="H25" s="433"/>
      <c r="I25" s="433"/>
      <c r="J25" s="434"/>
    </row>
    <row r="26" spans="1:10" ht="12.75">
      <c r="A26" s="432"/>
      <c r="B26" s="433"/>
      <c r="C26" s="433"/>
      <c r="D26" s="433"/>
      <c r="E26" s="433"/>
      <c r="F26" s="433"/>
      <c r="G26" s="433"/>
      <c r="H26" s="433"/>
      <c r="I26" s="433"/>
      <c r="J26" s="434"/>
    </row>
    <row r="27" spans="1:10" ht="12.75">
      <c r="A27" s="432"/>
      <c r="B27" s="433"/>
      <c r="C27" s="433"/>
      <c r="D27" s="433"/>
      <c r="E27" s="433"/>
      <c r="F27" s="433"/>
      <c r="G27" s="433"/>
      <c r="H27" s="433"/>
      <c r="I27" s="433"/>
      <c r="J27" s="434"/>
    </row>
    <row r="28" spans="1:10" ht="12.75">
      <c r="A28" s="432"/>
      <c r="B28" s="433"/>
      <c r="C28" s="433"/>
      <c r="D28" s="433"/>
      <c r="E28" s="433"/>
      <c r="F28" s="433"/>
      <c r="G28" s="433"/>
      <c r="H28" s="433"/>
      <c r="I28" s="433"/>
      <c r="J28" s="434"/>
    </row>
    <row r="29" spans="1:10" ht="12.75">
      <c r="A29" s="432"/>
      <c r="B29" s="433"/>
      <c r="C29" s="433"/>
      <c r="D29" s="433"/>
      <c r="E29" s="433"/>
      <c r="F29" s="433"/>
      <c r="G29" s="433"/>
      <c r="H29" s="433"/>
      <c r="I29" s="433"/>
      <c r="J29" s="434"/>
    </row>
    <row r="30" spans="1:10" ht="12.75">
      <c r="A30" s="432"/>
      <c r="B30" s="433"/>
      <c r="C30" s="433"/>
      <c r="D30" s="433"/>
      <c r="E30" s="433"/>
      <c r="F30" s="433"/>
      <c r="G30" s="433"/>
      <c r="H30" s="433"/>
      <c r="I30" s="433"/>
      <c r="J30" s="434"/>
    </row>
    <row r="31" spans="1:10" ht="12.75">
      <c r="A31" s="432"/>
      <c r="B31" s="433"/>
      <c r="C31" s="433"/>
      <c r="D31" s="433"/>
      <c r="E31" s="433"/>
      <c r="F31" s="433"/>
      <c r="G31" s="433"/>
      <c r="H31" s="433"/>
      <c r="I31" s="433"/>
      <c r="J31" s="434"/>
    </row>
    <row r="32" spans="1:10" ht="12.75">
      <c r="A32" s="432"/>
      <c r="B32" s="433"/>
      <c r="C32" s="433"/>
      <c r="D32" s="433"/>
      <c r="E32" s="433"/>
      <c r="F32" s="433"/>
      <c r="G32" s="433"/>
      <c r="H32" s="433"/>
      <c r="I32" s="433"/>
      <c r="J32" s="434"/>
    </row>
    <row r="33" spans="1:10" ht="12.75">
      <c r="A33" s="432"/>
      <c r="B33" s="440" t="s">
        <v>513</v>
      </c>
      <c r="C33" s="433"/>
      <c r="D33" s="433"/>
      <c r="E33" s="436"/>
      <c r="F33" s="433"/>
      <c r="G33" s="433"/>
      <c r="H33" s="433"/>
      <c r="I33" s="433"/>
      <c r="J33" s="434"/>
    </row>
    <row r="34" spans="1:10" ht="12.75">
      <c r="A34" s="432"/>
      <c r="B34" s="433"/>
      <c r="C34" s="433"/>
      <c r="D34" s="433"/>
      <c r="E34" s="436"/>
      <c r="F34" s="433"/>
      <c r="G34" s="433"/>
      <c r="H34" s="433"/>
      <c r="I34" s="433"/>
      <c r="J34" s="434"/>
    </row>
    <row r="35" spans="1:10" ht="26.25" customHeight="1">
      <c r="A35" s="432"/>
      <c r="B35" s="433"/>
      <c r="C35" s="523" t="s">
        <v>526</v>
      </c>
      <c r="D35" s="523"/>
      <c r="E35" s="523"/>
      <c r="F35" s="523"/>
      <c r="G35" s="523"/>
      <c r="H35" s="523"/>
      <c r="I35" s="523"/>
      <c r="J35" s="434"/>
    </row>
    <row r="36" spans="1:10" ht="12.75">
      <c r="A36" s="432"/>
      <c r="B36" s="433"/>
      <c r="C36" s="433"/>
      <c r="D36" s="433"/>
      <c r="E36" s="433"/>
      <c r="F36" s="433"/>
      <c r="G36" s="433"/>
      <c r="H36" s="433"/>
      <c r="I36" s="433"/>
      <c r="J36" s="434"/>
    </row>
    <row r="37" spans="1:10" ht="12.75">
      <c r="A37" s="432"/>
      <c r="B37" s="433"/>
      <c r="C37" s="433"/>
      <c r="D37" s="433"/>
      <c r="E37" s="433"/>
      <c r="F37" s="433"/>
      <c r="G37" s="433"/>
      <c r="H37" s="433"/>
      <c r="I37" s="433"/>
      <c r="J37" s="434"/>
    </row>
    <row r="38" spans="1:10" ht="12.75">
      <c r="A38" s="432"/>
      <c r="B38" s="433"/>
      <c r="C38" s="433"/>
      <c r="D38" s="433"/>
      <c r="E38" s="433"/>
      <c r="F38" s="433"/>
      <c r="G38" s="433"/>
      <c r="H38" s="433"/>
      <c r="I38" s="433"/>
      <c r="J38" s="434"/>
    </row>
    <row r="39" spans="1:10" ht="12.75">
      <c r="A39" s="432"/>
      <c r="B39" s="442"/>
      <c r="C39" s="443" t="s">
        <v>54</v>
      </c>
      <c r="D39" s="443"/>
      <c r="E39" s="443" t="s">
        <v>514</v>
      </c>
      <c r="F39" s="443"/>
      <c r="G39" s="443"/>
      <c r="H39" s="443"/>
      <c r="I39" s="444"/>
      <c r="J39" s="434"/>
    </row>
    <row r="40" spans="1:10" ht="12.75">
      <c r="A40" s="432"/>
      <c r="B40" s="445"/>
      <c r="C40" s="433"/>
      <c r="D40" s="433"/>
      <c r="E40" s="433" t="s">
        <v>515</v>
      </c>
      <c r="F40" s="433"/>
      <c r="G40" s="433"/>
      <c r="H40" s="433"/>
      <c r="I40" s="446"/>
      <c r="J40" s="434"/>
    </row>
    <row r="41" spans="1:10" ht="12.75">
      <c r="A41" s="432"/>
      <c r="B41" s="445"/>
      <c r="C41" s="433"/>
      <c r="D41" s="433"/>
      <c r="E41" s="433"/>
      <c r="F41" s="433"/>
      <c r="G41" s="433"/>
      <c r="H41" s="433"/>
      <c r="I41" s="446"/>
      <c r="J41" s="434"/>
    </row>
    <row r="42" spans="1:10" ht="12.75">
      <c r="A42" s="432"/>
      <c r="B42" s="445" t="s">
        <v>516</v>
      </c>
      <c r="C42" s="433"/>
      <c r="D42" s="447" t="s">
        <v>542</v>
      </c>
      <c r="E42" s="448"/>
      <c r="F42" s="449" t="s">
        <v>517</v>
      </c>
      <c r="G42" s="450" t="s">
        <v>543</v>
      </c>
      <c r="H42" s="451"/>
      <c r="I42" s="446"/>
      <c r="J42" s="434"/>
    </row>
    <row r="43" spans="1:10" ht="12.75">
      <c r="A43" s="432"/>
      <c r="B43" s="445"/>
      <c r="C43" s="433"/>
      <c r="D43" s="433"/>
      <c r="E43" s="433"/>
      <c r="F43" s="433"/>
      <c r="G43" s="433"/>
      <c r="H43" s="433"/>
      <c r="I43" s="446"/>
      <c r="J43" s="434"/>
    </row>
    <row r="44" spans="1:10" ht="12.75">
      <c r="A44" s="432"/>
      <c r="B44" s="445"/>
      <c r="C44" s="433"/>
      <c r="D44" s="433"/>
      <c r="E44" s="433"/>
      <c r="F44" s="433"/>
      <c r="G44" s="433"/>
      <c r="H44" s="433"/>
      <c r="I44" s="446"/>
      <c r="J44" s="434"/>
    </row>
    <row r="45" spans="1:10" ht="12.75">
      <c r="A45" s="432"/>
      <c r="B45" s="445" t="s">
        <v>518</v>
      </c>
      <c r="C45" s="433"/>
      <c r="D45" s="447" t="s">
        <v>544</v>
      </c>
      <c r="E45" s="451"/>
      <c r="F45" s="451"/>
      <c r="G45" s="451"/>
      <c r="H45" s="451"/>
      <c r="I45" s="446"/>
      <c r="J45" s="434"/>
    </row>
    <row r="46" spans="1:10" ht="12.75">
      <c r="A46" s="432"/>
      <c r="B46" s="445"/>
      <c r="C46" s="433"/>
      <c r="D46" s="433"/>
      <c r="E46" s="433"/>
      <c r="F46" s="433"/>
      <c r="G46" s="433"/>
      <c r="H46" s="433"/>
      <c r="I46" s="446"/>
      <c r="J46" s="434"/>
    </row>
    <row r="47" spans="1:10" ht="12.75">
      <c r="A47" s="432"/>
      <c r="B47" s="445" t="s">
        <v>519</v>
      </c>
      <c r="C47" s="433"/>
      <c r="D47" s="451"/>
      <c r="E47" s="451"/>
      <c r="F47" s="433" t="s">
        <v>520</v>
      </c>
      <c r="G47" s="447"/>
      <c r="H47" s="451"/>
      <c r="I47" s="446"/>
      <c r="J47" s="434"/>
    </row>
    <row r="48" spans="1:10" ht="12.75">
      <c r="A48" s="432"/>
      <c r="B48" s="445"/>
      <c r="C48" s="433"/>
      <c r="D48" s="433"/>
      <c r="E48" s="433"/>
      <c r="F48" s="433"/>
      <c r="G48" s="452"/>
      <c r="H48" s="433"/>
      <c r="I48" s="446"/>
      <c r="J48" s="434"/>
    </row>
    <row r="49" spans="1:10" ht="12.75">
      <c r="A49" s="432"/>
      <c r="B49" s="445" t="s">
        <v>521</v>
      </c>
      <c r="C49" s="433"/>
      <c r="D49" s="453" t="s">
        <v>522</v>
      </c>
      <c r="E49" s="451"/>
      <c r="F49" s="451"/>
      <c r="G49" s="451"/>
      <c r="H49" s="451"/>
      <c r="I49" s="446"/>
      <c r="J49" s="434"/>
    </row>
    <row r="50" spans="1:10" ht="12.75">
      <c r="A50" s="432"/>
      <c r="B50" s="454"/>
      <c r="C50" s="455"/>
      <c r="D50" s="455"/>
      <c r="E50" s="455"/>
      <c r="F50" s="455"/>
      <c r="G50" s="455"/>
      <c r="H50" s="455"/>
      <c r="I50" s="456"/>
      <c r="J50" s="457"/>
    </row>
    <row r="51" spans="1:10" ht="12.75">
      <c r="A51" s="432"/>
      <c r="B51" s="433"/>
      <c r="C51" s="433"/>
      <c r="D51" s="433"/>
      <c r="E51" s="433"/>
      <c r="F51" s="433"/>
      <c r="G51" s="433"/>
      <c r="H51" s="433"/>
      <c r="I51" s="433"/>
      <c r="J51" s="457"/>
    </row>
    <row r="52" spans="1:10" ht="12.75">
      <c r="A52" s="432"/>
      <c r="B52" s="433"/>
      <c r="C52" s="433"/>
      <c r="D52" s="433"/>
      <c r="E52" s="433"/>
      <c r="F52" s="433"/>
      <c r="G52" s="433"/>
      <c r="H52" s="433"/>
      <c r="I52" s="433"/>
      <c r="J52" s="434"/>
    </row>
    <row r="53" spans="1:10" ht="13.5" thickBot="1">
      <c r="A53" s="458"/>
      <c r="B53" s="459"/>
      <c r="C53" s="459"/>
      <c r="D53" s="459"/>
      <c r="E53" s="459"/>
      <c r="F53" s="459"/>
      <c r="G53" s="459"/>
      <c r="H53" s="459"/>
      <c r="I53" s="459"/>
      <c r="J53" s="460"/>
    </row>
  </sheetData>
  <sheetProtection/>
  <mergeCells count="1">
    <mergeCell ref="C35:I35"/>
  </mergeCells>
  <printOptions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H1">
      <selection activeCell="P17" sqref="P17"/>
    </sheetView>
  </sheetViews>
  <sheetFormatPr defaultColWidth="9.140625" defaultRowHeight="12.75"/>
  <cols>
    <col min="1" max="1" width="0" style="253" hidden="1" customWidth="1"/>
    <col min="2" max="2" width="32.57421875" style="253" hidden="1" customWidth="1"/>
    <col min="3" max="3" width="17.00390625" style="253" hidden="1" customWidth="1"/>
    <col min="4" max="7" width="0" style="253" hidden="1" customWidth="1"/>
    <col min="8" max="8" width="5.57421875" style="253" customWidth="1"/>
    <col min="9" max="9" width="3.7109375" style="253" customWidth="1"/>
    <col min="10" max="10" width="10.8515625" style="253" customWidth="1"/>
    <col min="11" max="11" width="33.8515625" style="253" customWidth="1"/>
    <col min="12" max="12" width="23.8515625" style="253" customWidth="1"/>
    <col min="13" max="16384" width="9.140625" style="253" customWidth="1"/>
  </cols>
  <sheetData>
    <row r="1" spans="1:11" ht="15">
      <c r="A1" s="280" t="s">
        <v>435</v>
      </c>
      <c r="B1" s="280" t="s">
        <v>436</v>
      </c>
      <c r="C1" s="280" t="s">
        <v>437</v>
      </c>
      <c r="J1" s="294" t="s">
        <v>507</v>
      </c>
      <c r="K1" s="345" t="s">
        <v>557</v>
      </c>
    </row>
    <row r="2" spans="2:11" ht="15">
      <c r="B2" s="280" t="s">
        <v>438</v>
      </c>
      <c r="C2" s="280" t="s">
        <v>438</v>
      </c>
      <c r="J2" s="294" t="s">
        <v>508</v>
      </c>
      <c r="K2" s="345" t="s">
        <v>530</v>
      </c>
    </row>
    <row r="3" spans="2:12" ht="12.75">
      <c r="B3" s="280"/>
      <c r="C3" s="280"/>
      <c r="J3" s="295"/>
      <c r="L3" s="280" t="s">
        <v>439</v>
      </c>
    </row>
    <row r="4" spans="2:3" ht="12.75">
      <c r="B4" s="280"/>
      <c r="C4" s="280"/>
    </row>
    <row r="5" spans="2:12" ht="12.75">
      <c r="B5" s="297" t="s">
        <v>440</v>
      </c>
      <c r="C5" s="297" t="s">
        <v>440</v>
      </c>
      <c r="I5" s="287"/>
      <c r="J5" s="287"/>
      <c r="K5" s="370" t="s">
        <v>441</v>
      </c>
      <c r="L5" s="370" t="s">
        <v>442</v>
      </c>
    </row>
    <row r="6" spans="2:12" ht="12.75">
      <c r="B6" s="297" t="s">
        <v>443</v>
      </c>
      <c r="C6" s="297" t="s">
        <v>443</v>
      </c>
      <c r="I6" s="287">
        <v>1</v>
      </c>
      <c r="J6" s="370" t="s">
        <v>438</v>
      </c>
      <c r="K6" s="281" t="s">
        <v>440</v>
      </c>
      <c r="L6" s="417"/>
    </row>
    <row r="7" spans="2:12" ht="12.75">
      <c r="B7" s="297" t="s">
        <v>444</v>
      </c>
      <c r="C7" s="297" t="s">
        <v>444</v>
      </c>
      <c r="I7" s="287">
        <v>2</v>
      </c>
      <c r="J7" s="370" t="s">
        <v>438</v>
      </c>
      <c r="K7" s="281" t="s">
        <v>445</v>
      </c>
      <c r="L7" s="418"/>
    </row>
    <row r="8" spans="2:12" ht="12.75">
      <c r="B8" s="297" t="s">
        <v>446</v>
      </c>
      <c r="C8" s="297" t="s">
        <v>446</v>
      </c>
      <c r="I8" s="287">
        <v>3</v>
      </c>
      <c r="J8" s="370" t="s">
        <v>438</v>
      </c>
      <c r="K8" s="281" t="s">
        <v>447</v>
      </c>
      <c r="L8" s="418"/>
    </row>
    <row r="9" spans="2:12" ht="12.75">
      <c r="B9" s="297" t="s">
        <v>448</v>
      </c>
      <c r="C9" s="297" t="s">
        <v>448</v>
      </c>
      <c r="I9" s="287">
        <v>4</v>
      </c>
      <c r="J9" s="370" t="s">
        <v>438</v>
      </c>
      <c r="K9" s="281" t="s">
        <v>446</v>
      </c>
      <c r="L9" s="418"/>
    </row>
    <row r="10" spans="2:12" ht="12.75">
      <c r="B10" s="297" t="s">
        <v>449</v>
      </c>
      <c r="C10" s="297" t="s">
        <v>449</v>
      </c>
      <c r="I10" s="287">
        <v>5</v>
      </c>
      <c r="J10" s="370" t="s">
        <v>438</v>
      </c>
      <c r="K10" s="281" t="s">
        <v>448</v>
      </c>
      <c r="L10" s="418"/>
    </row>
    <row r="11" spans="2:12" ht="12.75">
      <c r="B11" s="297" t="s">
        <v>450</v>
      </c>
      <c r="C11" s="297" t="s">
        <v>450</v>
      </c>
      <c r="I11" s="287">
        <v>6</v>
      </c>
      <c r="J11" s="370" t="s">
        <v>438</v>
      </c>
      <c r="K11" s="281" t="s">
        <v>449</v>
      </c>
      <c r="L11" s="418"/>
    </row>
    <row r="12" spans="2:12" ht="12.75">
      <c r="B12" s="297" t="s">
        <v>451</v>
      </c>
      <c r="C12" s="297" t="s">
        <v>451</v>
      </c>
      <c r="I12" s="287">
        <v>7</v>
      </c>
      <c r="J12" s="370" t="s">
        <v>438</v>
      </c>
      <c r="K12" s="281" t="s">
        <v>452</v>
      </c>
      <c r="L12" s="418">
        <f>'PASh Skk'!F5</f>
        <v>862737764.54</v>
      </c>
    </row>
    <row r="13" spans="2:12" ht="12.75">
      <c r="B13" s="280" t="s">
        <v>453</v>
      </c>
      <c r="C13" s="280" t="s">
        <v>453</v>
      </c>
      <c r="I13" s="287">
        <v>8</v>
      </c>
      <c r="J13" s="370" t="s">
        <v>438</v>
      </c>
      <c r="K13" s="281" t="s">
        <v>451</v>
      </c>
      <c r="L13" s="418"/>
    </row>
    <row r="14" spans="2:12" ht="12.75">
      <c r="B14" s="280"/>
      <c r="C14" s="280"/>
      <c r="I14" s="370" t="s">
        <v>2</v>
      </c>
      <c r="J14" s="370"/>
      <c r="K14" s="370" t="s">
        <v>454</v>
      </c>
      <c r="L14" s="419"/>
    </row>
    <row r="15" spans="2:12" ht="12.75">
      <c r="B15" s="297" t="s">
        <v>455</v>
      </c>
      <c r="C15" s="297" t="s">
        <v>455</v>
      </c>
      <c r="I15" s="287">
        <v>9</v>
      </c>
      <c r="J15" s="370" t="s">
        <v>453</v>
      </c>
      <c r="K15" s="281" t="s">
        <v>456</v>
      </c>
      <c r="L15" s="418"/>
    </row>
    <row r="16" spans="2:12" ht="12.75">
      <c r="B16" s="297" t="s">
        <v>457</v>
      </c>
      <c r="C16" s="297" t="s">
        <v>457</v>
      </c>
      <c r="I16" s="287">
        <v>10</v>
      </c>
      <c r="J16" s="370" t="s">
        <v>453</v>
      </c>
      <c r="K16" s="281" t="s">
        <v>457</v>
      </c>
      <c r="L16" s="417"/>
    </row>
    <row r="17" spans="2:12" ht="12.75">
      <c r="B17" s="297" t="s">
        <v>458</v>
      </c>
      <c r="C17" s="297" t="s">
        <v>458</v>
      </c>
      <c r="I17" s="287">
        <v>11</v>
      </c>
      <c r="J17" s="370" t="s">
        <v>453</v>
      </c>
      <c r="K17" s="281" t="s">
        <v>458</v>
      </c>
      <c r="L17" s="418"/>
    </row>
    <row r="18" spans="2:12" ht="12.75">
      <c r="B18" s="297"/>
      <c r="C18" s="297"/>
      <c r="I18" s="370" t="s">
        <v>5</v>
      </c>
      <c r="J18" s="370"/>
      <c r="K18" s="370" t="s">
        <v>459</v>
      </c>
      <c r="L18" s="419"/>
    </row>
    <row r="19" spans="2:12" ht="12.75">
      <c r="B19" s="280" t="s">
        <v>460</v>
      </c>
      <c r="C19" s="280" t="s">
        <v>460</v>
      </c>
      <c r="I19" s="287">
        <v>12</v>
      </c>
      <c r="J19" s="370" t="s">
        <v>460</v>
      </c>
      <c r="K19" s="281" t="s">
        <v>461</v>
      </c>
      <c r="L19" s="418"/>
    </row>
    <row r="20" spans="2:12" ht="12.75">
      <c r="B20" s="297" t="s">
        <v>450</v>
      </c>
      <c r="C20" s="297" t="s">
        <v>450</v>
      </c>
      <c r="I20" s="287">
        <v>13</v>
      </c>
      <c r="J20" s="370" t="s">
        <v>460</v>
      </c>
      <c r="K20" s="370" t="s">
        <v>462</v>
      </c>
      <c r="L20" s="418"/>
    </row>
    <row r="21" spans="2:12" ht="12.75">
      <c r="B21" s="297" t="s">
        <v>463</v>
      </c>
      <c r="C21" s="297" t="s">
        <v>463</v>
      </c>
      <c r="I21" s="287">
        <v>14</v>
      </c>
      <c r="J21" s="370" t="s">
        <v>460</v>
      </c>
      <c r="K21" s="281" t="s">
        <v>464</v>
      </c>
      <c r="L21" s="418"/>
    </row>
    <row r="22" spans="2:12" ht="12.75">
      <c r="B22" s="297" t="s">
        <v>464</v>
      </c>
      <c r="C22" s="297" t="s">
        <v>464</v>
      </c>
      <c r="I22" s="287">
        <v>15</v>
      </c>
      <c r="J22" s="370" t="s">
        <v>460</v>
      </c>
      <c r="K22" s="281" t="s">
        <v>465</v>
      </c>
      <c r="L22" s="418"/>
    </row>
    <row r="23" spans="2:12" ht="12.75">
      <c r="B23" s="297" t="s">
        <v>465</v>
      </c>
      <c r="C23" s="297" t="s">
        <v>465</v>
      </c>
      <c r="I23" s="287">
        <v>16</v>
      </c>
      <c r="J23" s="370" t="s">
        <v>460</v>
      </c>
      <c r="K23" s="281" t="s">
        <v>466</v>
      </c>
      <c r="L23" s="418"/>
    </row>
    <row r="24" spans="2:12" ht="12.75">
      <c r="B24" s="297" t="s">
        <v>467</v>
      </c>
      <c r="C24" s="297" t="s">
        <v>467</v>
      </c>
      <c r="I24" s="287">
        <v>17</v>
      </c>
      <c r="J24" s="370" t="s">
        <v>460</v>
      </c>
      <c r="K24" s="281" t="s">
        <v>468</v>
      </c>
      <c r="L24" s="418"/>
    </row>
    <row r="25" spans="2:12" ht="12.75">
      <c r="B25" s="297" t="s">
        <v>468</v>
      </c>
      <c r="C25" s="297" t="s">
        <v>468</v>
      </c>
      <c r="I25" s="287">
        <v>18</v>
      </c>
      <c r="J25" s="370" t="s">
        <v>460</v>
      </c>
      <c r="K25" s="281" t="s">
        <v>469</v>
      </c>
      <c r="L25" s="418"/>
    </row>
    <row r="26" spans="2:12" ht="12.75">
      <c r="B26" s="297" t="s">
        <v>470</v>
      </c>
      <c r="C26" s="297" t="s">
        <v>470</v>
      </c>
      <c r="I26" s="287">
        <v>19</v>
      </c>
      <c r="J26" s="370" t="s">
        <v>460</v>
      </c>
      <c r="K26" s="281" t="s">
        <v>471</v>
      </c>
      <c r="L26" s="418"/>
    </row>
    <row r="27" spans="2:12" ht="12.75">
      <c r="B27" s="297"/>
      <c r="C27" s="297"/>
      <c r="I27" s="370" t="s">
        <v>21</v>
      </c>
      <c r="J27" s="370"/>
      <c r="K27" s="370" t="s">
        <v>472</v>
      </c>
      <c r="L27" s="418"/>
    </row>
    <row r="28" spans="2:12" ht="12.75">
      <c r="B28" s="297" t="s">
        <v>471</v>
      </c>
      <c r="C28" s="297" t="s">
        <v>471</v>
      </c>
      <c r="I28" s="287">
        <v>20</v>
      </c>
      <c r="J28" s="370" t="s">
        <v>473</v>
      </c>
      <c r="K28" s="281" t="s">
        <v>474</v>
      </c>
      <c r="L28" s="418"/>
    </row>
    <row r="29" spans="2:12" ht="12.75">
      <c r="B29" s="280" t="s">
        <v>473</v>
      </c>
      <c r="C29" s="280" t="s">
        <v>473</v>
      </c>
      <c r="I29" s="287">
        <v>21</v>
      </c>
      <c r="J29" s="370" t="s">
        <v>473</v>
      </c>
      <c r="K29" s="281" t="s">
        <v>475</v>
      </c>
      <c r="L29" s="417"/>
    </row>
    <row r="30" spans="2:12" ht="12.75">
      <c r="B30" s="297" t="s">
        <v>476</v>
      </c>
      <c r="C30" s="297" t="s">
        <v>476</v>
      </c>
      <c r="I30" s="287">
        <v>22</v>
      </c>
      <c r="J30" s="370" t="s">
        <v>473</v>
      </c>
      <c r="K30" s="281" t="s">
        <v>477</v>
      </c>
      <c r="L30" s="417"/>
    </row>
    <row r="31" spans="2:12" ht="12.75">
      <c r="B31" s="297" t="s">
        <v>475</v>
      </c>
      <c r="C31" s="297" t="s">
        <v>475</v>
      </c>
      <c r="I31" s="287">
        <v>23</v>
      </c>
      <c r="J31" s="370" t="s">
        <v>473</v>
      </c>
      <c r="K31" s="281" t="s">
        <v>478</v>
      </c>
      <c r="L31" s="418"/>
    </row>
    <row r="32" spans="2:12" ht="12.75">
      <c r="B32" s="297"/>
      <c r="C32" s="297"/>
      <c r="I32" s="370" t="s">
        <v>479</v>
      </c>
      <c r="J32" s="370"/>
      <c r="K32" s="370" t="s">
        <v>480</v>
      </c>
      <c r="L32" s="418"/>
    </row>
    <row r="33" spans="2:12" ht="12.75">
      <c r="B33" s="297" t="s">
        <v>477</v>
      </c>
      <c r="C33" s="297" t="s">
        <v>477</v>
      </c>
      <c r="I33" s="287">
        <v>24</v>
      </c>
      <c r="J33" s="370" t="s">
        <v>481</v>
      </c>
      <c r="K33" s="281" t="s">
        <v>482</v>
      </c>
      <c r="L33" s="418"/>
    </row>
    <row r="34" spans="2:12" ht="12.75">
      <c r="B34" s="297" t="s">
        <v>478</v>
      </c>
      <c r="C34" s="297" t="s">
        <v>478</v>
      </c>
      <c r="I34" s="287">
        <v>25</v>
      </c>
      <c r="J34" s="370" t="s">
        <v>481</v>
      </c>
      <c r="K34" s="281" t="s">
        <v>483</v>
      </c>
      <c r="L34" s="418"/>
    </row>
    <row r="35" spans="9:12" ht="12.75">
      <c r="I35" s="287">
        <v>26</v>
      </c>
      <c r="J35" s="370" t="s">
        <v>481</v>
      </c>
      <c r="K35" s="281" t="s">
        <v>484</v>
      </c>
      <c r="L35" s="418"/>
    </row>
    <row r="36" spans="2:12" ht="12.75">
      <c r="B36" s="280" t="s">
        <v>481</v>
      </c>
      <c r="C36" s="280" t="s">
        <v>481</v>
      </c>
      <c r="I36" s="287">
        <v>27</v>
      </c>
      <c r="J36" s="370" t="s">
        <v>481</v>
      </c>
      <c r="K36" s="281" t="s">
        <v>485</v>
      </c>
      <c r="L36" s="418"/>
    </row>
    <row r="37" spans="2:12" ht="12.75">
      <c r="B37" s="297" t="s">
        <v>482</v>
      </c>
      <c r="C37" s="297" t="s">
        <v>482</v>
      </c>
      <c r="I37" s="287">
        <v>28</v>
      </c>
      <c r="J37" s="370" t="s">
        <v>481</v>
      </c>
      <c r="K37" s="281" t="s">
        <v>486</v>
      </c>
      <c r="L37" s="417"/>
    </row>
    <row r="38" spans="2:12" ht="12.75">
      <c r="B38" s="297" t="s">
        <v>483</v>
      </c>
      <c r="C38" s="297" t="s">
        <v>483</v>
      </c>
      <c r="I38" s="287">
        <v>29</v>
      </c>
      <c r="J38" s="370" t="s">
        <v>481</v>
      </c>
      <c r="K38" s="420" t="s">
        <v>487</v>
      </c>
      <c r="L38" s="418"/>
    </row>
    <row r="39" spans="2:12" ht="12.75">
      <c r="B39" s="297" t="s">
        <v>484</v>
      </c>
      <c r="C39" s="297" t="s">
        <v>484</v>
      </c>
      <c r="I39" s="287">
        <v>30</v>
      </c>
      <c r="J39" s="370" t="s">
        <v>481</v>
      </c>
      <c r="K39" s="281" t="s">
        <v>488</v>
      </c>
      <c r="L39" s="418"/>
    </row>
    <row r="40" spans="2:12" ht="12.75">
      <c r="B40" s="297" t="s">
        <v>485</v>
      </c>
      <c r="C40" s="297" t="s">
        <v>485</v>
      </c>
      <c r="I40" s="287">
        <v>31</v>
      </c>
      <c r="J40" s="370" t="s">
        <v>481</v>
      </c>
      <c r="K40" s="281" t="s">
        <v>489</v>
      </c>
      <c r="L40" s="418"/>
    </row>
    <row r="41" spans="2:12" ht="12.75">
      <c r="B41" s="297"/>
      <c r="C41" s="297"/>
      <c r="I41" s="287">
        <v>32</v>
      </c>
      <c r="J41" s="370" t="s">
        <v>481</v>
      </c>
      <c r="K41" s="281" t="s">
        <v>490</v>
      </c>
      <c r="L41" s="418"/>
    </row>
    <row r="42" spans="2:12" ht="12.75">
      <c r="B42" s="297" t="s">
        <v>486</v>
      </c>
      <c r="C42" s="297" t="s">
        <v>486</v>
      </c>
      <c r="I42" s="287">
        <v>33</v>
      </c>
      <c r="J42" s="370" t="s">
        <v>481</v>
      </c>
      <c r="K42" s="281" t="s">
        <v>491</v>
      </c>
      <c r="L42" s="418"/>
    </row>
    <row r="43" spans="2:12" ht="12.75">
      <c r="B43" s="297" t="s">
        <v>487</v>
      </c>
      <c r="C43" s="297" t="s">
        <v>487</v>
      </c>
      <c r="I43" s="421">
        <v>34</v>
      </c>
      <c r="J43" s="370" t="s">
        <v>481</v>
      </c>
      <c r="K43" s="281" t="s">
        <v>492</v>
      </c>
      <c r="L43" s="418"/>
    </row>
    <row r="44" spans="2:12" ht="12.75">
      <c r="B44" s="297" t="s">
        <v>488</v>
      </c>
      <c r="C44" s="297" t="s">
        <v>488</v>
      </c>
      <c r="I44" s="370" t="s">
        <v>493</v>
      </c>
      <c r="J44" s="287"/>
      <c r="K44" s="370" t="s">
        <v>494</v>
      </c>
      <c r="L44" s="419"/>
    </row>
    <row r="45" spans="2:12" ht="12.75">
      <c r="B45" s="297" t="s">
        <v>489</v>
      </c>
      <c r="C45" s="297" t="s">
        <v>489</v>
      </c>
      <c r="I45" s="287"/>
      <c r="J45" s="287"/>
      <c r="K45" s="370" t="s">
        <v>495</v>
      </c>
      <c r="L45" s="419">
        <f>L12</f>
        <v>862737764.54</v>
      </c>
    </row>
    <row r="46" spans="2:3" ht="12.75">
      <c r="B46" s="297" t="s">
        <v>492</v>
      </c>
      <c r="C46" s="297" t="s">
        <v>492</v>
      </c>
    </row>
    <row r="48" spans="10:12" ht="12.75">
      <c r="J48" s="422" t="s">
        <v>558</v>
      </c>
      <c r="K48" s="289"/>
      <c r="L48" s="370" t="s">
        <v>496</v>
      </c>
    </row>
    <row r="49" spans="10:12" ht="12.75">
      <c r="J49" s="290"/>
      <c r="K49" s="423"/>
      <c r="L49" s="423"/>
    </row>
    <row r="50" spans="10:12" ht="12.75">
      <c r="J50" s="288" t="s">
        <v>497</v>
      </c>
      <c r="K50" s="288"/>
      <c r="L50" s="287"/>
    </row>
    <row r="51" spans="10:12" ht="12.75">
      <c r="J51" s="287" t="s">
        <v>498</v>
      </c>
      <c r="K51" s="287"/>
      <c r="L51" s="287"/>
    </row>
    <row r="52" spans="10:12" ht="12.75">
      <c r="J52" s="287" t="s">
        <v>499</v>
      </c>
      <c r="K52" s="287"/>
      <c r="L52" s="287"/>
    </row>
    <row r="53" spans="10:12" ht="12.75">
      <c r="J53" s="287" t="s">
        <v>500</v>
      </c>
      <c r="K53" s="287"/>
      <c r="L53" s="287">
        <v>1</v>
      </c>
    </row>
    <row r="54" spans="10:12" ht="12.75">
      <c r="J54" s="424" t="s">
        <v>501</v>
      </c>
      <c r="K54" s="289"/>
      <c r="L54" s="287"/>
    </row>
    <row r="55" spans="10:12" ht="12.75">
      <c r="J55" s="425"/>
      <c r="K55" s="426" t="s">
        <v>53</v>
      </c>
      <c r="L55" s="426">
        <v>1</v>
      </c>
    </row>
    <row r="57" ht="12.75">
      <c r="L57" s="280" t="s">
        <v>344</v>
      </c>
    </row>
    <row r="58" ht="12.75">
      <c r="L58" s="297" t="s">
        <v>550</v>
      </c>
    </row>
    <row r="59" ht="12.75">
      <c r="J59" s="280" t="s">
        <v>504</v>
      </c>
    </row>
    <row r="61" ht="12.75">
      <c r="J61" s="280"/>
    </row>
    <row r="62" spans="9:16" ht="12.75">
      <c r="I62" s="280"/>
      <c r="J62" s="280"/>
      <c r="K62" s="280"/>
      <c r="L62" s="280"/>
      <c r="M62" s="280"/>
      <c r="N62" s="280"/>
      <c r="O62" s="280"/>
      <c r="P62" s="280"/>
    </row>
    <row r="63" spans="9:16" ht="12.75">
      <c r="I63" s="280"/>
      <c r="J63" s="280"/>
      <c r="K63" s="280"/>
      <c r="L63" s="280"/>
      <c r="M63" s="280"/>
      <c r="N63" s="280"/>
      <c r="O63" s="280"/>
      <c r="P63" s="280"/>
    </row>
    <row r="64" spans="10:16" ht="12.75">
      <c r="J64" s="280"/>
      <c r="K64" s="280"/>
      <c r="L64" s="280"/>
      <c r="M64" s="280"/>
      <c r="N64" s="280"/>
      <c r="O64" s="280"/>
      <c r="P64" s="280"/>
    </row>
    <row r="65" spans="10:16" ht="12.75">
      <c r="J65" s="280"/>
      <c r="K65" s="280"/>
      <c r="L65" s="280"/>
      <c r="M65" s="280"/>
      <c r="N65" s="280"/>
      <c r="O65" s="280"/>
      <c r="P65" s="280"/>
    </row>
    <row r="66" spans="9:10" ht="12.75">
      <c r="I66" s="280"/>
      <c r="J66" s="280"/>
    </row>
  </sheetData>
  <sheetProtection/>
  <printOptions/>
  <pageMargins left="0.75" right="0.75" top="0.25" bottom="0.53" header="0.17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192"/>
  <sheetViews>
    <sheetView zoomScalePageLayoutView="0" workbookViewId="0" topLeftCell="A13">
      <selection activeCell="A112" sqref="A112"/>
    </sheetView>
  </sheetViews>
  <sheetFormatPr defaultColWidth="9.140625" defaultRowHeight="12.75"/>
  <cols>
    <col min="1" max="1" width="2.8515625" style="253" customWidth="1"/>
    <col min="2" max="2" width="9.140625" style="253" customWidth="1"/>
    <col min="3" max="3" width="11.28125" style="253" customWidth="1"/>
    <col min="4" max="4" width="14.7109375" style="253" customWidth="1"/>
    <col min="5" max="5" width="12.7109375" style="253" customWidth="1"/>
    <col min="6" max="6" width="12.421875" style="253" customWidth="1"/>
    <col min="7" max="7" width="10.8515625" style="253" customWidth="1"/>
    <col min="8" max="8" width="10.00390625" style="253" customWidth="1"/>
    <col min="9" max="9" width="15.421875" style="253" customWidth="1"/>
    <col min="10" max="10" width="14.57421875" style="253" customWidth="1"/>
    <col min="11" max="11" width="4.7109375" style="253" customWidth="1"/>
    <col min="12" max="15" width="9.140625" style="253" customWidth="1"/>
    <col min="16" max="16" width="53.421875" style="253" customWidth="1"/>
    <col min="17" max="16384" width="9.140625" style="253" customWidth="1"/>
  </cols>
  <sheetData>
    <row r="2" spans="1:10" ht="15">
      <c r="A2" s="297"/>
      <c r="B2" s="294" t="s">
        <v>506</v>
      </c>
      <c r="C2" s="345"/>
      <c r="D2" s="345" t="s">
        <v>557</v>
      </c>
      <c r="E2" s="297"/>
      <c r="F2" s="297"/>
      <c r="G2" s="297"/>
      <c r="H2" s="297"/>
      <c r="I2" s="297"/>
      <c r="J2" s="297"/>
    </row>
    <row r="3" spans="1:10" ht="15">
      <c r="A3" s="297"/>
      <c r="B3" s="294" t="s">
        <v>505</v>
      </c>
      <c r="C3" s="345"/>
      <c r="D3" s="345" t="s">
        <v>530</v>
      </c>
      <c r="E3" s="297"/>
      <c r="F3" s="297"/>
      <c r="G3" s="297"/>
      <c r="H3" s="297"/>
      <c r="I3" s="297"/>
      <c r="J3" s="297"/>
    </row>
    <row r="4" spans="1:10" ht="12.75">
      <c r="A4" s="297"/>
      <c r="B4" s="280"/>
      <c r="C4" s="297"/>
      <c r="D4" s="297"/>
      <c r="E4" s="297"/>
      <c r="F4" s="297"/>
      <c r="G4" s="297"/>
      <c r="H4" s="297"/>
      <c r="I4" s="280" t="s">
        <v>352</v>
      </c>
      <c r="J4" s="297"/>
    </row>
    <row r="5" spans="1:10" ht="12.75">
      <c r="A5" s="297"/>
      <c r="B5" s="280"/>
      <c r="C5" s="297"/>
      <c r="D5" s="297"/>
      <c r="E5" s="297"/>
      <c r="F5" s="297"/>
      <c r="G5" s="297"/>
      <c r="H5" s="297"/>
      <c r="I5" s="297"/>
      <c r="J5" s="297"/>
    </row>
    <row r="6" spans="1:16" ht="12.75">
      <c r="A6" s="279"/>
      <c r="B6" s="279"/>
      <c r="C6" s="279"/>
      <c r="D6" s="279"/>
      <c r="E6" s="279"/>
      <c r="F6" s="279"/>
      <c r="G6" s="279"/>
      <c r="H6" s="279"/>
      <c r="I6" s="346"/>
      <c r="J6" s="462" t="s">
        <v>531</v>
      </c>
      <c r="K6" s="299"/>
      <c r="L6" s="299"/>
      <c r="M6" s="299"/>
      <c r="N6" s="299"/>
      <c r="O6" s="299"/>
      <c r="P6" s="299"/>
    </row>
    <row r="7" spans="1:16" ht="15.75" customHeight="1">
      <c r="A7" s="584" t="s">
        <v>353</v>
      </c>
      <c r="B7" s="585"/>
      <c r="C7" s="585"/>
      <c r="D7" s="585"/>
      <c r="E7" s="585"/>
      <c r="F7" s="585"/>
      <c r="G7" s="585"/>
      <c r="H7" s="585"/>
      <c r="I7" s="585"/>
      <c r="J7" s="586"/>
      <c r="K7" s="347"/>
      <c r="L7" s="347"/>
      <c r="M7" s="347"/>
      <c r="N7" s="347"/>
      <c r="O7" s="347"/>
      <c r="P7" s="347"/>
    </row>
    <row r="8" spans="1:10" ht="26.25" customHeight="1" thickBot="1">
      <c r="A8" s="348"/>
      <c r="B8" s="593" t="s">
        <v>354</v>
      </c>
      <c r="C8" s="593"/>
      <c r="D8" s="593"/>
      <c r="E8" s="593"/>
      <c r="F8" s="594"/>
      <c r="G8" s="349" t="s">
        <v>355</v>
      </c>
      <c r="H8" s="349" t="s">
        <v>356</v>
      </c>
      <c r="I8" s="350" t="s">
        <v>553</v>
      </c>
      <c r="J8" s="350" t="s">
        <v>532</v>
      </c>
    </row>
    <row r="9" spans="1:10" ht="16.5" customHeight="1">
      <c r="A9" s="351">
        <v>1</v>
      </c>
      <c r="B9" s="595" t="s">
        <v>357</v>
      </c>
      <c r="C9" s="596"/>
      <c r="D9" s="596"/>
      <c r="E9" s="596"/>
      <c r="F9" s="596"/>
      <c r="G9" s="352">
        <v>70</v>
      </c>
      <c r="H9" s="352">
        <v>11100</v>
      </c>
      <c r="I9" s="353">
        <f>SUM(I10:I12)</f>
        <v>862737</v>
      </c>
      <c r="J9" s="353">
        <f>SUM(J10:J12)</f>
        <v>366210</v>
      </c>
    </row>
    <row r="10" spans="1:10" ht="16.5" customHeight="1">
      <c r="A10" s="354" t="s">
        <v>45</v>
      </c>
      <c r="B10" s="591" t="s">
        <v>358</v>
      </c>
      <c r="C10" s="591"/>
      <c r="D10" s="591"/>
      <c r="E10" s="591"/>
      <c r="F10" s="592"/>
      <c r="G10" s="355" t="s">
        <v>359</v>
      </c>
      <c r="H10" s="355">
        <v>11101</v>
      </c>
      <c r="I10" s="356">
        <v>862737</v>
      </c>
      <c r="J10" s="356">
        <v>366210</v>
      </c>
    </row>
    <row r="11" spans="1:10" ht="16.5" customHeight="1">
      <c r="A11" s="357" t="s">
        <v>360</v>
      </c>
      <c r="B11" s="591" t="s">
        <v>361</v>
      </c>
      <c r="C11" s="591"/>
      <c r="D11" s="591"/>
      <c r="E11" s="591"/>
      <c r="F11" s="592"/>
      <c r="G11" s="355">
        <v>704</v>
      </c>
      <c r="H11" s="355">
        <v>11102</v>
      </c>
      <c r="I11" s="356">
        <v>0</v>
      </c>
      <c r="J11" s="356"/>
    </row>
    <row r="12" spans="1:10" ht="16.5" customHeight="1">
      <c r="A12" s="357" t="s">
        <v>362</v>
      </c>
      <c r="B12" s="591" t="s">
        <v>363</v>
      </c>
      <c r="C12" s="591"/>
      <c r="D12" s="591"/>
      <c r="E12" s="591"/>
      <c r="F12" s="592"/>
      <c r="G12" s="358">
        <v>705</v>
      </c>
      <c r="H12" s="355">
        <v>11103</v>
      </c>
      <c r="I12" s="356">
        <v>0</v>
      </c>
      <c r="J12" s="356">
        <v>0</v>
      </c>
    </row>
    <row r="13" spans="1:10" ht="16.5" customHeight="1">
      <c r="A13" s="359">
        <v>2</v>
      </c>
      <c r="B13" s="582" t="s">
        <v>364</v>
      </c>
      <c r="C13" s="582"/>
      <c r="D13" s="582"/>
      <c r="E13" s="582"/>
      <c r="F13" s="580"/>
      <c r="G13" s="360">
        <v>708</v>
      </c>
      <c r="H13" s="361">
        <v>11104</v>
      </c>
      <c r="I13" s="356">
        <f>SUM(I14:I16)</f>
        <v>0</v>
      </c>
      <c r="J13" s="356">
        <f>SUM(J14:J16)</f>
        <v>281</v>
      </c>
    </row>
    <row r="14" spans="1:10" ht="16.5" customHeight="1">
      <c r="A14" s="362" t="s">
        <v>45</v>
      </c>
      <c r="B14" s="591" t="s">
        <v>365</v>
      </c>
      <c r="C14" s="591"/>
      <c r="D14" s="591"/>
      <c r="E14" s="591"/>
      <c r="F14" s="592"/>
      <c r="G14" s="355">
        <v>7081</v>
      </c>
      <c r="H14" s="363">
        <v>111041</v>
      </c>
      <c r="I14" s="356">
        <v>0</v>
      </c>
      <c r="J14" s="356">
        <v>0</v>
      </c>
    </row>
    <row r="15" spans="1:12" ht="16.5" customHeight="1">
      <c r="A15" s="362" t="s">
        <v>49</v>
      </c>
      <c r="B15" s="591" t="s">
        <v>366</v>
      </c>
      <c r="C15" s="591"/>
      <c r="D15" s="591"/>
      <c r="E15" s="591"/>
      <c r="F15" s="592"/>
      <c r="G15" s="355">
        <v>7082</v>
      </c>
      <c r="H15" s="363">
        <v>111042</v>
      </c>
      <c r="I15" s="356">
        <v>0</v>
      </c>
      <c r="J15" s="356">
        <v>0</v>
      </c>
      <c r="L15" s="253" t="s">
        <v>54</v>
      </c>
    </row>
    <row r="16" spans="1:10" ht="16.5" customHeight="1">
      <c r="A16" s="362" t="s">
        <v>65</v>
      </c>
      <c r="B16" s="591" t="s">
        <v>367</v>
      </c>
      <c r="C16" s="591"/>
      <c r="D16" s="591"/>
      <c r="E16" s="591"/>
      <c r="F16" s="592"/>
      <c r="G16" s="355">
        <v>7083</v>
      </c>
      <c r="H16" s="363">
        <v>111043</v>
      </c>
      <c r="I16" s="356">
        <v>0</v>
      </c>
      <c r="J16" s="356">
        <v>281</v>
      </c>
    </row>
    <row r="17" spans="1:10" ht="29.25" customHeight="1">
      <c r="A17" s="364">
        <v>3</v>
      </c>
      <c r="B17" s="582" t="s">
        <v>368</v>
      </c>
      <c r="C17" s="582"/>
      <c r="D17" s="582"/>
      <c r="E17" s="582"/>
      <c r="F17" s="580"/>
      <c r="G17" s="360">
        <v>71</v>
      </c>
      <c r="H17" s="361">
        <v>11201</v>
      </c>
      <c r="I17" s="356">
        <f>SUM(I18:I19)</f>
        <v>0</v>
      </c>
      <c r="J17" s="356">
        <f>SUM(J18:J19)</f>
        <v>0</v>
      </c>
    </row>
    <row r="18" spans="1:13" ht="16.5" customHeight="1">
      <c r="A18" s="365"/>
      <c r="B18" s="587" t="s">
        <v>369</v>
      </c>
      <c r="C18" s="587"/>
      <c r="D18" s="587"/>
      <c r="E18" s="587"/>
      <c r="F18" s="588"/>
      <c r="G18" s="366"/>
      <c r="H18" s="355">
        <v>112011</v>
      </c>
      <c r="I18" s="356">
        <v>0</v>
      </c>
      <c r="J18" s="356">
        <v>0</v>
      </c>
      <c r="M18" s="253" t="s">
        <v>54</v>
      </c>
    </row>
    <row r="19" spans="1:10" ht="16.5" customHeight="1">
      <c r="A19" s="365"/>
      <c r="B19" s="587" t="s">
        <v>370</v>
      </c>
      <c r="C19" s="587"/>
      <c r="D19" s="587"/>
      <c r="E19" s="587"/>
      <c r="F19" s="588"/>
      <c r="G19" s="366"/>
      <c r="H19" s="355">
        <v>112012</v>
      </c>
      <c r="I19" s="356">
        <v>0</v>
      </c>
      <c r="J19" s="356">
        <v>0</v>
      </c>
    </row>
    <row r="20" spans="1:10" ht="16.5" customHeight="1">
      <c r="A20" s="367">
        <v>4</v>
      </c>
      <c r="B20" s="582" t="s">
        <v>371</v>
      </c>
      <c r="C20" s="582"/>
      <c r="D20" s="582"/>
      <c r="E20" s="582"/>
      <c r="F20" s="580"/>
      <c r="G20" s="368">
        <v>72</v>
      </c>
      <c r="H20" s="369">
        <v>11300</v>
      </c>
      <c r="I20" s="356">
        <f>SUM(I21)</f>
        <v>0</v>
      </c>
      <c r="J20" s="356">
        <f>SUM(J21)</f>
        <v>0</v>
      </c>
    </row>
    <row r="21" spans="1:10" ht="16.5" customHeight="1">
      <c r="A21" s="357"/>
      <c r="B21" s="589" t="s">
        <v>372</v>
      </c>
      <c r="C21" s="590"/>
      <c r="D21" s="590"/>
      <c r="E21" s="590"/>
      <c r="F21" s="590"/>
      <c r="G21" s="370"/>
      <c r="H21" s="371">
        <v>11301</v>
      </c>
      <c r="I21" s="356">
        <v>0</v>
      </c>
      <c r="J21" s="356">
        <v>0</v>
      </c>
    </row>
    <row r="22" spans="1:10" ht="16.5" customHeight="1">
      <c r="A22" s="372">
        <v>5</v>
      </c>
      <c r="B22" s="580" t="s">
        <v>373</v>
      </c>
      <c r="C22" s="581"/>
      <c r="D22" s="581"/>
      <c r="E22" s="581"/>
      <c r="F22" s="581"/>
      <c r="G22" s="373">
        <v>73</v>
      </c>
      <c r="H22" s="373">
        <v>11400</v>
      </c>
      <c r="I22" s="356">
        <v>0</v>
      </c>
      <c r="J22" s="356">
        <v>0</v>
      </c>
    </row>
    <row r="23" spans="1:13" ht="16.5" customHeight="1">
      <c r="A23" s="374">
        <v>6</v>
      </c>
      <c r="B23" s="580" t="s">
        <v>533</v>
      </c>
      <c r="C23" s="581"/>
      <c r="D23" s="581"/>
      <c r="E23" s="581"/>
      <c r="F23" s="581"/>
      <c r="G23" s="373">
        <v>75</v>
      </c>
      <c r="H23" s="375">
        <v>11500</v>
      </c>
      <c r="I23" s="356">
        <v>4176</v>
      </c>
      <c r="J23" s="356">
        <v>3928</v>
      </c>
      <c r="L23" s="313"/>
      <c r="M23" s="313"/>
    </row>
    <row r="24" spans="1:10" ht="16.5" customHeight="1">
      <c r="A24" s="372">
        <v>7</v>
      </c>
      <c r="B24" s="582" t="s">
        <v>374</v>
      </c>
      <c r="C24" s="582"/>
      <c r="D24" s="582"/>
      <c r="E24" s="582"/>
      <c r="F24" s="580"/>
      <c r="G24" s="360">
        <v>77</v>
      </c>
      <c r="H24" s="360">
        <v>11600</v>
      </c>
      <c r="I24" s="356">
        <v>0</v>
      </c>
      <c r="J24" s="356">
        <v>0</v>
      </c>
    </row>
    <row r="25" spans="1:14" ht="16.5" customHeight="1" thickBot="1">
      <c r="A25" s="376" t="s">
        <v>375</v>
      </c>
      <c r="B25" s="583" t="s">
        <v>376</v>
      </c>
      <c r="C25" s="583"/>
      <c r="D25" s="583"/>
      <c r="E25" s="583"/>
      <c r="F25" s="583"/>
      <c r="G25" s="377"/>
      <c r="H25" s="377">
        <v>11800</v>
      </c>
      <c r="I25" s="378">
        <f>I9+I13+I17+I20+I22+I23+I24</f>
        <v>866913</v>
      </c>
      <c r="J25" s="378">
        <f>J9+J13+J17+J20+J22+J23+J24</f>
        <v>370419</v>
      </c>
      <c r="N25" s="253" t="s">
        <v>54</v>
      </c>
    </row>
    <row r="26" spans="1:10" ht="16.5" customHeight="1">
      <c r="A26" s="379"/>
      <c r="B26" s="380"/>
      <c r="C26" s="380"/>
      <c r="D26" s="380"/>
      <c r="E26" s="380"/>
      <c r="F26" s="380"/>
      <c r="G26" s="380"/>
      <c r="H26" s="380"/>
      <c r="I26" s="381"/>
      <c r="J26" s="382"/>
    </row>
    <row r="27" spans="1:10" ht="16.5" customHeight="1">
      <c r="A27" s="379"/>
      <c r="B27" s="380"/>
      <c r="C27" s="380"/>
      <c r="D27" s="380"/>
      <c r="E27" s="380"/>
      <c r="F27" s="380"/>
      <c r="G27" s="380"/>
      <c r="H27" s="380"/>
      <c r="I27" s="382" t="s">
        <v>344</v>
      </c>
      <c r="J27" s="382"/>
    </row>
    <row r="28" spans="1:10" ht="16.5" customHeight="1">
      <c r="A28" s="379"/>
      <c r="B28" s="380"/>
      <c r="C28" s="380"/>
      <c r="D28" s="380"/>
      <c r="E28" s="380"/>
      <c r="F28" s="380"/>
      <c r="G28" s="380"/>
      <c r="H28" s="380"/>
      <c r="J28" s="382"/>
    </row>
    <row r="29" spans="1:10" ht="16.5" customHeight="1">
      <c r="A29" s="379"/>
      <c r="B29" s="380"/>
      <c r="C29" s="380"/>
      <c r="D29" s="380"/>
      <c r="E29" s="380"/>
      <c r="F29" s="380"/>
      <c r="G29" s="380"/>
      <c r="H29" s="380"/>
      <c r="J29" s="382"/>
    </row>
    <row r="30" spans="1:10" ht="16.5" customHeight="1">
      <c r="A30" s="379"/>
      <c r="B30" s="380"/>
      <c r="C30" s="380"/>
      <c r="D30" s="380"/>
      <c r="E30" s="380"/>
      <c r="F30" s="380"/>
      <c r="G30" s="380"/>
      <c r="H30" s="380"/>
      <c r="I30" s="313"/>
      <c r="J30" s="382"/>
    </row>
    <row r="31" spans="1:10" ht="16.5" customHeight="1">
      <c r="A31" s="379"/>
      <c r="B31" s="380"/>
      <c r="C31" s="380"/>
      <c r="D31" s="380"/>
      <c r="E31" s="380"/>
      <c r="F31" s="380"/>
      <c r="G31" s="380"/>
      <c r="H31" s="380"/>
      <c r="I31" s="313"/>
      <c r="J31" s="382"/>
    </row>
    <row r="32" spans="1:10" ht="16.5" customHeight="1">
      <c r="A32" s="379"/>
      <c r="B32" s="380"/>
      <c r="C32" s="380"/>
      <c r="D32" s="380"/>
      <c r="E32" s="380"/>
      <c r="F32" s="380"/>
      <c r="G32" s="380"/>
      <c r="H32" s="380"/>
      <c r="J32" s="382"/>
    </row>
    <row r="33" spans="1:10" ht="16.5" customHeight="1">
      <c r="A33" s="379"/>
      <c r="B33" s="380"/>
      <c r="C33" s="380"/>
      <c r="D33" s="380"/>
      <c r="E33" s="380"/>
      <c r="F33" s="380"/>
      <c r="G33" s="380"/>
      <c r="H33" s="380"/>
      <c r="J33" s="382"/>
    </row>
    <row r="34" spans="1:10" ht="16.5" customHeight="1">
      <c r="A34" s="379"/>
      <c r="B34" s="380"/>
      <c r="C34" s="380"/>
      <c r="D34" s="380"/>
      <c r="E34" s="380"/>
      <c r="F34" s="380"/>
      <c r="G34" s="380"/>
      <c r="H34" s="380"/>
      <c r="J34" s="382"/>
    </row>
    <row r="35" spans="1:10" ht="16.5" customHeight="1">
      <c r="A35" s="379"/>
      <c r="B35" s="380"/>
      <c r="C35" s="380"/>
      <c r="D35" s="380"/>
      <c r="E35" s="380"/>
      <c r="F35" s="380"/>
      <c r="G35" s="380"/>
      <c r="H35" s="380"/>
      <c r="J35" s="382"/>
    </row>
    <row r="36" spans="1:10" ht="16.5" customHeight="1">
      <c r="A36" s="379"/>
      <c r="B36" s="380"/>
      <c r="C36" s="380"/>
      <c r="D36" s="380"/>
      <c r="E36" s="380"/>
      <c r="F36" s="380"/>
      <c r="G36" s="380"/>
      <c r="H36" s="380"/>
      <c r="J36" s="382"/>
    </row>
    <row r="37" spans="1:10" ht="16.5" customHeight="1">
      <c r="A37" s="379"/>
      <c r="B37" s="380"/>
      <c r="C37" s="380"/>
      <c r="D37" s="380"/>
      <c r="E37" s="380"/>
      <c r="F37" s="380"/>
      <c r="G37" s="380"/>
      <c r="H37" s="380"/>
      <c r="J37" s="382"/>
    </row>
    <row r="38" spans="1:10" ht="16.5" customHeight="1">
      <c r="A38" s="379"/>
      <c r="B38" s="380"/>
      <c r="C38" s="380"/>
      <c r="D38" s="380"/>
      <c r="E38" s="380"/>
      <c r="F38" s="380"/>
      <c r="G38" s="380"/>
      <c r="H38" s="380"/>
      <c r="J38" s="382"/>
    </row>
    <row r="39" spans="1:10" ht="16.5" customHeight="1">
      <c r="A39" s="379"/>
      <c r="B39" s="380"/>
      <c r="C39" s="380"/>
      <c r="D39" s="380"/>
      <c r="E39" s="380"/>
      <c r="F39" s="380"/>
      <c r="G39" s="380"/>
      <c r="H39" s="380"/>
      <c r="J39" s="382"/>
    </row>
    <row r="40" spans="1:10" ht="16.5" customHeight="1">
      <c r="A40" s="379"/>
      <c r="B40" s="380"/>
      <c r="C40" s="380"/>
      <c r="D40" s="380"/>
      <c r="E40" s="380"/>
      <c r="F40" s="380"/>
      <c r="G40" s="380"/>
      <c r="H40" s="380"/>
      <c r="J40" s="382"/>
    </row>
    <row r="41" spans="1:10" ht="16.5" customHeight="1">
      <c r="A41" s="379"/>
      <c r="B41" s="380"/>
      <c r="C41" s="380"/>
      <c r="D41" s="380"/>
      <c r="E41" s="380"/>
      <c r="F41" s="380"/>
      <c r="G41" s="380"/>
      <c r="H41" s="380"/>
      <c r="J41" s="382"/>
    </row>
    <row r="42" spans="1:10" ht="16.5" customHeight="1">
      <c r="A42" s="379"/>
      <c r="B42" s="380"/>
      <c r="C42" s="380"/>
      <c r="D42" s="380"/>
      <c r="E42" s="380"/>
      <c r="F42" s="380"/>
      <c r="G42" s="380"/>
      <c r="H42" s="380"/>
      <c r="J42" s="382"/>
    </row>
    <row r="43" spans="1:10" ht="16.5" customHeight="1">
      <c r="A43" s="379"/>
      <c r="B43" s="380"/>
      <c r="C43" s="380"/>
      <c r="D43" s="380"/>
      <c r="E43" s="380"/>
      <c r="F43" s="380"/>
      <c r="G43" s="380"/>
      <c r="H43" s="380"/>
      <c r="J43" s="382"/>
    </row>
    <row r="44" spans="1:10" ht="16.5" customHeight="1">
      <c r="A44" s="379"/>
      <c r="B44" s="380"/>
      <c r="C44" s="380"/>
      <c r="D44" s="380"/>
      <c r="E44" s="380"/>
      <c r="F44" s="380"/>
      <c r="G44" s="380"/>
      <c r="H44" s="380"/>
      <c r="J44" s="382"/>
    </row>
    <row r="45" spans="1:10" ht="16.5" customHeight="1">
      <c r="A45" s="379"/>
      <c r="B45" s="380"/>
      <c r="C45" s="380"/>
      <c r="D45" s="380"/>
      <c r="E45" s="380"/>
      <c r="F45" s="380"/>
      <c r="G45" s="380"/>
      <c r="H45" s="380"/>
      <c r="J45" s="382"/>
    </row>
    <row r="46" spans="1:10" ht="16.5" customHeight="1">
      <c r="A46" s="379"/>
      <c r="B46" s="380"/>
      <c r="C46" s="380"/>
      <c r="D46" s="380"/>
      <c r="E46" s="380"/>
      <c r="F46" s="380"/>
      <c r="G46" s="380"/>
      <c r="H46" s="380"/>
      <c r="J46" s="382"/>
    </row>
    <row r="47" spans="1:10" ht="16.5" customHeight="1">
      <c r="A47" s="379"/>
      <c r="B47" s="380"/>
      <c r="C47" s="380"/>
      <c r="D47" s="380"/>
      <c r="E47" s="380"/>
      <c r="F47" s="380"/>
      <c r="G47" s="380"/>
      <c r="H47" s="380"/>
      <c r="J47" s="382"/>
    </row>
    <row r="48" spans="1:10" ht="16.5" customHeight="1">
      <c r="A48" s="379"/>
      <c r="B48" s="380"/>
      <c r="C48" s="380"/>
      <c r="D48" s="380"/>
      <c r="E48" s="380"/>
      <c r="F48" s="380"/>
      <c r="G48" s="380"/>
      <c r="H48" s="380"/>
      <c r="J48" s="382"/>
    </row>
    <row r="49" spans="1:10" ht="16.5" customHeight="1">
      <c r="A49" s="379"/>
      <c r="B49" s="380"/>
      <c r="C49" s="380"/>
      <c r="D49" s="380"/>
      <c r="E49" s="380"/>
      <c r="F49" s="380"/>
      <c r="G49" s="380"/>
      <c r="H49" s="380"/>
      <c r="J49" s="382"/>
    </row>
    <row r="50" spans="1:10" ht="16.5" customHeight="1">
      <c r="A50" s="379"/>
      <c r="B50" s="380"/>
      <c r="C50" s="380"/>
      <c r="D50" s="380"/>
      <c r="E50" s="380"/>
      <c r="F50" s="380"/>
      <c r="G50" s="380"/>
      <c r="H50" s="380"/>
      <c r="J50" s="382"/>
    </row>
    <row r="51" spans="1:10" ht="16.5" customHeight="1">
      <c r="A51" s="379"/>
      <c r="B51" s="380"/>
      <c r="C51" s="380"/>
      <c r="D51" s="380"/>
      <c r="E51" s="380"/>
      <c r="F51" s="380"/>
      <c r="G51" s="380"/>
      <c r="H51" s="380"/>
      <c r="J51" s="382"/>
    </row>
    <row r="52" spans="1:10" ht="16.5" customHeight="1">
      <c r="A52" s="379"/>
      <c r="B52" s="380"/>
      <c r="C52" s="380"/>
      <c r="D52" s="380"/>
      <c r="E52" s="380"/>
      <c r="F52" s="380"/>
      <c r="G52" s="380"/>
      <c r="H52" s="380"/>
      <c r="I52" s="382"/>
      <c r="J52" s="382"/>
    </row>
    <row r="53" spans="1:10" ht="15">
      <c r="A53" s="297"/>
      <c r="B53" s="294" t="s">
        <v>506</v>
      </c>
      <c r="C53" s="345"/>
      <c r="D53" s="345" t="s">
        <v>557</v>
      </c>
      <c r="E53" s="297"/>
      <c r="F53" s="297"/>
      <c r="G53" s="297"/>
      <c r="H53" s="297"/>
      <c r="I53" s="297"/>
      <c r="J53" s="297"/>
    </row>
    <row r="54" spans="1:10" ht="15">
      <c r="A54" s="297"/>
      <c r="B54" s="294" t="s">
        <v>505</v>
      </c>
      <c r="C54" s="345"/>
      <c r="D54" s="345" t="s">
        <v>530</v>
      </c>
      <c r="E54" s="297"/>
      <c r="F54" s="297"/>
      <c r="G54" s="297"/>
      <c r="H54" s="297"/>
      <c r="I54" s="297"/>
      <c r="J54" s="297"/>
    </row>
    <row r="55" spans="1:10" ht="12.75">
      <c r="A55" s="297"/>
      <c r="B55" s="280"/>
      <c r="C55" s="297"/>
      <c r="D55" s="297"/>
      <c r="E55" s="297"/>
      <c r="F55" s="297"/>
      <c r="G55" s="297"/>
      <c r="H55" s="297"/>
      <c r="I55" s="280" t="s">
        <v>377</v>
      </c>
      <c r="J55" s="297"/>
    </row>
    <row r="56" spans="1:16" ht="12.75" customHeight="1">
      <c r="A56" s="279"/>
      <c r="B56" s="279"/>
      <c r="C56" s="279"/>
      <c r="D56" s="279"/>
      <c r="E56" s="279"/>
      <c r="F56" s="279"/>
      <c r="G56" s="279"/>
      <c r="H56" s="279"/>
      <c r="I56" s="346"/>
      <c r="J56" s="462" t="s">
        <v>531</v>
      </c>
      <c r="K56" s="299"/>
      <c r="L56" s="299"/>
      <c r="M56" s="299"/>
      <c r="N56" s="299"/>
      <c r="O56" s="299"/>
      <c r="P56" s="299"/>
    </row>
    <row r="57" spans="1:10" ht="12.75">
      <c r="A57" s="584" t="s">
        <v>353</v>
      </c>
      <c r="B57" s="585"/>
      <c r="C57" s="585"/>
      <c r="D57" s="585"/>
      <c r="E57" s="585"/>
      <c r="F57" s="585"/>
      <c r="G57" s="585"/>
      <c r="H57" s="585"/>
      <c r="I57" s="585"/>
      <c r="J57" s="586"/>
    </row>
    <row r="58" spans="1:10" ht="24.75" customHeight="1" thickBot="1">
      <c r="A58" s="383"/>
      <c r="B58" s="575" t="s">
        <v>378</v>
      </c>
      <c r="C58" s="576"/>
      <c r="D58" s="576"/>
      <c r="E58" s="576"/>
      <c r="F58" s="577"/>
      <c r="G58" s="384" t="s">
        <v>355</v>
      </c>
      <c r="H58" s="384" t="s">
        <v>356</v>
      </c>
      <c r="I58" s="350" t="s">
        <v>553</v>
      </c>
      <c r="J58" s="350" t="s">
        <v>532</v>
      </c>
    </row>
    <row r="59" spans="1:10" ht="16.5" customHeight="1">
      <c r="A59" s="385">
        <v>1</v>
      </c>
      <c r="B59" s="578" t="s">
        <v>379</v>
      </c>
      <c r="C59" s="579"/>
      <c r="D59" s="579"/>
      <c r="E59" s="579"/>
      <c r="F59" s="579"/>
      <c r="G59" s="386">
        <v>60</v>
      </c>
      <c r="H59" s="386">
        <v>12100</v>
      </c>
      <c r="I59" s="387">
        <f>SUM(I60:I64)</f>
        <v>858174</v>
      </c>
      <c r="J59" s="387">
        <f>SUM(J60:J64)</f>
        <v>362665</v>
      </c>
    </row>
    <row r="60" spans="1:10" ht="16.5" customHeight="1">
      <c r="A60" s="388" t="s">
        <v>380</v>
      </c>
      <c r="B60" s="565" t="s">
        <v>381</v>
      </c>
      <c r="C60" s="565" t="s">
        <v>382</v>
      </c>
      <c r="D60" s="565"/>
      <c r="E60" s="565"/>
      <c r="F60" s="565"/>
      <c r="G60" s="389" t="s">
        <v>383</v>
      </c>
      <c r="H60" s="389">
        <v>12101</v>
      </c>
      <c r="I60" s="390">
        <v>858174</v>
      </c>
      <c r="J60" s="390">
        <v>362665</v>
      </c>
    </row>
    <row r="61" spans="1:10" ht="12" customHeight="1">
      <c r="A61" s="388" t="s">
        <v>360</v>
      </c>
      <c r="B61" s="565" t="s">
        <v>384</v>
      </c>
      <c r="C61" s="565" t="s">
        <v>382</v>
      </c>
      <c r="D61" s="565"/>
      <c r="E61" s="565"/>
      <c r="F61" s="565"/>
      <c r="G61" s="389"/>
      <c r="H61" s="391">
        <v>12102</v>
      </c>
      <c r="I61" s="390">
        <v>0</v>
      </c>
      <c r="J61" s="390">
        <v>0</v>
      </c>
    </row>
    <row r="62" spans="1:10" ht="16.5" customHeight="1">
      <c r="A62" s="388" t="s">
        <v>362</v>
      </c>
      <c r="B62" s="565" t="s">
        <v>385</v>
      </c>
      <c r="C62" s="565" t="s">
        <v>382</v>
      </c>
      <c r="D62" s="565"/>
      <c r="E62" s="565"/>
      <c r="F62" s="565"/>
      <c r="G62" s="389" t="s">
        <v>386</v>
      </c>
      <c r="H62" s="389">
        <v>12103</v>
      </c>
      <c r="I62" s="390">
        <v>0</v>
      </c>
      <c r="J62" s="390">
        <v>0</v>
      </c>
    </row>
    <row r="63" spans="1:10" ht="16.5" customHeight="1">
      <c r="A63" s="388" t="s">
        <v>387</v>
      </c>
      <c r="B63" s="571" t="s">
        <v>502</v>
      </c>
      <c r="C63" s="565" t="s">
        <v>382</v>
      </c>
      <c r="D63" s="565"/>
      <c r="E63" s="565"/>
      <c r="F63" s="565"/>
      <c r="G63" s="389"/>
      <c r="H63" s="391">
        <v>12104</v>
      </c>
      <c r="I63" s="390">
        <v>0</v>
      </c>
      <c r="J63" s="390">
        <v>0</v>
      </c>
    </row>
    <row r="64" spans="1:10" ht="16.5" customHeight="1">
      <c r="A64" s="388" t="s">
        <v>388</v>
      </c>
      <c r="B64" s="565" t="s">
        <v>389</v>
      </c>
      <c r="C64" s="565" t="s">
        <v>382</v>
      </c>
      <c r="D64" s="565"/>
      <c r="E64" s="565"/>
      <c r="F64" s="565"/>
      <c r="G64" s="389" t="s">
        <v>390</v>
      </c>
      <c r="H64" s="391">
        <v>12105</v>
      </c>
      <c r="I64" s="390">
        <v>0</v>
      </c>
      <c r="J64" s="390">
        <v>0</v>
      </c>
    </row>
    <row r="65" spans="1:10" ht="16.5" customHeight="1">
      <c r="A65" s="392">
        <v>2</v>
      </c>
      <c r="B65" s="566" t="s">
        <v>391</v>
      </c>
      <c r="C65" s="566"/>
      <c r="D65" s="566"/>
      <c r="E65" s="566"/>
      <c r="F65" s="566"/>
      <c r="G65" s="393">
        <v>64</v>
      </c>
      <c r="H65" s="393">
        <v>12200</v>
      </c>
      <c r="I65" s="390">
        <f>I66+I67</f>
        <v>1120</v>
      </c>
      <c r="J65" s="390">
        <f>SUM(J66:J67)</f>
        <v>840</v>
      </c>
    </row>
    <row r="66" spans="1:12" ht="16.5" customHeight="1">
      <c r="A66" s="394" t="s">
        <v>392</v>
      </c>
      <c r="B66" s="566" t="s">
        <v>503</v>
      </c>
      <c r="C66" s="572"/>
      <c r="D66" s="572"/>
      <c r="E66" s="572"/>
      <c r="F66" s="572"/>
      <c r="G66" s="391">
        <v>641</v>
      </c>
      <c r="H66" s="391">
        <v>12201</v>
      </c>
      <c r="I66" s="390">
        <v>960</v>
      </c>
      <c r="J66" s="390">
        <v>720</v>
      </c>
      <c r="L66" s="253" t="s">
        <v>54</v>
      </c>
    </row>
    <row r="67" spans="1:13" ht="16.5" customHeight="1">
      <c r="A67" s="394" t="s">
        <v>393</v>
      </c>
      <c r="B67" s="573" t="s">
        <v>394</v>
      </c>
      <c r="C67" s="573"/>
      <c r="D67" s="573"/>
      <c r="E67" s="573"/>
      <c r="F67" s="573"/>
      <c r="G67" s="391">
        <v>644</v>
      </c>
      <c r="H67" s="391">
        <v>12202</v>
      </c>
      <c r="I67" s="390">
        <v>160</v>
      </c>
      <c r="J67" s="390">
        <v>120</v>
      </c>
      <c r="M67" s="253" t="s">
        <v>54</v>
      </c>
    </row>
    <row r="68" spans="1:10" ht="16.5" customHeight="1">
      <c r="A68" s="466" t="s">
        <v>554</v>
      </c>
      <c r="B68" s="469" t="s">
        <v>555</v>
      </c>
      <c r="C68" s="468"/>
      <c r="D68" s="468"/>
      <c r="E68" s="468"/>
      <c r="F68" s="467"/>
      <c r="G68" s="391">
        <v>658</v>
      </c>
      <c r="H68" s="391">
        <v>12203</v>
      </c>
      <c r="I68" s="390">
        <v>290</v>
      </c>
      <c r="J68" s="390"/>
    </row>
    <row r="69" spans="1:10" ht="16.5" customHeight="1">
      <c r="A69" s="392">
        <v>3</v>
      </c>
      <c r="B69" s="574" t="s">
        <v>395</v>
      </c>
      <c r="C69" s="574"/>
      <c r="D69" s="574"/>
      <c r="E69" s="574"/>
      <c r="F69" s="574"/>
      <c r="G69" s="393">
        <v>68</v>
      </c>
      <c r="H69" s="393">
        <v>12300</v>
      </c>
      <c r="I69" s="390">
        <v>0</v>
      </c>
      <c r="J69" s="390">
        <v>0</v>
      </c>
    </row>
    <row r="70" spans="1:10" ht="16.5" customHeight="1">
      <c r="A70" s="392">
        <v>4</v>
      </c>
      <c r="B70" s="566" t="s">
        <v>396</v>
      </c>
      <c r="C70" s="566"/>
      <c r="D70" s="566"/>
      <c r="E70" s="566"/>
      <c r="F70" s="566"/>
      <c r="G70" s="393">
        <v>61</v>
      </c>
      <c r="H70" s="393">
        <v>12400</v>
      </c>
      <c r="I70" s="390">
        <v>0</v>
      </c>
      <c r="J70" s="390">
        <v>0</v>
      </c>
    </row>
    <row r="71" spans="1:10" ht="16.5" customHeight="1">
      <c r="A71" s="394" t="s">
        <v>45</v>
      </c>
      <c r="B71" s="568" t="s">
        <v>397</v>
      </c>
      <c r="C71" s="568"/>
      <c r="D71" s="568"/>
      <c r="E71" s="568"/>
      <c r="F71" s="568"/>
      <c r="G71" s="389"/>
      <c r="H71" s="389">
        <v>12401</v>
      </c>
      <c r="I71" s="390">
        <v>0</v>
      </c>
      <c r="J71" s="390">
        <v>0</v>
      </c>
    </row>
    <row r="72" spans="1:10" ht="16.5" customHeight="1">
      <c r="A72" s="394" t="s">
        <v>49</v>
      </c>
      <c r="B72" s="568" t="s">
        <v>398</v>
      </c>
      <c r="C72" s="568"/>
      <c r="D72" s="568"/>
      <c r="E72" s="568"/>
      <c r="F72" s="568"/>
      <c r="G72" s="395">
        <v>611</v>
      </c>
      <c r="H72" s="389">
        <v>12402</v>
      </c>
      <c r="I72" s="390">
        <v>0</v>
      </c>
      <c r="J72" s="390">
        <v>0</v>
      </c>
    </row>
    <row r="73" spans="1:10" ht="16.5" customHeight="1">
      <c r="A73" s="394" t="s">
        <v>65</v>
      </c>
      <c r="B73" s="568" t="s">
        <v>399</v>
      </c>
      <c r="C73" s="568"/>
      <c r="D73" s="568"/>
      <c r="E73" s="568"/>
      <c r="F73" s="568"/>
      <c r="G73" s="389">
        <v>613</v>
      </c>
      <c r="H73" s="389">
        <v>12403</v>
      </c>
      <c r="I73" s="390">
        <v>0</v>
      </c>
      <c r="J73" s="390">
        <v>0</v>
      </c>
    </row>
    <row r="74" spans="1:10" ht="16.5" customHeight="1">
      <c r="A74" s="394" t="s">
        <v>68</v>
      </c>
      <c r="B74" s="568" t="s">
        <v>400</v>
      </c>
      <c r="C74" s="568"/>
      <c r="D74" s="568"/>
      <c r="E74" s="568"/>
      <c r="F74" s="568"/>
      <c r="G74" s="395">
        <v>615</v>
      </c>
      <c r="H74" s="389">
        <v>12404</v>
      </c>
      <c r="I74" s="396">
        <v>0</v>
      </c>
      <c r="J74" s="396">
        <v>0</v>
      </c>
    </row>
    <row r="75" spans="1:10" ht="16.5" customHeight="1">
      <c r="A75" s="394" t="s">
        <v>86</v>
      </c>
      <c r="B75" s="568" t="s">
        <v>401</v>
      </c>
      <c r="C75" s="568"/>
      <c r="D75" s="568"/>
      <c r="E75" s="568"/>
      <c r="F75" s="568"/>
      <c r="G75" s="395">
        <v>616</v>
      </c>
      <c r="H75" s="389">
        <v>12405</v>
      </c>
      <c r="I75" s="390">
        <v>0</v>
      </c>
      <c r="J75" s="390">
        <v>0</v>
      </c>
    </row>
    <row r="76" spans="1:10" ht="16.5" customHeight="1">
      <c r="A76" s="394" t="s">
        <v>402</v>
      </c>
      <c r="B76" s="568" t="s">
        <v>403</v>
      </c>
      <c r="C76" s="568"/>
      <c r="D76" s="568"/>
      <c r="E76" s="568"/>
      <c r="F76" s="568"/>
      <c r="G76" s="395">
        <v>617</v>
      </c>
      <c r="H76" s="389">
        <v>12406</v>
      </c>
      <c r="I76" s="390">
        <v>0</v>
      </c>
      <c r="J76" s="390">
        <v>0</v>
      </c>
    </row>
    <row r="77" spans="1:10" ht="16.5" customHeight="1">
      <c r="A77" s="394" t="s">
        <v>404</v>
      </c>
      <c r="B77" s="565" t="s">
        <v>405</v>
      </c>
      <c r="C77" s="565" t="s">
        <v>382</v>
      </c>
      <c r="D77" s="565"/>
      <c r="E77" s="565"/>
      <c r="F77" s="565"/>
      <c r="G77" s="395">
        <v>618</v>
      </c>
      <c r="H77" s="389">
        <v>12407</v>
      </c>
      <c r="I77" s="390">
        <v>732</v>
      </c>
      <c r="J77" s="390">
        <v>44</v>
      </c>
    </row>
    <row r="78" spans="1:13" ht="16.5" customHeight="1">
      <c r="A78" s="394" t="s">
        <v>406</v>
      </c>
      <c r="B78" s="565" t="s">
        <v>407</v>
      </c>
      <c r="C78" s="565"/>
      <c r="D78" s="565"/>
      <c r="E78" s="565"/>
      <c r="F78" s="565"/>
      <c r="G78" s="395">
        <v>623</v>
      </c>
      <c r="H78" s="389">
        <v>12408</v>
      </c>
      <c r="I78" s="390">
        <v>0</v>
      </c>
      <c r="J78" s="390">
        <v>0</v>
      </c>
      <c r="M78" s="253" t="s">
        <v>54</v>
      </c>
    </row>
    <row r="79" spans="1:10" ht="16.5" customHeight="1">
      <c r="A79" s="394" t="s">
        <v>408</v>
      </c>
      <c r="B79" s="565" t="s">
        <v>409</v>
      </c>
      <c r="C79" s="565"/>
      <c r="D79" s="565"/>
      <c r="E79" s="565"/>
      <c r="F79" s="565"/>
      <c r="G79" s="395">
        <v>624</v>
      </c>
      <c r="H79" s="389">
        <v>12409</v>
      </c>
      <c r="I79" s="390">
        <v>0</v>
      </c>
      <c r="J79" s="390">
        <v>0</v>
      </c>
    </row>
    <row r="80" spans="1:10" ht="16.5" customHeight="1">
      <c r="A80" s="394" t="s">
        <v>410</v>
      </c>
      <c r="B80" s="565" t="s">
        <v>411</v>
      </c>
      <c r="C80" s="565"/>
      <c r="D80" s="565"/>
      <c r="E80" s="565"/>
      <c r="F80" s="565"/>
      <c r="G80" s="395">
        <v>625</v>
      </c>
      <c r="H80" s="389">
        <v>12410</v>
      </c>
      <c r="I80" s="390">
        <v>0</v>
      </c>
      <c r="J80" s="390">
        <v>0</v>
      </c>
    </row>
    <row r="81" spans="1:10" ht="16.5" customHeight="1">
      <c r="A81" s="394" t="s">
        <v>412</v>
      </c>
      <c r="B81" s="565" t="s">
        <v>413</v>
      </c>
      <c r="C81" s="565"/>
      <c r="D81" s="565"/>
      <c r="E81" s="565"/>
      <c r="F81" s="565"/>
      <c r="G81" s="395">
        <v>626</v>
      </c>
      <c r="H81" s="389">
        <v>12411</v>
      </c>
      <c r="I81" s="390">
        <v>0</v>
      </c>
      <c r="J81" s="390">
        <v>0</v>
      </c>
    </row>
    <row r="82" spans="1:10" ht="16.5" customHeight="1">
      <c r="A82" s="397" t="s">
        <v>414</v>
      </c>
      <c r="B82" s="565" t="s">
        <v>415</v>
      </c>
      <c r="C82" s="565"/>
      <c r="D82" s="565"/>
      <c r="E82" s="565"/>
      <c r="F82" s="565"/>
      <c r="G82" s="395">
        <v>627</v>
      </c>
      <c r="H82" s="389">
        <v>12412</v>
      </c>
      <c r="I82" s="390">
        <v>0</v>
      </c>
      <c r="J82" s="390">
        <v>0</v>
      </c>
    </row>
    <row r="83" spans="1:10" ht="16.5" customHeight="1">
      <c r="A83" s="394"/>
      <c r="B83" s="570" t="s">
        <v>416</v>
      </c>
      <c r="C83" s="570"/>
      <c r="D83" s="570"/>
      <c r="E83" s="570"/>
      <c r="F83" s="570"/>
      <c r="G83" s="395">
        <v>6271</v>
      </c>
      <c r="H83" s="395">
        <v>124121</v>
      </c>
      <c r="I83" s="390">
        <v>0</v>
      </c>
      <c r="J83" s="390">
        <v>0</v>
      </c>
    </row>
    <row r="84" spans="1:10" ht="16.5" customHeight="1">
      <c r="A84" s="394"/>
      <c r="B84" s="570" t="s">
        <v>417</v>
      </c>
      <c r="C84" s="570"/>
      <c r="D84" s="570"/>
      <c r="E84" s="570"/>
      <c r="F84" s="570"/>
      <c r="G84" s="395">
        <v>6272</v>
      </c>
      <c r="H84" s="395">
        <v>124122</v>
      </c>
      <c r="I84" s="390"/>
      <c r="J84" s="390">
        <v>280</v>
      </c>
    </row>
    <row r="85" spans="1:10" ht="16.5" customHeight="1">
      <c r="A85" s="394" t="s">
        <v>418</v>
      </c>
      <c r="B85" s="565" t="s">
        <v>419</v>
      </c>
      <c r="C85" s="565"/>
      <c r="D85" s="565"/>
      <c r="E85" s="565"/>
      <c r="F85" s="565"/>
      <c r="G85" s="395">
        <v>628</v>
      </c>
      <c r="H85" s="395">
        <v>12413</v>
      </c>
      <c r="I85" s="390">
        <v>163</v>
      </c>
      <c r="J85" s="390">
        <v>44</v>
      </c>
    </row>
    <row r="86" spans="1:10" ht="16.5" customHeight="1">
      <c r="A86" s="392">
        <v>5</v>
      </c>
      <c r="B86" s="571" t="s">
        <v>420</v>
      </c>
      <c r="C86" s="565"/>
      <c r="D86" s="565"/>
      <c r="E86" s="565"/>
      <c r="F86" s="565"/>
      <c r="G86" s="398">
        <v>63</v>
      </c>
      <c r="H86" s="398">
        <v>12500</v>
      </c>
      <c r="I86" s="390">
        <v>0</v>
      </c>
      <c r="J86" s="390">
        <v>0</v>
      </c>
    </row>
    <row r="87" spans="1:10" ht="16.5" customHeight="1">
      <c r="A87" s="394" t="s">
        <v>45</v>
      </c>
      <c r="B87" s="565" t="s">
        <v>421</v>
      </c>
      <c r="C87" s="565"/>
      <c r="D87" s="565"/>
      <c r="E87" s="565"/>
      <c r="F87" s="565"/>
      <c r="G87" s="395">
        <v>632</v>
      </c>
      <c r="H87" s="395">
        <v>12501</v>
      </c>
      <c r="I87" s="390">
        <v>0</v>
      </c>
      <c r="J87" s="390">
        <v>0</v>
      </c>
    </row>
    <row r="88" spans="1:10" ht="16.5" customHeight="1">
      <c r="A88" s="394" t="s">
        <v>49</v>
      </c>
      <c r="B88" s="565" t="s">
        <v>422</v>
      </c>
      <c r="C88" s="565"/>
      <c r="D88" s="565"/>
      <c r="E88" s="565"/>
      <c r="F88" s="565"/>
      <c r="G88" s="395">
        <v>633</v>
      </c>
      <c r="H88" s="395">
        <v>12502</v>
      </c>
      <c r="I88" s="390">
        <v>0</v>
      </c>
      <c r="J88" s="390">
        <v>0</v>
      </c>
    </row>
    <row r="89" spans="1:10" ht="16.5" customHeight="1">
      <c r="A89" s="394" t="s">
        <v>65</v>
      </c>
      <c r="B89" s="565" t="s">
        <v>423</v>
      </c>
      <c r="C89" s="565"/>
      <c r="D89" s="565"/>
      <c r="E89" s="565"/>
      <c r="F89" s="565"/>
      <c r="G89" s="395">
        <v>634</v>
      </c>
      <c r="H89" s="395">
        <v>12503</v>
      </c>
      <c r="I89" s="390">
        <v>68</v>
      </c>
      <c r="J89" s="390">
        <v>0</v>
      </c>
    </row>
    <row r="90" spans="1:10" ht="16.5" customHeight="1">
      <c r="A90" s="394" t="s">
        <v>68</v>
      </c>
      <c r="B90" s="565" t="s">
        <v>424</v>
      </c>
      <c r="C90" s="565"/>
      <c r="D90" s="565"/>
      <c r="E90" s="565"/>
      <c r="F90" s="565"/>
      <c r="G90" s="395" t="s">
        <v>425</v>
      </c>
      <c r="H90" s="395">
        <v>12504</v>
      </c>
      <c r="I90" s="390"/>
      <c r="J90" s="390"/>
    </row>
    <row r="91" spans="1:10" ht="12.75" customHeight="1">
      <c r="A91" s="392" t="s">
        <v>426</v>
      </c>
      <c r="B91" s="566" t="s">
        <v>427</v>
      </c>
      <c r="C91" s="566"/>
      <c r="D91" s="566"/>
      <c r="E91" s="566"/>
      <c r="F91" s="566"/>
      <c r="G91" s="395"/>
      <c r="H91" s="395">
        <v>12600</v>
      </c>
      <c r="I91" s="390">
        <f>I59+I65+I69+I70+I77+I84+I86</f>
        <v>860026</v>
      </c>
      <c r="J91" s="390">
        <f>J59+J65+J69+J70+J77+J84+J86</f>
        <v>363829</v>
      </c>
    </row>
    <row r="92" spans="1:10" ht="16.5" customHeight="1">
      <c r="A92" s="399"/>
      <c r="B92" s="400" t="s">
        <v>428</v>
      </c>
      <c r="C92" s="401"/>
      <c r="D92" s="401"/>
      <c r="E92" s="401"/>
      <c r="F92" s="401"/>
      <c r="G92" s="401"/>
      <c r="H92" s="401"/>
      <c r="I92" s="350" t="s">
        <v>532</v>
      </c>
      <c r="J92" s="350" t="s">
        <v>532</v>
      </c>
    </row>
    <row r="93" spans="1:10" ht="16.5" customHeight="1">
      <c r="A93" s="402">
        <v>1</v>
      </c>
      <c r="B93" s="567" t="s">
        <v>429</v>
      </c>
      <c r="C93" s="567"/>
      <c r="D93" s="567"/>
      <c r="E93" s="567"/>
      <c r="F93" s="567"/>
      <c r="G93" s="398"/>
      <c r="H93" s="398">
        <v>14000</v>
      </c>
      <c r="I93" s="403">
        <v>1</v>
      </c>
      <c r="J93" s="403">
        <v>1</v>
      </c>
    </row>
    <row r="94" spans="1:10" ht="16.5" customHeight="1">
      <c r="A94" s="402">
        <v>2</v>
      </c>
      <c r="B94" s="567" t="s">
        <v>430</v>
      </c>
      <c r="C94" s="567"/>
      <c r="D94" s="567"/>
      <c r="E94" s="567"/>
      <c r="F94" s="567"/>
      <c r="G94" s="398"/>
      <c r="H94" s="398">
        <v>15000</v>
      </c>
      <c r="I94" s="390">
        <v>0</v>
      </c>
      <c r="J94" s="390">
        <v>0</v>
      </c>
    </row>
    <row r="95" spans="1:10" ht="16.5" customHeight="1">
      <c r="A95" s="404" t="s">
        <v>45</v>
      </c>
      <c r="B95" s="568" t="s">
        <v>431</v>
      </c>
      <c r="C95" s="568"/>
      <c r="D95" s="568"/>
      <c r="E95" s="568"/>
      <c r="F95" s="568"/>
      <c r="G95" s="398"/>
      <c r="H95" s="395">
        <v>15001</v>
      </c>
      <c r="I95" s="403"/>
      <c r="J95" s="403"/>
    </row>
    <row r="96" spans="1:10" ht="16.5" customHeight="1">
      <c r="A96" s="404"/>
      <c r="B96" s="569" t="s">
        <v>432</v>
      </c>
      <c r="C96" s="569"/>
      <c r="D96" s="569"/>
      <c r="E96" s="569"/>
      <c r="F96" s="569"/>
      <c r="G96" s="398"/>
      <c r="H96" s="395">
        <v>150011</v>
      </c>
      <c r="I96" s="390">
        <v>0</v>
      </c>
      <c r="J96" s="390">
        <v>0</v>
      </c>
    </row>
    <row r="97" spans="1:10" ht="16.5" customHeight="1">
      <c r="A97" s="405" t="s">
        <v>49</v>
      </c>
      <c r="B97" s="568" t="s">
        <v>433</v>
      </c>
      <c r="C97" s="568"/>
      <c r="D97" s="568"/>
      <c r="E97" s="568"/>
      <c r="F97" s="568"/>
      <c r="G97" s="398"/>
      <c r="H97" s="395">
        <v>15002</v>
      </c>
      <c r="I97" s="403">
        <v>0</v>
      </c>
      <c r="J97" s="403">
        <v>0</v>
      </c>
    </row>
    <row r="98" spans="1:10" ht="13.5" thickBot="1">
      <c r="A98" s="406"/>
      <c r="B98" s="564" t="s">
        <v>434</v>
      </c>
      <c r="C98" s="564"/>
      <c r="D98" s="564"/>
      <c r="E98" s="564"/>
      <c r="F98" s="564"/>
      <c r="G98" s="407"/>
      <c r="H98" s="408">
        <v>150021</v>
      </c>
      <c r="I98" s="409">
        <v>0</v>
      </c>
      <c r="J98" s="409">
        <v>0</v>
      </c>
    </row>
    <row r="99" spans="1:10" ht="12.75">
      <c r="A99" s="410"/>
      <c r="B99" s="411"/>
      <c r="C99" s="411"/>
      <c r="D99" s="411"/>
      <c r="E99" s="411"/>
      <c r="F99" s="411"/>
      <c r="G99" s="412"/>
      <c r="H99" s="413"/>
      <c r="I99" s="414"/>
      <c r="J99" s="412"/>
    </row>
    <row r="100" spans="1:10" ht="12.75">
      <c r="A100" s="301"/>
      <c r="B100" s="301"/>
      <c r="C100" s="301"/>
      <c r="D100" s="301"/>
      <c r="E100" s="301"/>
      <c r="F100" s="301"/>
      <c r="G100" s="301"/>
      <c r="H100" s="301"/>
      <c r="I100" s="412" t="s">
        <v>344</v>
      </c>
      <c r="J100" s="412"/>
    </row>
    <row r="101" spans="1:10" ht="15.75">
      <c r="A101" s="297"/>
      <c r="B101" s="297"/>
      <c r="C101" s="297"/>
      <c r="D101" s="297"/>
      <c r="E101" s="297"/>
      <c r="F101" s="297"/>
      <c r="G101" s="297"/>
      <c r="H101" s="297"/>
      <c r="I101" s="415" t="s">
        <v>534</v>
      </c>
      <c r="J101" s="415"/>
    </row>
    <row r="102" spans="1:10" ht="15.75">
      <c r="A102" s="297"/>
      <c r="B102" s="297"/>
      <c r="C102" s="297"/>
      <c r="D102" s="297"/>
      <c r="E102" s="297"/>
      <c r="F102" s="297"/>
      <c r="G102" s="297"/>
      <c r="H102" s="297"/>
      <c r="I102" s="297"/>
      <c r="J102" s="415"/>
    </row>
    <row r="103" spans="1:10" ht="15.75">
      <c r="A103" s="297"/>
      <c r="B103" s="297"/>
      <c r="C103" s="297"/>
      <c r="D103" s="297"/>
      <c r="E103" s="297"/>
      <c r="F103" s="297"/>
      <c r="G103" s="297"/>
      <c r="H103" s="297"/>
      <c r="I103" s="297"/>
      <c r="J103" s="415"/>
    </row>
    <row r="104" spans="1:10" ht="15.75">
      <c r="A104" s="297"/>
      <c r="B104" s="297"/>
      <c r="C104" s="297"/>
      <c r="D104" s="297"/>
      <c r="E104" s="297"/>
      <c r="F104" s="297"/>
      <c r="G104" s="297"/>
      <c r="H104" s="297"/>
      <c r="I104" s="297"/>
      <c r="J104" s="415"/>
    </row>
    <row r="105" spans="1:10" ht="15.75">
      <c r="A105" s="297"/>
      <c r="B105" s="416"/>
      <c r="C105" s="297"/>
      <c r="D105" s="297"/>
      <c r="E105" s="297"/>
      <c r="F105" s="297"/>
      <c r="G105" s="297"/>
      <c r="H105" s="297"/>
      <c r="I105" s="297"/>
      <c r="J105" s="415"/>
    </row>
    <row r="106" spans="1:10" ht="12.75">
      <c r="A106" s="297"/>
      <c r="B106" s="416"/>
      <c r="C106" s="297"/>
      <c r="D106" s="297"/>
      <c r="E106" s="297"/>
      <c r="F106" s="297"/>
      <c r="G106" s="297"/>
      <c r="H106" s="297"/>
      <c r="I106" s="297"/>
      <c r="J106" s="297"/>
    </row>
    <row r="107" spans="1:10" ht="12.75">
      <c r="A107" s="297"/>
      <c r="B107" s="416"/>
      <c r="C107" s="297"/>
      <c r="D107" s="297"/>
      <c r="E107" s="297"/>
      <c r="F107" s="297"/>
      <c r="G107" s="297"/>
      <c r="H107" s="297"/>
      <c r="I107" s="297"/>
      <c r="J107" s="297"/>
    </row>
    <row r="108" spans="1:10" ht="12.75">
      <c r="A108" s="297"/>
      <c r="B108" s="416"/>
      <c r="C108" s="297"/>
      <c r="D108" s="297"/>
      <c r="E108" s="297"/>
      <c r="F108" s="297"/>
      <c r="G108" s="297"/>
      <c r="H108" s="297"/>
      <c r="I108" s="297"/>
      <c r="J108" s="297"/>
    </row>
    <row r="109" spans="1:10" ht="12.75">
      <c r="A109" s="297"/>
      <c r="B109" s="297"/>
      <c r="C109" s="297"/>
      <c r="D109" s="297"/>
      <c r="E109" s="297"/>
      <c r="F109" s="297"/>
      <c r="G109" s="297"/>
      <c r="H109" s="297"/>
      <c r="I109" s="297"/>
      <c r="J109" s="297"/>
    </row>
    <row r="110" spans="1:10" ht="12.75">
      <c r="A110" s="297"/>
      <c r="B110" s="297"/>
      <c r="C110" s="297"/>
      <c r="D110" s="297"/>
      <c r="E110" s="297"/>
      <c r="F110" s="297"/>
      <c r="G110" s="297"/>
      <c r="H110" s="297"/>
      <c r="I110" s="297"/>
      <c r="J110" s="297"/>
    </row>
    <row r="111" spans="1:10" ht="12.75">
      <c r="A111" s="297"/>
      <c r="B111" s="297"/>
      <c r="C111" s="297"/>
      <c r="D111" s="297"/>
      <c r="E111" s="297"/>
      <c r="F111" s="297"/>
      <c r="G111" s="297"/>
      <c r="H111" s="297"/>
      <c r="I111" s="297"/>
      <c r="J111" s="297"/>
    </row>
    <row r="112" spans="1:10" ht="12.75">
      <c r="A112" s="297"/>
      <c r="B112" s="297"/>
      <c r="C112" s="297"/>
      <c r="D112" s="297"/>
      <c r="E112" s="297"/>
      <c r="F112" s="297"/>
      <c r="G112" s="297"/>
      <c r="H112" s="297"/>
      <c r="I112" s="297"/>
      <c r="J112" s="297"/>
    </row>
    <row r="113" spans="1:10" ht="12.75">
      <c r="A113" s="297"/>
      <c r="B113" s="297"/>
      <c r="C113" s="297"/>
      <c r="D113" s="297"/>
      <c r="E113" s="297"/>
      <c r="F113" s="297"/>
      <c r="G113" s="297"/>
      <c r="H113" s="297"/>
      <c r="I113" s="297"/>
      <c r="J113" s="297"/>
    </row>
    <row r="114" spans="1:10" ht="12.75">
      <c r="A114" s="297"/>
      <c r="B114" s="297"/>
      <c r="C114" s="297"/>
      <c r="D114" s="297"/>
      <c r="E114" s="297"/>
      <c r="F114" s="297"/>
      <c r="G114" s="297"/>
      <c r="H114" s="297"/>
      <c r="I114" s="297"/>
      <c r="J114" s="297"/>
    </row>
    <row r="115" spans="1:10" ht="12.75">
      <c r="A115" s="297"/>
      <c r="B115" s="297"/>
      <c r="C115" s="297"/>
      <c r="D115" s="297"/>
      <c r="E115" s="297"/>
      <c r="F115" s="297"/>
      <c r="G115" s="297"/>
      <c r="H115" s="297"/>
      <c r="I115" s="297"/>
      <c r="J115" s="297"/>
    </row>
    <row r="116" spans="1:10" ht="12.75">
      <c r="A116" s="297"/>
      <c r="B116" s="297"/>
      <c r="C116" s="297"/>
      <c r="D116" s="297"/>
      <c r="E116" s="297"/>
      <c r="F116" s="297"/>
      <c r="G116" s="297"/>
      <c r="H116" s="297"/>
      <c r="I116" s="297"/>
      <c r="J116" s="297"/>
    </row>
    <row r="117" spans="1:10" ht="12.75">
      <c r="A117" s="297"/>
      <c r="B117" s="297"/>
      <c r="C117" s="297"/>
      <c r="D117" s="297"/>
      <c r="E117" s="297"/>
      <c r="F117" s="297"/>
      <c r="G117" s="297"/>
      <c r="H117" s="297"/>
      <c r="I117" s="297"/>
      <c r="J117" s="297"/>
    </row>
    <row r="118" spans="1:10" ht="12.75">
      <c r="A118" s="297"/>
      <c r="B118" s="297"/>
      <c r="C118" s="297"/>
      <c r="D118" s="297"/>
      <c r="E118" s="297"/>
      <c r="F118" s="297"/>
      <c r="G118" s="297"/>
      <c r="H118" s="297"/>
      <c r="I118" s="297"/>
      <c r="J118" s="297"/>
    </row>
    <row r="119" spans="1:10" ht="12.75">
      <c r="A119" s="297"/>
      <c r="B119" s="297"/>
      <c r="C119" s="297"/>
      <c r="D119" s="297"/>
      <c r="E119" s="297"/>
      <c r="F119" s="297"/>
      <c r="G119" s="297"/>
      <c r="H119" s="297"/>
      <c r="I119" s="297"/>
      <c r="J119" s="297"/>
    </row>
    <row r="120" spans="1:10" ht="12.75">
      <c r="A120" s="297"/>
      <c r="B120" s="297"/>
      <c r="C120" s="297"/>
      <c r="D120" s="297"/>
      <c r="E120" s="297"/>
      <c r="F120" s="297"/>
      <c r="G120" s="297"/>
      <c r="H120" s="297"/>
      <c r="I120" s="297"/>
      <c r="J120" s="297"/>
    </row>
    <row r="121" spans="1:10" ht="12.75">
      <c r="A121" s="297"/>
      <c r="B121" s="297"/>
      <c r="C121" s="297"/>
      <c r="D121" s="297"/>
      <c r="E121" s="297"/>
      <c r="F121" s="297"/>
      <c r="G121" s="297"/>
      <c r="H121" s="297"/>
      <c r="I121" s="297"/>
      <c r="J121" s="297"/>
    </row>
    <row r="122" spans="1:10" ht="12.75">
      <c r="A122" s="297"/>
      <c r="B122" s="297"/>
      <c r="C122" s="297"/>
      <c r="D122" s="297"/>
      <c r="E122" s="297"/>
      <c r="F122" s="297"/>
      <c r="G122" s="297"/>
      <c r="H122" s="297"/>
      <c r="I122" s="297"/>
      <c r="J122" s="297"/>
    </row>
    <row r="123" spans="1:10" ht="12.75">
      <c r="A123" s="297"/>
      <c r="B123" s="297"/>
      <c r="C123" s="297"/>
      <c r="D123" s="297"/>
      <c r="E123" s="297"/>
      <c r="F123" s="297"/>
      <c r="G123" s="297"/>
      <c r="H123" s="297"/>
      <c r="I123" s="297"/>
      <c r="J123" s="297"/>
    </row>
    <row r="124" spans="1:10" ht="12.75">
      <c r="A124" s="297"/>
      <c r="B124" s="297"/>
      <c r="C124" s="297"/>
      <c r="D124" s="297"/>
      <c r="E124" s="297"/>
      <c r="F124" s="297"/>
      <c r="G124" s="297"/>
      <c r="H124" s="297"/>
      <c r="I124" s="297"/>
      <c r="J124" s="297"/>
    </row>
    <row r="125" spans="1:10" ht="12.75">
      <c r="A125" s="297"/>
      <c r="B125" s="297"/>
      <c r="C125" s="297"/>
      <c r="D125" s="297"/>
      <c r="E125" s="297"/>
      <c r="F125" s="297"/>
      <c r="G125" s="297"/>
      <c r="H125" s="297"/>
      <c r="I125" s="297"/>
      <c r="J125" s="297"/>
    </row>
    <row r="126" spans="1:10" ht="12.75">
      <c r="A126" s="297"/>
      <c r="B126" s="297"/>
      <c r="C126" s="297"/>
      <c r="D126" s="297"/>
      <c r="E126" s="297"/>
      <c r="F126" s="297"/>
      <c r="G126" s="297"/>
      <c r="H126" s="297"/>
      <c r="I126" s="297"/>
      <c r="J126" s="297"/>
    </row>
    <row r="127" spans="1:10" ht="12.75">
      <c r="A127" s="297"/>
      <c r="B127" s="297"/>
      <c r="C127" s="297"/>
      <c r="D127" s="297"/>
      <c r="E127" s="297"/>
      <c r="F127" s="297"/>
      <c r="G127" s="297"/>
      <c r="H127" s="297"/>
      <c r="I127" s="297"/>
      <c r="J127" s="297"/>
    </row>
    <row r="128" spans="1:10" ht="12.75">
      <c r="A128" s="297"/>
      <c r="B128" s="297"/>
      <c r="C128" s="297"/>
      <c r="D128" s="297"/>
      <c r="E128" s="297"/>
      <c r="F128" s="297"/>
      <c r="G128" s="297"/>
      <c r="H128" s="297"/>
      <c r="I128" s="297"/>
      <c r="J128" s="297"/>
    </row>
    <row r="129" spans="1:10" ht="12.75">
      <c r="A129" s="297"/>
      <c r="B129" s="297"/>
      <c r="C129" s="297"/>
      <c r="D129" s="297"/>
      <c r="E129" s="297"/>
      <c r="F129" s="297"/>
      <c r="G129" s="297"/>
      <c r="H129" s="297"/>
      <c r="I129" s="297"/>
      <c r="J129" s="297"/>
    </row>
    <row r="130" spans="1:10" ht="12.75">
      <c r="A130" s="297"/>
      <c r="B130" s="297"/>
      <c r="C130" s="297"/>
      <c r="D130" s="297"/>
      <c r="E130" s="297"/>
      <c r="F130" s="297"/>
      <c r="G130" s="297"/>
      <c r="H130" s="297"/>
      <c r="I130" s="297"/>
      <c r="J130" s="297"/>
    </row>
    <row r="131" spans="1:10" ht="12.75">
      <c r="A131" s="297"/>
      <c r="B131" s="297"/>
      <c r="C131" s="297"/>
      <c r="D131" s="297"/>
      <c r="E131" s="297"/>
      <c r="F131" s="297"/>
      <c r="G131" s="297"/>
      <c r="H131" s="297"/>
      <c r="I131" s="297"/>
      <c r="J131" s="297"/>
    </row>
    <row r="132" spans="1:10" ht="12.75">
      <c r="A132" s="297"/>
      <c r="B132" s="297"/>
      <c r="C132" s="297"/>
      <c r="D132" s="297"/>
      <c r="E132" s="297"/>
      <c r="F132" s="297"/>
      <c r="G132" s="297"/>
      <c r="H132" s="297"/>
      <c r="I132" s="297"/>
      <c r="J132" s="297"/>
    </row>
    <row r="133" spans="1:10" ht="12.75">
      <c r="A133" s="297"/>
      <c r="B133" s="297"/>
      <c r="C133" s="297"/>
      <c r="D133" s="297"/>
      <c r="E133" s="297"/>
      <c r="F133" s="297"/>
      <c r="G133" s="297"/>
      <c r="H133" s="297"/>
      <c r="I133" s="297"/>
      <c r="J133" s="297"/>
    </row>
    <row r="134" spans="1:10" ht="12.75">
      <c r="A134" s="297"/>
      <c r="B134" s="297"/>
      <c r="C134" s="297"/>
      <c r="D134" s="297"/>
      <c r="E134" s="297"/>
      <c r="F134" s="297"/>
      <c r="G134" s="297"/>
      <c r="H134" s="297"/>
      <c r="I134" s="297"/>
      <c r="J134" s="297"/>
    </row>
    <row r="135" spans="1:10" ht="12.75">
      <c r="A135" s="297"/>
      <c r="B135" s="297"/>
      <c r="C135" s="297"/>
      <c r="D135" s="297"/>
      <c r="E135" s="297"/>
      <c r="F135" s="297"/>
      <c r="G135" s="297"/>
      <c r="H135" s="297"/>
      <c r="I135" s="297"/>
      <c r="J135" s="297"/>
    </row>
    <row r="136" spans="1:10" ht="12.75">
      <c r="A136" s="297"/>
      <c r="B136" s="297"/>
      <c r="C136" s="297"/>
      <c r="D136" s="297"/>
      <c r="E136" s="297"/>
      <c r="F136" s="297"/>
      <c r="G136" s="297"/>
      <c r="H136" s="297"/>
      <c r="I136" s="297"/>
      <c r="J136" s="297"/>
    </row>
    <row r="137" spans="1:10" ht="12.75">
      <c r="A137" s="297"/>
      <c r="B137" s="297"/>
      <c r="C137" s="297"/>
      <c r="D137" s="297"/>
      <c r="E137" s="297"/>
      <c r="F137" s="297"/>
      <c r="G137" s="297"/>
      <c r="H137" s="297"/>
      <c r="I137" s="297"/>
      <c r="J137" s="297"/>
    </row>
    <row r="138" spans="1:10" ht="12.75">
      <c r="A138" s="297"/>
      <c r="B138" s="297"/>
      <c r="C138" s="297"/>
      <c r="D138" s="297"/>
      <c r="E138" s="297"/>
      <c r="F138" s="297"/>
      <c r="G138" s="297"/>
      <c r="H138" s="297"/>
      <c r="I138" s="297"/>
      <c r="J138" s="297"/>
    </row>
    <row r="139" spans="1:10" ht="12.75">
      <c r="A139" s="297"/>
      <c r="B139" s="297"/>
      <c r="C139" s="297"/>
      <c r="D139" s="297"/>
      <c r="E139" s="297"/>
      <c r="F139" s="297"/>
      <c r="G139" s="297"/>
      <c r="H139" s="297"/>
      <c r="I139" s="297"/>
      <c r="J139" s="297"/>
    </row>
    <row r="140" spans="1:10" ht="12.75">
      <c r="A140" s="297"/>
      <c r="B140" s="297"/>
      <c r="C140" s="297"/>
      <c r="D140" s="297"/>
      <c r="E140" s="297"/>
      <c r="F140" s="297"/>
      <c r="G140" s="297"/>
      <c r="H140" s="297"/>
      <c r="I140" s="297"/>
      <c r="J140" s="297"/>
    </row>
    <row r="141" spans="1:10" ht="12.75">
      <c r="A141" s="297"/>
      <c r="B141" s="297"/>
      <c r="C141" s="297"/>
      <c r="D141" s="297"/>
      <c r="E141" s="297"/>
      <c r="F141" s="297"/>
      <c r="G141" s="297"/>
      <c r="H141" s="297"/>
      <c r="I141" s="297"/>
      <c r="J141" s="297"/>
    </row>
    <row r="142" spans="1:10" ht="12.75">
      <c r="A142" s="297"/>
      <c r="B142" s="297"/>
      <c r="C142" s="297"/>
      <c r="D142" s="297"/>
      <c r="E142" s="297"/>
      <c r="F142" s="297"/>
      <c r="G142" s="297"/>
      <c r="H142" s="297"/>
      <c r="I142" s="297"/>
      <c r="J142" s="297"/>
    </row>
    <row r="143" spans="1:10" ht="12.75">
      <c r="A143" s="297"/>
      <c r="B143" s="297"/>
      <c r="C143" s="297"/>
      <c r="D143" s="297"/>
      <c r="E143" s="297"/>
      <c r="F143" s="297"/>
      <c r="G143" s="297"/>
      <c r="H143" s="297"/>
      <c r="I143" s="297"/>
      <c r="J143" s="297"/>
    </row>
    <row r="144" spans="1:10" ht="12.75">
      <c r="A144" s="297"/>
      <c r="B144" s="297"/>
      <c r="C144" s="297"/>
      <c r="D144" s="297"/>
      <c r="E144" s="297"/>
      <c r="F144" s="297"/>
      <c r="G144" s="297"/>
      <c r="H144" s="297"/>
      <c r="I144" s="297"/>
      <c r="J144" s="297"/>
    </row>
    <row r="145" spans="1:10" ht="12.75">
      <c r="A145" s="297"/>
      <c r="B145" s="297"/>
      <c r="C145" s="297"/>
      <c r="D145" s="297"/>
      <c r="E145" s="297"/>
      <c r="F145" s="297"/>
      <c r="G145" s="297"/>
      <c r="H145" s="297"/>
      <c r="I145" s="297"/>
      <c r="J145" s="297"/>
    </row>
    <row r="146" spans="1:10" ht="12.75">
      <c r="A146" s="297"/>
      <c r="B146" s="297"/>
      <c r="C146" s="297"/>
      <c r="D146" s="297"/>
      <c r="E146" s="297"/>
      <c r="F146" s="297"/>
      <c r="G146" s="297"/>
      <c r="H146" s="297"/>
      <c r="I146" s="297"/>
      <c r="J146" s="297"/>
    </row>
    <row r="147" spans="1:10" ht="12.75">
      <c r="A147" s="297"/>
      <c r="B147" s="297"/>
      <c r="C147" s="297"/>
      <c r="D147" s="297"/>
      <c r="E147" s="297"/>
      <c r="F147" s="297"/>
      <c r="G147" s="297"/>
      <c r="H147" s="297"/>
      <c r="I147" s="297"/>
      <c r="J147" s="297"/>
    </row>
    <row r="148" spans="1:10" ht="12.75">
      <c r="A148" s="297"/>
      <c r="B148" s="297"/>
      <c r="C148" s="297"/>
      <c r="D148" s="297"/>
      <c r="E148" s="297"/>
      <c r="F148" s="297"/>
      <c r="G148" s="297"/>
      <c r="H148" s="297"/>
      <c r="I148" s="297"/>
      <c r="J148" s="297"/>
    </row>
    <row r="149" spans="1:10" ht="12.75">
      <c r="A149" s="297"/>
      <c r="B149" s="297"/>
      <c r="C149" s="297"/>
      <c r="D149" s="297"/>
      <c r="E149" s="297"/>
      <c r="F149" s="297"/>
      <c r="G149" s="297"/>
      <c r="H149" s="297"/>
      <c r="I149" s="297"/>
      <c r="J149" s="297"/>
    </row>
    <row r="150" spans="1:10" ht="12.75">
      <c r="A150" s="297"/>
      <c r="B150" s="297"/>
      <c r="C150" s="297"/>
      <c r="D150" s="297"/>
      <c r="E150" s="297"/>
      <c r="F150" s="297"/>
      <c r="G150" s="297"/>
      <c r="H150" s="297"/>
      <c r="I150" s="297"/>
      <c r="J150" s="297"/>
    </row>
    <row r="151" spans="1:10" ht="12.75">
      <c r="A151" s="297"/>
      <c r="B151" s="297"/>
      <c r="C151" s="297"/>
      <c r="D151" s="297"/>
      <c r="E151" s="297"/>
      <c r="F151" s="297"/>
      <c r="G151" s="297"/>
      <c r="H151" s="297"/>
      <c r="I151" s="297"/>
      <c r="J151" s="297"/>
    </row>
    <row r="152" spans="1:10" ht="12.75">
      <c r="A152" s="297"/>
      <c r="B152" s="297"/>
      <c r="C152" s="297"/>
      <c r="D152" s="297"/>
      <c r="E152" s="297"/>
      <c r="F152" s="297"/>
      <c r="G152" s="297"/>
      <c r="H152" s="297"/>
      <c r="I152" s="297"/>
      <c r="J152" s="297"/>
    </row>
    <row r="153" spans="1:10" ht="12.75">
      <c r="A153" s="297"/>
      <c r="B153" s="297"/>
      <c r="C153" s="297"/>
      <c r="D153" s="297"/>
      <c r="E153" s="297"/>
      <c r="F153" s="297"/>
      <c r="G153" s="297"/>
      <c r="H153" s="297"/>
      <c r="I153" s="297"/>
      <c r="J153" s="297"/>
    </row>
    <row r="154" spans="1:10" ht="12.75">
      <c r="A154" s="297"/>
      <c r="B154" s="297"/>
      <c r="C154" s="297"/>
      <c r="D154" s="297"/>
      <c r="E154" s="297"/>
      <c r="F154" s="297"/>
      <c r="G154" s="297"/>
      <c r="H154" s="297"/>
      <c r="I154" s="297"/>
      <c r="J154" s="297"/>
    </row>
    <row r="155" spans="1:10" ht="12.75">
      <c r="A155" s="297"/>
      <c r="B155" s="297"/>
      <c r="C155" s="297"/>
      <c r="D155" s="297"/>
      <c r="E155" s="297"/>
      <c r="F155" s="297"/>
      <c r="G155" s="297"/>
      <c r="H155" s="297"/>
      <c r="I155" s="297"/>
      <c r="J155" s="297"/>
    </row>
    <row r="156" spans="1:10" ht="12.75">
      <c r="A156" s="297"/>
      <c r="B156" s="297"/>
      <c r="C156" s="297"/>
      <c r="D156" s="297"/>
      <c r="E156" s="297"/>
      <c r="F156" s="297"/>
      <c r="G156" s="297"/>
      <c r="H156" s="297"/>
      <c r="I156" s="297"/>
      <c r="J156" s="297"/>
    </row>
    <row r="157" spans="1:10" ht="12.75">
      <c r="A157" s="297"/>
      <c r="B157" s="297"/>
      <c r="C157" s="297"/>
      <c r="D157" s="297"/>
      <c r="E157" s="297"/>
      <c r="F157" s="297"/>
      <c r="G157" s="297"/>
      <c r="H157" s="297"/>
      <c r="I157" s="297"/>
      <c r="J157" s="297"/>
    </row>
    <row r="158" spans="1:10" ht="12.75">
      <c r="A158" s="297"/>
      <c r="B158" s="297"/>
      <c r="C158" s="297"/>
      <c r="D158" s="297"/>
      <c r="E158" s="297"/>
      <c r="F158" s="297"/>
      <c r="G158" s="297"/>
      <c r="H158" s="297"/>
      <c r="I158" s="297"/>
      <c r="J158" s="297"/>
    </row>
    <row r="159" spans="1:10" ht="12.75">
      <c r="A159" s="297"/>
      <c r="B159" s="297"/>
      <c r="C159" s="297"/>
      <c r="D159" s="297"/>
      <c r="E159" s="297"/>
      <c r="F159" s="297"/>
      <c r="G159" s="297"/>
      <c r="H159" s="297"/>
      <c r="I159" s="297"/>
      <c r="J159" s="297"/>
    </row>
    <row r="160" spans="1:10" ht="12.75">
      <c r="A160" s="297"/>
      <c r="B160" s="297"/>
      <c r="C160" s="297"/>
      <c r="D160" s="297"/>
      <c r="E160" s="297"/>
      <c r="F160" s="297"/>
      <c r="G160" s="297"/>
      <c r="H160" s="297"/>
      <c r="I160" s="297"/>
      <c r="J160" s="297"/>
    </row>
    <row r="161" spans="1:10" ht="12.75">
      <c r="A161" s="297"/>
      <c r="B161" s="297"/>
      <c r="C161" s="297"/>
      <c r="D161" s="297"/>
      <c r="E161" s="297"/>
      <c r="F161" s="297"/>
      <c r="G161" s="297"/>
      <c r="H161" s="297"/>
      <c r="I161" s="297"/>
      <c r="J161" s="297"/>
    </row>
    <row r="162" spans="1:10" ht="12.75">
      <c r="A162" s="297"/>
      <c r="B162" s="297"/>
      <c r="C162" s="297"/>
      <c r="D162" s="297"/>
      <c r="E162" s="297"/>
      <c r="F162" s="297"/>
      <c r="G162" s="297"/>
      <c r="H162" s="297"/>
      <c r="I162" s="297"/>
      <c r="J162" s="297"/>
    </row>
    <row r="163" spans="1:10" ht="12.75">
      <c r="A163" s="297"/>
      <c r="B163" s="297"/>
      <c r="C163" s="297"/>
      <c r="D163" s="297"/>
      <c r="E163" s="297"/>
      <c r="F163" s="297"/>
      <c r="G163" s="297"/>
      <c r="H163" s="297"/>
      <c r="I163" s="297"/>
      <c r="J163" s="297"/>
    </row>
    <row r="164" spans="1:10" ht="12.75">
      <c r="A164" s="297"/>
      <c r="B164" s="297"/>
      <c r="C164" s="297"/>
      <c r="D164" s="297"/>
      <c r="E164" s="297"/>
      <c r="F164" s="297"/>
      <c r="G164" s="297"/>
      <c r="H164" s="297"/>
      <c r="I164" s="297"/>
      <c r="J164" s="297"/>
    </row>
    <row r="165" spans="1:10" ht="12.75">
      <c r="A165" s="297"/>
      <c r="B165" s="297"/>
      <c r="C165" s="297"/>
      <c r="D165" s="297"/>
      <c r="E165" s="297"/>
      <c r="F165" s="297"/>
      <c r="G165" s="297"/>
      <c r="H165" s="297"/>
      <c r="I165" s="297"/>
      <c r="J165" s="297"/>
    </row>
    <row r="166" spans="1:10" ht="12.75">
      <c r="A166" s="297"/>
      <c r="B166" s="297"/>
      <c r="C166" s="297"/>
      <c r="D166" s="297"/>
      <c r="E166" s="297"/>
      <c r="F166" s="297"/>
      <c r="G166" s="297"/>
      <c r="H166" s="297"/>
      <c r="I166" s="297"/>
      <c r="J166" s="297"/>
    </row>
    <row r="167" spans="1:10" ht="12.75">
      <c r="A167" s="297"/>
      <c r="B167" s="297"/>
      <c r="C167" s="297"/>
      <c r="D167" s="297"/>
      <c r="E167" s="297"/>
      <c r="F167" s="297"/>
      <c r="G167" s="297"/>
      <c r="H167" s="297"/>
      <c r="I167" s="297"/>
      <c r="J167" s="297"/>
    </row>
    <row r="168" spans="1:10" ht="12.75">
      <c r="A168" s="297"/>
      <c r="B168" s="297"/>
      <c r="C168" s="297"/>
      <c r="D168" s="297"/>
      <c r="E168" s="297"/>
      <c r="F168" s="297"/>
      <c r="G168" s="297"/>
      <c r="H168" s="297"/>
      <c r="I168" s="297"/>
      <c r="J168" s="297"/>
    </row>
    <row r="169" spans="1:10" ht="12.75">
      <c r="A169" s="297"/>
      <c r="B169" s="297"/>
      <c r="C169" s="297"/>
      <c r="D169" s="297"/>
      <c r="E169" s="297"/>
      <c r="F169" s="297"/>
      <c r="G169" s="297"/>
      <c r="H169" s="297"/>
      <c r="I169" s="297"/>
      <c r="J169" s="297"/>
    </row>
    <row r="170" spans="1:10" ht="12.75">
      <c r="A170" s="297"/>
      <c r="B170" s="297"/>
      <c r="C170" s="297"/>
      <c r="D170" s="297"/>
      <c r="E170" s="297"/>
      <c r="F170" s="297"/>
      <c r="G170" s="297"/>
      <c r="H170" s="297"/>
      <c r="I170" s="297"/>
      <c r="J170" s="297"/>
    </row>
    <row r="171" spans="1:10" ht="12.75">
      <c r="A171" s="297"/>
      <c r="B171" s="297"/>
      <c r="C171" s="297"/>
      <c r="D171" s="297"/>
      <c r="E171" s="297"/>
      <c r="F171" s="297"/>
      <c r="G171" s="297"/>
      <c r="H171" s="297"/>
      <c r="I171" s="297"/>
      <c r="J171" s="297"/>
    </row>
    <row r="172" spans="1:10" ht="12.75">
      <c r="A172" s="297"/>
      <c r="B172" s="297"/>
      <c r="C172" s="297"/>
      <c r="D172" s="297"/>
      <c r="E172" s="297"/>
      <c r="F172" s="297"/>
      <c r="G172" s="297"/>
      <c r="H172" s="297"/>
      <c r="I172" s="297"/>
      <c r="J172" s="297"/>
    </row>
    <row r="173" spans="1:10" ht="12.75">
      <c r="A173" s="297"/>
      <c r="B173" s="297"/>
      <c r="C173" s="297"/>
      <c r="D173" s="297"/>
      <c r="E173" s="297"/>
      <c r="F173" s="297"/>
      <c r="G173" s="297"/>
      <c r="H173" s="297"/>
      <c r="I173" s="297"/>
      <c r="J173" s="297"/>
    </row>
    <row r="174" spans="1:10" ht="12.75">
      <c r="A174" s="297"/>
      <c r="B174" s="297"/>
      <c r="C174" s="297"/>
      <c r="D174" s="297"/>
      <c r="E174" s="297"/>
      <c r="F174" s="297"/>
      <c r="G174" s="297"/>
      <c r="H174" s="297"/>
      <c r="I174" s="297"/>
      <c r="J174" s="297"/>
    </row>
    <row r="175" spans="1:10" ht="12.75">
      <c r="A175" s="297"/>
      <c r="B175" s="297"/>
      <c r="C175" s="297"/>
      <c r="D175" s="297"/>
      <c r="E175" s="297"/>
      <c r="F175" s="297"/>
      <c r="G175" s="297"/>
      <c r="H175" s="297"/>
      <c r="I175" s="297"/>
      <c r="J175" s="297"/>
    </row>
    <row r="176" spans="1:10" ht="12.75">
      <c r="A176" s="297"/>
      <c r="B176" s="297"/>
      <c r="C176" s="297"/>
      <c r="D176" s="297"/>
      <c r="E176" s="297"/>
      <c r="F176" s="297"/>
      <c r="G176" s="297"/>
      <c r="H176" s="297"/>
      <c r="I176" s="297"/>
      <c r="J176" s="297"/>
    </row>
    <row r="177" spans="1:10" ht="12.75">
      <c r="A177" s="297"/>
      <c r="B177" s="297"/>
      <c r="C177" s="297"/>
      <c r="D177" s="297"/>
      <c r="E177" s="297"/>
      <c r="F177" s="297"/>
      <c r="G177" s="297"/>
      <c r="H177" s="297"/>
      <c r="I177" s="297"/>
      <c r="J177" s="297"/>
    </row>
    <row r="178" spans="1:10" ht="12.75">
      <c r="A178" s="297"/>
      <c r="B178" s="297"/>
      <c r="C178" s="297"/>
      <c r="D178" s="297"/>
      <c r="E178" s="297"/>
      <c r="F178" s="297"/>
      <c r="G178" s="297"/>
      <c r="H178" s="297"/>
      <c r="I178" s="297"/>
      <c r="J178" s="297"/>
    </row>
    <row r="179" spans="1:10" ht="12.75">
      <c r="A179" s="297"/>
      <c r="B179" s="297"/>
      <c r="C179" s="297"/>
      <c r="D179" s="297"/>
      <c r="E179" s="297"/>
      <c r="F179" s="297"/>
      <c r="G179" s="297"/>
      <c r="H179" s="297"/>
      <c r="I179" s="297"/>
      <c r="J179" s="297"/>
    </row>
    <row r="180" spans="1:10" ht="12.75">
      <c r="A180" s="297"/>
      <c r="B180" s="297"/>
      <c r="C180" s="297"/>
      <c r="D180" s="297"/>
      <c r="E180" s="297"/>
      <c r="F180" s="297"/>
      <c r="G180" s="297"/>
      <c r="H180" s="297"/>
      <c r="I180" s="297"/>
      <c r="J180" s="297"/>
    </row>
    <row r="181" spans="1:10" ht="12.75">
      <c r="A181" s="297"/>
      <c r="B181" s="297"/>
      <c r="C181" s="297"/>
      <c r="D181" s="297"/>
      <c r="E181" s="297"/>
      <c r="F181" s="297"/>
      <c r="G181" s="297"/>
      <c r="H181" s="297"/>
      <c r="I181" s="297"/>
      <c r="J181" s="297"/>
    </row>
    <row r="182" spans="1:10" ht="12.75">
      <c r="A182" s="297"/>
      <c r="B182" s="297"/>
      <c r="C182" s="297"/>
      <c r="D182" s="297"/>
      <c r="E182" s="297"/>
      <c r="F182" s="297"/>
      <c r="G182" s="297"/>
      <c r="H182" s="297"/>
      <c r="I182" s="297"/>
      <c r="J182" s="297"/>
    </row>
    <row r="183" spans="1:10" ht="12.75">
      <c r="A183" s="297"/>
      <c r="B183" s="297"/>
      <c r="C183" s="297"/>
      <c r="D183" s="297"/>
      <c r="E183" s="297"/>
      <c r="F183" s="297"/>
      <c r="G183" s="297"/>
      <c r="H183" s="297"/>
      <c r="I183" s="297"/>
      <c r="J183" s="297"/>
    </row>
    <row r="184" spans="1:10" ht="12.75">
      <c r="A184" s="297"/>
      <c r="B184" s="297"/>
      <c r="C184" s="297"/>
      <c r="D184" s="297"/>
      <c r="E184" s="297"/>
      <c r="F184" s="297"/>
      <c r="G184" s="297"/>
      <c r="H184" s="297"/>
      <c r="I184" s="297"/>
      <c r="J184" s="297"/>
    </row>
    <row r="185" spans="1:10" ht="12.75">
      <c r="A185" s="297"/>
      <c r="B185" s="297"/>
      <c r="C185" s="297"/>
      <c r="D185" s="297"/>
      <c r="E185" s="297"/>
      <c r="F185" s="297"/>
      <c r="G185" s="297"/>
      <c r="H185" s="297"/>
      <c r="I185" s="297"/>
      <c r="J185" s="297"/>
    </row>
    <row r="186" spans="1:10" ht="12.75">
      <c r="A186" s="297"/>
      <c r="B186" s="297"/>
      <c r="C186" s="297"/>
      <c r="D186" s="297"/>
      <c r="E186" s="297"/>
      <c r="F186" s="297"/>
      <c r="G186" s="297"/>
      <c r="H186" s="297"/>
      <c r="I186" s="297"/>
      <c r="J186" s="297"/>
    </row>
    <row r="187" spans="1:10" ht="12.75">
      <c r="A187" s="297"/>
      <c r="B187" s="297"/>
      <c r="C187" s="297"/>
      <c r="D187" s="297"/>
      <c r="E187" s="297"/>
      <c r="F187" s="297"/>
      <c r="G187" s="297"/>
      <c r="H187" s="297"/>
      <c r="I187" s="297"/>
      <c r="J187" s="297"/>
    </row>
    <row r="188" spans="1:10" ht="12.75">
      <c r="A188" s="297"/>
      <c r="B188" s="297"/>
      <c r="C188" s="297"/>
      <c r="D188" s="297"/>
      <c r="E188" s="297"/>
      <c r="F188" s="297"/>
      <c r="G188" s="297"/>
      <c r="H188" s="297"/>
      <c r="I188" s="297"/>
      <c r="J188" s="297"/>
    </row>
    <row r="189" spans="1:10" ht="12.75">
      <c r="A189" s="297"/>
      <c r="B189" s="297"/>
      <c r="C189" s="297"/>
      <c r="D189" s="297"/>
      <c r="E189" s="297"/>
      <c r="F189" s="297"/>
      <c r="G189" s="297"/>
      <c r="H189" s="297"/>
      <c r="I189" s="297"/>
      <c r="J189" s="297"/>
    </row>
    <row r="190" spans="1:10" ht="12.75">
      <c r="A190" s="297"/>
      <c r="B190" s="297"/>
      <c r="C190" s="297"/>
      <c r="D190" s="297"/>
      <c r="E190" s="297"/>
      <c r="F190" s="297"/>
      <c r="G190" s="297"/>
      <c r="H190" s="297"/>
      <c r="I190" s="297"/>
      <c r="J190" s="297"/>
    </row>
    <row r="191" spans="1:10" ht="12.75">
      <c r="A191" s="297"/>
      <c r="B191" s="297"/>
      <c r="C191" s="297"/>
      <c r="D191" s="297"/>
      <c r="E191" s="297"/>
      <c r="F191" s="297"/>
      <c r="G191" s="297"/>
      <c r="H191" s="297"/>
      <c r="I191" s="297"/>
      <c r="J191" s="297"/>
    </row>
    <row r="192" spans="1:10" ht="12.75">
      <c r="A192" s="297"/>
      <c r="B192" s="297"/>
      <c r="C192" s="297"/>
      <c r="D192" s="297"/>
      <c r="E192" s="297"/>
      <c r="F192" s="297"/>
      <c r="G192" s="297"/>
      <c r="H192" s="297"/>
      <c r="I192" s="297"/>
      <c r="J192" s="297"/>
    </row>
  </sheetData>
  <sheetProtection/>
  <mergeCells count="59">
    <mergeCell ref="B11:F11"/>
    <mergeCell ref="B12:F12"/>
    <mergeCell ref="B13:F13"/>
    <mergeCell ref="B14:F14"/>
    <mergeCell ref="A7:J7"/>
    <mergeCell ref="B8:F8"/>
    <mergeCell ref="B9:F9"/>
    <mergeCell ref="B10:F10"/>
    <mergeCell ref="B19:F19"/>
    <mergeCell ref="B20:F20"/>
    <mergeCell ref="B21:F21"/>
    <mergeCell ref="B22:F22"/>
    <mergeCell ref="B15:F15"/>
    <mergeCell ref="B16:F16"/>
    <mergeCell ref="B17:F17"/>
    <mergeCell ref="B18:F18"/>
    <mergeCell ref="B58:F58"/>
    <mergeCell ref="B59:F59"/>
    <mergeCell ref="B60:F60"/>
    <mergeCell ref="B61:F61"/>
    <mergeCell ref="B23:F23"/>
    <mergeCell ref="B24:F24"/>
    <mergeCell ref="B25:F25"/>
    <mergeCell ref="A57:J57"/>
    <mergeCell ref="B66:F66"/>
    <mergeCell ref="B67:F67"/>
    <mergeCell ref="B69:F69"/>
    <mergeCell ref="B70:F70"/>
    <mergeCell ref="B62:F62"/>
    <mergeCell ref="B63:F63"/>
    <mergeCell ref="B64:F64"/>
    <mergeCell ref="B65:F65"/>
    <mergeCell ref="B75:F75"/>
    <mergeCell ref="B76:F76"/>
    <mergeCell ref="B77:F77"/>
    <mergeCell ref="B78:F78"/>
    <mergeCell ref="B71:F71"/>
    <mergeCell ref="B72:F72"/>
    <mergeCell ref="B73:F73"/>
    <mergeCell ref="B74:F74"/>
    <mergeCell ref="B79:F79"/>
    <mergeCell ref="B80:F80"/>
    <mergeCell ref="B93:F93"/>
    <mergeCell ref="B81:F81"/>
    <mergeCell ref="B82:F82"/>
    <mergeCell ref="B83:F83"/>
    <mergeCell ref="B84:F84"/>
    <mergeCell ref="B85:F85"/>
    <mergeCell ref="B86:F86"/>
    <mergeCell ref="B98:F98"/>
    <mergeCell ref="B87:F87"/>
    <mergeCell ref="B88:F88"/>
    <mergeCell ref="B89:F89"/>
    <mergeCell ref="B90:F90"/>
    <mergeCell ref="B91:F91"/>
    <mergeCell ref="B94:F94"/>
    <mergeCell ref="B95:F95"/>
    <mergeCell ref="B96:F96"/>
    <mergeCell ref="B97:F97"/>
  </mergeCells>
  <printOptions/>
  <pageMargins left="0.33" right="0.17" top="0.5" bottom="0.22" header="0.24" footer="0.24"/>
  <pageSetup horizontalDpi="600" verticalDpi="600" orientation="portrait" scale="8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L61"/>
  <sheetViews>
    <sheetView showGridLines="0" defaultGridColor="0" zoomScaleSheetLayoutView="70" zoomScalePageLayoutView="0" colorId="18" workbookViewId="0" topLeftCell="A1">
      <pane ySplit="4" topLeftCell="A44" activePane="bottomLeft" state="frozen"/>
      <selection pane="topLeft" activeCell="A1" sqref="A1"/>
      <selection pane="bottomLeft" activeCell="H16" sqref="H16"/>
    </sheetView>
  </sheetViews>
  <sheetFormatPr defaultColWidth="9.140625" defaultRowHeight="12.75"/>
  <cols>
    <col min="1" max="1" width="2.140625" style="1" customWidth="1"/>
    <col min="2" max="3" width="6.57421875" style="1" customWidth="1"/>
    <col min="4" max="4" width="50.28125" style="1" customWidth="1"/>
    <col min="5" max="5" width="47.57421875" style="1" hidden="1" customWidth="1"/>
    <col min="6" max="6" width="47.57421875" style="2" hidden="1" customWidth="1"/>
    <col min="7" max="7" width="11.57421875" style="3" customWidth="1"/>
    <col min="8" max="8" width="18.140625" style="1" customWidth="1"/>
    <col min="9" max="9" width="19.140625" style="1" customWidth="1"/>
    <col min="10" max="10" width="14.140625" style="4" bestFit="1" customWidth="1"/>
    <col min="11" max="11" width="13.7109375" style="4" bestFit="1" customWidth="1"/>
    <col min="12" max="12" width="14.140625" style="4" bestFit="1" customWidth="1"/>
    <col min="13" max="13" width="9.140625" style="4" customWidth="1"/>
    <col min="14" max="16384" width="9.140625" style="1" customWidth="1"/>
  </cols>
  <sheetData>
    <row r="1" ht="12" thickBot="1"/>
    <row r="2" spans="2:9" ht="17.25" customHeight="1">
      <c r="B2" s="525" t="s">
        <v>28</v>
      </c>
      <c r="C2" s="5" t="s">
        <v>29</v>
      </c>
      <c r="D2" s="527" t="s">
        <v>30</v>
      </c>
      <c r="E2" s="527" t="s">
        <v>31</v>
      </c>
      <c r="F2" s="6"/>
      <c r="G2" s="529" t="s">
        <v>1</v>
      </c>
      <c r="H2" s="524" t="s">
        <v>32</v>
      </c>
      <c r="I2" s="524"/>
    </row>
    <row r="3" spans="2:9" ht="18.75" customHeight="1" thickBot="1">
      <c r="B3" s="526"/>
      <c r="C3" s="7" t="s">
        <v>33</v>
      </c>
      <c r="D3" s="528"/>
      <c r="E3" s="528"/>
      <c r="F3" s="8"/>
      <c r="G3" s="530"/>
      <c r="H3" s="9" t="s">
        <v>540</v>
      </c>
      <c r="I3" s="9" t="s">
        <v>527</v>
      </c>
    </row>
    <row r="4" spans="2:9" ht="12.75">
      <c r="B4" s="10" t="s">
        <v>2</v>
      </c>
      <c r="C4" s="11" t="s">
        <v>34</v>
      </c>
      <c r="D4" s="12" t="s">
        <v>35</v>
      </c>
      <c r="E4" s="13" t="s">
        <v>36</v>
      </c>
      <c r="F4" s="14"/>
      <c r="G4" s="15"/>
      <c r="H4" s="16"/>
      <c r="I4" s="16"/>
    </row>
    <row r="5" spans="2:9" ht="12.75">
      <c r="B5" s="17">
        <v>1</v>
      </c>
      <c r="C5" s="18" t="s">
        <v>37</v>
      </c>
      <c r="D5" s="19" t="s">
        <v>38</v>
      </c>
      <c r="E5" s="20" t="s">
        <v>39</v>
      </c>
      <c r="F5" s="21" t="s">
        <v>40</v>
      </c>
      <c r="G5" s="22"/>
      <c r="H5" s="23"/>
      <c r="I5" s="23"/>
    </row>
    <row r="6" spans="2:9" ht="12.75">
      <c r="B6" s="17"/>
      <c r="C6" s="18"/>
      <c r="D6" s="19" t="s">
        <v>536</v>
      </c>
      <c r="E6" s="20"/>
      <c r="F6" s="463"/>
      <c r="G6" s="22"/>
      <c r="H6" s="23">
        <f>390838.86-877.65</f>
        <v>389961.20999999996</v>
      </c>
      <c r="I6" s="23">
        <v>3550746</v>
      </c>
    </row>
    <row r="7" spans="2:9" ht="12.75">
      <c r="B7" s="17"/>
      <c r="C7" s="18"/>
      <c r="D7" s="19" t="s">
        <v>537</v>
      </c>
      <c r="E7" s="20"/>
      <c r="F7" s="463"/>
      <c r="G7" s="22"/>
      <c r="H7" s="23">
        <v>27543.29</v>
      </c>
      <c r="I7" s="23">
        <v>0</v>
      </c>
    </row>
    <row r="8" spans="2:9" ht="15.75" customHeight="1">
      <c r="B8" s="24">
        <v>2</v>
      </c>
      <c r="C8" s="25" t="s">
        <v>41</v>
      </c>
      <c r="D8" s="26" t="s">
        <v>42</v>
      </c>
      <c r="E8" s="27" t="s">
        <v>43</v>
      </c>
      <c r="F8" s="534" t="s">
        <v>44</v>
      </c>
      <c r="G8" s="28"/>
      <c r="H8" s="29"/>
      <c r="I8" s="29"/>
    </row>
    <row r="9" spans="2:9" ht="12.75">
      <c r="B9" s="30" t="s">
        <v>45</v>
      </c>
      <c r="C9" s="31" t="s">
        <v>46</v>
      </c>
      <c r="D9" s="32" t="s">
        <v>47</v>
      </c>
      <c r="E9" s="29" t="s">
        <v>48</v>
      </c>
      <c r="F9" s="535"/>
      <c r="G9" s="33"/>
      <c r="H9" s="29"/>
      <c r="I9" s="29"/>
    </row>
    <row r="10" spans="2:9" ht="16.5" customHeight="1">
      <c r="B10" s="34" t="s">
        <v>49</v>
      </c>
      <c r="C10" s="35" t="s">
        <v>50</v>
      </c>
      <c r="D10" s="36" t="s">
        <v>51</v>
      </c>
      <c r="E10" s="37" t="s">
        <v>52</v>
      </c>
      <c r="F10" s="536"/>
      <c r="G10" s="38"/>
      <c r="H10" s="37"/>
      <c r="I10" s="37"/>
    </row>
    <row r="11" spans="2:10" ht="15" customHeight="1">
      <c r="B11" s="39"/>
      <c r="C11" s="40"/>
      <c r="D11" s="41" t="s">
        <v>53</v>
      </c>
      <c r="E11" s="42" t="s">
        <v>4</v>
      </c>
      <c r="F11" s="43"/>
      <c r="G11" s="44"/>
      <c r="H11" s="45">
        <f>SUM(H6:H10)</f>
        <v>417504.49999999994</v>
      </c>
      <c r="I11" s="45">
        <f>I6</f>
        <v>3550746</v>
      </c>
      <c r="J11" s="4" t="s">
        <v>54</v>
      </c>
    </row>
    <row r="12" spans="2:9" ht="12.75" customHeight="1">
      <c r="B12" s="17">
        <v>3</v>
      </c>
      <c r="C12" s="18" t="s">
        <v>55</v>
      </c>
      <c r="D12" s="19" t="s">
        <v>56</v>
      </c>
      <c r="E12" s="19" t="s">
        <v>57</v>
      </c>
      <c r="F12" s="534" t="s">
        <v>58</v>
      </c>
      <c r="G12" s="46"/>
      <c r="H12" s="47"/>
      <c r="I12" s="47"/>
    </row>
    <row r="13" spans="2:9" ht="12.75">
      <c r="B13" s="30" t="s">
        <v>45</v>
      </c>
      <c r="C13" s="31" t="s">
        <v>59</v>
      </c>
      <c r="D13" s="32" t="s">
        <v>60</v>
      </c>
      <c r="E13" s="29" t="s">
        <v>61</v>
      </c>
      <c r="F13" s="535"/>
      <c r="G13" s="22"/>
      <c r="H13" s="29">
        <v>113116784.67</v>
      </c>
      <c r="I13" s="29">
        <v>119523202.09</v>
      </c>
    </row>
    <row r="14" spans="2:10" ht="12.75">
      <c r="B14" s="30" t="s">
        <v>49</v>
      </c>
      <c r="C14" s="31" t="s">
        <v>62</v>
      </c>
      <c r="D14" s="32" t="s">
        <v>63</v>
      </c>
      <c r="E14" s="29" t="s">
        <v>64</v>
      </c>
      <c r="F14" s="536"/>
      <c r="G14" s="22"/>
      <c r="H14" s="29"/>
      <c r="I14" s="29"/>
      <c r="J14" s="48"/>
    </row>
    <row r="15" spans="2:9" ht="12.75">
      <c r="B15" s="49" t="s">
        <v>65</v>
      </c>
      <c r="C15" s="50" t="s">
        <v>66</v>
      </c>
      <c r="D15" s="51" t="s">
        <v>67</v>
      </c>
      <c r="E15" s="29" t="s">
        <v>48</v>
      </c>
      <c r="F15" s="534"/>
      <c r="G15" s="22"/>
      <c r="H15" s="29">
        <v>1592000</v>
      </c>
      <c r="I15" s="29"/>
    </row>
    <row r="16" spans="2:10" ht="12.75">
      <c r="B16" s="34" t="s">
        <v>68</v>
      </c>
      <c r="C16" s="35" t="s">
        <v>69</v>
      </c>
      <c r="D16" s="36" t="s">
        <v>70</v>
      </c>
      <c r="E16" s="52" t="s">
        <v>71</v>
      </c>
      <c r="F16" s="535"/>
      <c r="G16" s="22"/>
      <c r="H16" s="37"/>
      <c r="I16" s="37"/>
      <c r="J16" s="48"/>
    </row>
    <row r="17" spans="2:9" ht="12.75">
      <c r="B17" s="39"/>
      <c r="C17" s="40"/>
      <c r="D17" s="41" t="s">
        <v>53</v>
      </c>
      <c r="E17" s="41" t="s">
        <v>4</v>
      </c>
      <c r="F17" s="53"/>
      <c r="G17" s="54"/>
      <c r="H17" s="45">
        <f>SUM(H13:H16)</f>
        <v>114708784.67</v>
      </c>
      <c r="I17" s="45">
        <f>SUM(I12:I16)</f>
        <v>119523202.09</v>
      </c>
    </row>
    <row r="18" spans="2:9" ht="12.75" customHeight="1">
      <c r="B18" s="17">
        <v>4</v>
      </c>
      <c r="C18" s="18" t="s">
        <v>72</v>
      </c>
      <c r="D18" s="19" t="s">
        <v>3</v>
      </c>
      <c r="E18" s="19" t="s">
        <v>73</v>
      </c>
      <c r="F18" s="534" t="s">
        <v>74</v>
      </c>
      <c r="G18" s="22"/>
      <c r="H18" s="47"/>
      <c r="I18" s="47"/>
    </row>
    <row r="19" spans="2:7" ht="12.75">
      <c r="B19" s="30" t="s">
        <v>45</v>
      </c>
      <c r="C19" s="31" t="s">
        <v>75</v>
      </c>
      <c r="D19" s="32" t="s">
        <v>509</v>
      </c>
      <c r="E19" s="29" t="s">
        <v>76</v>
      </c>
      <c r="F19" s="535"/>
      <c r="G19" s="33"/>
    </row>
    <row r="20" spans="2:12" ht="15.75" customHeight="1">
      <c r="B20" s="30" t="s">
        <v>49</v>
      </c>
      <c r="C20" s="31" t="s">
        <v>77</v>
      </c>
      <c r="D20" s="32" t="s">
        <v>78</v>
      </c>
      <c r="E20" s="29" t="s">
        <v>79</v>
      </c>
      <c r="F20" s="536"/>
      <c r="G20" s="33"/>
      <c r="H20" s="29"/>
      <c r="I20" s="29"/>
      <c r="K20" s="55"/>
      <c r="L20" s="55"/>
    </row>
    <row r="21" spans="2:12" ht="15.75" customHeight="1">
      <c r="B21" s="49" t="s">
        <v>65</v>
      </c>
      <c r="C21" s="50" t="s">
        <v>80</v>
      </c>
      <c r="D21" s="32" t="s">
        <v>81</v>
      </c>
      <c r="E21" s="29" t="s">
        <v>82</v>
      </c>
      <c r="F21" s="56"/>
      <c r="G21" s="33"/>
      <c r="H21" s="29"/>
      <c r="I21" s="29"/>
      <c r="K21" s="55"/>
      <c r="L21" s="55"/>
    </row>
    <row r="22" spans="2:12" ht="12.75">
      <c r="B22" s="30" t="s">
        <v>68</v>
      </c>
      <c r="C22" s="31" t="s">
        <v>83</v>
      </c>
      <c r="D22" s="32" t="s">
        <v>84</v>
      </c>
      <c r="E22" s="29" t="s">
        <v>85</v>
      </c>
      <c r="F22" s="57"/>
      <c r="G22" s="22"/>
      <c r="H22" s="29"/>
      <c r="I22" s="29"/>
      <c r="K22" s="55"/>
      <c r="L22" s="55"/>
    </row>
    <row r="23" spans="2:12" ht="12.75">
      <c r="B23" s="34" t="s">
        <v>86</v>
      </c>
      <c r="C23" s="35" t="s">
        <v>87</v>
      </c>
      <c r="D23" s="36" t="s">
        <v>88</v>
      </c>
      <c r="E23" s="37" t="s">
        <v>89</v>
      </c>
      <c r="F23" s="58"/>
      <c r="G23" s="22"/>
      <c r="H23" s="37"/>
      <c r="I23" s="37"/>
      <c r="K23" s="55"/>
      <c r="L23" s="55"/>
    </row>
    <row r="24" spans="2:12" ht="12.75">
      <c r="B24" s="39"/>
      <c r="C24" s="40"/>
      <c r="D24" s="41" t="s">
        <v>53</v>
      </c>
      <c r="E24" s="41" t="s">
        <v>4</v>
      </c>
      <c r="F24" s="53"/>
      <c r="G24" s="54"/>
      <c r="H24" s="45">
        <v>0</v>
      </c>
      <c r="I24" s="45">
        <v>0</v>
      </c>
      <c r="K24" s="55"/>
      <c r="L24" s="55"/>
    </row>
    <row r="25" spans="2:12" ht="12.75">
      <c r="B25" s="49">
        <v>5</v>
      </c>
      <c r="C25" s="50" t="s">
        <v>90</v>
      </c>
      <c r="D25" s="19" t="s">
        <v>91</v>
      </c>
      <c r="E25" s="19" t="s">
        <v>92</v>
      </c>
      <c r="F25" s="59"/>
      <c r="G25" s="46"/>
      <c r="H25" s="47"/>
      <c r="I25" s="47"/>
      <c r="K25" s="55"/>
      <c r="L25" s="55"/>
    </row>
    <row r="26" spans="2:12" ht="15.75" customHeight="1">
      <c r="B26" s="30">
        <v>6</v>
      </c>
      <c r="C26" s="31" t="s">
        <v>93</v>
      </c>
      <c r="D26" s="26" t="s">
        <v>94</v>
      </c>
      <c r="E26" s="26" t="s">
        <v>52</v>
      </c>
      <c r="F26" s="60" t="s">
        <v>95</v>
      </c>
      <c r="G26" s="61"/>
      <c r="H26" s="29"/>
      <c r="I26" s="29"/>
      <c r="K26" s="55"/>
      <c r="L26" s="55"/>
    </row>
    <row r="27" spans="2:12" ht="12.75">
      <c r="B27" s="34">
        <v>7</v>
      </c>
      <c r="C27" s="35" t="s">
        <v>96</v>
      </c>
      <c r="D27" s="62" t="s">
        <v>97</v>
      </c>
      <c r="E27" s="26" t="s">
        <v>98</v>
      </c>
      <c r="F27" s="63" t="s">
        <v>99</v>
      </c>
      <c r="G27" s="64"/>
      <c r="H27" s="37"/>
      <c r="I27" s="37"/>
      <c r="K27" s="55"/>
      <c r="L27" s="65"/>
    </row>
    <row r="28" spans="2:11" ht="12.75">
      <c r="B28" s="66"/>
      <c r="C28" s="67"/>
      <c r="D28" s="41" t="s">
        <v>100</v>
      </c>
      <c r="E28" s="68"/>
      <c r="F28" s="69"/>
      <c r="G28" s="70"/>
      <c r="H28" s="45">
        <f>H11+H17+H24</f>
        <v>115126289.17</v>
      </c>
      <c r="I28" s="45">
        <f>I11+I17+I24</f>
        <v>123073948.09</v>
      </c>
      <c r="K28" s="55"/>
    </row>
    <row r="29" spans="2:9" ht="16.5" customHeight="1">
      <c r="B29" s="71"/>
      <c r="C29" s="72"/>
      <c r="D29" s="72"/>
      <c r="E29" s="73"/>
      <c r="F29" s="74"/>
      <c r="G29" s="75"/>
      <c r="H29" s="76"/>
      <c r="I29" s="76"/>
    </row>
    <row r="30" spans="2:9" ht="12.75">
      <c r="B30" s="77" t="s">
        <v>5</v>
      </c>
      <c r="C30" s="78" t="s">
        <v>101</v>
      </c>
      <c r="D30" s="79" t="s">
        <v>102</v>
      </c>
      <c r="E30" s="80" t="s">
        <v>103</v>
      </c>
      <c r="F30" s="81"/>
      <c r="G30" s="82"/>
      <c r="H30" s="83"/>
      <c r="I30" s="83"/>
    </row>
    <row r="31" spans="2:9" ht="11.25" customHeight="1">
      <c r="B31" s="84">
        <v>1</v>
      </c>
      <c r="C31" s="85" t="s">
        <v>104</v>
      </c>
      <c r="D31" s="19" t="s">
        <v>105</v>
      </c>
      <c r="E31" s="26" t="s">
        <v>106</v>
      </c>
      <c r="F31" s="60" t="s">
        <v>107</v>
      </c>
      <c r="G31" s="61"/>
      <c r="H31" s="29"/>
      <c r="I31" s="29"/>
    </row>
    <row r="32" spans="2:9" ht="17.25" customHeight="1">
      <c r="B32" s="30" t="s">
        <v>45</v>
      </c>
      <c r="C32" s="31" t="s">
        <v>108</v>
      </c>
      <c r="D32" s="32" t="s">
        <v>6</v>
      </c>
      <c r="E32" s="32" t="s">
        <v>109</v>
      </c>
      <c r="F32" s="86"/>
      <c r="G32" s="64"/>
      <c r="H32" s="29">
        <v>0</v>
      </c>
      <c r="I32" s="29">
        <v>0</v>
      </c>
    </row>
    <row r="33" spans="2:9" ht="18.75" customHeight="1">
      <c r="B33" s="30" t="s">
        <v>49</v>
      </c>
      <c r="C33" s="31" t="s">
        <v>110</v>
      </c>
      <c r="D33" s="32" t="s">
        <v>111</v>
      </c>
      <c r="E33" s="32" t="s">
        <v>112</v>
      </c>
      <c r="F33" s="60" t="s">
        <v>113</v>
      </c>
      <c r="G33" s="61"/>
      <c r="H33" s="29">
        <v>0</v>
      </c>
      <c r="I33" s="29">
        <v>0</v>
      </c>
    </row>
    <row r="34" spans="2:9" ht="16.5" customHeight="1">
      <c r="B34" s="34" t="s">
        <v>65</v>
      </c>
      <c r="C34" s="35" t="s">
        <v>114</v>
      </c>
      <c r="D34" s="36" t="s">
        <v>7</v>
      </c>
      <c r="E34" s="36" t="s">
        <v>115</v>
      </c>
      <c r="F34" s="63" t="s">
        <v>116</v>
      </c>
      <c r="G34" s="64"/>
      <c r="H34" s="37">
        <v>0</v>
      </c>
      <c r="I34" s="37">
        <v>0</v>
      </c>
    </row>
    <row r="35" spans="2:9" ht="12.75">
      <c r="B35" s="34" t="s">
        <v>117</v>
      </c>
      <c r="C35" s="35" t="s">
        <v>118</v>
      </c>
      <c r="D35" s="36" t="s">
        <v>119</v>
      </c>
      <c r="E35" s="36" t="s">
        <v>120</v>
      </c>
      <c r="F35" s="63" t="s">
        <v>121</v>
      </c>
      <c r="G35" s="64"/>
      <c r="H35" s="37">
        <v>0</v>
      </c>
      <c r="I35" s="37">
        <v>0</v>
      </c>
    </row>
    <row r="36" spans="2:9" ht="12.75">
      <c r="B36" s="87"/>
      <c r="C36" s="88"/>
      <c r="D36" s="41" t="s">
        <v>53</v>
      </c>
      <c r="E36" s="89" t="s">
        <v>4</v>
      </c>
      <c r="F36" s="90"/>
      <c r="G36" s="91"/>
      <c r="H36" s="92">
        <f>SUM(H32:H35)</f>
        <v>0</v>
      </c>
      <c r="I36" s="92">
        <f>SUM(I32:I35)</f>
        <v>0</v>
      </c>
    </row>
    <row r="37" spans="2:10" ht="12.75">
      <c r="B37" s="49"/>
      <c r="C37" s="93" t="s">
        <v>122</v>
      </c>
      <c r="D37" s="19" t="s">
        <v>123</v>
      </c>
      <c r="E37" s="19" t="s">
        <v>124</v>
      </c>
      <c r="F37" s="59"/>
      <c r="G37" s="46"/>
      <c r="H37" s="47"/>
      <c r="I37" s="47"/>
      <c r="J37" s="94"/>
    </row>
    <row r="38" spans="2:9" ht="12.75" customHeight="1">
      <c r="B38" s="30" t="s">
        <v>45</v>
      </c>
      <c r="C38" s="31" t="s">
        <v>125</v>
      </c>
      <c r="D38" s="32" t="s">
        <v>8</v>
      </c>
      <c r="E38" s="32" t="s">
        <v>126</v>
      </c>
      <c r="F38" s="531" t="s">
        <v>127</v>
      </c>
      <c r="G38" s="61"/>
      <c r="H38" s="29">
        <v>0</v>
      </c>
      <c r="I38" s="29">
        <v>0</v>
      </c>
    </row>
    <row r="39" spans="2:9" ht="12.75">
      <c r="B39" s="30" t="s">
        <v>49</v>
      </c>
      <c r="C39" s="31" t="s">
        <v>128</v>
      </c>
      <c r="D39" s="32" t="s">
        <v>129</v>
      </c>
      <c r="E39" s="32" t="s">
        <v>130</v>
      </c>
      <c r="F39" s="532"/>
      <c r="G39" s="61"/>
      <c r="H39" s="29">
        <v>0</v>
      </c>
      <c r="I39" s="29">
        <v>0</v>
      </c>
    </row>
    <row r="40" spans="2:11" ht="12.75">
      <c r="B40" s="30" t="s">
        <v>65</v>
      </c>
      <c r="C40" s="31" t="s">
        <v>131</v>
      </c>
      <c r="D40" s="32" t="s">
        <v>132</v>
      </c>
      <c r="E40" s="32" t="s">
        <v>133</v>
      </c>
      <c r="F40" s="533"/>
      <c r="G40" s="64"/>
      <c r="H40" s="29">
        <v>0</v>
      </c>
      <c r="I40" s="29">
        <v>0</v>
      </c>
      <c r="J40" s="96"/>
      <c r="K40" s="97"/>
    </row>
    <row r="41" spans="2:11" ht="12.75">
      <c r="B41" s="34" t="s">
        <v>117</v>
      </c>
      <c r="C41" s="35" t="s">
        <v>134</v>
      </c>
      <c r="D41" s="36" t="s">
        <v>135</v>
      </c>
      <c r="E41" s="36" t="s">
        <v>136</v>
      </c>
      <c r="F41" s="95"/>
      <c r="G41" s="64"/>
      <c r="H41" s="37">
        <v>0</v>
      </c>
      <c r="I41" s="37">
        <v>0</v>
      </c>
      <c r="J41" s="98"/>
      <c r="K41" s="97"/>
    </row>
    <row r="42" spans="2:11" ht="12.75">
      <c r="B42" s="87"/>
      <c r="C42" s="88"/>
      <c r="D42" s="41" t="s">
        <v>53</v>
      </c>
      <c r="E42" s="89" t="s">
        <v>4</v>
      </c>
      <c r="F42" s="90"/>
      <c r="G42" s="91"/>
      <c r="H42" s="45">
        <f>SUM(H38:H41)</f>
        <v>0</v>
      </c>
      <c r="I42" s="45">
        <f>SUM(I38:I41)</f>
        <v>0</v>
      </c>
      <c r="J42" s="98"/>
      <c r="K42" s="97"/>
    </row>
    <row r="43" spans="2:11" ht="15.75" customHeight="1">
      <c r="B43" s="17">
        <v>3</v>
      </c>
      <c r="C43" s="18" t="s">
        <v>137</v>
      </c>
      <c r="D43" s="19" t="s">
        <v>138</v>
      </c>
      <c r="E43" s="20"/>
      <c r="F43" s="99" t="s">
        <v>139</v>
      </c>
      <c r="G43" s="100"/>
      <c r="H43" s="47"/>
      <c r="I43" s="47"/>
      <c r="J43" s="98"/>
      <c r="K43" s="97"/>
    </row>
    <row r="44" spans="2:11" ht="12.75">
      <c r="B44" s="24">
        <v>4</v>
      </c>
      <c r="C44" s="25" t="s">
        <v>140</v>
      </c>
      <c r="D44" s="26" t="s">
        <v>141</v>
      </c>
      <c r="E44" s="27"/>
      <c r="F44" s="101"/>
      <c r="G44" s="28"/>
      <c r="H44" s="29"/>
      <c r="I44" s="29"/>
      <c r="J44" s="97"/>
      <c r="K44" s="97"/>
    </row>
    <row r="45" spans="2:11" ht="12" customHeight="1">
      <c r="B45" s="30" t="s">
        <v>45</v>
      </c>
      <c r="C45" s="31" t="s">
        <v>142</v>
      </c>
      <c r="D45" s="32" t="s">
        <v>9</v>
      </c>
      <c r="E45" s="32" t="s">
        <v>143</v>
      </c>
      <c r="F45" s="60" t="s">
        <v>144</v>
      </c>
      <c r="G45" s="28"/>
      <c r="H45" s="102">
        <v>0</v>
      </c>
      <c r="I45" s="102">
        <v>0</v>
      </c>
      <c r="J45" s="97"/>
      <c r="K45" s="97"/>
    </row>
    <row r="46" spans="2:11" ht="12.75">
      <c r="B46" s="30" t="s">
        <v>49</v>
      </c>
      <c r="C46" s="31" t="s">
        <v>145</v>
      </c>
      <c r="D46" s="32" t="s">
        <v>10</v>
      </c>
      <c r="E46" s="27"/>
      <c r="F46" s="101"/>
      <c r="G46" s="28"/>
      <c r="H46" s="29">
        <v>0</v>
      </c>
      <c r="I46" s="29">
        <v>0</v>
      </c>
      <c r="J46" s="97"/>
      <c r="K46" s="97"/>
    </row>
    <row r="47" spans="2:11" ht="12.75">
      <c r="B47" s="34" t="s">
        <v>65</v>
      </c>
      <c r="C47" s="35" t="s">
        <v>146</v>
      </c>
      <c r="D47" s="36" t="s">
        <v>147</v>
      </c>
      <c r="E47" s="103"/>
      <c r="F47" s="104"/>
      <c r="G47" s="105"/>
      <c r="H47" s="37">
        <v>0</v>
      </c>
      <c r="I47" s="37">
        <v>0</v>
      </c>
      <c r="J47" s="97"/>
      <c r="K47" s="97"/>
    </row>
    <row r="48" spans="2:11" ht="12.75" customHeight="1">
      <c r="B48" s="39"/>
      <c r="C48" s="40"/>
      <c r="D48" s="41" t="s">
        <v>53</v>
      </c>
      <c r="E48" s="89" t="s">
        <v>4</v>
      </c>
      <c r="F48" s="90"/>
      <c r="G48" s="70"/>
      <c r="H48" s="45"/>
      <c r="I48" s="45"/>
      <c r="J48" s="97"/>
      <c r="K48" s="97"/>
    </row>
    <row r="49" spans="2:11" ht="12.75">
      <c r="B49" s="30">
        <v>5</v>
      </c>
      <c r="C49" s="31" t="s">
        <v>148</v>
      </c>
      <c r="D49" s="32" t="s">
        <v>149</v>
      </c>
      <c r="E49" s="27"/>
      <c r="F49" s="101"/>
      <c r="G49" s="28"/>
      <c r="H49" s="29">
        <v>0</v>
      </c>
      <c r="I49" s="29">
        <v>0</v>
      </c>
      <c r="J49" s="97"/>
      <c r="K49" s="97"/>
    </row>
    <row r="50" spans="2:11" ht="12.75">
      <c r="B50" s="106">
        <v>6</v>
      </c>
      <c r="C50" s="107" t="s">
        <v>150</v>
      </c>
      <c r="D50" s="62" t="s">
        <v>11</v>
      </c>
      <c r="E50" s="27"/>
      <c r="F50" s="104"/>
      <c r="G50" s="105"/>
      <c r="H50" s="29"/>
      <c r="I50" s="29"/>
      <c r="J50" s="97"/>
      <c r="K50" s="97"/>
    </row>
    <row r="51" spans="2:11" ht="13.5" thickBot="1">
      <c r="B51" s="108"/>
      <c r="C51" s="109"/>
      <c r="D51" s="110" t="s">
        <v>151</v>
      </c>
      <c r="E51" s="111"/>
      <c r="F51" s="112"/>
      <c r="G51" s="113"/>
      <c r="H51" s="45">
        <f>+H42+H48</f>
        <v>0</v>
      </c>
      <c r="I51" s="45">
        <f>+I42+I48</f>
        <v>0</v>
      </c>
      <c r="J51" s="97"/>
      <c r="K51" s="97"/>
    </row>
    <row r="52" spans="2:9" ht="18.75" customHeight="1" thickBot="1">
      <c r="B52" s="114"/>
      <c r="C52" s="115"/>
      <c r="D52" s="116" t="s">
        <v>152</v>
      </c>
      <c r="E52" s="116" t="s">
        <v>153</v>
      </c>
      <c r="F52" s="117"/>
      <c r="G52" s="118"/>
      <c r="H52" s="119">
        <f>+H28+H51</f>
        <v>115126289.17</v>
      </c>
      <c r="I52" s="119">
        <f>+I28+I51</f>
        <v>123073948.09</v>
      </c>
    </row>
    <row r="53" ht="11.25">
      <c r="I53" s="120"/>
    </row>
    <row r="55" spans="8:9" ht="11.25">
      <c r="H55" s="121"/>
      <c r="I55" s="120"/>
    </row>
    <row r="61" ht="11.25">
      <c r="H61" s="120"/>
    </row>
  </sheetData>
  <sheetProtection/>
  <mergeCells count="10">
    <mergeCell ref="H2:I2"/>
    <mergeCell ref="B2:B3"/>
    <mergeCell ref="D2:D3"/>
    <mergeCell ref="E2:E3"/>
    <mergeCell ref="G2:G3"/>
    <mergeCell ref="F38:F40"/>
    <mergeCell ref="F8:F10"/>
    <mergeCell ref="F12:F14"/>
    <mergeCell ref="F15:F16"/>
    <mergeCell ref="F18:F20"/>
  </mergeCells>
  <printOptions/>
  <pageMargins left="0.32" right="0.41" top="0.52" bottom="0.85" header="0.51" footer="0.5"/>
  <pageSetup horizontalDpi="300" verticalDpi="3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45"/>
  <sheetViews>
    <sheetView showGridLines="0" defaultGridColor="0" zoomScaleSheetLayoutView="70" zoomScalePageLayoutView="0" colorId="18" workbookViewId="0" topLeftCell="A1">
      <pane ySplit="4" topLeftCell="A32" activePane="bottomLeft" state="frozen"/>
      <selection pane="topLeft" activeCell="A1" sqref="A1"/>
      <selection pane="bottomLeft" activeCell="H14" sqref="H14:H15"/>
    </sheetView>
  </sheetViews>
  <sheetFormatPr defaultColWidth="9.140625" defaultRowHeight="12.75"/>
  <cols>
    <col min="1" max="1" width="2.140625" style="122" customWidth="1"/>
    <col min="2" max="2" width="6.421875" style="122" bestFit="1" customWidth="1"/>
    <col min="3" max="3" width="6.421875" style="123" customWidth="1"/>
    <col min="4" max="4" width="51.7109375" style="122" bestFit="1" customWidth="1"/>
    <col min="5" max="5" width="47.140625" style="122" hidden="1" customWidth="1"/>
    <col min="6" max="6" width="103.7109375" style="124" hidden="1" customWidth="1"/>
    <col min="7" max="7" width="9.140625" style="122" bestFit="1" customWidth="1"/>
    <col min="8" max="8" width="18.140625" style="125" customWidth="1"/>
    <col min="9" max="9" width="17.28125" style="125" customWidth="1"/>
    <col min="10" max="10" width="2.28125" style="126" customWidth="1"/>
    <col min="11" max="12" width="14.140625" style="127" bestFit="1" customWidth="1"/>
    <col min="13" max="13" width="13.7109375" style="127" bestFit="1" customWidth="1"/>
    <col min="14" max="14" width="14.140625" style="127" bestFit="1" customWidth="1"/>
    <col min="15" max="15" width="9.140625" style="127" customWidth="1"/>
    <col min="16" max="16384" width="9.140625" style="122" customWidth="1"/>
  </cols>
  <sheetData>
    <row r="1" ht="12.75" thickBot="1"/>
    <row r="2" spans="2:9" ht="17.25" customHeight="1">
      <c r="B2" s="537" t="s">
        <v>154</v>
      </c>
      <c r="C2" s="128" t="s">
        <v>29</v>
      </c>
      <c r="D2" s="537" t="s">
        <v>155</v>
      </c>
      <c r="E2" s="537" t="s">
        <v>156</v>
      </c>
      <c r="F2" s="6"/>
      <c r="G2" s="527" t="s">
        <v>1</v>
      </c>
      <c r="H2" s="539" t="s">
        <v>32</v>
      </c>
      <c r="I2" s="540"/>
    </row>
    <row r="3" spans="2:9" ht="18.75" customHeight="1" thickBot="1">
      <c r="B3" s="538"/>
      <c r="C3" s="129" t="s">
        <v>33</v>
      </c>
      <c r="D3" s="538"/>
      <c r="E3" s="538"/>
      <c r="F3" s="8"/>
      <c r="G3" s="528"/>
      <c r="H3" s="130" t="s">
        <v>540</v>
      </c>
      <c r="I3" s="131" t="s">
        <v>527</v>
      </c>
    </row>
    <row r="4" spans="2:9" ht="12.75">
      <c r="B4" s="132" t="s">
        <v>2</v>
      </c>
      <c r="C4" s="133" t="s">
        <v>157</v>
      </c>
      <c r="D4" s="12" t="s">
        <v>158</v>
      </c>
      <c r="E4" s="13"/>
      <c r="F4" s="14"/>
      <c r="G4" s="13"/>
      <c r="H4" s="134"/>
      <c r="I4" s="134"/>
    </row>
    <row r="5" spans="2:9" ht="15" customHeight="1">
      <c r="B5" s="26">
        <v>1</v>
      </c>
      <c r="C5" s="135" t="s">
        <v>159</v>
      </c>
      <c r="D5" s="19" t="s">
        <v>160</v>
      </c>
      <c r="E5" s="19" t="s">
        <v>161</v>
      </c>
      <c r="F5" s="136" t="s">
        <v>162</v>
      </c>
      <c r="G5" s="19"/>
      <c r="H5" s="29"/>
      <c r="I5" s="29">
        <v>0</v>
      </c>
    </row>
    <row r="6" spans="2:9" ht="18" customHeight="1">
      <c r="B6" s="26">
        <v>2</v>
      </c>
      <c r="C6" s="137" t="s">
        <v>163</v>
      </c>
      <c r="D6" s="26" t="s">
        <v>12</v>
      </c>
      <c r="E6" s="26" t="s">
        <v>164</v>
      </c>
      <c r="F6" s="138"/>
      <c r="G6" s="139"/>
      <c r="H6" s="29">
        <v>0</v>
      </c>
      <c r="I6" s="29">
        <v>0</v>
      </c>
    </row>
    <row r="7" spans="2:9" ht="17.25" customHeight="1">
      <c r="B7" s="140" t="s">
        <v>45</v>
      </c>
      <c r="C7" s="140" t="s">
        <v>165</v>
      </c>
      <c r="D7" s="32" t="s">
        <v>166</v>
      </c>
      <c r="E7" s="32" t="s">
        <v>167</v>
      </c>
      <c r="F7" s="86" t="s">
        <v>168</v>
      </c>
      <c r="G7" s="61"/>
      <c r="H7" s="29">
        <v>0</v>
      </c>
      <c r="I7" s="29">
        <v>0</v>
      </c>
    </row>
    <row r="8" spans="2:9" ht="16.5" customHeight="1">
      <c r="B8" s="140" t="s">
        <v>49</v>
      </c>
      <c r="C8" s="140" t="s">
        <v>169</v>
      </c>
      <c r="D8" s="32" t="s">
        <v>170</v>
      </c>
      <c r="E8" s="32" t="s">
        <v>171</v>
      </c>
      <c r="F8" s="60" t="s">
        <v>172</v>
      </c>
      <c r="G8" s="61"/>
      <c r="H8" s="29">
        <v>0</v>
      </c>
      <c r="I8" s="29">
        <v>0</v>
      </c>
    </row>
    <row r="9" spans="2:9" ht="18" customHeight="1">
      <c r="B9" s="141" t="s">
        <v>65</v>
      </c>
      <c r="C9" s="141" t="s">
        <v>173</v>
      </c>
      <c r="D9" s="36" t="s">
        <v>13</v>
      </c>
      <c r="E9" s="36" t="s">
        <v>174</v>
      </c>
      <c r="F9" s="142" t="s">
        <v>175</v>
      </c>
      <c r="G9" s="143"/>
      <c r="H9" s="29">
        <v>0</v>
      </c>
      <c r="I9" s="29">
        <v>0</v>
      </c>
    </row>
    <row r="10" spans="2:11" ht="12.75" customHeight="1">
      <c r="B10" s="144"/>
      <c r="C10" s="144" t="s">
        <v>176</v>
      </c>
      <c r="D10" s="41" t="s">
        <v>53</v>
      </c>
      <c r="E10" s="145" t="s">
        <v>4</v>
      </c>
      <c r="F10" s="146"/>
      <c r="G10" s="147"/>
      <c r="H10" s="148"/>
      <c r="I10" s="148">
        <f>SUM(I5:I9)</f>
        <v>0</v>
      </c>
      <c r="K10" s="149"/>
    </row>
    <row r="11" spans="2:9" ht="15.75" customHeight="1">
      <c r="B11" s="135">
        <v>3</v>
      </c>
      <c r="C11" s="135" t="s">
        <v>177</v>
      </c>
      <c r="D11" s="19" t="s">
        <v>178</v>
      </c>
      <c r="E11" s="51"/>
      <c r="F11" s="136"/>
      <c r="G11" s="46"/>
      <c r="H11" s="150"/>
      <c r="I11" s="150"/>
    </row>
    <row r="12" spans="2:9" ht="15.75" customHeight="1">
      <c r="B12" s="140" t="s">
        <v>45</v>
      </c>
      <c r="C12" s="140" t="s">
        <v>179</v>
      </c>
      <c r="D12" s="32" t="s">
        <v>14</v>
      </c>
      <c r="E12" s="32" t="s">
        <v>180</v>
      </c>
      <c r="F12" s="86" t="s">
        <v>168</v>
      </c>
      <c r="G12" s="151"/>
      <c r="H12" s="29">
        <v>100050735</v>
      </c>
      <c r="I12" s="29">
        <v>115643685.53</v>
      </c>
    </row>
    <row r="13" spans="2:9" ht="15.75" customHeight="1">
      <c r="B13" s="140" t="s">
        <v>49</v>
      </c>
      <c r="C13" s="140" t="s">
        <v>181</v>
      </c>
      <c r="D13" s="32" t="s">
        <v>15</v>
      </c>
      <c r="E13" s="32" t="s">
        <v>182</v>
      </c>
      <c r="F13" s="86"/>
      <c r="G13" s="151"/>
      <c r="H13" s="29">
        <v>1323840</v>
      </c>
      <c r="I13" s="29">
        <v>567360</v>
      </c>
    </row>
    <row r="14" spans="2:13" ht="15.75" customHeight="1">
      <c r="B14" s="140" t="s">
        <v>65</v>
      </c>
      <c r="C14" s="140" t="s">
        <v>183</v>
      </c>
      <c r="D14" s="32" t="s">
        <v>541</v>
      </c>
      <c r="E14" s="32" t="s">
        <v>184</v>
      </c>
      <c r="F14" s="86"/>
      <c r="G14" s="151"/>
      <c r="H14" s="29">
        <f>210328+80000</f>
        <v>290328</v>
      </c>
      <c r="I14" s="29">
        <v>272880</v>
      </c>
      <c r="M14" s="471"/>
    </row>
    <row r="15" spans="2:9" ht="15.75" customHeight="1">
      <c r="B15" s="140" t="s">
        <v>117</v>
      </c>
      <c r="C15" s="140" t="s">
        <v>185</v>
      </c>
      <c r="D15" s="32" t="s">
        <v>535</v>
      </c>
      <c r="E15" s="32" t="s">
        <v>186</v>
      </c>
      <c r="F15" s="86"/>
      <c r="G15" s="151"/>
      <c r="H15" s="29">
        <v>230168</v>
      </c>
      <c r="I15" s="29">
        <v>659002</v>
      </c>
    </row>
    <row r="16" spans="2:9" ht="15.75" customHeight="1">
      <c r="B16" s="140" t="s">
        <v>68</v>
      </c>
      <c r="C16" s="140" t="s">
        <v>187</v>
      </c>
      <c r="D16" s="32" t="s">
        <v>560</v>
      </c>
      <c r="E16" s="32" t="s">
        <v>188</v>
      </c>
      <c r="F16" s="86"/>
      <c r="G16" s="151"/>
      <c r="H16" s="29">
        <v>8500</v>
      </c>
      <c r="I16" s="29"/>
    </row>
    <row r="17" spans="2:9" ht="15.75" customHeight="1">
      <c r="B17" s="144"/>
      <c r="C17" s="144" t="s">
        <v>189</v>
      </c>
      <c r="D17" s="41" t="s">
        <v>53</v>
      </c>
      <c r="E17" s="145" t="s">
        <v>4</v>
      </c>
      <c r="F17" s="146"/>
      <c r="G17" s="54"/>
      <c r="H17" s="464">
        <f>SUM(H12:H16)</f>
        <v>101903571</v>
      </c>
      <c r="I17" s="464">
        <f>SUM(I12:I16)</f>
        <v>117142927.53</v>
      </c>
    </row>
    <row r="18" spans="2:14" ht="15.75" customHeight="1">
      <c r="B18" s="135">
        <v>4</v>
      </c>
      <c r="C18" s="135" t="s">
        <v>190</v>
      </c>
      <c r="D18" s="19" t="s">
        <v>20</v>
      </c>
      <c r="E18" s="19" t="s">
        <v>191</v>
      </c>
      <c r="F18" s="99" t="s">
        <v>192</v>
      </c>
      <c r="G18" s="151"/>
      <c r="H18" s="29">
        <v>0</v>
      </c>
      <c r="I18" s="29">
        <v>0</v>
      </c>
      <c r="M18" s="152"/>
      <c r="N18" s="152"/>
    </row>
    <row r="19" spans="2:14" ht="15.75" customHeight="1">
      <c r="B19" s="137">
        <v>5</v>
      </c>
      <c r="C19" s="137" t="s">
        <v>193</v>
      </c>
      <c r="D19" s="26" t="s">
        <v>16</v>
      </c>
      <c r="E19" s="26" t="s">
        <v>194</v>
      </c>
      <c r="F19" s="60" t="s">
        <v>195</v>
      </c>
      <c r="G19" s="61"/>
      <c r="H19" s="29">
        <v>0</v>
      </c>
      <c r="I19" s="29">
        <v>0</v>
      </c>
      <c r="M19" s="152"/>
      <c r="N19" s="152"/>
    </row>
    <row r="20" spans="2:14" ht="12.75">
      <c r="B20" s="144"/>
      <c r="C20" s="144"/>
      <c r="D20" s="41" t="s">
        <v>196</v>
      </c>
      <c r="E20" s="153" t="s">
        <v>197</v>
      </c>
      <c r="F20" s="154"/>
      <c r="G20" s="155"/>
      <c r="H20" s="45">
        <f>+H17+H10</f>
        <v>101903571</v>
      </c>
      <c r="I20" s="45">
        <f>+I17+I10</f>
        <v>117142927.53</v>
      </c>
      <c r="M20" s="152"/>
      <c r="N20" s="152"/>
    </row>
    <row r="21" spans="2:14" ht="12.75">
      <c r="B21" s="156"/>
      <c r="C21" s="157"/>
      <c r="D21" s="158"/>
      <c r="E21" s="159"/>
      <c r="F21" s="160"/>
      <c r="G21" s="161"/>
      <c r="H21" s="162"/>
      <c r="I21" s="162"/>
      <c r="M21" s="152"/>
      <c r="N21" s="152"/>
    </row>
    <row r="22" spans="2:14" ht="12.75">
      <c r="B22" s="163" t="s">
        <v>5</v>
      </c>
      <c r="C22" s="164" t="s">
        <v>198</v>
      </c>
      <c r="D22" s="79" t="s">
        <v>199</v>
      </c>
      <c r="E22" s="165"/>
      <c r="F22" s="166"/>
      <c r="G22" s="167"/>
      <c r="H22" s="168"/>
      <c r="I22" s="168"/>
      <c r="M22" s="152"/>
      <c r="N22" s="152"/>
    </row>
    <row r="23" spans="2:14" ht="16.5" customHeight="1">
      <c r="B23" s="169">
        <v>1</v>
      </c>
      <c r="C23" s="170" t="s">
        <v>200</v>
      </c>
      <c r="D23" s="169" t="s">
        <v>201</v>
      </c>
      <c r="E23" s="26" t="s">
        <v>202</v>
      </c>
      <c r="F23" s="138"/>
      <c r="G23" s="139"/>
      <c r="H23" s="171"/>
      <c r="I23" s="171"/>
      <c r="M23" s="152"/>
      <c r="N23" s="172"/>
    </row>
    <row r="24" spans="2:13" ht="16.5" customHeight="1">
      <c r="B24" s="173" t="s">
        <v>45</v>
      </c>
      <c r="C24" s="173" t="s">
        <v>203</v>
      </c>
      <c r="D24" s="174" t="s">
        <v>204</v>
      </c>
      <c r="E24" s="32" t="s">
        <v>205</v>
      </c>
      <c r="F24" s="86"/>
      <c r="G24" s="151"/>
      <c r="H24" s="29">
        <v>0</v>
      </c>
      <c r="I24" s="29">
        <v>0</v>
      </c>
      <c r="M24" s="152"/>
    </row>
    <row r="25" spans="2:13" ht="16.5" customHeight="1">
      <c r="B25" s="173" t="s">
        <v>49</v>
      </c>
      <c r="C25" s="173" t="s">
        <v>206</v>
      </c>
      <c r="D25" s="174" t="s">
        <v>17</v>
      </c>
      <c r="E25" s="32" t="s">
        <v>171</v>
      </c>
      <c r="F25" s="86" t="s">
        <v>207</v>
      </c>
      <c r="G25" s="151"/>
      <c r="H25" s="29">
        <v>0</v>
      </c>
      <c r="I25" s="29">
        <v>0</v>
      </c>
      <c r="M25" s="152"/>
    </row>
    <row r="26" spans="2:9" ht="15.75" customHeight="1">
      <c r="B26" s="175"/>
      <c r="C26" s="176"/>
      <c r="D26" s="110" t="s">
        <v>53</v>
      </c>
      <c r="E26" s="145" t="s">
        <v>53</v>
      </c>
      <c r="F26" s="146"/>
      <c r="G26" s="54"/>
      <c r="H26" s="92">
        <f>SUM(H24:H25)</f>
        <v>0</v>
      </c>
      <c r="I26" s="92">
        <f>SUM(I24:I25)</f>
        <v>0</v>
      </c>
    </row>
    <row r="27" spans="2:9" ht="16.5" customHeight="1">
      <c r="B27" s="177">
        <v>2</v>
      </c>
      <c r="C27" s="178" t="s">
        <v>208</v>
      </c>
      <c r="D27" s="177" t="s">
        <v>18</v>
      </c>
      <c r="E27" s="19" t="s">
        <v>209</v>
      </c>
      <c r="F27" s="59"/>
      <c r="G27" s="22"/>
      <c r="H27" s="29"/>
      <c r="I27" s="29"/>
    </row>
    <row r="28" spans="2:9" ht="16.5" customHeight="1">
      <c r="B28" s="169">
        <v>3</v>
      </c>
      <c r="C28" s="170" t="s">
        <v>210</v>
      </c>
      <c r="D28" s="169" t="s">
        <v>19</v>
      </c>
      <c r="E28" s="26" t="s">
        <v>211</v>
      </c>
      <c r="F28" s="60" t="s">
        <v>212</v>
      </c>
      <c r="G28" s="61"/>
      <c r="H28" s="29">
        <v>0</v>
      </c>
      <c r="I28" s="29">
        <v>0</v>
      </c>
    </row>
    <row r="29" spans="2:9" ht="16.5" customHeight="1">
      <c r="B29" s="179">
        <v>4</v>
      </c>
      <c r="C29" s="180" t="s">
        <v>213</v>
      </c>
      <c r="D29" s="179" t="s">
        <v>214</v>
      </c>
      <c r="E29" s="62" t="s">
        <v>191</v>
      </c>
      <c r="F29" s="142" t="s">
        <v>215</v>
      </c>
      <c r="G29" s="64"/>
      <c r="H29" s="29">
        <v>0</v>
      </c>
      <c r="I29" s="29">
        <v>0</v>
      </c>
    </row>
    <row r="30" spans="2:9" ht="16.5" customHeight="1">
      <c r="B30" s="175"/>
      <c r="C30" s="176"/>
      <c r="D30" s="110" t="s">
        <v>216</v>
      </c>
      <c r="E30" s="153" t="s">
        <v>217</v>
      </c>
      <c r="F30" s="154"/>
      <c r="G30" s="181"/>
      <c r="H30" s="45">
        <v>0</v>
      </c>
      <c r="I30" s="45">
        <v>0</v>
      </c>
    </row>
    <row r="31" spans="2:9" ht="12.75">
      <c r="B31" s="111"/>
      <c r="C31" s="110"/>
      <c r="D31" s="111" t="s">
        <v>218</v>
      </c>
      <c r="E31" s="153" t="s">
        <v>219</v>
      </c>
      <c r="F31" s="154"/>
      <c r="G31" s="181"/>
      <c r="H31" s="465">
        <f>+H30+H20</f>
        <v>101903571</v>
      </c>
      <c r="I31" s="465">
        <f>+I30+I20</f>
        <v>117142927.53</v>
      </c>
    </row>
    <row r="32" spans="2:9" ht="12.75" customHeight="1">
      <c r="B32" s="163" t="s">
        <v>21</v>
      </c>
      <c r="C32" s="164" t="s">
        <v>220</v>
      </c>
      <c r="D32" s="79" t="s">
        <v>22</v>
      </c>
      <c r="E32" s="165"/>
      <c r="F32" s="166"/>
      <c r="G32" s="167"/>
      <c r="H32" s="168"/>
      <c r="I32" s="168"/>
    </row>
    <row r="33" spans="2:9" ht="12.75">
      <c r="B33" s="182"/>
      <c r="C33" s="183"/>
      <c r="D33" s="182"/>
      <c r="E33" s="182"/>
      <c r="F33" s="184"/>
      <c r="G33" s="185"/>
      <c r="H33" s="150"/>
      <c r="I33" s="150"/>
    </row>
    <row r="34" spans="2:13" ht="16.5" customHeight="1">
      <c r="B34" s="169">
        <v>1</v>
      </c>
      <c r="C34" s="170" t="s">
        <v>221</v>
      </c>
      <c r="D34" s="169" t="s">
        <v>222</v>
      </c>
      <c r="E34" s="169" t="s">
        <v>223</v>
      </c>
      <c r="F34" s="186" t="s">
        <v>224</v>
      </c>
      <c r="G34" s="187"/>
      <c r="H34" s="29">
        <v>0</v>
      </c>
      <c r="I34" s="29">
        <v>0</v>
      </c>
      <c r="K34" s="188"/>
      <c r="L34" s="189"/>
      <c r="M34" s="188"/>
    </row>
    <row r="35" spans="2:13" ht="16.5" customHeight="1">
      <c r="B35" s="169">
        <v>2</v>
      </c>
      <c r="C35" s="170" t="s">
        <v>225</v>
      </c>
      <c r="D35" s="169" t="s">
        <v>226</v>
      </c>
      <c r="E35" s="169" t="s">
        <v>227</v>
      </c>
      <c r="F35" s="186"/>
      <c r="G35" s="187"/>
      <c r="H35" s="29">
        <v>1592000</v>
      </c>
      <c r="I35" s="29">
        <v>0</v>
      </c>
      <c r="K35" s="188"/>
      <c r="L35" s="189"/>
      <c r="M35" s="188"/>
    </row>
    <row r="36" spans="2:13" ht="16.5" customHeight="1">
      <c r="B36" s="169">
        <v>3</v>
      </c>
      <c r="C36" s="170" t="s">
        <v>228</v>
      </c>
      <c r="D36" s="169" t="s">
        <v>229</v>
      </c>
      <c r="E36" s="169" t="s">
        <v>230</v>
      </c>
      <c r="F36" s="186"/>
      <c r="G36" s="187"/>
      <c r="H36" s="29"/>
      <c r="I36" s="29"/>
      <c r="K36" s="188"/>
      <c r="L36" s="189"/>
      <c r="M36" s="188"/>
    </row>
    <row r="37" spans="2:13" ht="16.5" customHeight="1">
      <c r="B37" s="169">
        <v>4</v>
      </c>
      <c r="C37" s="170" t="s">
        <v>231</v>
      </c>
      <c r="D37" s="169" t="s">
        <v>24</v>
      </c>
      <c r="E37" s="169" t="s">
        <v>232</v>
      </c>
      <c r="F37" s="186" t="s">
        <v>233</v>
      </c>
      <c r="G37" s="187"/>
      <c r="H37" s="29">
        <v>0</v>
      </c>
      <c r="I37" s="29">
        <v>0</v>
      </c>
      <c r="K37" s="188"/>
      <c r="L37" s="189"/>
      <c r="M37" s="188"/>
    </row>
    <row r="38" spans="2:13" ht="16.5" customHeight="1">
      <c r="B38" s="169">
        <v>5</v>
      </c>
      <c r="C38" s="170" t="s">
        <v>234</v>
      </c>
      <c r="D38" s="169" t="s">
        <v>25</v>
      </c>
      <c r="E38" s="169" t="s">
        <v>235</v>
      </c>
      <c r="F38" s="186" t="s">
        <v>236</v>
      </c>
      <c r="G38" s="187"/>
      <c r="H38" s="29">
        <v>0</v>
      </c>
      <c r="I38" s="29">
        <v>0</v>
      </c>
      <c r="K38" s="188"/>
      <c r="L38" s="189"/>
      <c r="M38" s="188"/>
    </row>
    <row r="39" spans="2:13" ht="16.5" customHeight="1">
      <c r="B39" s="169">
        <v>6</v>
      </c>
      <c r="C39" s="170" t="s">
        <v>237</v>
      </c>
      <c r="D39" s="169" t="s">
        <v>238</v>
      </c>
      <c r="E39" s="169" t="s">
        <v>239</v>
      </c>
      <c r="F39" s="186"/>
      <c r="G39" s="187"/>
      <c r="H39" s="29">
        <v>0</v>
      </c>
      <c r="I39" s="29">
        <v>0</v>
      </c>
      <c r="K39" s="188"/>
      <c r="L39" s="189"/>
      <c r="M39" s="188"/>
    </row>
    <row r="40" spans="2:13" ht="16.5" customHeight="1">
      <c r="B40" s="169">
        <v>7</v>
      </c>
      <c r="C40" s="170" t="s">
        <v>240</v>
      </c>
      <c r="D40" s="169" t="s">
        <v>26</v>
      </c>
      <c r="E40" s="169" t="s">
        <v>241</v>
      </c>
      <c r="F40" s="186"/>
      <c r="G40" s="187"/>
      <c r="H40" s="29">
        <v>0</v>
      </c>
      <c r="I40" s="29">
        <v>0</v>
      </c>
      <c r="K40" s="188"/>
      <c r="L40" s="189"/>
      <c r="M40" s="188"/>
    </row>
    <row r="41" spans="2:13" ht="16.5" customHeight="1">
      <c r="B41" s="169">
        <v>8</v>
      </c>
      <c r="C41" s="170" t="s">
        <v>242</v>
      </c>
      <c r="D41" s="169" t="s">
        <v>27</v>
      </c>
      <c r="E41" s="169" t="s">
        <v>243</v>
      </c>
      <c r="F41" s="186"/>
      <c r="G41" s="187"/>
      <c r="H41" s="29">
        <v>0</v>
      </c>
      <c r="I41" s="29">
        <v>0</v>
      </c>
      <c r="K41" s="188"/>
      <c r="L41" s="189"/>
      <c r="M41" s="188"/>
    </row>
    <row r="42" spans="2:13" ht="16.5" customHeight="1">
      <c r="B42" s="169">
        <v>9</v>
      </c>
      <c r="C42" s="170" t="s">
        <v>244</v>
      </c>
      <c r="D42" s="169" t="s">
        <v>245</v>
      </c>
      <c r="E42" s="169" t="s">
        <v>246</v>
      </c>
      <c r="F42" s="186" t="s">
        <v>247</v>
      </c>
      <c r="G42" s="187"/>
      <c r="H42" s="29">
        <v>5931020.21</v>
      </c>
      <c r="I42" s="29">
        <v>0</v>
      </c>
      <c r="K42" s="188"/>
      <c r="L42" s="189"/>
      <c r="M42" s="188"/>
    </row>
    <row r="43" spans="2:13" ht="16.5" customHeight="1">
      <c r="B43" s="169">
        <v>10</v>
      </c>
      <c r="C43" s="170" t="s">
        <v>248</v>
      </c>
      <c r="D43" s="169" t="s">
        <v>249</v>
      </c>
      <c r="E43" s="169" t="s">
        <v>250</v>
      </c>
      <c r="F43" s="186" t="s">
        <v>251</v>
      </c>
      <c r="G43" s="187"/>
      <c r="H43" s="29">
        <v>5699698</v>
      </c>
      <c r="I43" s="29">
        <v>5931020</v>
      </c>
      <c r="K43" s="188"/>
      <c r="L43" s="189"/>
      <c r="M43" s="188"/>
    </row>
    <row r="44" spans="2:13" ht="17.25" customHeight="1" thickBot="1">
      <c r="B44" s="111"/>
      <c r="C44" s="110"/>
      <c r="D44" s="110" t="s">
        <v>252</v>
      </c>
      <c r="E44" s="175"/>
      <c r="F44" s="190"/>
      <c r="G44" s="191"/>
      <c r="H44" s="45">
        <f>SUM(H33:H43)</f>
        <v>13222718.21</v>
      </c>
      <c r="I44" s="45">
        <v>5931020</v>
      </c>
      <c r="K44" s="188"/>
      <c r="L44" s="188"/>
      <c r="M44" s="188"/>
    </row>
    <row r="45" spans="2:11" ht="18.75" customHeight="1" thickBot="1">
      <c r="B45" s="192"/>
      <c r="C45" s="193"/>
      <c r="D45" s="116" t="s">
        <v>253</v>
      </c>
      <c r="E45" s="116"/>
      <c r="F45" s="117"/>
      <c r="G45" s="194"/>
      <c r="H45" s="119">
        <f>+H20+H30+H44</f>
        <v>115126289.21000001</v>
      </c>
      <c r="I45" s="119">
        <f>+I20+I30+I44</f>
        <v>123073947.53</v>
      </c>
      <c r="K45" s="195"/>
    </row>
  </sheetData>
  <sheetProtection/>
  <mergeCells count="5">
    <mergeCell ref="B2:B3"/>
    <mergeCell ref="D2:D3"/>
    <mergeCell ref="G2:G3"/>
    <mergeCell ref="H2:I2"/>
    <mergeCell ref="E2:E3"/>
  </mergeCells>
  <printOptions/>
  <pageMargins left="0.58" right="0.51" top="0.51" bottom="0.85" header="0.51" footer="0.5"/>
  <pageSetup horizontalDpi="300" verticalDpi="3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K33"/>
  <sheetViews>
    <sheetView showGridLines="0" tabSelected="1" defaultGridColor="0" zoomScalePageLayoutView="0" colorId="18" workbookViewId="0" topLeftCell="C1">
      <selection activeCell="F6" sqref="F6"/>
    </sheetView>
  </sheetViews>
  <sheetFormatPr defaultColWidth="9.140625" defaultRowHeight="12.75"/>
  <cols>
    <col min="1" max="2" width="1.28515625" style="218" customWidth="1"/>
    <col min="3" max="3" width="5.8515625" style="217" customWidth="1"/>
    <col min="4" max="4" width="47.421875" style="218" customWidth="1"/>
    <col min="5" max="5" width="4.8515625" style="218" customWidth="1"/>
    <col min="6" max="6" width="15.421875" style="473" customWidth="1"/>
    <col min="7" max="7" width="19.28125" style="473" customWidth="1"/>
    <col min="8" max="8" width="4.140625" style="217" customWidth="1"/>
    <col min="9" max="9" width="3.8515625" style="218" customWidth="1"/>
    <col min="10" max="10" width="35.00390625" style="218" hidden="1" customWidth="1"/>
    <col min="11" max="11" width="17.8515625" style="218" customWidth="1"/>
    <col min="12" max="12" width="18.57421875" style="218" bestFit="1" customWidth="1"/>
    <col min="13" max="13" width="2.28125" style="218" customWidth="1"/>
    <col min="14" max="14" width="9.140625" style="218" customWidth="1"/>
    <col min="15" max="15" width="10.28125" style="218" bestFit="1" customWidth="1"/>
    <col min="16" max="16384" width="9.140625" style="218" customWidth="1"/>
  </cols>
  <sheetData>
    <row r="1" spans="3:7" ht="12.75">
      <c r="C1" s="541" t="s">
        <v>288</v>
      </c>
      <c r="D1" s="541"/>
      <c r="E1" s="541"/>
      <c r="F1" s="541"/>
      <c r="G1" s="541"/>
    </row>
    <row r="2" ht="13.5" thickBot="1"/>
    <row r="3" spans="3:8" ht="12.75" customHeight="1">
      <c r="C3" s="544" t="s">
        <v>289</v>
      </c>
      <c r="D3" s="546" t="s">
        <v>290</v>
      </c>
      <c r="E3" s="548" t="s">
        <v>1</v>
      </c>
      <c r="F3" s="542" t="s">
        <v>32</v>
      </c>
      <c r="G3" s="543"/>
      <c r="H3" s="219"/>
    </row>
    <row r="4" spans="3:10" ht="13.5" thickBot="1">
      <c r="C4" s="545"/>
      <c r="D4" s="547"/>
      <c r="E4" s="549"/>
      <c r="F4" s="474" t="s">
        <v>540</v>
      </c>
      <c r="G4" s="484" t="s">
        <v>527</v>
      </c>
      <c r="H4" s="218"/>
      <c r="J4" s="220"/>
    </row>
    <row r="5" spans="3:10" ht="14.25" thickBot="1" thickTop="1">
      <c r="C5" s="221">
        <v>1</v>
      </c>
      <c r="D5" s="222" t="s">
        <v>291</v>
      </c>
      <c r="E5" s="223"/>
      <c r="F5" s="475">
        <v>862737764.54</v>
      </c>
      <c r="G5" s="485">
        <f>SUM(G6+G7)</f>
        <v>366491762.15999997</v>
      </c>
      <c r="H5" s="218"/>
      <c r="J5" s="220"/>
    </row>
    <row r="6" spans="3:10" ht="17.25" customHeight="1" thickTop="1">
      <c r="C6" s="224">
        <v>1</v>
      </c>
      <c r="D6" s="225" t="s">
        <v>292</v>
      </c>
      <c r="E6" s="226"/>
      <c r="F6" s="472">
        <v>862737764.54</v>
      </c>
      <c r="G6" s="486">
        <v>366210332.03</v>
      </c>
      <c r="H6" s="218"/>
      <c r="J6" s="220"/>
    </row>
    <row r="7" spans="3:10" ht="17.25" customHeight="1">
      <c r="C7" s="224">
        <v>2</v>
      </c>
      <c r="D7" s="225" t="s">
        <v>293</v>
      </c>
      <c r="E7" s="226"/>
      <c r="F7" s="472"/>
      <c r="G7" s="486">
        <v>281430.13</v>
      </c>
      <c r="H7" s="218"/>
      <c r="J7" s="220"/>
    </row>
    <row r="8" spans="3:10" ht="17.25" customHeight="1">
      <c r="C8" s="224">
        <v>3</v>
      </c>
      <c r="D8" s="225" t="s">
        <v>294</v>
      </c>
      <c r="E8" s="226"/>
      <c r="F8" s="472"/>
      <c r="G8" s="486">
        <v>0</v>
      </c>
      <c r="H8" s="218"/>
      <c r="J8" s="220"/>
    </row>
    <row r="9" spans="3:10" ht="17.25" customHeight="1">
      <c r="C9" s="224">
        <v>4</v>
      </c>
      <c r="D9" s="225" t="s">
        <v>295</v>
      </c>
      <c r="E9" s="226"/>
      <c r="F9" s="472"/>
      <c r="G9" s="486">
        <v>0</v>
      </c>
      <c r="H9" s="218"/>
      <c r="J9" s="220"/>
    </row>
    <row r="10" spans="3:10" ht="17.25" customHeight="1">
      <c r="C10" s="224">
        <v>5</v>
      </c>
      <c r="D10" s="225" t="s">
        <v>296</v>
      </c>
      <c r="E10" s="226"/>
      <c r="F10" s="472">
        <v>-858174497.73</v>
      </c>
      <c r="G10" s="486">
        <v>-362665120.77</v>
      </c>
      <c r="H10" s="218"/>
      <c r="J10" s="220"/>
    </row>
    <row r="11" spans="3:10" ht="17.25" customHeight="1">
      <c r="C11" s="224">
        <v>6</v>
      </c>
      <c r="D11" s="225" t="s">
        <v>561</v>
      </c>
      <c r="E11" s="226"/>
      <c r="F11" s="472">
        <v>-963644</v>
      </c>
      <c r="G11" s="486">
        <v>-280372.12</v>
      </c>
      <c r="H11" s="218"/>
      <c r="J11" s="220"/>
    </row>
    <row r="12" spans="3:10" ht="17.25" customHeight="1">
      <c r="C12" s="224">
        <v>7</v>
      </c>
      <c r="D12" s="225" t="s">
        <v>297</v>
      </c>
      <c r="E12" s="226"/>
      <c r="F12" s="472"/>
      <c r="G12" s="486">
        <f>SUM(G13:G14)</f>
        <v>-840240</v>
      </c>
      <c r="H12" s="218"/>
      <c r="J12" s="220"/>
    </row>
    <row r="13" spans="3:10" ht="12.75">
      <c r="C13" s="227" t="s">
        <v>45</v>
      </c>
      <c r="D13" s="228" t="s">
        <v>298</v>
      </c>
      <c r="E13" s="229"/>
      <c r="F13" s="476">
        <v>-960000</v>
      </c>
      <c r="G13" s="487">
        <v>-720000</v>
      </c>
      <c r="H13" s="218"/>
      <c r="J13" s="220"/>
    </row>
    <row r="14" spans="3:10" ht="17.25" customHeight="1">
      <c r="C14" s="230" t="s">
        <v>49</v>
      </c>
      <c r="D14" s="228" t="s">
        <v>299</v>
      </c>
      <c r="E14" s="231"/>
      <c r="F14" s="476">
        <v>-160320</v>
      </c>
      <c r="G14" s="487">
        <v>-120240</v>
      </c>
      <c r="H14" s="218"/>
      <c r="J14" s="220"/>
    </row>
    <row r="15" spans="3:10" ht="17.25" customHeight="1">
      <c r="C15" s="230" t="s">
        <v>65</v>
      </c>
      <c r="D15" s="228" t="s">
        <v>300</v>
      </c>
      <c r="E15" s="231"/>
      <c r="F15" s="476"/>
      <c r="G15" s="487">
        <v>0</v>
      </c>
      <c r="H15" s="218"/>
      <c r="J15" s="220"/>
    </row>
    <row r="16" spans="3:10" ht="17.25" customHeight="1" thickBot="1">
      <c r="C16" s="232">
        <v>8</v>
      </c>
      <c r="D16" s="233" t="s">
        <v>301</v>
      </c>
      <c r="E16" s="229"/>
      <c r="F16" s="477"/>
      <c r="G16" s="488">
        <v>0</v>
      </c>
      <c r="H16" s="218"/>
      <c r="J16" s="220"/>
    </row>
    <row r="17" spans="3:10" ht="27" thickBot="1" thickTop="1">
      <c r="C17" s="234">
        <v>9</v>
      </c>
      <c r="D17" s="235" t="s">
        <v>302</v>
      </c>
      <c r="E17" s="236"/>
      <c r="F17" s="478">
        <f>SUM(F6:F16)</f>
        <v>2479302.809999943</v>
      </c>
      <c r="G17" s="478">
        <f>+G5+G10+G11+G12+G16</f>
        <v>2706029.2699999856</v>
      </c>
      <c r="H17" s="218"/>
      <c r="J17" s="220"/>
    </row>
    <row r="18" spans="3:10" ht="17.25" customHeight="1" thickTop="1">
      <c r="C18" s="230">
        <v>10</v>
      </c>
      <c r="D18" s="228" t="s">
        <v>303</v>
      </c>
      <c r="E18" s="231"/>
      <c r="F18" s="476"/>
      <c r="G18" s="487">
        <v>0</v>
      </c>
      <c r="H18" s="218"/>
      <c r="J18" s="220"/>
    </row>
    <row r="19" spans="3:10" ht="17.25" customHeight="1">
      <c r="C19" s="230">
        <v>11</v>
      </c>
      <c r="D19" s="228" t="s">
        <v>304</v>
      </c>
      <c r="E19" s="231"/>
      <c r="F19" s="476">
        <v>-290415</v>
      </c>
      <c r="G19" s="487"/>
      <c r="H19" s="218"/>
      <c r="J19" s="220"/>
    </row>
    <row r="20" spans="3:10" ht="17.25" customHeight="1">
      <c r="C20" s="232">
        <v>12</v>
      </c>
      <c r="D20" s="233" t="s">
        <v>305</v>
      </c>
      <c r="E20" s="229"/>
      <c r="F20" s="477">
        <f>F23</f>
        <v>4176378.1</v>
      </c>
      <c r="G20" s="488">
        <v>-44932.53</v>
      </c>
      <c r="H20" s="218"/>
      <c r="J20" s="220"/>
    </row>
    <row r="21" spans="3:10" ht="17.25" customHeight="1">
      <c r="C21" s="230" t="s">
        <v>306</v>
      </c>
      <c r="D21" s="228" t="s">
        <v>307</v>
      </c>
      <c r="E21" s="231"/>
      <c r="F21" s="476"/>
      <c r="G21" s="487">
        <v>0</v>
      </c>
      <c r="H21" s="218"/>
      <c r="J21" s="220"/>
    </row>
    <row r="22" spans="3:10" ht="17.25" customHeight="1">
      <c r="C22" s="230" t="s">
        <v>308</v>
      </c>
      <c r="D22" s="228" t="s">
        <v>309</v>
      </c>
      <c r="E22" s="231"/>
      <c r="F22" s="476"/>
      <c r="G22" s="487">
        <v>0</v>
      </c>
      <c r="H22" s="218"/>
      <c r="J22" s="220"/>
    </row>
    <row r="23" spans="3:11" ht="17.25" customHeight="1">
      <c r="C23" s="230" t="s">
        <v>310</v>
      </c>
      <c r="D23" s="228" t="s">
        <v>311</v>
      </c>
      <c r="E23" s="231"/>
      <c r="F23" s="476">
        <v>4176378.1</v>
      </c>
      <c r="G23" s="487">
        <v>3928925.48</v>
      </c>
      <c r="H23" s="218"/>
      <c r="J23" s="220"/>
      <c r="K23" s="237"/>
    </row>
    <row r="24" spans="3:10" ht="17.25" customHeight="1">
      <c r="C24" s="230" t="s">
        <v>312</v>
      </c>
      <c r="D24" s="228" t="s">
        <v>562</v>
      </c>
      <c r="E24" s="231"/>
      <c r="F24" s="476"/>
      <c r="G24" s="487">
        <v>0</v>
      </c>
      <c r="H24" s="218"/>
      <c r="J24" s="220"/>
    </row>
    <row r="25" spans="3:10" ht="17.25" customHeight="1" thickBot="1">
      <c r="C25" s="232">
        <v>13</v>
      </c>
      <c r="D25" s="233" t="s">
        <v>313</v>
      </c>
      <c r="E25" s="238"/>
      <c r="F25" s="479">
        <f>F23+F19</f>
        <v>3885963.1</v>
      </c>
      <c r="G25" s="489">
        <f>G23+G24</f>
        <v>3928925.48</v>
      </c>
      <c r="H25" s="218"/>
      <c r="J25" s="220"/>
    </row>
    <row r="26" spans="3:11" ht="17.25" customHeight="1" thickBot="1" thickTop="1">
      <c r="C26" s="234">
        <v>14</v>
      </c>
      <c r="D26" s="235" t="s">
        <v>314</v>
      </c>
      <c r="E26" s="236"/>
      <c r="F26" s="478">
        <f>F17+F25</f>
        <v>6365265.909999942</v>
      </c>
      <c r="G26" s="478">
        <f>G17+G25+G20</f>
        <v>6590022.219999985</v>
      </c>
      <c r="H26" s="218"/>
      <c r="J26" s="220"/>
      <c r="K26" s="237"/>
    </row>
    <row r="27" spans="3:10" ht="17.25" customHeight="1" thickBot="1" thickTop="1">
      <c r="C27" s="239">
        <v>15</v>
      </c>
      <c r="D27" s="240" t="s">
        <v>315</v>
      </c>
      <c r="E27" s="241"/>
      <c r="F27" s="480">
        <v>665568</v>
      </c>
      <c r="G27" s="490">
        <f>G26*0.1</f>
        <v>659002.2219999986</v>
      </c>
      <c r="H27" s="218"/>
      <c r="J27" s="220"/>
    </row>
    <row r="28" spans="3:10" ht="21.75" customHeight="1" thickBot="1" thickTop="1">
      <c r="C28" s="242">
        <v>16</v>
      </c>
      <c r="D28" s="243" t="s">
        <v>316</v>
      </c>
      <c r="E28" s="244"/>
      <c r="F28" s="481">
        <f>F26-F27</f>
        <v>5699697.909999942</v>
      </c>
      <c r="G28" s="491">
        <f>G26-G27</f>
        <v>5931019.997999987</v>
      </c>
      <c r="H28" s="218"/>
      <c r="J28" s="220"/>
    </row>
    <row r="29" spans="3:10" ht="12.75">
      <c r="C29" s="245"/>
      <c r="D29" s="246"/>
      <c r="E29" s="247"/>
      <c r="F29" s="482"/>
      <c r="G29" s="492"/>
      <c r="H29" s="218"/>
      <c r="J29" s="220"/>
    </row>
    <row r="30" spans="3:10" ht="12.75">
      <c r="C30" s="245"/>
      <c r="D30" s="246"/>
      <c r="E30" s="247"/>
      <c r="F30" s="482"/>
      <c r="G30" s="492"/>
      <c r="H30" s="218"/>
      <c r="J30" s="220"/>
    </row>
    <row r="31" spans="3:10" ht="12.75">
      <c r="C31" s="245"/>
      <c r="D31" s="248"/>
      <c r="E31" s="249"/>
      <c r="F31" s="482"/>
      <c r="G31" s="492"/>
      <c r="H31" s="218"/>
      <c r="J31" s="220"/>
    </row>
    <row r="32" spans="3:10" ht="12.75">
      <c r="C32" s="250"/>
      <c r="D32" s="249"/>
      <c r="E32" s="251"/>
      <c r="F32" s="483"/>
      <c r="G32" s="483"/>
      <c r="H32" s="218"/>
      <c r="J32" s="220"/>
    </row>
    <row r="33" spans="8:10" ht="12.75">
      <c r="H33" s="218"/>
      <c r="J33" s="220"/>
    </row>
  </sheetData>
  <sheetProtection/>
  <mergeCells count="5">
    <mergeCell ref="C1:G1"/>
    <mergeCell ref="F3:G3"/>
    <mergeCell ref="C3:C4"/>
    <mergeCell ref="D3:D4"/>
    <mergeCell ref="E3:E4"/>
  </mergeCells>
  <printOptions horizontalCentered="1"/>
  <pageMargins left="0.17" right="0.21" top="0.48" bottom="0.61" header="0.48" footer="0.65"/>
  <pageSetup horizontalDpi="300" verticalDpi="300" orientation="portrait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2.140625" style="252" customWidth="1"/>
    <col min="2" max="2" width="29.57421875" style="253" customWidth="1"/>
    <col min="3" max="3" width="21.140625" style="253" customWidth="1"/>
    <col min="4" max="4" width="9.140625" style="253" customWidth="1"/>
    <col min="5" max="5" width="14.8515625" style="253" customWidth="1"/>
    <col min="6" max="6" width="11.28125" style="253" customWidth="1"/>
    <col min="7" max="7" width="17.8515625" style="253" customWidth="1"/>
    <col min="8" max="8" width="16.7109375" style="253" customWidth="1"/>
    <col min="9" max="9" width="17.8515625" style="253" customWidth="1"/>
    <col min="10" max="10" width="13.00390625" style="252" customWidth="1"/>
    <col min="11" max="11" width="11.7109375" style="252" customWidth="1"/>
    <col min="12" max="15" width="9.140625" style="252" customWidth="1"/>
    <col min="16" max="16384" width="9.140625" style="253" customWidth="1"/>
  </cols>
  <sheetData>
    <row r="2" spans="2:9" ht="13.5" thickBot="1">
      <c r="B2" s="252"/>
      <c r="C2" s="252"/>
      <c r="D2" s="252"/>
      <c r="E2" s="252"/>
      <c r="F2" s="252"/>
      <c r="G2" s="252"/>
      <c r="H2" s="252"/>
      <c r="I2" s="252"/>
    </row>
    <row r="3" spans="2:9" ht="14.25" thickBot="1" thickTop="1">
      <c r="B3" s="254" t="s">
        <v>317</v>
      </c>
      <c r="C3" s="255"/>
      <c r="D3" s="255"/>
      <c r="E3" s="255"/>
      <c r="F3" s="255"/>
      <c r="G3" s="255"/>
      <c r="H3" s="255"/>
      <c r="I3" s="256"/>
    </row>
    <row r="4" spans="2:9" ht="14.25" thickBot="1" thickTop="1">
      <c r="B4" s="257"/>
      <c r="C4" s="258"/>
      <c r="D4" s="258"/>
      <c r="E4" s="259"/>
      <c r="F4" s="258"/>
      <c r="G4" s="259"/>
      <c r="H4" s="259"/>
      <c r="I4" s="260"/>
    </row>
    <row r="5" spans="2:9" ht="22.5" thickBot="1" thickTop="1">
      <c r="B5" s="261"/>
      <c r="C5" s="261" t="s">
        <v>23</v>
      </c>
      <c r="D5" s="261" t="s">
        <v>24</v>
      </c>
      <c r="E5" s="261" t="s">
        <v>318</v>
      </c>
      <c r="F5" s="261" t="s">
        <v>319</v>
      </c>
      <c r="G5" s="261" t="s">
        <v>320</v>
      </c>
      <c r="H5" s="261" t="s">
        <v>321</v>
      </c>
      <c r="I5" s="262" t="s">
        <v>53</v>
      </c>
    </row>
    <row r="6" spans="2:9" ht="14.25" thickBot="1" thickTop="1">
      <c r="B6" s="263"/>
      <c r="C6" s="261"/>
      <c r="D6" s="261"/>
      <c r="E6" s="261"/>
      <c r="F6" s="261"/>
      <c r="G6" s="261"/>
      <c r="H6" s="261"/>
      <c r="I6" s="264"/>
    </row>
    <row r="7" spans="2:9" ht="14.25" thickBot="1" thickTop="1">
      <c r="B7" s="265" t="s">
        <v>528</v>
      </c>
      <c r="C7" s="266"/>
      <c r="D7" s="266"/>
      <c r="E7" s="266"/>
      <c r="F7" s="266"/>
      <c r="G7" s="266"/>
      <c r="H7" s="498">
        <v>5931020</v>
      </c>
      <c r="I7" s="498">
        <f>H7</f>
        <v>5931020</v>
      </c>
    </row>
    <row r="8" spans="2:9" ht="24" customHeight="1" thickTop="1">
      <c r="B8" s="267" t="s">
        <v>563</v>
      </c>
      <c r="C8" s="268"/>
      <c r="D8" s="268"/>
      <c r="E8" s="268"/>
      <c r="F8" s="268"/>
      <c r="G8" s="269"/>
      <c r="H8" s="499"/>
      <c r="I8" s="500"/>
    </row>
    <row r="9" spans="2:9" ht="12.75">
      <c r="B9" s="493" t="s">
        <v>564</v>
      </c>
      <c r="C9" s="270"/>
      <c r="D9" s="270"/>
      <c r="E9" s="270"/>
      <c r="F9" s="270"/>
      <c r="G9" s="270"/>
      <c r="H9" s="501"/>
      <c r="I9" s="502"/>
    </row>
    <row r="10" spans="2:10" ht="15.75" customHeight="1">
      <c r="B10" s="271" t="s">
        <v>565</v>
      </c>
      <c r="C10" s="272"/>
      <c r="D10" s="272"/>
      <c r="E10" s="272"/>
      <c r="F10" s="272"/>
      <c r="G10" s="273"/>
      <c r="H10" s="497"/>
      <c r="I10" s="502"/>
      <c r="J10" s="252" t="s">
        <v>54</v>
      </c>
    </row>
    <row r="11" spans="2:9" ht="15.75" customHeight="1">
      <c r="B11" s="271" t="s">
        <v>567</v>
      </c>
      <c r="C11" s="272"/>
      <c r="D11" s="272"/>
      <c r="E11" s="272"/>
      <c r="F11" s="272"/>
      <c r="G11" s="273"/>
      <c r="H11" s="497"/>
      <c r="I11" s="502"/>
    </row>
    <row r="12" spans="2:9" ht="15.75" customHeight="1" thickBot="1">
      <c r="B12" s="274" t="s">
        <v>566</v>
      </c>
      <c r="C12" s="275"/>
      <c r="D12" s="275"/>
      <c r="E12" s="275"/>
      <c r="F12" s="275"/>
      <c r="G12" s="276"/>
      <c r="H12" s="503"/>
      <c r="I12" s="504"/>
    </row>
    <row r="13" spans="2:9" ht="14.25" thickBot="1" thickTop="1">
      <c r="B13" s="265" t="s">
        <v>528</v>
      </c>
      <c r="C13" s="266">
        <f>C7+C9</f>
        <v>0</v>
      </c>
      <c r="D13" s="266"/>
      <c r="E13" s="266"/>
      <c r="F13" s="266"/>
      <c r="G13" s="266"/>
      <c r="H13" s="505">
        <f>SUM(H7:H12)</f>
        <v>5931020</v>
      </c>
      <c r="I13" s="505">
        <f>+C13+F13+H13+G13</f>
        <v>5931020</v>
      </c>
    </row>
    <row r="14" spans="2:9" ht="14.25" thickBot="1" thickTop="1">
      <c r="B14" s="277"/>
      <c r="C14" s="278"/>
      <c r="D14" s="278"/>
      <c r="E14" s="278"/>
      <c r="F14" s="278"/>
      <c r="G14" s="278"/>
      <c r="H14" s="506"/>
      <c r="I14" s="507"/>
    </row>
    <row r="15" spans="2:9" ht="13.5" thickTop="1">
      <c r="B15" s="267" t="s">
        <v>23</v>
      </c>
      <c r="C15" s="268">
        <v>1592000</v>
      </c>
      <c r="D15" s="268"/>
      <c r="E15" s="268"/>
      <c r="F15" s="268"/>
      <c r="G15" s="269"/>
      <c r="H15" s="499"/>
      <c r="I15" s="500">
        <f aca="true" t="shared" si="0" ref="I15:I20">SUM(C15:H15)</f>
        <v>1592000</v>
      </c>
    </row>
    <row r="16" spans="2:9" ht="21">
      <c r="B16" s="267" t="s">
        <v>568</v>
      </c>
      <c r="C16" s="272"/>
      <c r="D16" s="272"/>
      <c r="E16" s="272"/>
      <c r="F16" s="272"/>
      <c r="H16" s="497">
        <v>5699698</v>
      </c>
      <c r="I16" s="500">
        <f t="shared" si="0"/>
        <v>5699698</v>
      </c>
    </row>
    <row r="17" spans="2:9" ht="12.75">
      <c r="B17" s="493" t="s">
        <v>569</v>
      </c>
      <c r="C17" s="272"/>
      <c r="D17" s="272"/>
      <c r="E17" s="272"/>
      <c r="F17" s="272">
        <v>5931020</v>
      </c>
      <c r="G17" s="273"/>
      <c r="H17" s="508">
        <v>-5931020</v>
      </c>
      <c r="I17" s="509">
        <f t="shared" si="0"/>
        <v>0</v>
      </c>
    </row>
    <row r="18" spans="2:9" ht="21">
      <c r="B18" s="271" t="s">
        <v>565</v>
      </c>
      <c r="C18" s="272"/>
      <c r="D18" s="272"/>
      <c r="E18" s="272"/>
      <c r="F18" s="272"/>
      <c r="G18" s="273"/>
      <c r="H18" s="497"/>
      <c r="I18" s="500">
        <f t="shared" si="0"/>
        <v>0</v>
      </c>
    </row>
    <row r="19" spans="2:9" ht="12.75">
      <c r="B19" s="271" t="s">
        <v>567</v>
      </c>
      <c r="C19" s="272"/>
      <c r="D19" s="272"/>
      <c r="E19" s="272"/>
      <c r="F19" s="272"/>
      <c r="G19" s="496"/>
      <c r="H19" s="510"/>
      <c r="I19" s="500">
        <f t="shared" si="0"/>
        <v>0</v>
      </c>
    </row>
    <row r="20" spans="2:9" ht="13.5" thickBot="1">
      <c r="B20" s="274" t="s">
        <v>566</v>
      </c>
      <c r="C20" s="494"/>
      <c r="D20" s="494"/>
      <c r="E20" s="494"/>
      <c r="F20" s="494"/>
      <c r="G20" s="495"/>
      <c r="H20" s="511"/>
      <c r="I20" s="500">
        <f t="shared" si="0"/>
        <v>0</v>
      </c>
    </row>
    <row r="21" spans="2:9" ht="14.25" thickBot="1" thickTop="1">
      <c r="B21" s="265" t="s">
        <v>545</v>
      </c>
      <c r="C21" s="266">
        <f>C15</f>
        <v>1592000</v>
      </c>
      <c r="D21" s="266"/>
      <c r="E21" s="266"/>
      <c r="F21" s="266">
        <f>F17</f>
        <v>5931020</v>
      </c>
      <c r="G21" s="266"/>
      <c r="H21" s="505">
        <f>H16</f>
        <v>5699698</v>
      </c>
      <c r="I21" s="505">
        <f>SUM(I13:I20)</f>
        <v>13222718</v>
      </c>
    </row>
    <row r="22" spans="2:9" ht="14.25" thickBot="1" thickTop="1">
      <c r="B22" s="277"/>
      <c r="C22" s="278"/>
      <c r="D22" s="278"/>
      <c r="E22" s="278"/>
      <c r="F22" s="278"/>
      <c r="G22" s="278"/>
      <c r="H22" s="506"/>
      <c r="I22" s="507"/>
    </row>
    <row r="23" spans="2:9" ht="13.5" thickTop="1">
      <c r="B23" s="252"/>
      <c r="C23" s="252"/>
      <c r="D23" s="252"/>
      <c r="E23" s="252"/>
      <c r="F23" s="252"/>
      <c r="G23" s="252"/>
      <c r="H23" s="252"/>
      <c r="I23" s="252"/>
    </row>
    <row r="24" spans="2:9" ht="12.75">
      <c r="B24" s="252"/>
      <c r="C24" s="252"/>
      <c r="D24" s="252"/>
      <c r="E24" s="252"/>
      <c r="F24" s="252"/>
      <c r="G24" s="252"/>
      <c r="H24" s="252"/>
      <c r="I24" s="252"/>
    </row>
    <row r="25" spans="2:9" ht="12.75">
      <c r="B25" s="252"/>
      <c r="C25" s="252"/>
      <c r="D25" s="252"/>
      <c r="E25" s="252"/>
      <c r="F25" s="252"/>
      <c r="G25" s="252"/>
      <c r="H25" s="252"/>
      <c r="I25" s="252"/>
    </row>
    <row r="26" spans="2:9" ht="12.75">
      <c r="B26" s="252"/>
      <c r="C26" s="252"/>
      <c r="D26" s="252"/>
      <c r="E26" s="252"/>
      <c r="F26" s="252"/>
      <c r="G26" s="252"/>
      <c r="H26" s="252"/>
      <c r="I26" s="252"/>
    </row>
    <row r="27" spans="2:9" ht="12.75">
      <c r="B27" s="252"/>
      <c r="C27" s="252"/>
      <c r="D27" s="252"/>
      <c r="E27" s="252"/>
      <c r="F27" s="252"/>
      <c r="G27" s="252"/>
      <c r="H27" s="252"/>
      <c r="I27" s="252"/>
    </row>
    <row r="28" spans="2:9" ht="12.75">
      <c r="B28" s="252"/>
      <c r="C28" s="252"/>
      <c r="D28" s="252"/>
      <c r="E28" s="252"/>
      <c r="F28" s="252"/>
      <c r="G28" s="252"/>
      <c r="H28" s="252"/>
      <c r="I28" s="252"/>
    </row>
    <row r="29" spans="2:9" ht="12.75">
      <c r="B29" s="252"/>
      <c r="C29" s="252"/>
      <c r="D29" s="252"/>
      <c r="E29" s="252"/>
      <c r="F29" s="252"/>
      <c r="G29" s="252"/>
      <c r="H29" s="252"/>
      <c r="I29" s="252"/>
    </row>
    <row r="30" spans="2:9" ht="12.75">
      <c r="B30" s="252"/>
      <c r="C30" s="252"/>
      <c r="D30" s="252"/>
      <c r="E30" s="252"/>
      <c r="F30" s="252"/>
      <c r="G30" s="252"/>
      <c r="H30" s="252"/>
      <c r="I30" s="252"/>
    </row>
    <row r="31" spans="2:9" ht="12.75">
      <c r="B31" s="252"/>
      <c r="C31" s="252"/>
      <c r="D31" s="252"/>
      <c r="E31" s="252"/>
      <c r="F31" s="252"/>
      <c r="G31" s="252"/>
      <c r="H31" s="252"/>
      <c r="I31" s="252"/>
    </row>
    <row r="32" spans="2:9" ht="12.75">
      <c r="B32" s="252"/>
      <c r="C32" s="252"/>
      <c r="D32" s="252"/>
      <c r="E32" s="252"/>
      <c r="F32" s="252"/>
      <c r="G32" s="252"/>
      <c r="H32" s="252"/>
      <c r="I32" s="252"/>
    </row>
    <row r="33" spans="2:9" ht="12.75">
      <c r="B33" s="252"/>
      <c r="C33" s="252"/>
      <c r="D33" s="252"/>
      <c r="E33" s="252"/>
      <c r="F33" s="252"/>
      <c r="G33" s="252"/>
      <c r="H33" s="252"/>
      <c r="I33" s="252"/>
    </row>
    <row r="34" spans="2:9" ht="12.75">
      <c r="B34" s="252"/>
      <c r="C34" s="252"/>
      <c r="D34" s="252"/>
      <c r="E34" s="252"/>
      <c r="F34" s="252"/>
      <c r="G34" s="252"/>
      <c r="H34" s="252"/>
      <c r="I34" s="252"/>
    </row>
    <row r="35" spans="2:9" ht="12.75">
      <c r="B35" s="252"/>
      <c r="C35" s="252"/>
      <c r="D35" s="252"/>
      <c r="E35" s="252"/>
      <c r="F35" s="252"/>
      <c r="G35" s="252"/>
      <c r="H35" s="252"/>
      <c r="I35" s="252"/>
    </row>
    <row r="36" spans="2:9" ht="12.75">
      <c r="B36" s="252"/>
      <c r="C36" s="252"/>
      <c r="D36" s="252"/>
      <c r="E36" s="252"/>
      <c r="F36" s="252"/>
      <c r="G36" s="252"/>
      <c r="H36" s="252"/>
      <c r="I36" s="252"/>
    </row>
    <row r="37" spans="2:9" ht="12.75">
      <c r="B37" s="252"/>
      <c r="C37" s="252"/>
      <c r="D37" s="252"/>
      <c r="E37" s="252"/>
      <c r="F37" s="252"/>
      <c r="G37" s="252"/>
      <c r="H37" s="252"/>
      <c r="I37" s="252"/>
    </row>
    <row r="38" spans="2:9" ht="12.75">
      <c r="B38" s="252"/>
      <c r="C38" s="252"/>
      <c r="D38" s="252"/>
      <c r="E38" s="252"/>
      <c r="F38" s="252"/>
      <c r="G38" s="252"/>
      <c r="H38" s="252"/>
      <c r="I38" s="252"/>
    </row>
    <row r="39" spans="2:9" ht="12.75">
      <c r="B39" s="252"/>
      <c r="C39" s="252"/>
      <c r="D39" s="252"/>
      <c r="E39" s="252"/>
      <c r="F39" s="252"/>
      <c r="G39" s="252"/>
      <c r="H39" s="252"/>
      <c r="I39" s="252"/>
    </row>
    <row r="40" spans="2:9" ht="12.75">
      <c r="B40" s="252"/>
      <c r="C40" s="252"/>
      <c r="D40" s="252"/>
      <c r="E40" s="252"/>
      <c r="F40" s="252"/>
      <c r="G40" s="252"/>
      <c r="H40" s="252"/>
      <c r="I40" s="252"/>
    </row>
    <row r="41" spans="2:9" ht="12.75">
      <c r="B41" s="252"/>
      <c r="C41" s="252"/>
      <c r="D41" s="252"/>
      <c r="E41" s="252"/>
      <c r="F41" s="252"/>
      <c r="G41" s="252"/>
      <c r="H41" s="252"/>
      <c r="I41" s="252"/>
    </row>
    <row r="42" spans="2:9" ht="12.75">
      <c r="B42" s="252"/>
      <c r="C42" s="252"/>
      <c r="D42" s="252"/>
      <c r="E42" s="252"/>
      <c r="F42" s="252"/>
      <c r="G42" s="252"/>
      <c r="H42" s="252"/>
      <c r="I42" s="252"/>
    </row>
    <row r="43" spans="2:9" ht="12.75">
      <c r="B43" s="252"/>
      <c r="C43" s="252"/>
      <c r="D43" s="252"/>
      <c r="E43" s="252"/>
      <c r="F43" s="252"/>
      <c r="G43" s="252"/>
      <c r="H43" s="252"/>
      <c r="I43" s="252"/>
    </row>
    <row r="44" spans="2:9" ht="12.75">
      <c r="B44" s="252"/>
      <c r="C44" s="252"/>
      <c r="D44" s="252"/>
      <c r="E44" s="252"/>
      <c r="F44" s="252"/>
      <c r="G44" s="252"/>
      <c r="H44" s="252"/>
      <c r="I44" s="252"/>
    </row>
    <row r="45" spans="2:9" ht="12.75">
      <c r="B45" s="252"/>
      <c r="C45" s="252"/>
      <c r="D45" s="252"/>
      <c r="E45" s="252"/>
      <c r="F45" s="252"/>
      <c r="G45" s="252"/>
      <c r="H45" s="252"/>
      <c r="I45" s="252"/>
    </row>
    <row r="46" spans="2:9" ht="12.75">
      <c r="B46" s="252"/>
      <c r="C46" s="252"/>
      <c r="D46" s="252"/>
      <c r="E46" s="252"/>
      <c r="F46" s="252"/>
      <c r="G46" s="252"/>
      <c r="H46" s="252"/>
      <c r="I46" s="252"/>
    </row>
    <row r="47" spans="2:9" ht="12.75">
      <c r="B47" s="252"/>
      <c r="C47" s="252"/>
      <c r="D47" s="252"/>
      <c r="E47" s="252"/>
      <c r="F47" s="252"/>
      <c r="G47" s="252"/>
      <c r="H47" s="252"/>
      <c r="I47" s="252"/>
    </row>
    <row r="48" spans="2:9" ht="12.75">
      <c r="B48" s="252"/>
      <c r="C48" s="252"/>
      <c r="D48" s="252"/>
      <c r="E48" s="252"/>
      <c r="F48" s="252"/>
      <c r="G48" s="252"/>
      <c r="H48" s="252"/>
      <c r="I48" s="252"/>
    </row>
    <row r="49" spans="2:9" ht="12.75">
      <c r="B49" s="252"/>
      <c r="C49" s="252"/>
      <c r="D49" s="252"/>
      <c r="E49" s="252"/>
      <c r="F49" s="252"/>
      <c r="G49" s="252"/>
      <c r="H49" s="252"/>
      <c r="I49" s="252"/>
    </row>
  </sheetData>
  <sheetProtection/>
  <printOptions/>
  <pageMargins left="0.3" right="0.16" top="0.54" bottom="0.64" header="0.5" footer="0.5"/>
  <pageSetup horizontalDpi="600" verticalDpi="6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46"/>
  <sheetViews>
    <sheetView showGridLines="0" zoomScalePageLayoutView="0" workbookViewId="0" topLeftCell="A16">
      <selection activeCell="F35" sqref="F35"/>
    </sheetView>
  </sheetViews>
  <sheetFormatPr defaultColWidth="9.140625" defaultRowHeight="12.75"/>
  <cols>
    <col min="1" max="1" width="3.8515625" style="216" customWidth="1"/>
    <col min="2" max="2" width="3.00390625" style="216" customWidth="1"/>
    <col min="3" max="3" width="53.421875" style="216" bestFit="1" customWidth="1"/>
    <col min="4" max="4" width="16.421875" style="473" customWidth="1"/>
    <col min="5" max="5" width="15.7109375" style="473" customWidth="1"/>
    <col min="6" max="6" width="3.7109375" style="216" customWidth="1"/>
    <col min="7" max="16384" width="9.140625" style="216" customWidth="1"/>
  </cols>
  <sheetData>
    <row r="1" spans="4:5" s="196" customFormat="1" ht="12.75">
      <c r="D1" s="473"/>
      <c r="E1" s="473"/>
    </row>
    <row r="2" spans="4:5" s="196" customFormat="1" ht="13.5" thickBot="1">
      <c r="D2" s="473"/>
      <c r="E2" s="473"/>
    </row>
    <row r="3" spans="2:5" s="196" customFormat="1" ht="27" thickBot="1" thickTop="1">
      <c r="B3" s="197"/>
      <c r="C3" s="198" t="s">
        <v>254</v>
      </c>
      <c r="D3" s="512" t="s">
        <v>570</v>
      </c>
      <c r="E3" s="512" t="s">
        <v>571</v>
      </c>
    </row>
    <row r="4" spans="2:5" s="196" customFormat="1" ht="13.5" thickTop="1">
      <c r="B4" s="199"/>
      <c r="C4" s="200"/>
      <c r="D4" s="513"/>
      <c r="E4" s="513"/>
    </row>
    <row r="5" spans="2:5" s="196" customFormat="1" ht="14.25" customHeight="1">
      <c r="B5" s="201" t="s">
        <v>34</v>
      </c>
      <c r="C5" s="202" t="s">
        <v>255</v>
      </c>
      <c r="D5" s="514"/>
      <c r="E5" s="514"/>
    </row>
    <row r="6" spans="2:5" s="196" customFormat="1" ht="14.25" customHeight="1">
      <c r="B6" s="201"/>
      <c r="C6" s="202" t="s">
        <v>256</v>
      </c>
      <c r="D6" s="514">
        <f>'PASh Skk'!F26</f>
        <v>6365265.909999942</v>
      </c>
      <c r="E6" s="514">
        <v>6590021</v>
      </c>
    </row>
    <row r="7" spans="2:5" s="196" customFormat="1" ht="14.25" customHeight="1">
      <c r="B7" s="201"/>
      <c r="C7" s="202" t="s">
        <v>257</v>
      </c>
      <c r="D7" s="514"/>
      <c r="E7" s="514"/>
    </row>
    <row r="8" spans="2:5" s="196" customFormat="1" ht="14.25" customHeight="1">
      <c r="B8" s="201"/>
      <c r="C8" s="202" t="s">
        <v>258</v>
      </c>
      <c r="D8" s="514"/>
      <c r="E8" s="514"/>
    </row>
    <row r="9" spans="2:5" s="196" customFormat="1" ht="14.25" customHeight="1">
      <c r="B9" s="201"/>
      <c r="C9" s="202" t="s">
        <v>259</v>
      </c>
      <c r="D9" s="514"/>
      <c r="E9" s="514"/>
    </row>
    <row r="10" spans="2:5" s="196" customFormat="1" ht="14.25" customHeight="1">
      <c r="B10" s="201"/>
      <c r="C10" s="202" t="s">
        <v>260</v>
      </c>
      <c r="D10" s="514"/>
      <c r="E10" s="514"/>
    </row>
    <row r="11" spans="2:5" s="196" customFormat="1" ht="14.25" customHeight="1">
      <c r="B11" s="201"/>
      <c r="C11" s="202" t="s">
        <v>261</v>
      </c>
      <c r="D11" s="514">
        <v>-665568</v>
      </c>
      <c r="E11" s="514">
        <v>-659002</v>
      </c>
    </row>
    <row r="12" spans="2:5" s="196" customFormat="1" ht="25.5">
      <c r="B12" s="201" t="s">
        <v>72</v>
      </c>
      <c r="C12" s="203" t="s">
        <v>262</v>
      </c>
      <c r="D12" s="514">
        <v>4814417</v>
      </c>
      <c r="E12" s="514">
        <v>-119523202</v>
      </c>
    </row>
    <row r="13" spans="2:5" s="196" customFormat="1" ht="14.25" customHeight="1">
      <c r="B13" s="201" t="s">
        <v>101</v>
      </c>
      <c r="C13" s="202" t="s">
        <v>263</v>
      </c>
      <c r="D13" s="514">
        <f>Aktivi!H24</f>
        <v>0</v>
      </c>
      <c r="E13" s="514"/>
    </row>
    <row r="14" spans="2:5" s="196" customFormat="1" ht="14.25" customHeight="1" thickBot="1">
      <c r="B14" s="201" t="s">
        <v>122</v>
      </c>
      <c r="C14" s="202" t="s">
        <v>264</v>
      </c>
      <c r="D14" s="514">
        <v>-15239357</v>
      </c>
      <c r="E14" s="514">
        <v>117142928</v>
      </c>
    </row>
    <row r="15" spans="2:5" s="196" customFormat="1" ht="15.75" customHeight="1" thickBot="1" thickTop="1">
      <c r="B15" s="204" t="s">
        <v>265</v>
      </c>
      <c r="C15" s="205" t="s">
        <v>266</v>
      </c>
      <c r="D15" s="515">
        <f>SUM(D5:D14)</f>
        <v>-4725242.090000058</v>
      </c>
      <c r="E15" s="515">
        <f>SUM(E5:E14)</f>
        <v>3550745</v>
      </c>
    </row>
    <row r="16" spans="2:5" s="196" customFormat="1" ht="14.25" customHeight="1" thickTop="1">
      <c r="B16" s="206" t="s">
        <v>157</v>
      </c>
      <c r="C16" s="200" t="s">
        <v>267</v>
      </c>
      <c r="D16" s="516">
        <v>0</v>
      </c>
      <c r="E16" s="516">
        <v>0</v>
      </c>
    </row>
    <row r="17" spans="2:5" s="196" customFormat="1" ht="14.25" customHeight="1">
      <c r="B17" s="201" t="s">
        <v>176</v>
      </c>
      <c r="C17" s="202" t="s">
        <v>268</v>
      </c>
      <c r="D17" s="514">
        <v>0</v>
      </c>
      <c r="E17" s="514">
        <v>0</v>
      </c>
    </row>
    <row r="18" spans="2:5" s="196" customFormat="1" ht="14.25" customHeight="1">
      <c r="B18" s="201" t="s">
        <v>189</v>
      </c>
      <c r="C18" s="202" t="s">
        <v>269</v>
      </c>
      <c r="D18" s="514">
        <v>0</v>
      </c>
      <c r="E18" s="514"/>
    </row>
    <row r="19" spans="2:5" s="196" customFormat="1" ht="14.25" customHeight="1" thickBot="1">
      <c r="B19" s="201" t="s">
        <v>2</v>
      </c>
      <c r="C19" s="202" t="s">
        <v>270</v>
      </c>
      <c r="D19" s="514">
        <v>0</v>
      </c>
      <c r="E19" s="514"/>
    </row>
    <row r="20" spans="2:5" s="196" customFormat="1" ht="15.75" customHeight="1" thickBot="1" thickTop="1">
      <c r="B20" s="204"/>
      <c r="C20" s="205" t="s">
        <v>271</v>
      </c>
      <c r="D20" s="515">
        <f>SUM(D16:D19)</f>
        <v>0</v>
      </c>
      <c r="E20" s="515">
        <f>SUM(E16:E19)</f>
        <v>0</v>
      </c>
    </row>
    <row r="21" spans="2:5" s="196" customFormat="1" ht="13.5" thickTop="1">
      <c r="B21" s="201"/>
      <c r="C21" s="200"/>
      <c r="D21" s="516"/>
      <c r="E21" s="516"/>
    </row>
    <row r="22" spans="2:5" s="196" customFormat="1" ht="14.25" customHeight="1">
      <c r="B22" s="201" t="s">
        <v>189</v>
      </c>
      <c r="C22" s="207" t="s">
        <v>272</v>
      </c>
      <c r="D22" s="514"/>
      <c r="E22" s="514"/>
    </row>
    <row r="23" spans="2:5" s="196" customFormat="1" ht="14.25" customHeight="1">
      <c r="B23" s="201"/>
      <c r="C23" s="202" t="s">
        <v>273</v>
      </c>
      <c r="D23" s="514">
        <v>0</v>
      </c>
      <c r="E23" s="514"/>
    </row>
    <row r="24" spans="2:5" s="196" customFormat="1" ht="14.25" customHeight="1">
      <c r="B24" s="201"/>
      <c r="C24" s="202" t="s">
        <v>274</v>
      </c>
      <c r="D24" s="514">
        <v>0</v>
      </c>
      <c r="E24" s="514">
        <v>0</v>
      </c>
    </row>
    <row r="25" spans="2:5" s="196" customFormat="1" ht="14.25" customHeight="1">
      <c r="B25" s="201"/>
      <c r="C25" s="202" t="s">
        <v>275</v>
      </c>
      <c r="D25" s="514">
        <v>0</v>
      </c>
      <c r="E25" s="514"/>
    </row>
    <row r="26" spans="2:5" s="196" customFormat="1" ht="14.25" customHeight="1">
      <c r="B26" s="201" t="s">
        <v>2</v>
      </c>
      <c r="C26" s="202" t="s">
        <v>276</v>
      </c>
      <c r="D26" s="514">
        <v>0</v>
      </c>
      <c r="E26" s="514">
        <v>0</v>
      </c>
    </row>
    <row r="27" spans="2:5" s="196" customFormat="1" ht="14.25" customHeight="1" thickBot="1">
      <c r="B27" s="201" t="s">
        <v>198</v>
      </c>
      <c r="C27" s="208" t="s">
        <v>277</v>
      </c>
      <c r="D27" s="517">
        <v>0</v>
      </c>
      <c r="E27" s="517">
        <v>0</v>
      </c>
    </row>
    <row r="28" spans="2:5" s="196" customFormat="1" ht="15.75" customHeight="1" thickBot="1" thickTop="1">
      <c r="B28" s="204"/>
      <c r="C28" s="205" t="s">
        <v>278</v>
      </c>
      <c r="D28" s="515">
        <f>SUM(D23:D27)</f>
        <v>0</v>
      </c>
      <c r="E28" s="515">
        <f>SUM(E23:E27)</f>
        <v>0</v>
      </c>
    </row>
    <row r="29" spans="2:5" s="196" customFormat="1" ht="13.5" thickTop="1">
      <c r="B29" s="201"/>
      <c r="C29" s="200"/>
      <c r="D29" s="516"/>
      <c r="E29" s="516"/>
    </row>
    <row r="30" spans="2:5" s="196" customFormat="1" ht="14.25" customHeight="1">
      <c r="B30" s="201" t="s">
        <v>220</v>
      </c>
      <c r="C30" s="207" t="s">
        <v>279</v>
      </c>
      <c r="D30" s="514"/>
      <c r="E30" s="514"/>
    </row>
    <row r="31" spans="2:5" s="196" customFormat="1" ht="14.25" customHeight="1">
      <c r="B31" s="201"/>
      <c r="C31" s="202" t="s">
        <v>280</v>
      </c>
      <c r="D31" s="514">
        <v>1592000</v>
      </c>
      <c r="E31" s="514"/>
    </row>
    <row r="32" spans="2:5" s="196" customFormat="1" ht="14.25" customHeight="1">
      <c r="B32" s="201"/>
      <c r="C32" s="202" t="s">
        <v>281</v>
      </c>
      <c r="D32" s="514">
        <v>0</v>
      </c>
      <c r="E32" s="514">
        <v>0</v>
      </c>
    </row>
    <row r="33" spans="2:5" s="196" customFormat="1" ht="14.25" customHeight="1">
      <c r="B33" s="201"/>
      <c r="C33" s="202" t="s">
        <v>282</v>
      </c>
      <c r="D33" s="514">
        <v>0</v>
      </c>
      <c r="E33" s="514">
        <v>0</v>
      </c>
    </row>
    <row r="34" spans="2:5" s="196" customFormat="1" ht="14.25" customHeight="1" thickBot="1">
      <c r="B34" s="201"/>
      <c r="C34" s="208" t="s">
        <v>283</v>
      </c>
      <c r="D34" s="517">
        <v>0</v>
      </c>
      <c r="E34" s="517"/>
    </row>
    <row r="35" spans="2:5" s="196" customFormat="1" ht="15.75" customHeight="1" thickBot="1" thickTop="1">
      <c r="B35" s="204"/>
      <c r="C35" s="209" t="s">
        <v>284</v>
      </c>
      <c r="D35" s="518">
        <f>SUM(D31:D34)</f>
        <v>1592000</v>
      </c>
      <c r="E35" s="518"/>
    </row>
    <row r="36" spans="2:5" s="196" customFormat="1" ht="9" customHeight="1" thickBot="1" thickTop="1">
      <c r="B36" s="201"/>
      <c r="C36" s="210"/>
      <c r="D36" s="519"/>
      <c r="E36" s="519"/>
    </row>
    <row r="37" spans="2:5" s="196" customFormat="1" ht="15.75" customHeight="1" thickBot="1" thickTop="1">
      <c r="B37" s="204"/>
      <c r="C37" s="211" t="s">
        <v>285</v>
      </c>
      <c r="D37" s="518">
        <f>D15+D20+D28+D35</f>
        <v>-3133242.0900000576</v>
      </c>
      <c r="E37" s="518">
        <f>E15+E20+E28+E35</f>
        <v>3550745</v>
      </c>
    </row>
    <row r="38" spans="2:5" s="196" customFormat="1" ht="9" customHeight="1" thickBot="1" thickTop="1">
      <c r="B38" s="201"/>
      <c r="C38" s="212"/>
      <c r="D38" s="520"/>
      <c r="E38" s="520"/>
    </row>
    <row r="39" spans="2:5" s="196" customFormat="1" ht="15.75" customHeight="1" thickBot="1" thickTop="1">
      <c r="B39" s="204"/>
      <c r="C39" s="213" t="s">
        <v>286</v>
      </c>
      <c r="D39" s="521">
        <v>3550745</v>
      </c>
      <c r="E39" s="521">
        <v>0</v>
      </c>
    </row>
    <row r="40" spans="2:5" s="196" customFormat="1" ht="15.75" customHeight="1" thickBot="1" thickTop="1">
      <c r="B40" s="214"/>
      <c r="C40" s="215" t="s">
        <v>287</v>
      </c>
      <c r="D40" s="522">
        <f>D37+D39</f>
        <v>417502.9099999424</v>
      </c>
      <c r="E40" s="522">
        <f>E37+E39</f>
        <v>3550745</v>
      </c>
    </row>
    <row r="41" spans="4:5" s="196" customFormat="1" ht="12.75">
      <c r="D41" s="473"/>
      <c r="E41" s="473"/>
    </row>
    <row r="42" spans="4:5" s="196" customFormat="1" ht="12.75">
      <c r="D42" s="473"/>
      <c r="E42" s="473"/>
    </row>
    <row r="43" spans="4:5" s="196" customFormat="1" ht="12.75">
      <c r="D43" s="473"/>
      <c r="E43" s="473"/>
    </row>
    <row r="44" spans="4:5" s="196" customFormat="1" ht="12.75">
      <c r="D44" s="473"/>
      <c r="E44" s="473"/>
    </row>
    <row r="45" spans="4:5" s="196" customFormat="1" ht="12.75">
      <c r="D45" s="473"/>
      <c r="E45" s="473"/>
    </row>
    <row r="46" spans="4:5" s="196" customFormat="1" ht="12.75">
      <c r="D46" s="473"/>
      <c r="E46" s="473"/>
    </row>
  </sheetData>
  <sheetProtection/>
  <printOptions/>
  <pageMargins left="0.54" right="0.33" top="0.64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25">
      <selection activeCell="J49" sqref="J49"/>
    </sheetView>
  </sheetViews>
  <sheetFormatPr defaultColWidth="9.140625" defaultRowHeight="12.75"/>
  <cols>
    <col min="1" max="1" width="5.140625" style="253" customWidth="1"/>
    <col min="2" max="2" width="16.28125" style="253" customWidth="1"/>
    <col min="3" max="3" width="9.421875" style="253" customWidth="1"/>
    <col min="4" max="4" width="11.57421875" style="253" customWidth="1"/>
    <col min="5" max="5" width="11.00390625" style="253" customWidth="1"/>
    <col min="6" max="6" width="12.00390625" style="253" customWidth="1"/>
    <col min="7" max="7" width="13.421875" style="253" customWidth="1"/>
    <col min="8" max="8" width="9.140625" style="253" customWidth="1"/>
    <col min="9" max="10" width="10.140625" style="253" bestFit="1" customWidth="1"/>
    <col min="11" max="12" width="9.140625" style="253" customWidth="1"/>
    <col min="13" max="13" width="12.28125" style="253" customWidth="1"/>
    <col min="14" max="16384" width="9.140625" style="253" customWidth="1"/>
  </cols>
  <sheetData>
    <row r="1" spans="3:8" ht="12.75">
      <c r="C1" s="558" t="s">
        <v>559</v>
      </c>
      <c r="D1" s="559"/>
      <c r="E1" s="559"/>
      <c r="F1" s="559"/>
      <c r="G1" s="559"/>
      <c r="H1" s="559"/>
    </row>
    <row r="2" spans="2:8" ht="15">
      <c r="B2" s="294" t="s">
        <v>506</v>
      </c>
      <c r="C2" s="559"/>
      <c r="D2" s="559"/>
      <c r="E2" s="559"/>
      <c r="F2" s="559"/>
      <c r="G2" s="559"/>
      <c r="H2" s="559"/>
    </row>
    <row r="3" spans="2:3" ht="15">
      <c r="B3" s="294" t="s">
        <v>505</v>
      </c>
      <c r="C3" s="297" t="s">
        <v>524</v>
      </c>
    </row>
    <row r="4" ht="12.75">
      <c r="B4" s="295"/>
    </row>
    <row r="5" spans="2:7" ht="15.75">
      <c r="B5" s="552" t="s">
        <v>548</v>
      </c>
      <c r="C5" s="552"/>
      <c r="D5" s="552"/>
      <c r="E5" s="552"/>
      <c r="F5" s="552"/>
      <c r="G5" s="552"/>
    </row>
    <row r="7" spans="1:10" ht="12.75">
      <c r="A7" s="553" t="s">
        <v>332</v>
      </c>
      <c r="B7" s="556" t="s">
        <v>0</v>
      </c>
      <c r="C7" s="553" t="s">
        <v>333</v>
      </c>
      <c r="D7" s="296" t="s">
        <v>334</v>
      </c>
      <c r="E7" s="553" t="s">
        <v>335</v>
      </c>
      <c r="F7" s="553" t="s">
        <v>336</v>
      </c>
      <c r="G7" s="296" t="s">
        <v>334</v>
      </c>
      <c r="J7" s="297" t="s">
        <v>54</v>
      </c>
    </row>
    <row r="8" spans="1:9" ht="12.75">
      <c r="A8" s="554"/>
      <c r="B8" s="557"/>
      <c r="C8" s="554"/>
      <c r="D8" s="298">
        <v>41275</v>
      </c>
      <c r="E8" s="554"/>
      <c r="F8" s="554"/>
      <c r="G8" s="298" t="s">
        <v>546</v>
      </c>
      <c r="H8" s="299"/>
      <c r="I8" s="299"/>
    </row>
    <row r="9" spans="1:9" ht="12.75">
      <c r="A9" s="300">
        <v>1</v>
      </c>
      <c r="B9" s="301" t="s">
        <v>8</v>
      </c>
      <c r="C9" s="300"/>
      <c r="D9" s="302"/>
      <c r="E9" s="302"/>
      <c r="F9" s="302"/>
      <c r="G9" s="302">
        <f aca="true" t="shared" si="0" ref="G9:G17">D9+E9-F9</f>
        <v>0</v>
      </c>
      <c r="H9" s="299"/>
      <c r="I9" s="299"/>
    </row>
    <row r="10" spans="1:9" ht="12.75">
      <c r="A10" s="300">
        <v>2</v>
      </c>
      <c r="B10" s="301" t="s">
        <v>337</v>
      </c>
      <c r="C10" s="300"/>
      <c r="D10" s="302"/>
      <c r="E10" s="302"/>
      <c r="F10" s="302"/>
      <c r="G10" s="302">
        <f t="shared" si="0"/>
        <v>0</v>
      </c>
      <c r="H10" s="303"/>
      <c r="I10" s="304"/>
    </row>
    <row r="11" spans="1:9" ht="12.75">
      <c r="A11" s="300">
        <v>3</v>
      </c>
      <c r="B11" s="305" t="s">
        <v>338</v>
      </c>
      <c r="C11" s="300"/>
      <c r="D11" s="302"/>
      <c r="E11" s="302"/>
      <c r="F11" s="302"/>
      <c r="G11" s="302">
        <f t="shared" si="0"/>
        <v>0</v>
      </c>
      <c r="H11" s="303"/>
      <c r="I11" s="304"/>
    </row>
    <row r="12" spans="1:9" ht="12.75">
      <c r="A12" s="300">
        <v>4</v>
      </c>
      <c r="B12" s="305" t="s">
        <v>339</v>
      </c>
      <c r="C12" s="300"/>
      <c r="D12" s="302"/>
      <c r="E12" s="302"/>
      <c r="F12" s="302"/>
      <c r="G12" s="302">
        <f t="shared" si="0"/>
        <v>0</v>
      </c>
      <c r="H12" s="303"/>
      <c r="I12" s="304"/>
    </row>
    <row r="13" spans="1:9" ht="12.75">
      <c r="A13" s="300">
        <v>5</v>
      </c>
      <c r="B13" s="305" t="s">
        <v>340</v>
      </c>
      <c r="C13" s="300"/>
      <c r="D13" s="302"/>
      <c r="E13" s="302">
        <v>0</v>
      </c>
      <c r="F13" s="302"/>
      <c r="G13" s="302">
        <f t="shared" si="0"/>
        <v>0</v>
      </c>
      <c r="H13" s="303"/>
      <c r="I13" s="304"/>
    </row>
    <row r="14" spans="1:9" ht="12.75">
      <c r="A14" s="300">
        <v>1</v>
      </c>
      <c r="B14" s="305" t="s">
        <v>341</v>
      </c>
      <c r="C14" s="300"/>
      <c r="D14" s="302"/>
      <c r="E14" s="302">
        <v>0</v>
      </c>
      <c r="F14" s="302"/>
      <c r="G14" s="302">
        <f t="shared" si="0"/>
        <v>0</v>
      </c>
      <c r="H14" s="303"/>
      <c r="I14" s="304"/>
    </row>
    <row r="15" spans="1:9" ht="12.75">
      <c r="A15" s="300">
        <v>2</v>
      </c>
      <c r="B15" s="287"/>
      <c r="C15" s="300"/>
      <c r="D15" s="302"/>
      <c r="E15" s="302"/>
      <c r="F15" s="302"/>
      <c r="G15" s="302">
        <f t="shared" si="0"/>
        <v>0</v>
      </c>
      <c r="H15" s="299"/>
      <c r="I15" s="299"/>
    </row>
    <row r="16" spans="1:9" ht="12.75">
      <c r="A16" s="300">
        <v>3</v>
      </c>
      <c r="B16" s="287"/>
      <c r="C16" s="300"/>
      <c r="D16" s="302"/>
      <c r="E16" s="302"/>
      <c r="F16" s="302"/>
      <c r="G16" s="302">
        <f t="shared" si="0"/>
        <v>0</v>
      </c>
      <c r="H16" s="299"/>
      <c r="I16" s="299"/>
    </row>
    <row r="17" spans="1:9" ht="13.5" thickBot="1">
      <c r="A17" s="306">
        <v>4</v>
      </c>
      <c r="B17" s="289"/>
      <c r="C17" s="306"/>
      <c r="D17" s="307"/>
      <c r="E17" s="307"/>
      <c r="F17" s="307"/>
      <c r="G17" s="307">
        <f t="shared" si="0"/>
        <v>0</v>
      </c>
      <c r="H17" s="299"/>
      <c r="I17" s="299"/>
    </row>
    <row r="18" spans="1:9" ht="13.5" thickBot="1">
      <c r="A18" s="308"/>
      <c r="B18" s="309" t="s">
        <v>342</v>
      </c>
      <c r="C18" s="310"/>
      <c r="D18" s="311">
        <f>SUM(D9:D17)</f>
        <v>0</v>
      </c>
      <c r="E18" s="311">
        <f>SUM(E9:E17)</f>
        <v>0</v>
      </c>
      <c r="F18" s="311">
        <f>SUM(F9:F17)</f>
        <v>0</v>
      </c>
      <c r="G18" s="312">
        <f>SUM(G9:G17)</f>
        <v>0</v>
      </c>
      <c r="I18" s="313"/>
    </row>
    <row r="21" spans="2:9" ht="15.75">
      <c r="B21" s="552" t="s">
        <v>547</v>
      </c>
      <c r="C21" s="552"/>
      <c r="D21" s="552"/>
      <c r="E21" s="552"/>
      <c r="F21" s="552"/>
      <c r="G21" s="552"/>
      <c r="I21" s="313"/>
    </row>
    <row r="23" spans="1:7" ht="12.75">
      <c r="A23" s="553" t="s">
        <v>332</v>
      </c>
      <c r="B23" s="556" t="s">
        <v>0</v>
      </c>
      <c r="C23" s="553" t="s">
        <v>333</v>
      </c>
      <c r="D23" s="296" t="s">
        <v>334</v>
      </c>
      <c r="E23" s="553" t="s">
        <v>335</v>
      </c>
      <c r="F23" s="553" t="s">
        <v>336</v>
      </c>
      <c r="G23" s="296" t="s">
        <v>334</v>
      </c>
    </row>
    <row r="24" spans="1:7" ht="12.75">
      <c r="A24" s="554"/>
      <c r="B24" s="557"/>
      <c r="C24" s="554"/>
      <c r="D24" s="298">
        <v>41275</v>
      </c>
      <c r="E24" s="554"/>
      <c r="F24" s="554"/>
      <c r="G24" s="298" t="s">
        <v>546</v>
      </c>
    </row>
    <row r="25" spans="1:7" ht="12.75">
      <c r="A25" s="300">
        <v>1</v>
      </c>
      <c r="B25" s="301" t="s">
        <v>8</v>
      </c>
      <c r="C25" s="300"/>
      <c r="D25" s="302">
        <v>0</v>
      </c>
      <c r="E25" s="302">
        <v>0</v>
      </c>
      <c r="F25" s="302"/>
      <c r="G25" s="302">
        <f aca="true" t="shared" si="1" ref="G25:G30">D25+E25</f>
        <v>0</v>
      </c>
    </row>
    <row r="26" spans="1:7" ht="12.75">
      <c r="A26" s="300">
        <v>2</v>
      </c>
      <c r="B26" s="301" t="s">
        <v>337</v>
      </c>
      <c r="C26" s="300"/>
      <c r="D26" s="302"/>
      <c r="E26" s="302"/>
      <c r="F26" s="302"/>
      <c r="G26" s="302">
        <f t="shared" si="1"/>
        <v>0</v>
      </c>
    </row>
    <row r="27" spans="1:7" ht="12.75">
      <c r="A27" s="300">
        <v>3</v>
      </c>
      <c r="B27" s="305" t="s">
        <v>343</v>
      </c>
      <c r="C27" s="300"/>
      <c r="D27" s="302"/>
      <c r="E27" s="314"/>
      <c r="F27" s="302"/>
      <c r="G27" s="302">
        <f t="shared" si="1"/>
        <v>0</v>
      </c>
    </row>
    <row r="28" spans="1:7" ht="12.75">
      <c r="A28" s="300">
        <v>4</v>
      </c>
      <c r="B28" s="305" t="s">
        <v>339</v>
      </c>
      <c r="C28" s="300"/>
      <c r="D28" s="302"/>
      <c r="E28" s="302"/>
      <c r="F28" s="302"/>
      <c r="G28" s="302">
        <f t="shared" si="1"/>
        <v>0</v>
      </c>
    </row>
    <row r="29" spans="1:7" ht="12.75">
      <c r="A29" s="300">
        <v>5</v>
      </c>
      <c r="B29" s="305" t="s">
        <v>340</v>
      </c>
      <c r="C29" s="300"/>
      <c r="D29" s="302"/>
      <c r="E29" s="314">
        <v>0</v>
      </c>
      <c r="F29" s="302"/>
      <c r="G29" s="302">
        <f t="shared" si="1"/>
        <v>0</v>
      </c>
    </row>
    <row r="30" spans="1:7" ht="12.75">
      <c r="A30" s="300">
        <v>1</v>
      </c>
      <c r="B30" s="305" t="s">
        <v>341</v>
      </c>
      <c r="C30" s="300"/>
      <c r="D30" s="302"/>
      <c r="E30" s="302">
        <v>0</v>
      </c>
      <c r="F30" s="302"/>
      <c r="G30" s="302">
        <f t="shared" si="1"/>
        <v>0</v>
      </c>
    </row>
    <row r="31" spans="1:7" ht="12.75">
      <c r="A31" s="300">
        <v>2</v>
      </c>
      <c r="B31" s="287"/>
      <c r="C31" s="300"/>
      <c r="D31" s="302"/>
      <c r="E31" s="302"/>
      <c r="F31" s="302"/>
      <c r="G31" s="302">
        <f>D31+E31-F31</f>
        <v>0</v>
      </c>
    </row>
    <row r="32" spans="1:7" ht="12.75">
      <c r="A32" s="300">
        <v>3</v>
      </c>
      <c r="B32" s="287"/>
      <c r="C32" s="300"/>
      <c r="D32" s="302"/>
      <c r="E32" s="302"/>
      <c r="F32" s="302"/>
      <c r="G32" s="302">
        <f>D32+E32-F32</f>
        <v>0</v>
      </c>
    </row>
    <row r="33" spans="1:7" ht="13.5" thickBot="1">
      <c r="A33" s="306">
        <v>4</v>
      </c>
      <c r="B33" s="289"/>
      <c r="C33" s="306"/>
      <c r="D33" s="307"/>
      <c r="E33" s="307"/>
      <c r="F33" s="307"/>
      <c r="G33" s="307">
        <f>D33+E33-F33</f>
        <v>0</v>
      </c>
    </row>
    <row r="34" spans="1:10" ht="13.5" thickBot="1">
      <c r="A34" s="308"/>
      <c r="B34" s="309" t="s">
        <v>342</v>
      </c>
      <c r="C34" s="310"/>
      <c r="D34" s="311">
        <f>SUM(D25:D33)</f>
        <v>0</v>
      </c>
      <c r="E34" s="311">
        <f>SUM(E25:E33)</f>
        <v>0</v>
      </c>
      <c r="F34" s="311">
        <f>SUM(F25:F33)</f>
        <v>0</v>
      </c>
      <c r="G34" s="312">
        <f>SUM(G25:G33)</f>
        <v>0</v>
      </c>
      <c r="H34" s="315"/>
      <c r="I34" s="313"/>
      <c r="J34" s="313"/>
    </row>
    <row r="35" ht="12.75">
      <c r="G35" s="315"/>
    </row>
    <row r="37" spans="2:7" ht="15.75">
      <c r="B37" s="552" t="s">
        <v>549</v>
      </c>
      <c r="C37" s="552"/>
      <c r="D37" s="552"/>
      <c r="E37" s="552"/>
      <c r="F37" s="552"/>
      <c r="G37" s="552"/>
    </row>
    <row r="39" spans="1:7" ht="12.75">
      <c r="A39" s="553" t="s">
        <v>332</v>
      </c>
      <c r="B39" s="556" t="s">
        <v>0</v>
      </c>
      <c r="C39" s="553" t="s">
        <v>333</v>
      </c>
      <c r="D39" s="296" t="s">
        <v>334</v>
      </c>
      <c r="E39" s="553" t="s">
        <v>335</v>
      </c>
      <c r="F39" s="553" t="s">
        <v>336</v>
      </c>
      <c r="G39" s="296" t="s">
        <v>334</v>
      </c>
    </row>
    <row r="40" spans="1:7" ht="12.75">
      <c r="A40" s="554"/>
      <c r="B40" s="557"/>
      <c r="C40" s="554"/>
      <c r="D40" s="298">
        <v>41275</v>
      </c>
      <c r="E40" s="554"/>
      <c r="F40" s="554"/>
      <c r="G40" s="298" t="s">
        <v>546</v>
      </c>
    </row>
    <row r="41" spans="1:7" ht="12.75">
      <c r="A41" s="300">
        <v>1</v>
      </c>
      <c r="B41" s="301" t="s">
        <v>8</v>
      </c>
      <c r="C41" s="300"/>
      <c r="D41" s="302">
        <v>0</v>
      </c>
      <c r="E41" s="302"/>
      <c r="F41" s="302">
        <v>0</v>
      </c>
      <c r="G41" s="302">
        <f aca="true" t="shared" si="2" ref="G41:G49">D41+E41-F41</f>
        <v>0</v>
      </c>
    </row>
    <row r="42" spans="1:14" ht="12.75">
      <c r="A42" s="300">
        <v>2</v>
      </c>
      <c r="B42" s="305" t="s">
        <v>337</v>
      </c>
      <c r="C42" s="300"/>
      <c r="D42" s="302"/>
      <c r="E42" s="302"/>
      <c r="F42" s="302"/>
      <c r="G42" s="302">
        <f t="shared" si="2"/>
        <v>0</v>
      </c>
      <c r="M42" s="299"/>
      <c r="N42" s="299"/>
    </row>
    <row r="43" spans="1:14" ht="12.75">
      <c r="A43" s="300">
        <v>3</v>
      </c>
      <c r="B43" s="305" t="s">
        <v>343</v>
      </c>
      <c r="C43" s="300"/>
      <c r="D43" s="302"/>
      <c r="E43" s="315"/>
      <c r="F43" s="302"/>
      <c r="G43" s="302">
        <f t="shared" si="2"/>
        <v>0</v>
      </c>
      <c r="M43" s="299"/>
      <c r="N43" s="299"/>
    </row>
    <row r="44" spans="1:14" ht="12.75">
      <c r="A44" s="300">
        <v>4</v>
      </c>
      <c r="B44" s="305" t="s">
        <v>339</v>
      </c>
      <c r="C44" s="300"/>
      <c r="D44" s="302"/>
      <c r="E44" s="302"/>
      <c r="F44" s="302"/>
      <c r="G44" s="302">
        <f t="shared" si="2"/>
        <v>0</v>
      </c>
      <c r="M44" s="299"/>
      <c r="N44" s="299"/>
    </row>
    <row r="45" spans="1:14" ht="12.75">
      <c r="A45" s="300">
        <v>5</v>
      </c>
      <c r="B45" s="305" t="s">
        <v>340</v>
      </c>
      <c r="C45" s="300"/>
      <c r="D45" s="302"/>
      <c r="E45" s="302">
        <f>E13-E29</f>
        <v>0</v>
      </c>
      <c r="F45" s="302"/>
      <c r="G45" s="302">
        <f t="shared" si="2"/>
        <v>0</v>
      </c>
      <c r="M45" s="299"/>
      <c r="N45" s="299"/>
    </row>
    <row r="46" spans="1:14" ht="12.75">
      <c r="A46" s="300">
        <v>1</v>
      </c>
      <c r="B46" s="305" t="s">
        <v>341</v>
      </c>
      <c r="C46" s="300"/>
      <c r="D46" s="302"/>
      <c r="E46" s="302">
        <f>E14-E30</f>
        <v>0</v>
      </c>
      <c r="F46" s="302"/>
      <c r="G46" s="302">
        <f t="shared" si="2"/>
        <v>0</v>
      </c>
      <c r="M46" s="299"/>
      <c r="N46" s="299"/>
    </row>
    <row r="47" spans="1:14" ht="12.75">
      <c r="A47" s="300">
        <v>2</v>
      </c>
      <c r="B47" s="305"/>
      <c r="C47" s="300"/>
      <c r="D47" s="302"/>
      <c r="E47" s="302"/>
      <c r="F47" s="302"/>
      <c r="G47" s="302">
        <f t="shared" si="2"/>
        <v>0</v>
      </c>
      <c r="M47" s="299"/>
      <c r="N47" s="299"/>
    </row>
    <row r="48" spans="1:14" ht="12.75">
      <c r="A48" s="300">
        <v>3</v>
      </c>
      <c r="B48" s="287"/>
      <c r="C48" s="300"/>
      <c r="D48" s="302"/>
      <c r="E48" s="302"/>
      <c r="F48" s="302"/>
      <c r="G48" s="302">
        <f t="shared" si="2"/>
        <v>0</v>
      </c>
      <c r="M48" s="299"/>
      <c r="N48" s="299"/>
    </row>
    <row r="49" spans="1:14" ht="13.5" thickBot="1">
      <c r="A49" s="306">
        <v>4</v>
      </c>
      <c r="B49" s="289"/>
      <c r="C49" s="306"/>
      <c r="D49" s="307"/>
      <c r="E49" s="307"/>
      <c r="F49" s="307"/>
      <c r="G49" s="307">
        <f t="shared" si="2"/>
        <v>0</v>
      </c>
      <c r="M49" s="299"/>
      <c r="N49" s="299"/>
    </row>
    <row r="50" spans="1:14" ht="13.5" thickBot="1">
      <c r="A50" s="308"/>
      <c r="B50" s="309" t="s">
        <v>342</v>
      </c>
      <c r="C50" s="310"/>
      <c r="D50" s="311">
        <f>SUM(D41:D49)</f>
        <v>0</v>
      </c>
      <c r="E50" s="311">
        <f>SUM(E41:E49)</f>
        <v>0</v>
      </c>
      <c r="F50" s="311">
        <f>SUM(F41:F49)</f>
        <v>0</v>
      </c>
      <c r="G50" s="312">
        <f>SUM(G41:G49)</f>
        <v>0</v>
      </c>
      <c r="I50" s="315"/>
      <c r="J50" s="313"/>
      <c r="M50" s="316"/>
      <c r="N50" s="299"/>
    </row>
    <row r="51" spans="6:10" s="299" customFormat="1" ht="12.75">
      <c r="F51" s="304"/>
      <c r="G51" s="317"/>
      <c r="J51" s="304"/>
    </row>
    <row r="52" spans="4:14" ht="12.75">
      <c r="D52" s="313"/>
      <c r="G52" s="313"/>
      <c r="I52" s="315"/>
      <c r="M52" s="299"/>
      <c r="N52" s="299"/>
    </row>
    <row r="53" spans="4:14" ht="12.75">
      <c r="D53" s="313"/>
      <c r="G53" s="313"/>
      <c r="I53" s="313"/>
      <c r="M53" s="299"/>
      <c r="N53" s="299"/>
    </row>
    <row r="54" spans="5:14" ht="15.75">
      <c r="E54" s="555" t="s">
        <v>344</v>
      </c>
      <c r="F54" s="555"/>
      <c r="G54" s="555"/>
      <c r="M54" s="299"/>
      <c r="N54" s="299"/>
    </row>
    <row r="55" spans="5:7" ht="12.75">
      <c r="E55" s="550" t="s">
        <v>550</v>
      </c>
      <c r="F55" s="551"/>
      <c r="G55" s="551"/>
    </row>
  </sheetData>
  <sheetProtection/>
  <mergeCells count="21">
    <mergeCell ref="F7:F8"/>
    <mergeCell ref="A23:A24"/>
    <mergeCell ref="E23:E24"/>
    <mergeCell ref="A39:A40"/>
    <mergeCell ref="B23:B24"/>
    <mergeCell ref="C1:H2"/>
    <mergeCell ref="B5:G5"/>
    <mergeCell ref="B7:B8"/>
    <mergeCell ref="C7:C8"/>
    <mergeCell ref="E7:E8"/>
    <mergeCell ref="A7:A8"/>
    <mergeCell ref="B21:G21"/>
    <mergeCell ref="F23:F24"/>
    <mergeCell ref="E55:G55"/>
    <mergeCell ref="B37:G37"/>
    <mergeCell ref="F39:F40"/>
    <mergeCell ref="E54:G54"/>
    <mergeCell ref="C23:C24"/>
    <mergeCell ref="B39:B40"/>
    <mergeCell ref="C39:C40"/>
    <mergeCell ref="E39:E40"/>
  </mergeCells>
  <printOptions/>
  <pageMargins left="0.5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15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2.00390625" style="318" customWidth="1"/>
    <col min="2" max="2" width="4.421875" style="318" customWidth="1"/>
    <col min="3" max="3" width="30.8515625" style="318" customWidth="1"/>
    <col min="4" max="4" width="9.28125" style="318" customWidth="1"/>
    <col min="5" max="5" width="8.8515625" style="320" customWidth="1"/>
    <col min="6" max="6" width="13.421875" style="318" customWidth="1"/>
    <col min="7" max="7" width="13.57421875" style="318" customWidth="1"/>
    <col min="8" max="16384" width="9.140625" style="318" customWidth="1"/>
  </cols>
  <sheetData>
    <row r="2" spans="3:9" ht="30">
      <c r="C2" s="470" t="s">
        <v>556</v>
      </c>
      <c r="D2" s="562"/>
      <c r="E2" s="563"/>
      <c r="F2" s="563"/>
      <c r="G2" s="563"/>
      <c r="H2" s="563"/>
      <c r="I2" s="563"/>
    </row>
    <row r="3" spans="3:9" ht="15">
      <c r="C3" s="294"/>
      <c r="D3" s="563"/>
      <c r="E3" s="563"/>
      <c r="F3" s="563"/>
      <c r="G3" s="563"/>
      <c r="H3" s="563"/>
      <c r="I3" s="563"/>
    </row>
    <row r="4" spans="3:9" ht="15">
      <c r="C4" s="294" t="s">
        <v>529</v>
      </c>
      <c r="D4" s="427"/>
      <c r="E4" s="253"/>
      <c r="F4" s="253"/>
      <c r="G4" s="253"/>
      <c r="H4" s="253"/>
      <c r="I4" s="253"/>
    </row>
    <row r="6" spans="2:9" ht="14.25">
      <c r="B6" s="560" t="s">
        <v>551</v>
      </c>
      <c r="C6" s="561"/>
      <c r="D6" s="561"/>
      <c r="E6" s="561"/>
      <c r="F6" s="561"/>
      <c r="G6" s="561"/>
      <c r="I6" s="321"/>
    </row>
    <row r="7" ht="14.25" thickBot="1"/>
    <row r="8" spans="2:7" ht="15.75" thickBot="1">
      <c r="B8" s="322" t="s">
        <v>345</v>
      </c>
      <c r="C8" s="323" t="s">
        <v>0</v>
      </c>
      <c r="D8" s="324" t="s">
        <v>346</v>
      </c>
      <c r="E8" s="325" t="s">
        <v>347</v>
      </c>
      <c r="F8" s="324" t="s">
        <v>348</v>
      </c>
      <c r="G8" s="324" t="s">
        <v>349</v>
      </c>
    </row>
    <row r="9" spans="2:7" ht="13.5">
      <c r="B9" s="326">
        <v>1</v>
      </c>
      <c r="C9" s="327" t="s">
        <v>339</v>
      </c>
      <c r="D9" s="328" t="s">
        <v>350</v>
      </c>
      <c r="E9" s="329">
        <v>0</v>
      </c>
      <c r="F9" s="330">
        <v>0</v>
      </c>
      <c r="G9" s="331">
        <v>0</v>
      </c>
    </row>
    <row r="10" spans="2:7" ht="14.25" thickBot="1">
      <c r="B10" s="332"/>
      <c r="C10" s="333"/>
      <c r="D10" s="334"/>
      <c r="E10" s="335"/>
      <c r="F10" s="336"/>
      <c r="G10" s="337"/>
    </row>
    <row r="11" spans="2:7" ht="15.75" thickBot="1">
      <c r="B11" s="338"/>
      <c r="C11" s="339" t="s">
        <v>351</v>
      </c>
      <c r="D11" s="340"/>
      <c r="E11" s="341"/>
      <c r="F11" s="342"/>
      <c r="G11" s="343">
        <f>SUM(G8:G10)</f>
        <v>0</v>
      </c>
    </row>
    <row r="14" spans="4:6" ht="15">
      <c r="D14" s="319"/>
      <c r="E14" s="344" t="str">
        <f>'[2]3.Aktiviteti'!D56</f>
        <v>Administratori</v>
      </c>
      <c r="F14" s="319"/>
    </row>
    <row r="15" spans="4:6" ht="13.5">
      <c r="D15" s="550" t="s">
        <v>550</v>
      </c>
      <c r="E15" s="551"/>
      <c r="F15" s="551"/>
    </row>
  </sheetData>
  <sheetProtection/>
  <mergeCells count="3">
    <mergeCell ref="B6:G6"/>
    <mergeCell ref="D2:I3"/>
    <mergeCell ref="D15:F15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F44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.421875" style="253" customWidth="1"/>
    <col min="2" max="2" width="35.140625" style="253" customWidth="1"/>
    <col min="3" max="4" width="9.140625" style="253" customWidth="1"/>
    <col min="5" max="5" width="16.421875" style="253" customWidth="1"/>
    <col min="6" max="6" width="15.7109375" style="253" customWidth="1"/>
    <col min="7" max="16384" width="9.140625" style="253" customWidth="1"/>
  </cols>
  <sheetData>
    <row r="4" ht="12.75">
      <c r="B4" s="280" t="s">
        <v>552</v>
      </c>
    </row>
    <row r="6" spans="2:3" ht="12.75">
      <c r="B6" s="280" t="s">
        <v>323</v>
      </c>
      <c r="C6" s="280" t="s">
        <v>557</v>
      </c>
    </row>
    <row r="7" spans="2:3" ht="12.75">
      <c r="B7" s="280" t="s">
        <v>324</v>
      </c>
      <c r="C7" s="280" t="s">
        <v>530</v>
      </c>
    </row>
    <row r="8" spans="2:3" ht="12.75">
      <c r="B8" s="280"/>
      <c r="C8" s="280"/>
    </row>
    <row r="11" ht="13.5" thickBot="1"/>
    <row r="12" spans="1:6" ht="64.5" thickBot="1">
      <c r="A12" s="281" t="s">
        <v>325</v>
      </c>
      <c r="B12" s="282" t="s">
        <v>326</v>
      </c>
      <c r="C12" s="283" t="s">
        <v>327</v>
      </c>
      <c r="D12" s="284" t="s">
        <v>328</v>
      </c>
      <c r="E12" s="285" t="s">
        <v>329</v>
      </c>
      <c r="F12" s="286" t="s">
        <v>330</v>
      </c>
    </row>
    <row r="13" spans="1:6" ht="12.75">
      <c r="A13" s="287">
        <v>1</v>
      </c>
      <c r="B13" s="281"/>
      <c r="C13" s="281"/>
      <c r="D13" s="287"/>
      <c r="E13" s="288"/>
      <c r="F13" s="287"/>
    </row>
    <row r="14" spans="1:6" ht="12.75">
      <c r="A14" s="287">
        <v>2</v>
      </c>
      <c r="B14" s="281"/>
      <c r="C14" s="281"/>
      <c r="D14" s="287"/>
      <c r="E14" s="287"/>
      <c r="F14" s="287"/>
    </row>
    <row r="15" spans="1:6" ht="12.75">
      <c r="A15" s="287">
        <v>3</v>
      </c>
      <c r="B15" s="281"/>
      <c r="C15" s="281"/>
      <c r="D15" s="287"/>
      <c r="E15" s="287"/>
      <c r="F15" s="287"/>
    </row>
    <row r="16" spans="1:6" ht="12.75">
      <c r="A16" s="287">
        <v>4</v>
      </c>
      <c r="B16" s="281"/>
      <c r="C16" s="281"/>
      <c r="D16" s="287"/>
      <c r="E16" s="287"/>
      <c r="F16" s="287"/>
    </row>
    <row r="17" spans="1:6" ht="12.75">
      <c r="A17" s="287">
        <v>5</v>
      </c>
      <c r="B17" s="281"/>
      <c r="C17" s="281"/>
      <c r="D17" s="287"/>
      <c r="E17" s="287"/>
      <c r="F17" s="287"/>
    </row>
    <row r="18" spans="1:6" ht="12.75">
      <c r="A18" s="287">
        <v>6</v>
      </c>
      <c r="B18" s="281"/>
      <c r="C18" s="281"/>
      <c r="D18" s="287"/>
      <c r="E18" s="287"/>
      <c r="F18" s="287"/>
    </row>
    <row r="19" spans="1:6" ht="12.75">
      <c r="A19" s="287">
        <v>7</v>
      </c>
      <c r="B19" s="281"/>
      <c r="C19" s="281"/>
      <c r="D19" s="287"/>
      <c r="E19" s="287"/>
      <c r="F19" s="287"/>
    </row>
    <row r="20" spans="1:6" ht="12.75">
      <c r="A20" s="287">
        <v>8</v>
      </c>
      <c r="B20" s="281"/>
      <c r="C20" s="281"/>
      <c r="D20" s="287"/>
      <c r="E20" s="287"/>
      <c r="F20" s="287"/>
    </row>
    <row r="21" spans="1:6" ht="12.75">
      <c r="A21" s="287">
        <v>9</v>
      </c>
      <c r="B21" s="281"/>
      <c r="C21" s="281"/>
      <c r="D21" s="287"/>
      <c r="E21" s="287"/>
      <c r="F21" s="287"/>
    </row>
    <row r="22" spans="1:6" ht="12.75">
      <c r="A22" s="287">
        <v>10</v>
      </c>
      <c r="B22" s="281"/>
      <c r="C22" s="281"/>
      <c r="D22" s="287"/>
      <c r="E22" s="287"/>
      <c r="F22" s="287"/>
    </row>
    <row r="23" spans="1:6" ht="12.75">
      <c r="A23" s="287">
        <v>11</v>
      </c>
      <c r="B23" s="281"/>
      <c r="C23" s="281"/>
      <c r="D23" s="287"/>
      <c r="E23" s="287"/>
      <c r="F23" s="287"/>
    </row>
    <row r="24" spans="1:6" ht="12.75">
      <c r="A24" s="287">
        <v>12</v>
      </c>
      <c r="B24" s="281"/>
      <c r="C24" s="281"/>
      <c r="D24" s="287"/>
      <c r="E24" s="287"/>
      <c r="F24" s="287"/>
    </row>
    <row r="25" spans="1:6" ht="12.75">
      <c r="A25" s="287">
        <v>13</v>
      </c>
      <c r="B25" s="281"/>
      <c r="C25" s="281"/>
      <c r="D25" s="287"/>
      <c r="E25" s="287"/>
      <c r="F25" s="287"/>
    </row>
    <row r="26" spans="1:6" ht="12.75">
      <c r="A26" s="287">
        <v>14</v>
      </c>
      <c r="B26" s="281"/>
      <c r="C26" s="281"/>
      <c r="D26" s="287"/>
      <c r="E26" s="287"/>
      <c r="F26" s="287"/>
    </row>
    <row r="27" spans="1:6" ht="12.75">
      <c r="A27" s="287">
        <v>15</v>
      </c>
      <c r="B27" s="281"/>
      <c r="C27" s="281"/>
      <c r="D27" s="287"/>
      <c r="E27" s="287"/>
      <c r="F27" s="287"/>
    </row>
    <row r="28" spans="1:6" ht="12.75">
      <c r="A28" s="287">
        <v>16</v>
      </c>
      <c r="B28" s="281"/>
      <c r="C28" s="281"/>
      <c r="D28" s="287"/>
      <c r="E28" s="287"/>
      <c r="F28" s="287"/>
    </row>
    <row r="29" spans="1:6" ht="12.75">
      <c r="A29" s="287">
        <v>17</v>
      </c>
      <c r="B29" s="281"/>
      <c r="C29" s="281"/>
      <c r="D29" s="287"/>
      <c r="E29" s="287"/>
      <c r="F29" s="287"/>
    </row>
    <row r="30" spans="1:6" ht="12.75">
      <c r="A30" s="287">
        <v>18</v>
      </c>
      <c r="B30" s="281"/>
      <c r="C30" s="281"/>
      <c r="D30" s="287"/>
      <c r="E30" s="287"/>
      <c r="F30" s="287"/>
    </row>
    <row r="31" spans="1:6" ht="12.75">
      <c r="A31" s="287">
        <v>19</v>
      </c>
      <c r="B31" s="281"/>
      <c r="C31" s="281"/>
      <c r="D31" s="287"/>
      <c r="E31" s="287"/>
      <c r="F31" s="287"/>
    </row>
    <row r="32" spans="1:6" ht="12.75">
      <c r="A32" s="287">
        <v>20</v>
      </c>
      <c r="B32" s="287"/>
      <c r="C32" s="287"/>
      <c r="D32" s="287"/>
      <c r="E32" s="287"/>
      <c r="F32" s="287"/>
    </row>
    <row r="33" spans="1:6" ht="12.75">
      <c r="A33" s="287">
        <v>21</v>
      </c>
      <c r="B33" s="287"/>
      <c r="C33" s="287"/>
      <c r="D33" s="287"/>
      <c r="E33" s="287"/>
      <c r="F33" s="287"/>
    </row>
    <row r="34" spans="1:6" ht="12.75">
      <c r="A34" s="287">
        <v>22</v>
      </c>
      <c r="B34" s="287"/>
      <c r="C34" s="287"/>
      <c r="D34" s="287"/>
      <c r="E34" s="287"/>
      <c r="F34" s="287"/>
    </row>
    <row r="35" spans="1:6" ht="12.75">
      <c r="A35" s="287">
        <v>23</v>
      </c>
      <c r="B35" s="287"/>
      <c r="C35" s="287"/>
      <c r="D35" s="287"/>
      <c r="E35" s="287"/>
      <c r="F35" s="287"/>
    </row>
    <row r="36" spans="1:6" ht="12.75">
      <c r="A36" s="287">
        <v>24</v>
      </c>
      <c r="B36" s="287"/>
      <c r="C36" s="287"/>
      <c r="D36" s="287"/>
      <c r="E36" s="287"/>
      <c r="F36" s="287"/>
    </row>
    <row r="37" spans="1:6" ht="12.75">
      <c r="A37" s="287">
        <v>25</v>
      </c>
      <c r="B37" s="287"/>
      <c r="C37" s="287"/>
      <c r="D37" s="287"/>
      <c r="E37" s="287"/>
      <c r="F37" s="287"/>
    </row>
    <row r="38" spans="1:6" ht="12.75">
      <c r="A38" s="287">
        <v>26</v>
      </c>
      <c r="B38" s="287"/>
      <c r="C38" s="287"/>
      <c r="D38" s="287"/>
      <c r="E38" s="287"/>
      <c r="F38" s="287"/>
    </row>
    <row r="39" spans="1:6" ht="12.75">
      <c r="A39" s="287">
        <v>27</v>
      </c>
      <c r="B39" s="287"/>
      <c r="C39" s="287"/>
      <c r="D39" s="287"/>
      <c r="E39" s="287"/>
      <c r="F39" s="287"/>
    </row>
    <row r="40" spans="1:6" ht="12.75">
      <c r="A40" s="287">
        <v>28</v>
      </c>
      <c r="B40" s="287"/>
      <c r="C40" s="287"/>
      <c r="D40" s="287"/>
      <c r="E40" s="287"/>
      <c r="F40" s="287"/>
    </row>
    <row r="41" spans="1:6" ht="12.75">
      <c r="A41" s="287">
        <v>29</v>
      </c>
      <c r="B41" s="287"/>
      <c r="C41" s="287"/>
      <c r="D41" s="287"/>
      <c r="E41" s="287"/>
      <c r="F41" s="287"/>
    </row>
    <row r="42" spans="1:6" ht="12.75">
      <c r="A42" s="287">
        <v>30</v>
      </c>
      <c r="B42" s="287"/>
      <c r="C42" s="287"/>
      <c r="D42" s="287"/>
      <c r="E42" s="287"/>
      <c r="F42" s="287"/>
    </row>
    <row r="43" spans="1:6" ht="13.5" thickBot="1">
      <c r="A43" s="287"/>
      <c r="B43" s="289"/>
      <c r="C43" s="289"/>
      <c r="D43" s="289"/>
      <c r="E43" s="289"/>
      <c r="F43" s="287"/>
    </row>
    <row r="44" spans="1:6" ht="13.5" thickBot="1">
      <c r="A44" s="290"/>
      <c r="B44" s="291" t="s">
        <v>331</v>
      </c>
      <c r="C44" s="292">
        <v>0</v>
      </c>
      <c r="D44" s="292">
        <v>0</v>
      </c>
      <c r="E44" s="292">
        <v>0</v>
      </c>
      <c r="F44" s="293">
        <f>SUM(F13:F43)</f>
        <v>0</v>
      </c>
    </row>
  </sheetData>
  <sheetProtection/>
  <printOptions/>
  <pageMargins left="0.35" right="0.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cp:lastPrinted>2013-04-13T09:34:22Z</cp:lastPrinted>
  <dcterms:created xsi:type="dcterms:W3CDTF">2012-03-22T09:06:37Z</dcterms:created>
  <dcterms:modified xsi:type="dcterms:W3CDTF">2014-07-31T07:33:14Z</dcterms:modified>
  <cp:category/>
  <cp:version/>
  <cp:contentType/>
  <cp:contentStatus/>
</cp:coreProperties>
</file>