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3"/>
  </bookViews>
  <sheets>
    <sheet name="Aktive-Pasiv" sheetId="1" r:id="rId1"/>
    <sheet name="Ardh shpenzime" sheetId="2" r:id="rId2"/>
    <sheet name="Fluksi paras" sheetId="3" r:id="rId3"/>
    <sheet name="levizja kapitalit" sheetId="4" r:id="rId4"/>
  </sheets>
  <externalReferences>
    <externalReference r:id="rId7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<sst xmlns="http://schemas.openxmlformats.org/spreadsheetml/2006/main" count="192" uniqueCount="170">
  <si>
    <t>Totali</t>
  </si>
  <si>
    <t>I</t>
  </si>
  <si>
    <t>II</t>
  </si>
  <si>
    <t>Fluksi i parave nga veprimtaritë e shfrytëzimit</t>
  </si>
  <si>
    <t>Blerja e aktiveve afatgjata materiale</t>
  </si>
  <si>
    <t>Dividendët e paguar</t>
  </si>
  <si>
    <t>AKTIVET</t>
  </si>
  <si>
    <t>Aktivet afatshkurtra</t>
  </si>
  <si>
    <t>Derivativë dhe aktive finan.të mbajtura për tregtim</t>
  </si>
  <si>
    <t>Derivativët</t>
  </si>
  <si>
    <t>Aktivet e mbajtura për tregtim</t>
  </si>
  <si>
    <t>Aktive të tjera financiare afatshkurtra</t>
  </si>
  <si>
    <t>Llogari/Kërkesa të arkëtueshme</t>
  </si>
  <si>
    <t>Llogari/Kërkesa të tjera të arkëtueshme</t>
  </si>
  <si>
    <t>Instrumente të tjera borxhi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</si>
  <si>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</si>
  <si>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</si>
  <si>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</si>
  <si>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</si>
  <si>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</si>
  <si>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</si>
  <si>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Parapagesat për furnizime</t>
  </si>
  <si>
    <t>Aktivet biologjike afatshkurtra</t>
  </si>
  <si>
    <t>Aktivet afatshkurtra të mbajtura për shitje</t>
  </si>
  <si>
    <t>Parapagimet dhe shpenzimet e shtyra</t>
  </si>
  <si>
    <t xml:space="preserve">Aktivet afatgjata </t>
  </si>
  <si>
    <t>Investimet financiare afatgjata</t>
  </si>
  <si>
    <t>Aksione dhe investime të tjera në pjesëmarrje</t>
  </si>
  <si>
    <t>Aksione dhe letra të tjera me vlerë</t>
  </si>
  <si>
    <t>Llogari/Kërkesa të arkëtueshme afatgjata</t>
  </si>
  <si>
    <t xml:space="preserve">Totali </t>
  </si>
  <si>
    <t>Aktive afatgjata materiale</t>
  </si>
  <si>
    <t>Toka</t>
  </si>
  <si>
    <t>Ndërtesa</t>
  </si>
  <si>
    <t>Makineri dhe pajisje</t>
  </si>
  <si>
    <t>Aktive të tjera afatgjata materiale (me vlerë kontabël)</t>
  </si>
  <si>
    <t>Aktivet biologjike afatgjata</t>
  </si>
  <si>
    <t>Aktivet afatgjata jomateriale</t>
  </si>
  <si>
    <t xml:space="preserve">Emri i mirë </t>
  </si>
  <si>
    <t>Shpenzimet e zhvillimit</t>
  </si>
  <si>
    <t>Aktive të tjera afatgjata jomateriale</t>
  </si>
  <si>
    <t>Kapital aksionar i papaguar</t>
  </si>
  <si>
    <t>Aktive të tjera afatgjata</t>
  </si>
  <si>
    <t>TOTALI I AKTIVEVE</t>
  </si>
  <si>
    <t xml:space="preserve">Derivativët </t>
  </si>
  <si>
    <t>Huamarrjet</t>
  </si>
  <si>
    <t>Huat dhe obligacionet afatshkurtra</t>
  </si>
  <si>
    <t>Kthimet/ripagesat e huave afatgjata</t>
  </si>
  <si>
    <t>Bono të konvertueshme</t>
  </si>
  <si>
    <t>Huat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</si>
  <si>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</si>
  <si>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</si>
  <si>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</si>
  <si>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</si>
  <si>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</si>
  <si>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Grandet dhe të ardhurat e shtyra</t>
  </si>
  <si>
    <t>Provizionet afatshkurtra</t>
  </si>
  <si>
    <t>Huat afatgjata</t>
  </si>
  <si>
    <t>Bonot e konvertueshme</t>
  </si>
  <si>
    <t>Huamarrje të tjera afatgjata</t>
  </si>
  <si>
    <t xml:space="preserve">Provizionet afatgjata </t>
  </si>
  <si>
    <t xml:space="preserve">Kapitali </t>
  </si>
  <si>
    <t xml:space="preserve">Aksionet e pakicës </t>
  </si>
  <si>
    <t xml:space="preserve">Kapitali që i përket aksionarëve të shoqërisë mëmë </t>
  </si>
  <si>
    <t>Kapitali aksionar</t>
  </si>
  <si>
    <t>Primi i aksionit</t>
  </si>
  <si>
    <t xml:space="preserve">Njësitë ose aksionet e thesarit (negative) </t>
  </si>
  <si>
    <t xml:space="preserve">Rezerva statusore </t>
  </si>
  <si>
    <t>Rezerva ligjore</t>
  </si>
  <si>
    <t>Rezerva të tjera</t>
  </si>
  <si>
    <t>Fitimet e pashpërndara</t>
  </si>
  <si>
    <t>Fitimi (humbja) e vitit financiar</t>
  </si>
  <si>
    <t>Totali i kapitalit</t>
  </si>
  <si>
    <t>PASQYRA E TË ARDHURAVE DHE SHPENZIMEVE</t>
  </si>
  <si>
    <t>Shitjet neto</t>
  </si>
  <si>
    <t>Të ardhura të tjera nga veprimtaritë e shfrytëzimit</t>
  </si>
  <si>
    <t xml:space="preserve">Ndryshimet në inventarin e produkteve të gatshme dhe punës në process </t>
  </si>
  <si>
    <t>Puna e kryer nga njësia ekonomike raportuese për qëllimet e veta dhe e kapitalizuar</t>
  </si>
  <si>
    <t xml:space="preserve">Mallrat, lëndët e para dhe shërbimet </t>
  </si>
  <si>
    <t xml:space="preserve">Shpenzime të tjera nga veprimtaritë e shfrytëzimit </t>
  </si>
  <si>
    <t xml:space="preserve">Shpenzime të personelit </t>
  </si>
  <si>
    <t xml:space="preserve">Pagat </t>
  </si>
  <si>
    <t xml:space="preserve">Shpenzimet e sigurimeve Shoqërore </t>
  </si>
  <si>
    <t>Rënia në vlerë (zhvlerësimi) dhe amortizimi</t>
  </si>
  <si>
    <t>Fitimi (humbja) nga veprimtaritë e shfrytëzimit</t>
  </si>
  <si>
    <t>Të ardhurat dhe shpenzimet financiare nga njësitë e kontrolluara</t>
  </si>
  <si>
    <t>Të ardhurat dhe shpenz. financiare nga pjesëmarrjet</t>
  </si>
  <si>
    <t>Të ardhurat dhe shpenzimet financiare</t>
  </si>
  <si>
    <t>Të ardhurat dhe shpenzimet financiare nga investime të tjera financiare afatgjata</t>
  </si>
  <si>
    <t>Fitimet (humbjet) nga kursi i këmbimi</t>
  </si>
  <si>
    <t>Të ardhura dhe shpenzime të tjera financiare</t>
  </si>
  <si>
    <t>Totali i të ardhurave dhe shpenzimeve financiare</t>
  </si>
  <si>
    <t>Fitimi (humbja) para tatimit</t>
  </si>
  <si>
    <t>Shpenzimet e tatimit mbi fitimin</t>
  </si>
  <si>
    <t>Fitimi (humbja) neto e vitit financiar</t>
  </si>
  <si>
    <t>Aktivet Monetare</t>
  </si>
  <si>
    <t>Aktivet totale afatshkurtra  I</t>
  </si>
  <si>
    <t>Totali i aktiveve afatgjata        II</t>
  </si>
  <si>
    <t>Detyrimet afatgjata</t>
  </si>
  <si>
    <t>DETYRIMET DHE KAPITALI</t>
  </si>
  <si>
    <t>Totali i detyrimeve</t>
  </si>
  <si>
    <t>III</t>
  </si>
  <si>
    <t>TOTALI I DETYRIMEVE DHE KAPITALIT</t>
  </si>
  <si>
    <t xml:space="preserve">Totali i detyrimeve afatgjata </t>
  </si>
  <si>
    <t>Totali i detyrimeve afatshkurtra</t>
  </si>
  <si>
    <t xml:space="preserve">Të ardhurat dhe shpenzimet nga interesi                                    </t>
  </si>
  <si>
    <t>PASQYRA E NDRYSHIMEVE NË KAPITAL</t>
  </si>
  <si>
    <t>Kapitali aksionar që i përket aksionarëve të shoqërisë mëmë</t>
  </si>
  <si>
    <t>Primi I aksionit</t>
  </si>
  <si>
    <t>Aksionet e thesarit</t>
  </si>
  <si>
    <t>Rezerva statusore dhe ligjore</t>
  </si>
  <si>
    <t>Rezerva të konvertimit të monedhave të huaja</t>
  </si>
  <si>
    <t>Fitimi I pashpërndarë</t>
  </si>
  <si>
    <t xml:space="preserve">Efekti i ndryshimeve në politikat kontabël </t>
  </si>
  <si>
    <t xml:space="preserve">Pozicioni I rregulluar </t>
  </si>
  <si>
    <t>Efektet e ndryshimit të kurseve të këmbimit gjatë konsolidimit</t>
  </si>
  <si>
    <t>Totali i të ardhurave apo i shpenzimeve, që nuk janë njohur në pasqyrën e të ardhurave dhe shpenzimeve</t>
  </si>
  <si>
    <t>Transferime në rezervën e detyrueshme statusore</t>
  </si>
  <si>
    <t xml:space="preserve">Emetim i kapitalit aksionar </t>
  </si>
  <si>
    <t>Efekte të ndryshimeve të kurseve të këmbimit gjatë konsolidimit</t>
  </si>
  <si>
    <t xml:space="preserve">Fitimi neto për periudhën kontabël </t>
  </si>
  <si>
    <t xml:space="preserve">Dividendët e paguar </t>
  </si>
  <si>
    <t>Emetim i kapitalit aksionar</t>
  </si>
  <si>
    <t xml:space="preserve">Aksione të thesarit të riblera </t>
  </si>
  <si>
    <t>Fitimi neto i vitit financiar</t>
  </si>
  <si>
    <r>
      <t>Aksione dhe pjesm. të tjera në njësi të kontrolluara</t>
    </r>
    <r>
      <rPr>
        <i/>
        <vertAlign val="superscript"/>
        <sz val="11"/>
        <rFont val="Times New Roman"/>
        <family val="1"/>
      </rPr>
      <t>(1)</t>
    </r>
    <r>
      <rPr>
        <i/>
        <sz val="11"/>
        <rFont val="Times New Roman"/>
        <family val="1"/>
      </rPr>
      <t xml:space="preserve"> </t>
    </r>
  </si>
  <si>
    <r>
      <t xml:space="preserve">Hua, bono dhe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detyrime nga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qiraja financiare</t>
    </r>
  </si>
  <si>
    <t>SHOQERIA "Zodiac" Sh.p.k</t>
  </si>
  <si>
    <t>NIPT: J62014008P</t>
  </si>
  <si>
    <t xml:space="preserve">Shpenzimet për pensionet  </t>
  </si>
  <si>
    <t>Fitimi (humbja) aktivitetit</t>
  </si>
  <si>
    <t>shpenzime panjohura</t>
  </si>
  <si>
    <t xml:space="preserve">Përfshin pjesën e fitimit neto për aksionarët e shoqërisë meme </t>
  </si>
  <si>
    <t xml:space="preserve">Pjesa e fitimit neto për aksionarët e pakicës </t>
  </si>
  <si>
    <t>Fitimi para tatimit</t>
  </si>
  <si>
    <t>Rregullime per :</t>
  </si>
  <si>
    <t>Amortizimin</t>
  </si>
  <si>
    <t>Humbje nga kembimet valutore</t>
  </si>
  <si>
    <t xml:space="preserve">Te ardhurat nga investimet </t>
  </si>
  <si>
    <t>shpenzime per interesa</t>
  </si>
  <si>
    <t>Rritje/Renie ne tepricen e kerkesave te arketueshmeNga aktiviteti, si dhe kerkesave te arketueshme te tjera</t>
  </si>
  <si>
    <t>Rritje/Renie ne Tepricen e inventarit</t>
  </si>
  <si>
    <t>Rritje/Renie ne tepricen e detyrimeve , per tu paguar nga aktiviteti</t>
  </si>
  <si>
    <t>MM te perfituara nga aktiviteti</t>
  </si>
  <si>
    <t xml:space="preserve">Tatimi mbi fitimin I paguar </t>
  </si>
  <si>
    <t>Fluksi monetar nga veprimtarite investuese</t>
  </si>
  <si>
    <t>Blerja e njesise se kontrolluar X minus parate e arketuara</t>
  </si>
  <si>
    <t xml:space="preserve">Te ardhurat nga shitja e paisjeve </t>
  </si>
  <si>
    <t>Interesi I arketuar</t>
  </si>
  <si>
    <t>Dividentet e arketuar</t>
  </si>
  <si>
    <t>MM neto e perdorur ne aktivitetet investuese</t>
  </si>
  <si>
    <t>Fluksi  monetare  nga aktivitete financiare</t>
  </si>
  <si>
    <t>Te ardhura nga emetimi I kapitalit aksioner</t>
  </si>
  <si>
    <t>Te ardhura nga huamarrje  afatgjata</t>
  </si>
  <si>
    <t>Pagesat e detyrimeve te qerase financiare</t>
  </si>
  <si>
    <t>Dividente te paguar</t>
  </si>
  <si>
    <t>MM neto e perdorur ne aktivitete financiare</t>
  </si>
  <si>
    <t>Rritje / renie neto e mjeteve monetare</t>
  </si>
  <si>
    <t>Mjetet monetare ne fillim te periudhes kontabel</t>
  </si>
  <si>
    <t>Mjetet monetare ne fund te periudhes kontabel</t>
  </si>
  <si>
    <t xml:space="preserve"> Pasqyra e Fluksit Monetar - Metoda Indirekte</t>
  </si>
  <si>
    <t xml:space="preserve">  </t>
  </si>
  <si>
    <t xml:space="preserve">                       Pasqyra e Fluksit Monetar - Metoda Indirekte  2010</t>
  </si>
  <si>
    <t>Nr.</t>
  </si>
  <si>
    <t>Viti 2010</t>
  </si>
  <si>
    <t>Vlera e zbritur nga fitimi</t>
  </si>
  <si>
    <t>Pozicioni më 31 Dhjetor 2009</t>
  </si>
  <si>
    <t>Pozicioni më 31 Dhjetor 2010</t>
  </si>
  <si>
    <t>Shtesat ne vleren e kapitalit</t>
  </si>
  <si>
    <t>Pozicioni më 31 Dhjetor 2011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</si>
</sst>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-* #,##0_-;\-* #,##0_-;_-* &quot;-&quot;?_-;_-@_-"/>
    <numFmt numFmtId="167" formatCode="0.0"/>
    <numFmt numFmtId="168" formatCode="_-* #,##0.00_-;\-* #,##0.00_-;_-* &quot;-&quot;??_-;_-@_-"/>
    <numFmt numFmtId="169" formatCode="_(* #,##0.0_);_(* \(#,##0.0\);_(* &quot;-&quot;??_);_(@_)"/>
    <numFmt numFmtId="170" formatCode="_(* #,##0.0_);_(* \(#,##0.0\);_(* &quot;-&quot;?_);_(@_)"/>
    <numFmt numFmtId="171" formatCode="_(* #,##0_);_(* \(#,##0\);_(* &quot;-&quot;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#,##0.0"/>
    <numFmt numFmtId="188" formatCode="0.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General_)"/>
    <numFmt numFmtId="196" formatCode="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General_);[Red]\-General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vertAlign val="superscript"/>
      <sz val="11"/>
      <name val="Times New Roman"/>
      <family val="1"/>
    </font>
    <font>
      <sz val="10"/>
      <name val="Impact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0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/>
    </xf>
    <xf numFmtId="0" fontId="26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0" fontId="27" fillId="0" borderId="10" xfId="0" applyFont="1" applyBorder="1" applyAlignment="1">
      <alignment horizontal="left" wrapText="1"/>
    </xf>
    <xf numFmtId="164" fontId="24" fillId="0" borderId="10" xfId="42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left" wrapText="1"/>
    </xf>
    <xf numFmtId="164" fontId="26" fillId="0" borderId="10" xfId="42" applyNumberFormat="1" applyFont="1" applyBorder="1" applyAlignment="1">
      <alignment horizontal="right" wrapText="1"/>
    </xf>
    <xf numFmtId="0" fontId="24" fillId="0" borderId="14" xfId="0" applyFont="1" applyBorder="1" applyAlignment="1">
      <alignment/>
    </xf>
    <xf numFmtId="0" fontId="28" fillId="0" borderId="14" xfId="0" applyFont="1" applyBorder="1" applyAlignment="1">
      <alignment horizontal="left" wrapText="1"/>
    </xf>
    <xf numFmtId="164" fontId="26" fillId="0" borderId="14" xfId="42" applyNumberFormat="1" applyFont="1" applyBorder="1" applyAlignment="1">
      <alignment horizontal="right" wrapText="1"/>
    </xf>
    <xf numFmtId="0" fontId="24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164" fontId="26" fillId="0" borderId="0" xfId="42" applyNumberFormat="1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164" fontId="24" fillId="0" borderId="13" xfId="42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right" vertical="center" wrapText="1"/>
    </xf>
    <xf numFmtId="164" fontId="24" fillId="0" borderId="10" xfId="42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164" fontId="24" fillId="0" borderId="10" xfId="42" applyNumberFormat="1" applyFont="1" applyFill="1" applyBorder="1" applyAlignment="1">
      <alignment horizontal="right" vertical="center"/>
    </xf>
    <xf numFmtId="164" fontId="26" fillId="0" borderId="10" xfId="0" applyNumberFormat="1" applyFont="1" applyBorder="1" applyAlignment="1">
      <alignment horizontal="right" vertical="center" wrapText="1"/>
    </xf>
    <xf numFmtId="164" fontId="26" fillId="0" borderId="10" xfId="42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/>
    </xf>
    <xf numFmtId="164" fontId="24" fillId="0" borderId="10" xfId="0" applyNumberFormat="1" applyFont="1" applyBorder="1" applyAlignment="1">
      <alignment horizontal="right" vertical="center" wrapText="1"/>
    </xf>
    <xf numFmtId="43" fontId="24" fillId="0" borderId="10" xfId="42" applyFont="1" applyBorder="1" applyAlignment="1">
      <alignment horizontal="right" vertical="center" wrapText="1"/>
    </xf>
    <xf numFmtId="3" fontId="24" fillId="0" borderId="10" xfId="42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64" fontId="24" fillId="0" borderId="0" xfId="42" applyNumberFormat="1" applyFont="1" applyAlignment="1">
      <alignment vertic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30" fillId="0" borderId="0" xfId="0" applyFont="1" applyFill="1" applyAlignment="1">
      <alignment/>
    </xf>
    <xf numFmtId="0" fontId="21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33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vertical="top" wrapText="1"/>
    </xf>
    <xf numFmtId="164" fontId="24" fillId="0" borderId="0" xfId="0" applyNumberFormat="1" applyFont="1" applyAlignment="1">
      <alignment vertical="center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 wrapText="1"/>
    </xf>
    <xf numFmtId="164" fontId="37" fillId="0" borderId="13" xfId="42" applyNumberFormat="1" applyFont="1" applyBorder="1" applyAlignment="1">
      <alignment vertical="center" wrapText="1"/>
    </xf>
    <xf numFmtId="164" fontId="0" fillId="0" borderId="0" xfId="0" applyNumberFormat="1" applyFont="1" applyAlignment="1">
      <alignment/>
    </xf>
    <xf numFmtId="0" fontId="37" fillId="0" borderId="10" xfId="0" applyFont="1" applyBorder="1" applyAlignment="1">
      <alignment vertical="center" wrapText="1"/>
    </xf>
    <xf numFmtId="3" fontId="37" fillId="0" borderId="10" xfId="42" applyNumberFormat="1" applyFont="1" applyBorder="1" applyAlignment="1">
      <alignment vertical="center" wrapText="1"/>
    </xf>
    <xf numFmtId="164" fontId="0" fillId="0" borderId="0" xfId="42" applyNumberFormat="1" applyFont="1" applyAlignment="1">
      <alignment/>
    </xf>
    <xf numFmtId="164" fontId="37" fillId="0" borderId="14" xfId="0" applyNumberFormat="1" applyFont="1" applyBorder="1" applyAlignment="1">
      <alignment vertical="center" wrapText="1"/>
    </xf>
    <xf numFmtId="3" fontId="37" fillId="0" borderId="10" xfId="42" applyNumberFormat="1" applyFont="1" applyBorder="1" applyAlignment="1">
      <alignment vertical="center"/>
    </xf>
    <xf numFmtId="3" fontId="37" fillId="0" borderId="13" xfId="42" applyNumberFormat="1" applyFont="1" applyBorder="1" applyAlignment="1">
      <alignment vertical="center" wrapText="1"/>
    </xf>
    <xf numFmtId="164" fontId="38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164" fontId="39" fillId="0" borderId="10" xfId="0" applyNumberFormat="1" applyFont="1" applyBorder="1" applyAlignment="1">
      <alignment vertical="center" wrapText="1"/>
    </xf>
    <xf numFmtId="164" fontId="21" fillId="0" borderId="0" xfId="0" applyNumberFormat="1" applyFont="1" applyAlignment="1">
      <alignment/>
    </xf>
    <xf numFmtId="0" fontId="40" fillId="0" borderId="10" xfId="0" applyFont="1" applyBorder="1" applyAlignment="1">
      <alignment vertical="center" wrapText="1"/>
    </xf>
    <xf numFmtId="164" fontId="37" fillId="0" borderId="10" xfId="42" applyNumberFormat="1" applyFont="1" applyBorder="1" applyAlignment="1">
      <alignment vertical="center" wrapText="1"/>
    </xf>
    <xf numFmtId="164" fontId="39" fillId="0" borderId="10" xfId="42" applyNumberFormat="1" applyFont="1" applyBorder="1" applyAlignment="1">
      <alignment vertical="center" wrapText="1"/>
    </xf>
    <xf numFmtId="166" fontId="39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 horizontal="right" vertical="top" wrapText="1"/>
    </xf>
    <xf numFmtId="164" fontId="0" fillId="0" borderId="10" xfId="42" applyNumberFormat="1" applyFont="1" applyBorder="1" applyAlignment="1">
      <alignment horizontal="right" vertical="center" wrapText="1"/>
    </xf>
    <xf numFmtId="164" fontId="21" fillId="0" borderId="10" xfId="42" applyNumberFormat="1" applyFont="1" applyBorder="1" applyAlignment="1">
      <alignment horizontal="right" vertical="center" wrapText="1"/>
    </xf>
    <xf numFmtId="164" fontId="31" fillId="0" borderId="10" xfId="42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1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4" fontId="0" fillId="0" borderId="10" xfId="42" applyNumberFormat="1" applyFont="1" applyFill="1" applyBorder="1" applyAlignment="1">
      <alignment horizontal="right" vertical="center"/>
    </xf>
    <xf numFmtId="164" fontId="22" fillId="0" borderId="10" xfId="42" applyNumberFormat="1" applyFont="1" applyBorder="1" applyAlignment="1">
      <alignment vertical="center"/>
    </xf>
    <xf numFmtId="164" fontId="22" fillId="0" borderId="10" xfId="42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164" fontId="21" fillId="0" borderId="10" xfId="42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21" fillId="0" borderId="10" xfId="42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64" fontId="24" fillId="0" borderId="17" xfId="42" applyNumberFormat="1" applyFont="1" applyBorder="1" applyAlignment="1">
      <alignment horizontal="right" wrapText="1"/>
    </xf>
    <xf numFmtId="0" fontId="24" fillId="0" borderId="17" xfId="0" applyFont="1" applyBorder="1" applyAlignment="1">
      <alignment horizontal="right" wrapText="1"/>
    </xf>
    <xf numFmtId="164" fontId="26" fillId="0" borderId="17" xfId="0" applyNumberFormat="1" applyFont="1" applyBorder="1" applyAlignment="1">
      <alignment horizontal="right" wrapText="1"/>
    </xf>
    <xf numFmtId="164" fontId="0" fillId="24" borderId="17" xfId="42" applyNumberFormat="1" applyFont="1" applyFill="1" applyBorder="1" applyAlignment="1">
      <alignment/>
    </xf>
    <xf numFmtId="164" fontId="26" fillId="0" borderId="17" xfId="42" applyNumberFormat="1" applyFont="1" applyBorder="1" applyAlignment="1">
      <alignment horizontal="right" wrapText="1"/>
    </xf>
    <xf numFmtId="0" fontId="26" fillId="0" borderId="17" xfId="0" applyFont="1" applyBorder="1" applyAlignment="1">
      <alignment horizontal="right" wrapText="1"/>
    </xf>
    <xf numFmtId="165" fontId="0" fillId="0" borderId="17" xfId="42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4" fontId="24" fillId="24" borderId="17" xfId="42" applyNumberFormat="1" applyFont="1" applyFill="1" applyBorder="1" applyAlignment="1">
      <alignment horizontal="right" wrapText="1"/>
    </xf>
    <xf numFmtId="165" fontId="26" fillId="24" borderId="17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28" fillId="0" borderId="19" xfId="0" applyFont="1" applyBorder="1" applyAlignment="1">
      <alignment horizontal="left" vertical="center" wrapText="1"/>
    </xf>
    <xf numFmtId="164" fontId="26" fillId="0" borderId="20" xfId="42" applyNumberFormat="1" applyFont="1" applyBorder="1" applyAlignment="1">
      <alignment horizontal="right" vertical="center" wrapText="1"/>
    </xf>
    <xf numFmtId="0" fontId="28" fillId="0" borderId="19" xfId="0" applyFont="1" applyBorder="1" applyAlignment="1">
      <alignment horizontal="left" wrapText="1"/>
    </xf>
    <xf numFmtId="165" fontId="26" fillId="0" borderId="20" xfId="0" applyNumberFormat="1" applyFont="1" applyBorder="1" applyAlignment="1">
      <alignment horizontal="right" wrapText="1"/>
    </xf>
    <xf numFmtId="0" fontId="21" fillId="0" borderId="21" xfId="0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2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164" fontId="0" fillId="0" borderId="10" xfId="42" applyNumberFormat="1" applyBorder="1" applyAlignment="1">
      <alignment/>
    </xf>
    <xf numFmtId="164" fontId="21" fillId="0" borderId="10" xfId="42" applyNumberFormat="1" applyFont="1" applyBorder="1" applyAlignment="1">
      <alignment/>
    </xf>
    <xf numFmtId="0" fontId="27" fillId="0" borderId="14" xfId="0" applyFont="1" applyBorder="1" applyAlignment="1">
      <alignment horizontal="left" vertical="center" wrapText="1"/>
    </xf>
    <xf numFmtId="164" fontId="0" fillId="0" borderId="14" xfId="42" applyNumberFormat="1" applyBorder="1" applyAlignment="1">
      <alignment/>
    </xf>
    <xf numFmtId="0" fontId="24" fillId="0" borderId="14" xfId="0" applyFont="1" applyBorder="1" applyAlignment="1">
      <alignment horizontal="right" vertical="center" wrapText="1"/>
    </xf>
    <xf numFmtId="0" fontId="26" fillId="0" borderId="13" xfId="0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164" fontId="0" fillId="0" borderId="13" xfId="42" applyNumberFormat="1" applyBorder="1" applyAlignment="1">
      <alignment/>
    </xf>
    <xf numFmtId="0" fontId="26" fillId="0" borderId="13" xfId="0" applyFont="1" applyBorder="1" applyAlignment="1">
      <alignment horizontal="right" vertical="center" wrapText="1"/>
    </xf>
    <xf numFmtId="164" fontId="21" fillId="0" borderId="15" xfId="42" applyNumberFormat="1" applyFont="1" applyBorder="1" applyAlignment="1">
      <alignment/>
    </xf>
    <xf numFmtId="164" fontId="26" fillId="0" borderId="23" xfId="0" applyNumberFormat="1" applyFont="1" applyBorder="1" applyAlignment="1">
      <alignment horizontal="right" vertical="center" wrapText="1"/>
    </xf>
    <xf numFmtId="3" fontId="24" fillId="0" borderId="14" xfId="42" applyNumberFormat="1" applyFont="1" applyBorder="1" applyAlignment="1">
      <alignment horizontal="right" vertical="center" wrapText="1"/>
    </xf>
    <xf numFmtId="0" fontId="24" fillId="0" borderId="24" xfId="0" applyFont="1" applyBorder="1" applyAlignment="1">
      <alignment vertical="center"/>
    </xf>
    <xf numFmtId="0" fontId="28" fillId="0" borderId="24" xfId="0" applyFont="1" applyBorder="1" applyAlignment="1">
      <alignment horizontal="left" vertical="center" wrapText="1"/>
    </xf>
    <xf numFmtId="164" fontId="26" fillId="0" borderId="24" xfId="42" applyNumberFormat="1" applyFont="1" applyBorder="1" applyAlignment="1">
      <alignment horizontal="right" vertical="center" wrapText="1"/>
    </xf>
    <xf numFmtId="164" fontId="21" fillId="0" borderId="15" xfId="42" applyNumberFormat="1" applyFont="1" applyBorder="1" applyAlignment="1">
      <alignment/>
    </xf>
    <xf numFmtId="0" fontId="27" fillId="0" borderId="14" xfId="0" applyFont="1" applyBorder="1" applyAlignment="1">
      <alignment horizontal="left" wrapText="1"/>
    </xf>
    <xf numFmtId="0" fontId="24" fillId="0" borderId="25" xfId="0" applyFont="1" applyBorder="1" applyAlignment="1">
      <alignment horizontal="right" wrapText="1"/>
    </xf>
    <xf numFmtId="0" fontId="28" fillId="0" borderId="13" xfId="0" applyFont="1" applyBorder="1" applyAlignment="1">
      <alignment horizontal="left" wrapText="1"/>
    </xf>
    <xf numFmtId="0" fontId="26" fillId="0" borderId="16" xfId="0" applyFont="1" applyBorder="1" applyAlignment="1">
      <alignment horizontal="right" wrapText="1"/>
    </xf>
    <xf numFmtId="0" fontId="28" fillId="0" borderId="15" xfId="0" applyFont="1" applyBorder="1" applyAlignment="1">
      <alignment horizontal="left" wrapText="1"/>
    </xf>
    <xf numFmtId="164" fontId="26" fillId="0" borderId="12" xfId="0" applyNumberFormat="1" applyFont="1" applyBorder="1" applyAlignment="1">
      <alignment horizontal="right" wrapText="1"/>
    </xf>
    <xf numFmtId="164" fontId="21" fillId="0" borderId="22" xfId="0" applyNumberFormat="1" applyFont="1" applyBorder="1" applyAlignment="1">
      <alignment/>
    </xf>
    <xf numFmtId="164" fontId="21" fillId="0" borderId="2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34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12">
      <selection activeCell="B90" sqref="B90"/>
    </sheetView>
  </sheetViews>
  <sheetFormatPr defaultColWidth="9.140625" defaultRowHeight="12.75"/>
  <cols>
    <col min="1" max="1" width="6.421875" style="0" customWidth="1"/>
    <col min="2" max="2" width="47.7109375" style="0" customWidth="1"/>
    <col min="3" max="3" width="22.57421875" style="0" customWidth="1"/>
    <col min="4" max="4" width="24.421875" style="0" customWidth="1"/>
    <col min="8" max="8" width="12.57421875" style="0" customWidth="1"/>
    <col min="9" max="9" width="11.140625" style="0" bestFit="1" customWidth="1"/>
  </cols>
  <sheetData>
    <row r="1" spans="1:4" ht="15">
      <c r="A1" s="2"/>
      <c r="B1" s="96" t="s">
        <v>127</v>
      </c>
      <c r="C1" s="2"/>
      <c r="D1" s="2"/>
    </row>
    <row r="2" spans="1:4" ht="15">
      <c r="A2" s="2"/>
      <c r="B2" s="96" t="s">
        <v>128</v>
      </c>
      <c r="C2" s="2"/>
      <c r="D2" s="2"/>
    </row>
    <row r="3" spans="1:4" ht="13.5" thickBot="1">
      <c r="A3" s="3"/>
      <c r="B3" s="3"/>
      <c r="C3" s="3"/>
      <c r="D3" s="3"/>
    </row>
    <row r="4" spans="1:4" ht="15.75" thickBot="1">
      <c r="A4" s="4"/>
      <c r="B4" s="5" t="s">
        <v>6</v>
      </c>
      <c r="C4" s="6">
        <v>2011</v>
      </c>
      <c r="D4" s="6">
        <v>2010</v>
      </c>
    </row>
    <row r="5" spans="1:4" ht="15">
      <c r="A5" s="7" t="s">
        <v>1</v>
      </c>
      <c r="B5" s="8" t="s">
        <v>7</v>
      </c>
      <c r="C5" s="9"/>
      <c r="D5" s="10"/>
    </row>
    <row r="6" spans="1:4" ht="15">
      <c r="A6" s="11">
        <v>1</v>
      </c>
      <c r="B6" s="12" t="s">
        <v>95</v>
      </c>
      <c r="C6" s="139">
        <v>24615282</v>
      </c>
      <c r="D6" s="118">
        <v>31318962.2856009</v>
      </c>
    </row>
    <row r="7" spans="1:4" ht="30">
      <c r="A7" s="11">
        <v>2</v>
      </c>
      <c r="B7" s="12" t="s">
        <v>8</v>
      </c>
      <c r="C7" s="139"/>
      <c r="D7" s="119"/>
    </row>
    <row r="8" spans="1:4" ht="15">
      <c r="A8" s="11"/>
      <c r="B8" s="12" t="s">
        <v>9</v>
      </c>
      <c r="C8" s="139"/>
      <c r="D8" s="119"/>
    </row>
    <row r="9" spans="1:4" ht="15">
      <c r="A9" s="11"/>
      <c r="B9" s="12" t="s">
        <v>10</v>
      </c>
      <c r="C9" s="139"/>
      <c r="D9" s="119"/>
    </row>
    <row r="10" spans="1:4" ht="15">
      <c r="A10" s="11"/>
      <c r="B10" s="14" t="s">
        <v>0</v>
      </c>
      <c r="C10" s="113">
        <f>SUM(C6:C9)</f>
        <v>24615282</v>
      </c>
      <c r="D10" s="120">
        <f>D6</f>
        <v>31318962.2856009</v>
      </c>
    </row>
    <row r="11" spans="1:4" ht="15">
      <c r="A11" s="11">
        <v>3</v>
      </c>
      <c r="B11" s="12" t="s">
        <v>11</v>
      </c>
      <c r="C11" s="139"/>
      <c r="D11" s="119"/>
    </row>
    <row r="12" spans="1:4" ht="15">
      <c r="A12" s="11"/>
      <c r="B12" s="12" t="s">
        <v>12</v>
      </c>
      <c r="C12" s="139">
        <v>115334499</v>
      </c>
      <c r="D12" s="118">
        <v>150896952.082064</v>
      </c>
    </row>
    <row r="13" spans="1:3" ht="15">
      <c r="A13" s="11"/>
      <c r="B13" s="12" t="s">
        <v>13</v>
      </c>
      <c r="C13" s="139"/>
    </row>
    <row r="14" spans="1:4" ht="15">
      <c r="A14" s="11"/>
      <c r="B14" s="12" t="s">
        <v>14</v>
      </c>
      <c r="C14" s="139">
        <v>26065667</v>
      </c>
      <c r="D14" s="118">
        <v>26004442</v>
      </c>
    </row>
    <row r="15" spans="1:4" ht="15">
      <c r="A15" s="11"/>
      <c r="B15" s="12" t="s">
        <v>15</v>
      </c>
      <c r="C15" s="139"/>
      <c r="D15" s="119"/>
    </row>
    <row r="16" spans="1:4" ht="15">
      <c r="A16" s="11"/>
      <c r="B16" s="14" t="s">
        <v>0</v>
      </c>
      <c r="C16" s="113">
        <f>SUM(C12:C15)</f>
        <v>141400166</v>
      </c>
      <c r="D16" s="120">
        <f>D12+D14</f>
        <v>176901394.082064</v>
      </c>
    </row>
    <row r="17" spans="1:4" ht="15">
      <c r="A17" s="11">
        <v>4</v>
      </c>
      <c r="B17" s="12" t="s">
        <v>16</v>
      </c>
      <c r="C17" s="139"/>
      <c r="D17" s="121"/>
    </row>
    <row r="18" spans="1:4" ht="15">
      <c r="A18" s="11"/>
      <c r="B18" s="12" t="s">
        <v>17</v>
      </c>
      <c r="C18" s="139"/>
      <c r="D18" s="121"/>
    </row>
    <row r="19" spans="1:4" ht="15">
      <c r="A19" s="11"/>
      <c r="B19" s="12" t="s">
        <v>18</v>
      </c>
      <c r="C19" s="139"/>
      <c r="D19" s="121"/>
    </row>
    <row r="20" spans="1:4" ht="15">
      <c r="A20" s="11"/>
      <c r="B20" s="12" t="s">
        <v>19</v>
      </c>
      <c r="C20" s="139"/>
      <c r="D20" s="121"/>
    </row>
    <row r="21" spans="1:4" ht="15">
      <c r="A21" s="11"/>
      <c r="B21" s="12" t="s">
        <v>20</v>
      </c>
      <c r="C21" s="139">
        <v>83658041</v>
      </c>
      <c r="D21" s="121">
        <v>45956497.93163562</v>
      </c>
    </row>
    <row r="22" spans="1:4" ht="15">
      <c r="A22" s="11"/>
      <c r="B22" s="12" t="s">
        <v>21</v>
      </c>
      <c r="C22" s="139">
        <v>1308850</v>
      </c>
      <c r="D22" s="118">
        <v>4146400</v>
      </c>
    </row>
    <row r="23" spans="1:4" ht="15">
      <c r="A23" s="11"/>
      <c r="B23" s="14" t="s">
        <v>0</v>
      </c>
      <c r="C23" s="113">
        <f>SUM(C21:C22)</f>
        <v>84966891</v>
      </c>
      <c r="D23" s="122">
        <f>D21+D22</f>
        <v>50102897.93163562</v>
      </c>
    </row>
    <row r="24" spans="1:4" ht="15">
      <c r="A24" s="11">
        <v>5</v>
      </c>
      <c r="B24" s="12" t="s">
        <v>22</v>
      </c>
      <c r="C24" s="139"/>
      <c r="D24" s="119"/>
    </row>
    <row r="25" spans="1:4" ht="15">
      <c r="A25" s="11">
        <v>6</v>
      </c>
      <c r="B25" s="12" t="s">
        <v>23</v>
      </c>
      <c r="C25" s="139"/>
      <c r="D25" s="119"/>
    </row>
    <row r="26" spans="1:4" ht="15.75" thickBot="1">
      <c r="A26" s="16">
        <v>7</v>
      </c>
      <c r="B26" s="155" t="s">
        <v>24</v>
      </c>
      <c r="C26" s="142">
        <v>2729723</v>
      </c>
      <c r="D26" s="156"/>
    </row>
    <row r="27" spans="1:4" ht="15.75" thickBot="1">
      <c r="A27" s="4"/>
      <c r="B27" s="159" t="s">
        <v>96</v>
      </c>
      <c r="C27" s="148">
        <f>C10+C16+C23+C26</f>
        <v>253712062</v>
      </c>
      <c r="D27" s="160">
        <f>D10+D16+D23</f>
        <v>258323254.29930052</v>
      </c>
    </row>
    <row r="28" spans="1:4" ht="15">
      <c r="A28" s="7" t="s">
        <v>2</v>
      </c>
      <c r="B28" s="157" t="s">
        <v>25</v>
      </c>
      <c r="C28" s="146"/>
      <c r="D28" s="158"/>
    </row>
    <row r="29" spans="1:4" ht="15">
      <c r="A29" s="11">
        <v>1</v>
      </c>
      <c r="B29" s="12" t="s">
        <v>26</v>
      </c>
      <c r="C29" s="139"/>
      <c r="D29" s="119"/>
    </row>
    <row r="30" spans="1:4" ht="33">
      <c r="A30" s="11"/>
      <c r="B30" s="12" t="s">
        <v>125</v>
      </c>
      <c r="C30" s="139"/>
      <c r="D30" s="119"/>
    </row>
    <row r="31" spans="1:4" ht="15">
      <c r="A31" s="11"/>
      <c r="B31" s="12" t="s">
        <v>27</v>
      </c>
      <c r="C31" s="139"/>
      <c r="D31" s="119"/>
    </row>
    <row r="32" spans="1:4" ht="15">
      <c r="A32" s="11"/>
      <c r="B32" s="12" t="s">
        <v>28</v>
      </c>
      <c r="C32" s="139"/>
      <c r="D32" s="119"/>
    </row>
    <row r="33" spans="1:4" ht="15">
      <c r="A33" s="11"/>
      <c r="B33" s="12" t="s">
        <v>29</v>
      </c>
      <c r="C33" s="139"/>
      <c r="D33" s="119"/>
    </row>
    <row r="34" spans="1:4" ht="15">
      <c r="A34" s="11"/>
      <c r="B34" s="14" t="s">
        <v>30</v>
      </c>
      <c r="C34" s="139"/>
      <c r="D34" s="123"/>
    </row>
    <row r="35" spans="1:4" ht="15">
      <c r="A35" s="11">
        <v>2</v>
      </c>
      <c r="B35" s="12" t="s">
        <v>31</v>
      </c>
      <c r="C35" s="139"/>
      <c r="D35" s="119"/>
    </row>
    <row r="36" spans="1:4" ht="15">
      <c r="A36" s="11"/>
      <c r="B36" s="12" t="s">
        <v>32</v>
      </c>
      <c r="C36" s="139">
        <v>18999396</v>
      </c>
      <c r="D36" s="124">
        <v>14798400</v>
      </c>
    </row>
    <row r="37" spans="1:4" ht="15">
      <c r="A37" s="11"/>
      <c r="B37" s="12" t="s">
        <v>33</v>
      </c>
      <c r="C37" s="139">
        <v>89487018</v>
      </c>
      <c r="D37" s="125">
        <v>17687038</v>
      </c>
    </row>
    <row r="38" spans="1:4" ht="15">
      <c r="A38" s="11"/>
      <c r="B38" s="12" t="s">
        <v>34</v>
      </c>
      <c r="C38" s="139">
        <v>5955605</v>
      </c>
      <c r="D38" s="126">
        <v>5668665</v>
      </c>
    </row>
    <row r="39" spans="1:4" ht="30">
      <c r="A39" s="11"/>
      <c r="B39" s="12" t="s">
        <v>35</v>
      </c>
      <c r="C39" s="139">
        <v>137172115</v>
      </c>
      <c r="D39" s="118">
        <f>33174826-2002</f>
        <v>33172824</v>
      </c>
    </row>
    <row r="40" spans="1:4" ht="15">
      <c r="A40" s="11"/>
      <c r="B40" s="14" t="s">
        <v>0</v>
      </c>
      <c r="C40" s="113">
        <f>SUM(C36:C39)</f>
        <v>251614134</v>
      </c>
      <c r="D40" s="127">
        <f>D36+D37+D38+D39</f>
        <v>71326927</v>
      </c>
    </row>
    <row r="41" spans="1:4" ht="15">
      <c r="A41" s="11">
        <v>3</v>
      </c>
      <c r="B41" s="12" t="s">
        <v>36</v>
      </c>
      <c r="C41" s="13"/>
      <c r="D41" s="118"/>
    </row>
    <row r="42" spans="1:4" ht="15">
      <c r="A42" s="11">
        <v>4</v>
      </c>
      <c r="B42" s="12" t="s">
        <v>37</v>
      </c>
      <c r="C42" s="13"/>
      <c r="D42" s="118"/>
    </row>
    <row r="43" spans="1:4" ht="15">
      <c r="A43" s="11"/>
      <c r="B43" s="12" t="s">
        <v>38</v>
      </c>
      <c r="C43" s="13"/>
      <c r="D43" s="118"/>
    </row>
    <row r="44" spans="1:4" ht="15">
      <c r="A44" s="11"/>
      <c r="B44" s="12" t="s">
        <v>39</v>
      </c>
      <c r="C44" s="13"/>
      <c r="D44" s="13"/>
    </row>
    <row r="45" spans="1:4" ht="15">
      <c r="A45" s="11"/>
      <c r="B45" s="12" t="s">
        <v>40</v>
      </c>
      <c r="C45" s="13"/>
      <c r="D45" s="13"/>
    </row>
    <row r="46" spans="1:4" ht="15">
      <c r="A46" s="11"/>
      <c r="B46" s="14" t="s">
        <v>0</v>
      </c>
      <c r="C46" s="15"/>
      <c r="D46" s="13"/>
    </row>
    <row r="47" spans="1:4" ht="15">
      <c r="A47" s="11">
        <v>5</v>
      </c>
      <c r="B47" s="12" t="s">
        <v>41</v>
      </c>
      <c r="C47" s="13"/>
      <c r="D47" s="13"/>
    </row>
    <row r="48" spans="1:4" ht="15">
      <c r="A48" s="11">
        <v>6</v>
      </c>
      <c r="B48" s="12" t="s">
        <v>42</v>
      </c>
      <c r="C48" s="13"/>
      <c r="D48" s="13"/>
    </row>
    <row r="49" spans="1:4" ht="15">
      <c r="A49" s="11"/>
      <c r="B49" s="14" t="s">
        <v>97</v>
      </c>
      <c r="C49" s="15"/>
      <c r="D49" s="15"/>
    </row>
    <row r="50" spans="1:4" ht="15.75" thickBot="1">
      <c r="A50" s="16"/>
      <c r="B50" s="17"/>
      <c r="C50" s="18"/>
      <c r="D50" s="18"/>
    </row>
    <row r="51" spans="1:4" ht="15.75" thickBot="1">
      <c r="A51" s="4"/>
      <c r="B51" s="131" t="s">
        <v>43</v>
      </c>
      <c r="C51" s="161">
        <f>C40+C27</f>
        <v>505326196</v>
      </c>
      <c r="D51" s="132">
        <f>D10+D16+D23+D40</f>
        <v>329650181.29930055</v>
      </c>
    </row>
    <row r="52" spans="1:4" ht="15">
      <c r="A52" s="19"/>
      <c r="C52" s="21"/>
      <c r="D52" s="22"/>
    </row>
    <row r="53" spans="1:4" ht="15">
      <c r="A53" s="19"/>
      <c r="C53" s="21"/>
      <c r="D53" s="22"/>
    </row>
    <row r="54" spans="1:4" ht="15">
      <c r="A54" s="19"/>
      <c r="B54" s="96" t="s">
        <v>127</v>
      </c>
      <c r="C54" s="21"/>
      <c r="D54" s="22"/>
    </row>
    <row r="55" spans="1:4" ht="15">
      <c r="A55" s="19"/>
      <c r="B55" s="96" t="s">
        <v>128</v>
      </c>
      <c r="C55" s="21"/>
      <c r="D55" s="22"/>
    </row>
    <row r="56" spans="1:4" ht="15.75" thickBot="1">
      <c r="A56" s="19"/>
      <c r="B56" s="20"/>
      <c r="C56" s="21"/>
      <c r="D56" s="22"/>
    </row>
    <row r="57" spans="1:4" ht="15.75" thickBot="1">
      <c r="A57" s="23" t="s">
        <v>1</v>
      </c>
      <c r="B57" s="24" t="s">
        <v>99</v>
      </c>
      <c r="C57" s="6">
        <v>2011</v>
      </c>
      <c r="D57" s="6">
        <v>2010</v>
      </c>
    </row>
    <row r="58" spans="1:4" ht="15">
      <c r="A58" s="25">
        <v>1</v>
      </c>
      <c r="B58" s="26" t="s">
        <v>44</v>
      </c>
      <c r="C58" s="27"/>
      <c r="D58" s="27"/>
    </row>
    <row r="59" spans="1:4" ht="15">
      <c r="A59" s="28">
        <v>2</v>
      </c>
      <c r="B59" s="29" t="s">
        <v>45</v>
      </c>
      <c r="C59" s="31"/>
      <c r="D59" s="31"/>
    </row>
    <row r="60" spans="1:4" ht="15">
      <c r="A60" s="28"/>
      <c r="B60" s="29" t="s">
        <v>46</v>
      </c>
      <c r="C60" s="31"/>
      <c r="D60" s="31"/>
    </row>
    <row r="61" spans="1:4" ht="15">
      <c r="A61" s="28"/>
      <c r="B61" s="29" t="s">
        <v>47</v>
      </c>
      <c r="C61" s="31"/>
      <c r="D61" s="31"/>
    </row>
    <row r="62" spans="1:4" ht="15">
      <c r="A62" s="28"/>
      <c r="B62" s="29" t="s">
        <v>48</v>
      </c>
      <c r="C62" s="31"/>
      <c r="D62" s="31"/>
    </row>
    <row r="63" spans="1:4" ht="15">
      <c r="A63" s="28"/>
      <c r="B63" s="32" t="s">
        <v>0</v>
      </c>
      <c r="C63" s="36"/>
      <c r="D63" s="31"/>
    </row>
    <row r="64" spans="1:4" ht="15">
      <c r="A64" s="28">
        <v>3</v>
      </c>
      <c r="B64" s="29" t="s">
        <v>49</v>
      </c>
      <c r="C64" s="31"/>
      <c r="D64" s="31"/>
    </row>
    <row r="65" spans="1:4" ht="15">
      <c r="A65" s="28"/>
      <c r="B65" s="29" t="s">
        <v>50</v>
      </c>
      <c r="C65" s="139">
        <v>102686697</v>
      </c>
      <c r="D65" s="34">
        <v>19867600</v>
      </c>
    </row>
    <row r="66" spans="1:4" ht="15">
      <c r="A66" s="28"/>
      <c r="B66" s="29" t="s">
        <v>51</v>
      </c>
      <c r="C66" s="139">
        <v>261104</v>
      </c>
      <c r="D66" s="31">
        <v>401456</v>
      </c>
    </row>
    <row r="67" spans="1:4" ht="15">
      <c r="A67" s="28"/>
      <c r="B67" s="29" t="s">
        <v>52</v>
      </c>
      <c r="C67">
        <v>281041</v>
      </c>
      <c r="D67" s="31">
        <v>161885</v>
      </c>
    </row>
    <row r="68" spans="1:4" ht="15">
      <c r="A68" s="28"/>
      <c r="B68" s="29" t="s">
        <v>53</v>
      </c>
      <c r="C68" s="139">
        <v>4750447</v>
      </c>
      <c r="D68" s="30"/>
    </row>
    <row r="69" spans="1:4" ht="15">
      <c r="A69" s="28"/>
      <c r="B69" s="29" t="s">
        <v>54</v>
      </c>
      <c r="C69" s="139"/>
      <c r="D69" s="30"/>
    </row>
    <row r="70" spans="1:4" ht="15">
      <c r="A70" s="28"/>
      <c r="B70" s="32" t="s">
        <v>0</v>
      </c>
      <c r="C70" s="140">
        <f>SUM(C65:C69)</f>
        <v>107979289</v>
      </c>
      <c r="D70" s="35">
        <f>D65+D66+D67</f>
        <v>20430941</v>
      </c>
    </row>
    <row r="71" spans="1:4" ht="15">
      <c r="A71" s="28">
        <v>4</v>
      </c>
      <c r="B71" s="29" t="s">
        <v>55</v>
      </c>
      <c r="C71" s="139"/>
      <c r="D71" s="30"/>
    </row>
    <row r="72" spans="1:4" ht="15.75" thickBot="1">
      <c r="A72" s="41">
        <v>5</v>
      </c>
      <c r="B72" s="141" t="s">
        <v>56</v>
      </c>
      <c r="C72" s="142"/>
      <c r="D72" s="143"/>
    </row>
    <row r="73" spans="1:4" ht="15.75" thickBot="1">
      <c r="A73" s="42"/>
      <c r="B73" s="24" t="s">
        <v>104</v>
      </c>
      <c r="C73" s="148">
        <f>SUM(C70:C72)</f>
        <v>107979289</v>
      </c>
      <c r="D73" s="149">
        <f>D70</f>
        <v>20430941</v>
      </c>
    </row>
    <row r="74" spans="1:4" ht="15">
      <c r="A74" s="144" t="s">
        <v>2</v>
      </c>
      <c r="B74" s="145" t="s">
        <v>98</v>
      </c>
      <c r="C74" s="146"/>
      <c r="D74" s="147"/>
    </row>
    <row r="75" spans="1:4" ht="15">
      <c r="A75" s="28">
        <v>1</v>
      </c>
      <c r="B75" s="29" t="s">
        <v>57</v>
      </c>
      <c r="C75" s="139">
        <v>82316377</v>
      </c>
      <c r="D75" s="31">
        <v>82316377</v>
      </c>
    </row>
    <row r="76" spans="1:4" ht="15">
      <c r="A76" s="28"/>
      <c r="B76" s="29" t="s">
        <v>126</v>
      </c>
      <c r="C76" s="139"/>
      <c r="D76" s="30"/>
    </row>
    <row r="77" spans="1:4" ht="15">
      <c r="A77" s="28"/>
      <c r="B77" s="29" t="s">
        <v>58</v>
      </c>
      <c r="C77" s="139"/>
      <c r="D77" s="30"/>
    </row>
    <row r="78" spans="1:4" ht="15">
      <c r="A78" s="28"/>
      <c r="B78" s="32" t="s">
        <v>0</v>
      </c>
      <c r="C78" s="113">
        <f>SUM(C75:C77)</f>
        <v>82316377</v>
      </c>
      <c r="D78" s="35">
        <f>D75</f>
        <v>82316377</v>
      </c>
    </row>
    <row r="79" spans="1:4" ht="15">
      <c r="A79" s="28">
        <v>2</v>
      </c>
      <c r="B79" s="29" t="s">
        <v>59</v>
      </c>
      <c r="C79" s="139"/>
      <c r="D79" s="38"/>
    </row>
    <row r="80" spans="1:4" ht="15">
      <c r="A80" s="28">
        <v>3</v>
      </c>
      <c r="B80" s="29" t="s">
        <v>60</v>
      </c>
      <c r="C80" s="139"/>
      <c r="D80" s="30"/>
    </row>
    <row r="81" spans="1:4" ht="15">
      <c r="A81" s="28">
        <v>4</v>
      </c>
      <c r="B81" s="29" t="s">
        <v>55</v>
      </c>
      <c r="C81" s="139"/>
      <c r="D81" s="30"/>
    </row>
    <row r="82" spans="1:4" ht="15">
      <c r="A82" s="28"/>
      <c r="B82" s="32" t="s">
        <v>103</v>
      </c>
      <c r="C82" s="139"/>
      <c r="D82" s="35"/>
    </row>
    <row r="83" spans="1:4" ht="15">
      <c r="A83" s="28"/>
      <c r="B83" s="32" t="s">
        <v>100</v>
      </c>
      <c r="C83" s="139"/>
      <c r="D83" s="36"/>
    </row>
    <row r="84" spans="1:4" ht="15">
      <c r="A84" s="37" t="s">
        <v>101</v>
      </c>
      <c r="B84" s="32" t="s">
        <v>61</v>
      </c>
      <c r="C84" s="139"/>
      <c r="D84" s="33"/>
    </row>
    <row r="85" spans="1:4" ht="15">
      <c r="A85" s="28">
        <v>1</v>
      </c>
      <c r="B85" s="29" t="s">
        <v>62</v>
      </c>
      <c r="C85" s="139"/>
      <c r="D85" s="30"/>
    </row>
    <row r="86" spans="1:4" ht="30">
      <c r="A86" s="28">
        <v>2</v>
      </c>
      <c r="B86" s="29" t="s">
        <v>63</v>
      </c>
      <c r="C86" s="139"/>
      <c r="D86" s="30"/>
    </row>
    <row r="87" spans="1:4" ht="15">
      <c r="A87" s="28">
        <v>3</v>
      </c>
      <c r="B87" s="29" t="s">
        <v>64</v>
      </c>
      <c r="C87" s="139">
        <v>160300000</v>
      </c>
      <c r="D87" s="31">
        <v>160300000</v>
      </c>
    </row>
    <row r="88" spans="1:4" ht="15">
      <c r="A88" s="28">
        <v>4</v>
      </c>
      <c r="B88" s="29" t="s">
        <v>65</v>
      </c>
      <c r="C88" s="139"/>
      <c r="D88" s="30"/>
    </row>
    <row r="89" spans="1:4" ht="15">
      <c r="A89" s="28">
        <v>5</v>
      </c>
      <c r="B89" s="29" t="s">
        <v>66</v>
      </c>
      <c r="C89" s="139"/>
      <c r="D89" s="30"/>
    </row>
    <row r="90" spans="1:4" ht="15">
      <c r="A90" s="28">
        <v>6</v>
      </c>
      <c r="B90" s="29" t="s">
        <v>67</v>
      </c>
      <c r="C90" s="139"/>
      <c r="D90" s="30"/>
    </row>
    <row r="91" spans="1:4" ht="15">
      <c r="A91" s="28">
        <v>7</v>
      </c>
      <c r="B91" s="29" t="s">
        <v>68</v>
      </c>
      <c r="C91" s="139">
        <v>3386493</v>
      </c>
      <c r="D91" s="39">
        <v>59598</v>
      </c>
    </row>
    <row r="92" spans="1:4" ht="15">
      <c r="A92" s="28">
        <v>8</v>
      </c>
      <c r="B92" s="29" t="s">
        <v>69</v>
      </c>
      <c r="C92" s="139">
        <f>63211011+5359</f>
        <v>63216370</v>
      </c>
      <c r="D92" s="30"/>
    </row>
    <row r="93" spans="1:4" ht="15">
      <c r="A93" s="28">
        <v>9</v>
      </c>
      <c r="B93" s="29" t="s">
        <v>70</v>
      </c>
      <c r="C93" s="139"/>
      <c r="D93" s="31">
        <v>5359</v>
      </c>
    </row>
    <row r="94" spans="1:4" ht="15.75" thickBot="1">
      <c r="A94" s="41">
        <v>10</v>
      </c>
      <c r="B94" s="141" t="s">
        <v>71</v>
      </c>
      <c r="C94" s="142">
        <v>88127667</v>
      </c>
      <c r="D94" s="150">
        <v>66537906.3131584</v>
      </c>
    </row>
    <row r="95" spans="1:4" ht="15.75" thickBot="1">
      <c r="A95" s="23"/>
      <c r="B95" s="24" t="s">
        <v>72</v>
      </c>
      <c r="C95" s="154">
        <f>SUM(C87:C94)</f>
        <v>315030530</v>
      </c>
      <c r="D95" s="149">
        <f>D87+D91+D93+D94</f>
        <v>226902863.3131584</v>
      </c>
    </row>
    <row r="96" spans="1:4" ht="15.75" thickBot="1">
      <c r="A96" s="151"/>
      <c r="B96" s="152"/>
      <c r="C96" s="153"/>
      <c r="D96" s="153"/>
    </row>
    <row r="97" spans="1:4" ht="15.75" thickBot="1">
      <c r="A97" s="42"/>
      <c r="B97" s="129" t="s">
        <v>102</v>
      </c>
      <c r="C97" s="162">
        <f>C95+C73+C78</f>
        <v>505326196</v>
      </c>
      <c r="D97" s="130">
        <f>D95+D78+D70</f>
        <v>329650181.3131584</v>
      </c>
    </row>
    <row r="98" spans="1:4" ht="15">
      <c r="A98" s="43"/>
      <c r="B98" s="44"/>
      <c r="C98" s="61"/>
      <c r="D98" s="45"/>
    </row>
    <row r="99" spans="1:4" ht="15">
      <c r="A99" s="43"/>
      <c r="B99" s="44"/>
      <c r="C99" s="43"/>
      <c r="D99" s="45"/>
    </row>
    <row r="100" spans="1:4" ht="15">
      <c r="A100" s="43"/>
      <c r="B100" s="44"/>
      <c r="C100" s="43"/>
      <c r="D100" s="45"/>
    </row>
    <row r="101" spans="1:4" ht="15">
      <c r="A101" s="43"/>
      <c r="B101" s="44"/>
      <c r="C101" s="43"/>
      <c r="D101" s="45"/>
    </row>
    <row r="102" spans="1:4" ht="15">
      <c r="A102" s="43"/>
      <c r="B102" s="44"/>
      <c r="C102" s="43"/>
      <c r="D102" s="45"/>
    </row>
    <row r="103" spans="1:4" ht="15">
      <c r="A103" s="43"/>
      <c r="B103" s="44"/>
      <c r="C103" s="43"/>
      <c r="D103" s="45"/>
    </row>
  </sheetData>
  <sheetProtection/>
  <printOptions/>
  <pageMargins left="0.75" right="0.75" top="1" bottom="1" header="0.5" footer="0.5"/>
  <pageSetup horizontalDpi="200" verticalDpi="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140625" style="46" customWidth="1"/>
    <col min="2" max="2" width="51.57421875" style="46" customWidth="1"/>
    <col min="3" max="3" width="17.28125" style="46" customWidth="1"/>
    <col min="4" max="4" width="16.7109375" style="46" customWidth="1"/>
    <col min="5" max="5" width="14.28125" style="46" customWidth="1"/>
    <col min="6" max="7" width="9.140625" style="46" customWidth="1"/>
    <col min="8" max="8" width="14.00390625" style="46" bestFit="1" customWidth="1"/>
    <col min="9" max="16384" width="9.140625" style="46" customWidth="1"/>
  </cols>
  <sheetData>
    <row r="1" spans="2:3" ht="12.75">
      <c r="B1" s="62" t="s">
        <v>127</v>
      </c>
      <c r="C1" s="62"/>
    </row>
    <row r="2" spans="2:3" ht="12.75">
      <c r="B2" s="62" t="s">
        <v>128</v>
      </c>
      <c r="C2" s="62"/>
    </row>
    <row r="3" spans="2:3" ht="13.5" thickBot="1">
      <c r="B3" s="63"/>
      <c r="C3" s="63"/>
    </row>
    <row r="4" spans="1:4" s="65" customFormat="1" ht="18.75" customHeight="1" thickBot="1">
      <c r="A4" s="64"/>
      <c r="B4" s="136" t="s">
        <v>73</v>
      </c>
      <c r="C4" s="137">
        <v>2011</v>
      </c>
      <c r="D4" s="138">
        <v>2010</v>
      </c>
    </row>
    <row r="5" spans="1:8" s="65" customFormat="1" ht="18.75" customHeight="1">
      <c r="A5" s="66">
        <v>1</v>
      </c>
      <c r="B5" s="67" t="s">
        <v>74</v>
      </c>
      <c r="C5" s="163">
        <v>1969432775</v>
      </c>
      <c r="D5" s="68">
        <v>1608110704.74785</v>
      </c>
      <c r="H5" s="69"/>
    </row>
    <row r="6" spans="1:8" s="65" customFormat="1" ht="18.75" customHeight="1">
      <c r="A6" s="1">
        <v>2</v>
      </c>
      <c r="B6" s="47" t="s">
        <v>75</v>
      </c>
      <c r="C6" s="128"/>
      <c r="D6" s="70"/>
      <c r="H6" s="69"/>
    </row>
    <row r="7" spans="1:8" s="65" customFormat="1" ht="28.5" customHeight="1">
      <c r="A7" s="1">
        <v>3</v>
      </c>
      <c r="B7" s="47" t="s">
        <v>76</v>
      </c>
      <c r="C7" s="128"/>
      <c r="D7" s="71"/>
      <c r="H7" s="69"/>
    </row>
    <row r="8" spans="1:8" s="65" customFormat="1" ht="31.5" customHeight="1">
      <c r="A8" s="1">
        <v>4</v>
      </c>
      <c r="B8" s="47" t="s">
        <v>77</v>
      </c>
      <c r="C8" s="128"/>
      <c r="D8" s="70"/>
      <c r="H8" s="72"/>
    </row>
    <row r="9" spans="1:8" s="65" customFormat="1" ht="18.75" customHeight="1">
      <c r="A9" s="1">
        <v>5</v>
      </c>
      <c r="B9" s="47" t="s">
        <v>78</v>
      </c>
      <c r="C9" s="164">
        <v>-1836896737</v>
      </c>
      <c r="D9" s="71">
        <f>-1497165002-27286685</f>
        <v>-1524451687</v>
      </c>
      <c r="H9" s="72"/>
    </row>
    <row r="10" spans="1:8" s="65" customFormat="1" ht="18.75" customHeight="1">
      <c r="A10" s="1">
        <v>6</v>
      </c>
      <c r="B10" s="47" t="s">
        <v>79</v>
      </c>
      <c r="C10" s="164">
        <v>-35625346</v>
      </c>
      <c r="D10" s="71">
        <f>-3833053-7437772</f>
        <v>-11270825</v>
      </c>
      <c r="H10" s="72"/>
    </row>
    <row r="11" spans="1:8" s="65" customFormat="1" ht="18.75" customHeight="1">
      <c r="A11" s="1">
        <v>7</v>
      </c>
      <c r="B11" s="47" t="s">
        <v>80</v>
      </c>
      <c r="C11" s="164"/>
      <c r="D11" s="73"/>
      <c r="E11" s="69"/>
      <c r="H11" s="72"/>
    </row>
    <row r="12" spans="1:8" s="65" customFormat="1" ht="18.75" customHeight="1">
      <c r="A12" s="1"/>
      <c r="B12" s="48" t="s">
        <v>81</v>
      </c>
      <c r="C12" s="164">
        <v>-7639814</v>
      </c>
      <c r="D12" s="74">
        <v>-5694680</v>
      </c>
      <c r="E12" s="69"/>
      <c r="H12" s="72"/>
    </row>
    <row r="13" spans="1:8" s="65" customFormat="1" ht="18.75" customHeight="1">
      <c r="A13" s="1"/>
      <c r="B13" s="48" t="s">
        <v>82</v>
      </c>
      <c r="C13" s="164">
        <v>-1275849</v>
      </c>
      <c r="D13" s="75">
        <v>-915641</v>
      </c>
      <c r="H13" s="72"/>
    </row>
    <row r="14" spans="1:8" s="65" customFormat="1" ht="18.75" customHeight="1">
      <c r="A14" s="1"/>
      <c r="B14" s="48" t="s">
        <v>129</v>
      </c>
      <c r="C14" s="164"/>
      <c r="D14" s="76"/>
      <c r="H14" s="72"/>
    </row>
    <row r="15" spans="1:8" s="65" customFormat="1" ht="18.75" customHeight="1">
      <c r="A15" s="1">
        <v>8</v>
      </c>
      <c r="B15" s="47" t="s">
        <v>83</v>
      </c>
      <c r="C15" s="164">
        <v>-4389588</v>
      </c>
      <c r="D15" s="71">
        <v>-2541719.8</v>
      </c>
      <c r="H15" s="72"/>
    </row>
    <row r="16" spans="1:8" s="65" customFormat="1" ht="18.75" customHeight="1">
      <c r="A16" s="1">
        <v>9</v>
      </c>
      <c r="B16" s="77" t="s">
        <v>84</v>
      </c>
      <c r="C16" s="165">
        <f>C5+C9+C10+C12+C13+C15</f>
        <v>83605441</v>
      </c>
      <c r="D16" s="78">
        <f>D5+D9+D10+D12+D13+D15</f>
        <v>63236151.947849944</v>
      </c>
      <c r="E16" s="79"/>
      <c r="H16" s="72"/>
    </row>
    <row r="17" spans="1:8" s="65" customFormat="1" ht="18.75" customHeight="1">
      <c r="A17" s="1">
        <v>10</v>
      </c>
      <c r="B17" s="47" t="s">
        <v>85</v>
      </c>
      <c r="C17" s="128"/>
      <c r="D17" s="70"/>
      <c r="H17" s="72"/>
    </row>
    <row r="18" spans="1:8" s="65" customFormat="1" ht="18.75" customHeight="1">
      <c r="A18" s="1">
        <v>11</v>
      </c>
      <c r="B18" s="47" t="s">
        <v>86</v>
      </c>
      <c r="C18" s="128"/>
      <c r="D18" s="70"/>
      <c r="H18" s="72"/>
    </row>
    <row r="19" spans="1:8" s="65" customFormat="1" ht="18.75" customHeight="1">
      <c r="A19" s="1">
        <v>12</v>
      </c>
      <c r="B19" s="47" t="s">
        <v>87</v>
      </c>
      <c r="C19" s="128"/>
      <c r="D19" s="70"/>
      <c r="H19" s="72"/>
    </row>
    <row r="20" spans="1:8" s="65" customFormat="1" ht="27.75" customHeight="1">
      <c r="A20" s="1"/>
      <c r="B20" s="48" t="s">
        <v>88</v>
      </c>
      <c r="C20" s="128"/>
      <c r="D20" s="80"/>
      <c r="H20" s="72"/>
    </row>
    <row r="21" spans="1:8" s="65" customFormat="1" ht="17.25" customHeight="1">
      <c r="A21" s="1"/>
      <c r="B21" s="48" t="s">
        <v>105</v>
      </c>
      <c r="C21" s="164">
        <v>-513796</v>
      </c>
      <c r="D21" s="71">
        <v>-616753.6891</v>
      </c>
      <c r="H21" s="72"/>
    </row>
    <row r="22" spans="1:8" s="65" customFormat="1" ht="18.75" customHeight="1">
      <c r="A22" s="1"/>
      <c r="B22" s="48" t="s">
        <v>89</v>
      </c>
      <c r="C22" s="164">
        <v>14927731</v>
      </c>
      <c r="D22" s="81">
        <v>12174862.4966542</v>
      </c>
      <c r="H22" s="72"/>
    </row>
    <row r="23" spans="1:8" s="65" customFormat="1" ht="18.75" customHeight="1">
      <c r="A23" s="1"/>
      <c r="B23" s="48" t="s">
        <v>90</v>
      </c>
      <c r="C23" s="164"/>
      <c r="D23" s="80"/>
      <c r="H23" s="72"/>
    </row>
    <row r="24" spans="1:8" s="65" customFormat="1" ht="18.75" customHeight="1">
      <c r="A24" s="1"/>
      <c r="B24" s="47" t="s">
        <v>91</v>
      </c>
      <c r="C24" s="164">
        <f>SUM(C21:C23)</f>
        <v>14413935</v>
      </c>
      <c r="D24" s="95">
        <f>D22+D21</f>
        <v>11558108.8075542</v>
      </c>
      <c r="H24" s="72"/>
    </row>
    <row r="25" spans="1:8" s="65" customFormat="1" ht="18.75" customHeight="1">
      <c r="A25" s="1">
        <v>13</v>
      </c>
      <c r="B25" s="77" t="s">
        <v>130</v>
      </c>
      <c r="C25" s="165">
        <f>C16+C24</f>
        <v>98019376</v>
      </c>
      <c r="D25" s="78">
        <f>D16+D24</f>
        <v>74794260.75540414</v>
      </c>
      <c r="E25" s="69"/>
      <c r="H25" s="72"/>
    </row>
    <row r="26" spans="1:8" s="65" customFormat="1" ht="18.75" customHeight="1">
      <c r="A26" s="1">
        <v>14</v>
      </c>
      <c r="B26" s="77" t="s">
        <v>131</v>
      </c>
      <c r="C26" s="164">
        <v>897714</v>
      </c>
      <c r="D26" s="82">
        <v>7769285</v>
      </c>
      <c r="H26" s="72"/>
    </row>
    <row r="27" spans="1:8" s="65" customFormat="1" ht="18.75" customHeight="1">
      <c r="A27" s="1">
        <v>15</v>
      </c>
      <c r="B27" s="77" t="s">
        <v>92</v>
      </c>
      <c r="C27" s="165">
        <f>C25+C26</f>
        <v>98917090</v>
      </c>
      <c r="D27" s="78">
        <f>D25+D26</f>
        <v>82563545.75540414</v>
      </c>
      <c r="E27" s="69"/>
      <c r="H27" s="72"/>
    </row>
    <row r="28" spans="1:8" s="65" customFormat="1" ht="18.75" customHeight="1">
      <c r="A28" s="1">
        <v>16</v>
      </c>
      <c r="B28" s="47" t="s">
        <v>93</v>
      </c>
      <c r="C28" s="166">
        <f>C27*0.1</f>
        <v>9891709</v>
      </c>
      <c r="D28" s="83">
        <f>D27*0.1</f>
        <v>8256354.575540415</v>
      </c>
      <c r="H28" s="72"/>
    </row>
    <row r="29" spans="1:8" s="65" customFormat="1" ht="18.75" customHeight="1">
      <c r="A29" s="1">
        <v>17</v>
      </c>
      <c r="B29" s="77" t="s">
        <v>94</v>
      </c>
      <c r="C29" s="165">
        <f>C27-C28-C26</f>
        <v>88127667</v>
      </c>
      <c r="D29" s="78">
        <f>D25-D28</f>
        <v>66537906.17986373</v>
      </c>
      <c r="E29" s="69"/>
      <c r="H29" s="72"/>
    </row>
    <row r="30" spans="1:8" s="65" customFormat="1" ht="18.75" customHeight="1">
      <c r="A30" s="1"/>
      <c r="B30" s="47" t="s">
        <v>132</v>
      </c>
      <c r="C30" s="84"/>
      <c r="D30" s="40"/>
      <c r="H30" s="72"/>
    </row>
    <row r="31" spans="1:8" s="65" customFormat="1" ht="21.75" customHeight="1">
      <c r="A31" s="1"/>
      <c r="B31" s="47" t="s">
        <v>133</v>
      </c>
      <c r="C31" s="84"/>
      <c r="D31" s="40"/>
      <c r="H31" s="72"/>
    </row>
    <row r="32" spans="4:8" ht="12.75">
      <c r="D32" s="85"/>
      <c r="H32" s="85"/>
    </row>
    <row r="33" spans="4:8" ht="12.75">
      <c r="D33" s="86"/>
      <c r="H33" s="85"/>
    </row>
    <row r="34" spans="4:8" ht="12.75">
      <c r="D34" s="87"/>
      <c r="H34" s="85"/>
    </row>
    <row r="35" spans="4:8" ht="12.75">
      <c r="D35" s="88"/>
      <c r="H35" s="85"/>
    </row>
    <row r="36" ht="12.75">
      <c r="D36" s="85"/>
    </row>
    <row r="38" ht="12.75">
      <c r="H38" s="86"/>
    </row>
    <row r="40" ht="12.75">
      <c r="H40" s="86">
        <f>H38-H39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00390625" style="0" customWidth="1"/>
    <col min="2" max="2" width="45.7109375" style="0" customWidth="1"/>
    <col min="3" max="3" width="18.140625" style="0" customWidth="1"/>
    <col min="4" max="4" width="18.57421875" style="0" customWidth="1"/>
  </cols>
  <sheetData>
    <row r="1" spans="2:4" ht="12.75">
      <c r="B1" s="62" t="s">
        <v>127</v>
      </c>
      <c r="C1" s="62"/>
      <c r="D1" s="89"/>
    </row>
    <row r="2" spans="2:4" ht="12.75">
      <c r="B2" s="62" t="s">
        <v>128</v>
      </c>
      <c r="C2" s="62"/>
      <c r="D2" s="89"/>
    </row>
    <row r="3" spans="2:4" ht="14.25">
      <c r="B3" s="49"/>
      <c r="C3" s="49"/>
      <c r="D3" s="89"/>
    </row>
    <row r="4" spans="2:4" ht="14.25">
      <c r="B4" s="49"/>
      <c r="C4" s="49"/>
      <c r="D4" s="89" t="s">
        <v>161</v>
      </c>
    </row>
    <row r="5" spans="2:4" ht="15">
      <c r="B5" s="99" t="s">
        <v>162</v>
      </c>
      <c r="C5" s="97"/>
      <c r="D5" s="98"/>
    </row>
    <row r="6" spans="2:4" ht="13.5" thickBot="1">
      <c r="B6" s="90"/>
      <c r="C6" s="90"/>
      <c r="D6" s="89"/>
    </row>
    <row r="7" spans="1:4" ht="13.5" thickBot="1">
      <c r="A7" s="108" t="s">
        <v>163</v>
      </c>
      <c r="B7" s="133" t="s">
        <v>160</v>
      </c>
      <c r="C7" s="135">
        <v>2011</v>
      </c>
      <c r="D7" s="134" t="s">
        <v>164</v>
      </c>
    </row>
    <row r="8" spans="1:4" ht="27.75" customHeight="1">
      <c r="A8" s="107"/>
      <c r="B8" s="100" t="s">
        <v>3</v>
      </c>
      <c r="C8" s="146"/>
      <c r="D8" s="91"/>
    </row>
    <row r="9" spans="1:4" ht="12.75">
      <c r="A9" s="106"/>
      <c r="B9" s="101" t="s">
        <v>134</v>
      </c>
      <c r="C9" s="139">
        <v>98019376</v>
      </c>
      <c r="D9" s="92">
        <v>82563546</v>
      </c>
    </row>
    <row r="10" spans="1:4" ht="12.75">
      <c r="A10" s="106"/>
      <c r="B10" s="101" t="s">
        <v>135</v>
      </c>
      <c r="C10" s="139"/>
      <c r="D10" s="109"/>
    </row>
    <row r="11" spans="1:4" ht="12.75">
      <c r="A11" s="106"/>
      <c r="B11" s="101" t="s">
        <v>136</v>
      </c>
      <c r="C11" s="139">
        <v>4389588</v>
      </c>
      <c r="D11" s="92">
        <v>2541720</v>
      </c>
    </row>
    <row r="12" spans="1:4" ht="12.75">
      <c r="A12" s="106"/>
      <c r="B12" s="101" t="s">
        <v>137</v>
      </c>
      <c r="C12" s="139"/>
      <c r="D12" s="92"/>
    </row>
    <row r="13" spans="1:4" ht="12.75">
      <c r="A13" s="106"/>
      <c r="B13" s="101" t="s">
        <v>138</v>
      </c>
      <c r="C13" s="139"/>
      <c r="D13" s="92"/>
    </row>
    <row r="14" spans="1:4" ht="12.75">
      <c r="A14" s="106"/>
      <c r="B14" s="101" t="s">
        <v>139</v>
      </c>
      <c r="C14" s="139"/>
      <c r="D14" s="92"/>
    </row>
    <row r="15" spans="1:4" ht="36">
      <c r="A15" s="106"/>
      <c r="B15" s="102" t="s">
        <v>140</v>
      </c>
      <c r="C15" s="139">
        <v>35501228</v>
      </c>
      <c r="D15" s="92">
        <v>-44049903</v>
      </c>
    </row>
    <row r="16" spans="1:4" ht="12.75">
      <c r="A16" s="106"/>
      <c r="B16" s="101" t="s">
        <v>141</v>
      </c>
      <c r="C16" s="139">
        <v>-37595719</v>
      </c>
      <c r="D16" s="92">
        <v>23140285</v>
      </c>
    </row>
    <row r="17" spans="1:4" ht="25.5">
      <c r="A17" s="106"/>
      <c r="B17" s="101" t="s">
        <v>142</v>
      </c>
      <c r="C17" s="139">
        <v>97548348</v>
      </c>
      <c r="D17" s="92">
        <v>-28749081</v>
      </c>
    </row>
    <row r="18" spans="1:4" ht="15">
      <c r="A18" s="106"/>
      <c r="B18" s="103" t="s">
        <v>143</v>
      </c>
      <c r="C18" s="113">
        <v>187862821</v>
      </c>
      <c r="D18" s="110">
        <v>35446567</v>
      </c>
    </row>
    <row r="19" spans="1:4" ht="12.75">
      <c r="A19" s="106"/>
      <c r="B19" s="103" t="s">
        <v>144</v>
      </c>
      <c r="C19" s="139">
        <v>-9891709</v>
      </c>
      <c r="D19" s="92">
        <v>-8256355</v>
      </c>
    </row>
    <row r="20" spans="1:4" ht="12.75">
      <c r="A20" s="106"/>
      <c r="B20" s="104" t="s">
        <v>145</v>
      </c>
      <c r="C20" s="139">
        <v>177971112</v>
      </c>
      <c r="D20" s="93">
        <v>27190212</v>
      </c>
    </row>
    <row r="21" spans="1:4" ht="25.5">
      <c r="A21" s="106"/>
      <c r="B21" s="101" t="s">
        <v>146</v>
      </c>
      <c r="C21" s="139"/>
      <c r="D21" s="93"/>
    </row>
    <row r="22" spans="1:4" ht="12.75">
      <c r="A22" s="106"/>
      <c r="B22" s="101" t="s">
        <v>4</v>
      </c>
      <c r="C22" s="139">
        <v>-184674792</v>
      </c>
      <c r="D22" s="92"/>
    </row>
    <row r="23" spans="1:4" ht="12.75">
      <c r="A23" s="106"/>
      <c r="B23" s="101" t="s">
        <v>147</v>
      </c>
      <c r="C23" s="139"/>
      <c r="D23" s="92">
        <v>-2229424</v>
      </c>
    </row>
    <row r="24" spans="1:4" ht="12.75">
      <c r="A24" s="106"/>
      <c r="B24" s="101" t="s">
        <v>148</v>
      </c>
      <c r="C24" s="139"/>
      <c r="D24" s="92">
        <v>-7769285</v>
      </c>
    </row>
    <row r="25" spans="1:4" ht="12.75">
      <c r="A25" s="106"/>
      <c r="B25" s="105" t="s">
        <v>149</v>
      </c>
      <c r="C25" s="139"/>
      <c r="D25" s="93"/>
    </row>
    <row r="26" spans="1:4" ht="12.75">
      <c r="A26" s="106"/>
      <c r="B26" s="103" t="s">
        <v>150</v>
      </c>
      <c r="C26" s="139"/>
      <c r="D26" s="92">
        <v>-900000</v>
      </c>
    </row>
    <row r="27" spans="1:4" ht="12.75">
      <c r="A27" s="106"/>
      <c r="B27" s="101"/>
      <c r="C27" s="113">
        <f>SUM(C22:C26)</f>
        <v>-184674792</v>
      </c>
      <c r="D27" s="93">
        <v>-10898709</v>
      </c>
    </row>
    <row r="28" spans="1:4" ht="12.75">
      <c r="A28" s="106"/>
      <c r="B28" s="104" t="s">
        <v>151</v>
      </c>
      <c r="C28" s="139"/>
      <c r="D28" s="92"/>
    </row>
    <row r="29" spans="1:4" ht="12.75">
      <c r="A29" s="106"/>
      <c r="B29" s="101" t="s">
        <v>152</v>
      </c>
      <c r="C29" s="139"/>
      <c r="D29" s="92"/>
    </row>
    <row r="30" spans="1:4" ht="12.75">
      <c r="A30" s="106"/>
      <c r="B30" s="105" t="s">
        <v>153</v>
      </c>
      <c r="C30" s="139"/>
      <c r="D30" s="92"/>
    </row>
    <row r="31" spans="1:4" ht="12.75">
      <c r="A31" s="106"/>
      <c r="B31" s="101" t="s">
        <v>154</v>
      </c>
      <c r="C31" s="139"/>
      <c r="D31" s="94"/>
    </row>
    <row r="32" spans="1:4" ht="12.75">
      <c r="A32" s="106"/>
      <c r="B32" s="101" t="s">
        <v>155</v>
      </c>
      <c r="C32" s="139"/>
      <c r="D32" s="93">
        <v>-100000</v>
      </c>
    </row>
    <row r="33" spans="1:4" ht="12.75">
      <c r="A33" s="106"/>
      <c r="B33" s="101" t="s">
        <v>156</v>
      </c>
      <c r="C33" s="139"/>
      <c r="D33" s="93">
        <v>-100000</v>
      </c>
    </row>
    <row r="34" spans="1:4" ht="12.75">
      <c r="A34" s="106"/>
      <c r="B34" s="101"/>
      <c r="C34" s="139"/>
      <c r="D34" s="93"/>
    </row>
    <row r="35" spans="1:4" ht="15">
      <c r="A35" s="106"/>
      <c r="B35" s="104" t="s">
        <v>157</v>
      </c>
      <c r="C35" s="113">
        <v>-6703680</v>
      </c>
      <c r="D35" s="111">
        <v>16191503</v>
      </c>
    </row>
    <row r="36" spans="1:4" ht="15">
      <c r="A36" s="106"/>
      <c r="B36" s="104" t="s">
        <v>158</v>
      </c>
      <c r="C36" s="113">
        <v>31318962</v>
      </c>
      <c r="D36" s="111">
        <v>15127459</v>
      </c>
    </row>
    <row r="37" spans="1:4" ht="15">
      <c r="A37" s="106"/>
      <c r="B37" s="104" t="s">
        <v>159</v>
      </c>
      <c r="C37" s="113">
        <f>SUM(C35:C36)</f>
        <v>24615282</v>
      </c>
      <c r="D37" s="111">
        <v>31318962</v>
      </c>
    </row>
    <row r="38" spans="2:4" ht="12.75">
      <c r="B38" s="89"/>
      <c r="C38" s="89"/>
      <c r="D38" s="89"/>
    </row>
    <row r="39" spans="2:4" ht="12.75">
      <c r="B39" s="89"/>
      <c r="C39" s="89"/>
      <c r="D39" s="89"/>
    </row>
    <row r="40" spans="2:4" ht="12.75">
      <c r="B40" s="89"/>
      <c r="C40" s="89"/>
      <c r="D40" s="89"/>
    </row>
    <row r="41" spans="2:4" ht="12.75">
      <c r="B41" s="89"/>
      <c r="C41" s="89"/>
      <c r="D41" s="89"/>
    </row>
    <row r="42" spans="2:4" ht="12.75">
      <c r="B42" s="89"/>
      <c r="C42" s="89"/>
      <c r="D42" s="89"/>
    </row>
    <row r="43" spans="2:4" ht="12.75">
      <c r="B43" s="89"/>
      <c r="C43" s="89"/>
      <c r="D43" s="89"/>
    </row>
    <row r="44" spans="2:4" ht="12.75">
      <c r="B44" s="89"/>
      <c r="C44" s="89"/>
      <c r="D44" s="8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34.28125" style="0" customWidth="1"/>
    <col min="2" max="2" width="15.7109375" style="0" customWidth="1"/>
    <col min="5" max="5" width="12.57421875" style="0" customWidth="1"/>
    <col min="6" max="6" width="13.421875" style="0" customWidth="1"/>
    <col min="7" max="7" width="15.57421875" style="0" customWidth="1"/>
    <col min="8" max="8" width="16.421875" style="0" customWidth="1"/>
    <col min="10" max="10" width="11.140625" style="0" bestFit="1" customWidth="1"/>
  </cols>
  <sheetData>
    <row r="1" spans="1:8" ht="12.75">
      <c r="A1" s="62" t="s">
        <v>127</v>
      </c>
      <c r="B1" s="46"/>
      <c r="C1" s="46"/>
      <c r="D1" s="46"/>
      <c r="E1" s="46"/>
      <c r="F1" s="46"/>
      <c r="G1" s="46"/>
      <c r="H1" s="46"/>
    </row>
    <row r="2" spans="1:8" ht="12.75">
      <c r="A2" s="62" t="s">
        <v>128</v>
      </c>
      <c r="B2" s="46"/>
      <c r="C2" s="46"/>
      <c r="D2" s="46"/>
      <c r="E2" s="46"/>
      <c r="F2" s="46"/>
      <c r="G2" s="46"/>
      <c r="H2" s="46"/>
    </row>
    <row r="3" spans="1:8" ht="16.5">
      <c r="A3" s="46"/>
      <c r="B3" s="51" t="s">
        <v>106</v>
      </c>
      <c r="C3" s="46"/>
      <c r="D3" s="46"/>
      <c r="E3" s="46"/>
      <c r="F3" s="46"/>
      <c r="G3" s="46"/>
      <c r="H3" s="46"/>
    </row>
    <row r="4" spans="1:8" ht="16.5" customHeight="1">
      <c r="A4" s="52"/>
      <c r="B4" s="168" t="s">
        <v>107</v>
      </c>
      <c r="C4" s="168"/>
      <c r="D4" s="168"/>
      <c r="E4" s="168"/>
      <c r="F4" s="168"/>
      <c r="G4" s="168"/>
      <c r="H4" s="168"/>
    </row>
    <row r="5" spans="1:8" ht="45" customHeight="1">
      <c r="A5" s="52"/>
      <c r="B5" s="53" t="s">
        <v>107</v>
      </c>
      <c r="C5" s="53" t="s">
        <v>108</v>
      </c>
      <c r="D5" s="53" t="s">
        <v>109</v>
      </c>
      <c r="E5" s="53" t="s">
        <v>110</v>
      </c>
      <c r="F5" s="53" t="s">
        <v>111</v>
      </c>
      <c r="G5" s="53" t="s">
        <v>112</v>
      </c>
      <c r="H5" s="54" t="s">
        <v>0</v>
      </c>
    </row>
    <row r="6" spans="1:8" ht="27.75" customHeight="1">
      <c r="A6" s="50" t="s">
        <v>166</v>
      </c>
      <c r="B6" s="55">
        <v>100000</v>
      </c>
      <c r="C6" s="55"/>
      <c r="D6" s="55"/>
      <c r="E6" s="55">
        <v>10000</v>
      </c>
      <c r="F6" s="55">
        <v>0</v>
      </c>
      <c r="G6" s="55">
        <v>161254957</v>
      </c>
      <c r="H6" s="55">
        <f>B6+E6+G6</f>
        <v>161364957</v>
      </c>
    </row>
    <row r="7" spans="1:8" ht="23.25" customHeight="1">
      <c r="A7" s="112" t="s">
        <v>113</v>
      </c>
      <c r="B7" s="55"/>
      <c r="C7" s="55"/>
      <c r="D7" s="55"/>
      <c r="E7" s="55"/>
      <c r="F7" s="55"/>
      <c r="G7" s="55"/>
      <c r="H7" s="55"/>
    </row>
    <row r="8" spans="1:8" ht="15" customHeight="1">
      <c r="A8" s="50" t="s">
        <v>114</v>
      </c>
      <c r="B8" s="55"/>
      <c r="C8" s="55"/>
      <c r="D8" s="55"/>
      <c r="E8" s="55"/>
      <c r="F8" s="55"/>
      <c r="G8" s="55"/>
      <c r="H8" s="55"/>
    </row>
    <row r="9" spans="1:8" ht="34.5" customHeight="1">
      <c r="A9" s="112" t="s">
        <v>115</v>
      </c>
      <c r="B9" s="55"/>
      <c r="C9" s="55"/>
      <c r="D9" s="55"/>
      <c r="E9" s="55"/>
      <c r="F9" s="55"/>
      <c r="G9" s="55"/>
      <c r="H9" s="55"/>
    </row>
    <row r="10" spans="1:8" ht="34.5" customHeight="1">
      <c r="A10" s="112" t="s">
        <v>116</v>
      </c>
      <c r="B10" s="55"/>
      <c r="C10" s="55"/>
      <c r="D10" s="55"/>
      <c r="E10" s="55"/>
      <c r="F10" s="55"/>
      <c r="G10" s="55"/>
      <c r="H10" s="55"/>
    </row>
    <row r="11" spans="1:8" ht="19.5" customHeight="1">
      <c r="A11" s="112" t="s">
        <v>124</v>
      </c>
      <c r="B11" s="55"/>
      <c r="C11" s="55"/>
      <c r="D11" s="55"/>
      <c r="E11" s="55"/>
      <c r="F11" s="55"/>
      <c r="G11" s="55">
        <v>66537906</v>
      </c>
      <c r="H11" s="55">
        <v>66537906</v>
      </c>
    </row>
    <row r="12" spans="1:8" ht="15.75" customHeight="1">
      <c r="A12" s="112" t="s">
        <v>5</v>
      </c>
      <c r="B12" s="55"/>
      <c r="C12" s="55"/>
      <c r="D12" s="55"/>
      <c r="E12" s="55"/>
      <c r="F12" s="55"/>
      <c r="G12" s="55">
        <v>-1000000</v>
      </c>
      <c r="H12" s="55">
        <v>-1000000</v>
      </c>
    </row>
    <row r="13" spans="1:10" ht="24" customHeight="1">
      <c r="A13" s="112" t="s">
        <v>117</v>
      </c>
      <c r="B13" s="55"/>
      <c r="C13" s="55"/>
      <c r="D13" s="55"/>
      <c r="E13" s="55">
        <v>49598</v>
      </c>
      <c r="F13" s="55"/>
      <c r="G13" s="55">
        <v>-49598</v>
      </c>
      <c r="H13" s="55"/>
      <c r="J13" s="167"/>
    </row>
    <row r="14" spans="1:10" ht="22.5" customHeight="1">
      <c r="A14" s="112" t="s">
        <v>118</v>
      </c>
      <c r="B14" s="55">
        <v>160200000</v>
      </c>
      <c r="C14" s="55"/>
      <c r="D14" s="55"/>
      <c r="E14" s="55"/>
      <c r="F14" s="55"/>
      <c r="G14" s="55">
        <v>-160200000</v>
      </c>
      <c r="H14" s="55"/>
      <c r="J14" s="167"/>
    </row>
    <row r="15" spans="1:8" ht="19.5" customHeight="1">
      <c r="A15" s="50" t="s">
        <v>167</v>
      </c>
      <c r="B15" s="55">
        <v>160300000</v>
      </c>
      <c r="C15" s="114"/>
      <c r="D15" s="114"/>
      <c r="E15" s="57">
        <v>59598</v>
      </c>
      <c r="F15" s="57">
        <v>0</v>
      </c>
      <c r="G15" s="55">
        <f>SUM(G6:G14)</f>
        <v>66543265</v>
      </c>
      <c r="H15" s="55">
        <f>B15+E15+G15</f>
        <v>226902863</v>
      </c>
    </row>
    <row r="16" spans="1:8" ht="28.5" customHeight="1">
      <c r="A16" s="112" t="s">
        <v>119</v>
      </c>
      <c r="B16" s="115"/>
      <c r="C16" s="115"/>
      <c r="D16" s="115"/>
      <c r="E16" s="115"/>
      <c r="F16" s="115"/>
      <c r="G16" s="115"/>
      <c r="H16" s="115"/>
    </row>
    <row r="17" spans="1:8" ht="15" customHeight="1">
      <c r="A17" s="112" t="s">
        <v>168</v>
      </c>
      <c r="B17" s="55"/>
      <c r="C17" s="55"/>
      <c r="D17" s="55"/>
      <c r="E17" s="55"/>
      <c r="F17" s="55"/>
      <c r="G17" s="55"/>
      <c r="H17" s="55"/>
    </row>
    <row r="18" spans="1:8" ht="18" customHeight="1">
      <c r="A18" s="112" t="s">
        <v>165</v>
      </c>
      <c r="B18" s="55"/>
      <c r="C18" s="55"/>
      <c r="D18" s="55"/>
      <c r="E18" s="55"/>
      <c r="F18" s="55"/>
      <c r="G18" s="116"/>
      <c r="H18" s="116"/>
    </row>
    <row r="19" spans="1:8" ht="25.5" customHeight="1">
      <c r="A19" s="112" t="s">
        <v>116</v>
      </c>
      <c r="B19" s="55"/>
      <c r="C19" s="55"/>
      <c r="D19" s="55"/>
      <c r="E19" s="55"/>
      <c r="F19" s="55"/>
      <c r="G19" s="116"/>
      <c r="H19" s="116"/>
    </row>
    <row r="20" spans="1:8" ht="25.5" customHeight="1">
      <c r="A20" s="112" t="s">
        <v>117</v>
      </c>
      <c r="B20" s="55"/>
      <c r="C20" s="55"/>
      <c r="D20" s="55"/>
      <c r="E20" s="55">
        <f>3386493-59598</f>
        <v>3326895</v>
      </c>
      <c r="F20" s="55">
        <f>63211011+5359</f>
        <v>63216370</v>
      </c>
      <c r="G20" s="116">
        <f>-66537906-5359</f>
        <v>-66543265</v>
      </c>
      <c r="H20" s="116">
        <f>E20+F20+G20</f>
        <v>0</v>
      </c>
    </row>
    <row r="21" spans="1:8" ht="21" customHeight="1">
      <c r="A21" s="112" t="s">
        <v>120</v>
      </c>
      <c r="B21" s="117"/>
      <c r="C21" s="117"/>
      <c r="D21" s="117"/>
      <c r="E21" s="117"/>
      <c r="F21" s="117"/>
      <c r="G21" s="113">
        <v>88127667</v>
      </c>
      <c r="H21" s="113">
        <v>88127667</v>
      </c>
    </row>
    <row r="22" spans="1:8" ht="18.75" customHeight="1">
      <c r="A22" s="112" t="s">
        <v>121</v>
      </c>
      <c r="B22" s="117"/>
      <c r="C22" s="117"/>
      <c r="D22" s="117"/>
      <c r="E22" s="117"/>
      <c r="F22" s="117"/>
      <c r="G22" s="116"/>
      <c r="H22" s="116"/>
    </row>
    <row r="23" spans="1:8" ht="18" customHeight="1">
      <c r="A23" s="112" t="s">
        <v>122</v>
      </c>
      <c r="B23" s="117"/>
      <c r="C23" s="117"/>
      <c r="D23" s="117"/>
      <c r="E23" s="117"/>
      <c r="F23" s="117"/>
      <c r="G23" s="117"/>
      <c r="H23" s="117"/>
    </row>
    <row r="24" spans="1:8" ht="14.25" customHeight="1">
      <c r="A24" s="112" t="s">
        <v>123</v>
      </c>
      <c r="B24" s="117"/>
      <c r="C24" s="117"/>
      <c r="D24" s="117"/>
      <c r="E24" s="117"/>
      <c r="F24" s="117"/>
      <c r="G24" s="117"/>
      <c r="H24" s="117"/>
    </row>
    <row r="25" spans="1:8" ht="15" customHeight="1">
      <c r="A25" s="50" t="s">
        <v>169</v>
      </c>
      <c r="B25" s="58">
        <f>SUM(B15:B24)</f>
        <v>160300000</v>
      </c>
      <c r="C25" s="56"/>
      <c r="D25" s="56">
        <v>0</v>
      </c>
      <c r="E25" s="58">
        <f>SUM(E15:E24)</f>
        <v>3386493</v>
      </c>
      <c r="F25" s="58">
        <f>SUM(F20:F24)</f>
        <v>63216370</v>
      </c>
      <c r="G25" s="58">
        <f>SUM(G15:G24)</f>
        <v>88127667</v>
      </c>
      <c r="H25" s="58">
        <f>SUM(H15:H24)</f>
        <v>315030530</v>
      </c>
    </row>
    <row r="26" spans="1:8" ht="15.75">
      <c r="A26" s="59"/>
      <c r="B26" s="60"/>
      <c r="C26" s="60"/>
      <c r="D26" s="60"/>
      <c r="E26" s="60"/>
      <c r="F26" s="60"/>
      <c r="G26" s="60"/>
      <c r="H26" s="60"/>
    </row>
  </sheetData>
  <sheetProtection/>
  <mergeCells count="1">
    <mergeCell ref="B4:H4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Financa</cp:lastModifiedBy>
  <cp:lastPrinted>2012-07-12T07:13:42Z</cp:lastPrinted>
  <dcterms:created xsi:type="dcterms:W3CDTF">2010-12-11T06:27:53Z</dcterms:created>
  <dcterms:modified xsi:type="dcterms:W3CDTF">2012-07-12T07:14:01Z</dcterms:modified>
  <cp:category/>
  <cp:version/>
  <cp:contentType/>
  <cp:contentStatus/>
</cp:coreProperties>
</file>