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4"/>
  </bookViews>
  <sheets>
    <sheet name="BK" sheetId="1" r:id="rId1"/>
    <sheet name="ardh-shpenz" sheetId="2" r:id="rId2"/>
    <sheet name="cash-flow" sheetId="3" r:id="rId3"/>
    <sheet name="kap veta" sheetId="4" r:id="rId4"/>
    <sheet name="AQ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<sst xmlns="http://schemas.openxmlformats.org/spreadsheetml/2006/main" count="161" uniqueCount="146">
  <si>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</si>
  <si>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</si>
  <si>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</si>
  <si>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</si>
  <si>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</si>
  <si>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</si>
  <si>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</si>
  <si>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Produkte te Ratshme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</si>
  <si>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</si>
  <si>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</si>
  <si>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</si>
  <si>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</si>
  <si>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</si>
  <si>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</si>
  <si>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</si>
  <si>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</si>
  <si>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</si>
  <si>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</si>
  <si>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</si>
  <si>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</si>
  <si>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Dividendet e arketuar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</si>
  <si>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</si>
  <si>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</si>
  <si>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</si>
  <si>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</si>
  <si>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</si>
  <si>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</si>
  <si>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</si>
  <si>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</si>
  <si>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</si>
  <si>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</si>
  <si>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</si>
  <si>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</si>
  <si>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</si>
  <si>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</si>
  <si>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</si>
  <si>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</si>
  <si>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</si>
  <si>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</si>
  <si>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</si>
  <si>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</si>
  <si>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</si>
  <si>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</si>
  <si>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</si>
  <si>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</si>
  <si>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</si>
  <si>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</si>
  <si>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</si>
  <si>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</si>
  <si>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</si>
  <si>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</si>
  <si>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</si>
  <si>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</si>
  <si>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</si>
  <si>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</si>
  <si>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</si>
  <si>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</si>
  <si>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</si>
  <si>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</si>
  <si>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</si>
  <si>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</si>
  <si>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</si>
  <si>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</si>
  <si>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</si>
  <si>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</si>
  <si>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</si>
  <si>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</si>
  <si>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</si>
  <si>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</si>
  <si>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</si>
  <si>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</si>
  <si>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</si>
  <si>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</si>
  <si>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</si>
  <si>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</si>
  <si>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</si>
  <si>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</si>
  <si>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</si>
  <si>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</si>
  <si>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</si>
  <si>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</si>
  <si>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</si>
  <si>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</si>
  <si>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</si>
  <si>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</si>
  <si>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</si>
  <si>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</si>
  <si>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</si>
  <si>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</si>
  <si>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</si>
  <si>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</si>
  <si>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</si>
  <si>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</si>
  <si>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</si>
  <si>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</si>
  <si>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</si>
  <si>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</si>
  <si>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</si>
  <si>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Aksione te thesarit te riblera</t>
  </si>
  <si>
    <t>Kapitali aksionar</t>
  </si>
  <si>
    <t>Rezerva ligjore statutore</t>
  </si>
  <si>
    <t>Fitimi i pashperndare</t>
  </si>
  <si>
    <t>Te tjera detyrime</t>
  </si>
  <si>
    <t>(shumat ne Leke)</t>
  </si>
  <si>
    <t>Aktive te Trupezuara</t>
  </si>
  <si>
    <t xml:space="preserve">Shtesa </t>
  </si>
  <si>
    <t>Pakesime</t>
  </si>
  <si>
    <t>Amortizimi</t>
  </si>
  <si>
    <t>Pasivet Afatshkurter</t>
  </si>
  <si>
    <t>Shtesa llogaritur</t>
  </si>
  <si>
    <t>5a</t>
  </si>
  <si>
    <t>5b</t>
  </si>
  <si>
    <t>5c</t>
  </si>
  <si>
    <t>Shen</t>
  </si>
  <si>
    <t>Mjete transporti</t>
  </si>
  <si>
    <t>Diferenca nga kembimi</t>
  </si>
  <si>
    <t>7a</t>
  </si>
  <si>
    <t>7b</t>
  </si>
  <si>
    <t xml:space="preserve">TOTALl I PASIVEVE </t>
  </si>
  <si>
    <t>Diferenca Konvertimi</t>
  </si>
  <si>
    <t>Interesi i arketuar/( paguar)</t>
  </si>
  <si>
    <t>Te ardhura nga emetimi i kapitalit</t>
  </si>
  <si>
    <t>Paisje Zyre Informatike</t>
  </si>
  <si>
    <t>Shoqeria"VICTORIA CONSTRUKSION"  Shpk</t>
  </si>
  <si>
    <t xml:space="preserve">Shoqeria"Victoria Construksion"     Shpk </t>
  </si>
  <si>
    <t xml:space="preserve">Shoqeria"Victoria Construksion"  Shpk </t>
  </si>
  <si>
    <t>Mak.e Paisje</t>
  </si>
  <si>
    <r>
      <t>Lendet e para</t>
    </r>
    <r>
      <rPr>
        <i/>
        <sz val="11"/>
        <rFont val="Times New Roman"/>
        <family val="1"/>
      </rPr>
      <t xml:space="preserve"> </t>
    </r>
  </si>
  <si>
    <t>Shoqeria  Victoria Construksion Shpk Tirane</t>
  </si>
  <si>
    <t>Viti 2011</t>
  </si>
  <si>
    <t>VITI 2011</t>
  </si>
  <si>
    <t>Bilanci   Kontabel  me  31 Dhjetor 2012</t>
  </si>
  <si>
    <t>Viti 2012</t>
  </si>
  <si>
    <t>Llogaria te Ardhura &amp; Shpenzime per vitin e mbyllur me 31 Dhjetor 2012</t>
  </si>
  <si>
    <t>Periudha kontabel     01 Janar-31 Dhjetor 2012</t>
  </si>
  <si>
    <t>VITI 2012</t>
  </si>
  <si>
    <t>Pasqyra e levizjes se kapitaleve te veta  me 31 Dhjetor 2010dhe 2012</t>
  </si>
  <si>
    <t>Pozicioni me 01dhjetor 2011</t>
  </si>
  <si>
    <t>Pozicioni me 31 dhjetor 2011</t>
  </si>
  <si>
    <t>Pozicioni me 31 Dhjetor 2012</t>
  </si>
  <si>
    <t>Gjendje 01.01.2012</t>
  </si>
  <si>
    <t>Gjendje 31.12.2012</t>
  </si>
  <si>
    <t>Gjendje ne 01.01.2012</t>
  </si>
  <si>
    <t>Gjendje ne 31.12.2012</t>
  </si>
  <si>
    <t>Vlera neto 01.01.2012</t>
  </si>
  <si>
    <t>Vlera neto 31.12.2012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</si>
</sst>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);\-#,##0.00"/>
    <numFmt numFmtId="183" formatCode="_(* #,##0_);_(* \(#,##0\);_(* &quot;-&quot;??_);_(@_)"/>
  </numFmts>
  <fonts count="5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3"/>
      <name val="Garamond"/>
      <family val="1"/>
    </font>
    <font>
      <i/>
      <sz val="13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CG Times"/>
      <family val="1"/>
    </font>
    <font>
      <sz val="11"/>
      <name val="CG Times"/>
      <family val="1"/>
    </font>
    <font>
      <b/>
      <sz val="12"/>
      <name val="CG Times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" wrapText="1"/>
    </xf>
    <xf numFmtId="43" fontId="1" fillId="0" borderId="0" xfId="42" applyFont="1" applyBorder="1" applyAlignment="1">
      <alignment horizontal="left" wrapText="1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40" fontId="7" fillId="0" borderId="0" xfId="0" applyNumberFormat="1" applyFont="1" applyBorder="1" applyAlignment="1">
      <alignment/>
    </xf>
    <xf numFmtId="183" fontId="5" fillId="0" borderId="0" xfId="42" applyNumberFormat="1" applyFont="1" applyAlignment="1">
      <alignment/>
    </xf>
    <xf numFmtId="0" fontId="10" fillId="0" borderId="0" xfId="0" applyFont="1" applyBorder="1" applyAlignment="1">
      <alignment/>
    </xf>
    <xf numFmtId="43" fontId="11" fillId="0" borderId="0" xfId="42" applyFont="1" applyBorder="1" applyAlignment="1">
      <alignment/>
    </xf>
    <xf numFmtId="0" fontId="13" fillId="0" borderId="0" xfId="0" applyFont="1" applyAlignment="1">
      <alignment/>
    </xf>
    <xf numFmtId="43" fontId="13" fillId="0" borderId="0" xfId="42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38" fontId="7" fillId="0" borderId="0" xfId="0" applyNumberFormat="1" applyFont="1" applyBorder="1" applyAlignment="1">
      <alignment horizontal="center" vertical="center"/>
    </xf>
    <xf numFmtId="38" fontId="15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40" fontId="16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3" fontId="11" fillId="0" borderId="0" xfId="42" applyFont="1" applyAlignment="1">
      <alignment/>
    </xf>
    <xf numFmtId="43" fontId="11" fillId="0" borderId="10" xfId="42" applyFont="1" applyBorder="1" applyAlignment="1">
      <alignment/>
    </xf>
    <xf numFmtId="43" fontId="1" fillId="0" borderId="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3" fontId="13" fillId="0" borderId="0" xfId="0" applyNumberFormat="1" applyFont="1" applyAlignment="1">
      <alignment/>
    </xf>
    <xf numFmtId="182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40" fontId="7" fillId="0" borderId="0" xfId="0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justify" vertical="center"/>
    </xf>
    <xf numFmtId="43" fontId="0" fillId="0" borderId="0" xfId="42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43" fontId="18" fillId="0" borderId="0" xfId="42" applyFont="1" applyAlignment="1">
      <alignment horizontal="right" vertical="center"/>
    </xf>
    <xf numFmtId="40" fontId="11" fillId="0" borderId="0" xfId="0" applyNumberFormat="1" applyFont="1" applyAlignment="1">
      <alignment/>
    </xf>
    <xf numFmtId="43" fontId="11" fillId="0" borderId="12" xfId="42" applyFont="1" applyBorder="1" applyAlignment="1">
      <alignment/>
    </xf>
    <xf numFmtId="40" fontId="20" fillId="0" borderId="0" xfId="0" applyNumberFormat="1" applyFont="1" applyAlignment="1">
      <alignment/>
    </xf>
    <xf numFmtId="0" fontId="17" fillId="0" borderId="0" xfId="0" applyFont="1" applyBorder="1" applyAlignment="1">
      <alignment horizontal="center"/>
    </xf>
    <xf numFmtId="43" fontId="17" fillId="0" borderId="0" xfId="42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182" fontId="11" fillId="0" borderId="0" xfId="0" applyNumberFormat="1" applyFont="1" applyAlignment="1">
      <alignment horizontal="right" vertical="center"/>
    </xf>
    <xf numFmtId="40" fontId="11" fillId="0" borderId="0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43" fontId="17" fillId="0" borderId="11" xfId="42" applyFont="1" applyBorder="1" applyAlignment="1">
      <alignment horizontal="center"/>
    </xf>
    <xf numFmtId="0" fontId="11" fillId="0" borderId="0" xfId="0" applyFont="1" applyAlignment="1">
      <alignment horizontal="left" vertical="justify"/>
    </xf>
    <xf numFmtId="43" fontId="11" fillId="0" borderId="0" xfId="42" applyFont="1" applyFill="1" applyAlignment="1">
      <alignment/>
    </xf>
    <xf numFmtId="0" fontId="11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0" fontId="1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horizontal="center"/>
    </xf>
    <xf numFmtId="4" fontId="17" fillId="0" borderId="11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/>
    </xf>
    <xf numFmtId="4" fontId="17" fillId="0" borderId="11" xfId="0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/>
    </xf>
    <xf numFmtId="4" fontId="11" fillId="0" borderId="12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left" wrapText="1"/>
    </xf>
    <xf numFmtId="4" fontId="17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wrapText="1"/>
    </xf>
    <xf numFmtId="43" fontId="11" fillId="0" borderId="13" xfId="42" applyFont="1" applyBorder="1" applyAlignment="1">
      <alignment horizontal="center" wrapText="1"/>
    </xf>
    <xf numFmtId="43" fontId="11" fillId="0" borderId="0" xfId="42" applyFont="1" applyBorder="1" applyAlignment="1">
      <alignment horizontal="center" wrapText="1"/>
    </xf>
    <xf numFmtId="43" fontId="11" fillId="0" borderId="0" xfId="42" applyFont="1" applyBorder="1" applyAlignment="1">
      <alignment horizontal="left" wrapText="1"/>
    </xf>
    <xf numFmtId="43" fontId="11" fillId="0" borderId="10" xfId="42" applyFont="1" applyBorder="1" applyAlignment="1">
      <alignment horizontal="center" wrapText="1"/>
    </xf>
    <xf numFmtId="43" fontId="11" fillId="0" borderId="10" xfId="42" applyFont="1" applyBorder="1" applyAlignment="1">
      <alignment wrapText="1"/>
    </xf>
    <xf numFmtId="43" fontId="11" fillId="0" borderId="0" xfId="42" applyFont="1" applyBorder="1" applyAlignment="1">
      <alignment wrapText="1"/>
    </xf>
    <xf numFmtId="40" fontId="7" fillId="0" borderId="13" xfId="0" applyNumberFormat="1" applyFont="1" applyBorder="1" applyAlignment="1">
      <alignment horizontal="center" vertical="center"/>
    </xf>
    <xf numFmtId="40" fontId="7" fillId="0" borderId="13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4">
      <selection activeCell="I9" sqref="I9"/>
    </sheetView>
  </sheetViews>
  <sheetFormatPr defaultColWidth="9.140625" defaultRowHeight="12.75"/>
  <cols>
    <col min="1" max="1" width="4.57421875" style="19" customWidth="1"/>
    <col min="2" max="2" width="48.140625" style="32" customWidth="1"/>
    <col min="3" max="3" width="4.8515625" style="33" customWidth="1"/>
    <col min="4" max="4" width="19.00390625" style="19" customWidth="1"/>
    <col min="5" max="5" width="3.8515625" style="19" customWidth="1"/>
    <col min="6" max="6" width="16.140625" style="19" bestFit="1" customWidth="1"/>
    <col min="7" max="7" width="9.140625" style="19" customWidth="1"/>
    <col min="8" max="8" width="15.7109375" style="19" bestFit="1" customWidth="1"/>
    <col min="9" max="16384" width="9.140625" style="19" customWidth="1"/>
  </cols>
  <sheetData>
    <row r="1" ht="15.75">
      <c r="A1" s="38" t="s">
        <v>123</v>
      </c>
    </row>
    <row r="2" ht="15.75">
      <c r="A2" s="22" t="s">
        <v>131</v>
      </c>
    </row>
    <row r="3" ht="15.75">
      <c r="A3" s="22" t="s">
        <v>103</v>
      </c>
    </row>
    <row r="4" ht="15.75">
      <c r="A4" s="22"/>
    </row>
    <row r="5" ht="15.75">
      <c r="A5" s="22"/>
    </row>
    <row r="6" ht="15.75">
      <c r="A6" s="22"/>
    </row>
    <row r="7" ht="15.75">
      <c r="A7" s="22"/>
    </row>
    <row r="8" ht="15.75">
      <c r="A8" s="22"/>
    </row>
    <row r="9" ht="15.75">
      <c r="A9" s="22"/>
    </row>
    <row r="10" spans="1:6" ht="15.75">
      <c r="A10" s="27"/>
      <c r="B10" s="43"/>
      <c r="C10" s="44"/>
      <c r="D10" s="27"/>
      <c r="E10" s="27"/>
      <c r="F10" s="27"/>
    </row>
    <row r="11" spans="1:6" ht="16.5" thickBot="1">
      <c r="A11" s="45" t="s">
        <v>0</v>
      </c>
      <c r="B11" s="43"/>
      <c r="C11" s="44" t="s">
        <v>113</v>
      </c>
      <c r="D11" s="46" t="s">
        <v>132</v>
      </c>
      <c r="E11" s="27"/>
      <c r="F11" s="46" t="s">
        <v>129</v>
      </c>
    </row>
    <row r="12" spans="1:6" ht="16.5" thickTop="1">
      <c r="A12" s="45" t="s">
        <v>43</v>
      </c>
      <c r="B12" s="43"/>
      <c r="C12" s="44"/>
      <c r="D12" s="27"/>
      <c r="E12" s="27"/>
      <c r="F12" s="27"/>
    </row>
    <row r="13" spans="1:6" ht="15.75">
      <c r="A13" s="27"/>
      <c r="B13" s="43"/>
      <c r="C13" s="44"/>
      <c r="D13" s="28"/>
      <c r="E13" s="27"/>
      <c r="F13" s="28"/>
    </row>
    <row r="14" spans="1:6" ht="15.75">
      <c r="A14" s="27"/>
      <c r="B14" s="43" t="s">
        <v>1</v>
      </c>
      <c r="C14" s="44" t="s">
        <v>110</v>
      </c>
      <c r="D14" s="47">
        <v>16312736</v>
      </c>
      <c r="E14" s="27"/>
      <c r="F14" s="48">
        <v>16312736</v>
      </c>
    </row>
    <row r="15" spans="1:6" ht="15.75">
      <c r="A15" s="27"/>
      <c r="B15" s="43" t="s">
        <v>42</v>
      </c>
      <c r="C15" s="44"/>
      <c r="D15" s="28"/>
      <c r="E15" s="27"/>
      <c r="F15" s="28"/>
    </row>
    <row r="16" spans="1:6" ht="15.75">
      <c r="A16" s="27"/>
      <c r="B16" s="45"/>
      <c r="C16" s="44"/>
      <c r="D16" s="49">
        <f>SUM(D14:D15)</f>
        <v>16312736</v>
      </c>
      <c r="E16" s="27"/>
      <c r="F16" s="49">
        <f>SUM(F14:F15)</f>
        <v>16312736</v>
      </c>
    </row>
    <row r="17" spans="1:6" ht="15.75">
      <c r="A17" s="43" t="s">
        <v>44</v>
      </c>
      <c r="B17" s="43"/>
      <c r="C17" s="44"/>
      <c r="D17" s="28"/>
      <c r="E17" s="27"/>
      <c r="F17" s="28"/>
    </row>
    <row r="18" spans="1:6" ht="12.75" customHeight="1">
      <c r="A18" s="27"/>
      <c r="B18" s="43" t="s">
        <v>53</v>
      </c>
      <c r="C18" s="44" t="s">
        <v>111</v>
      </c>
      <c r="D18" s="35"/>
      <c r="E18" s="27"/>
      <c r="F18" s="50"/>
    </row>
    <row r="19" spans="1:6" ht="12.75" customHeight="1">
      <c r="A19" s="27"/>
      <c r="B19" s="43" t="s">
        <v>45</v>
      </c>
      <c r="C19" s="44" t="s">
        <v>111</v>
      </c>
      <c r="D19" s="35">
        <v>238567</v>
      </c>
      <c r="E19" s="27"/>
      <c r="F19" s="50">
        <v>238567</v>
      </c>
    </row>
    <row r="20" spans="1:6" ht="12.75" customHeight="1">
      <c r="A20" s="27"/>
      <c r="B20" s="43" t="s">
        <v>3</v>
      </c>
      <c r="C20" s="44"/>
      <c r="D20" s="28"/>
      <c r="E20" s="27"/>
      <c r="F20" s="28"/>
    </row>
    <row r="21" spans="1:6" ht="12.75" customHeight="1">
      <c r="A21" s="27"/>
      <c r="B21" s="43" t="s">
        <v>4</v>
      </c>
      <c r="C21" s="44"/>
      <c r="D21" s="28"/>
      <c r="E21" s="27"/>
      <c r="F21" s="28"/>
    </row>
    <row r="22" spans="1:6" ht="12.75" customHeight="1">
      <c r="A22" s="27"/>
      <c r="B22" s="43"/>
      <c r="C22" s="44"/>
      <c r="D22" s="49">
        <f>SUM(D18:D21)</f>
        <v>238567</v>
      </c>
      <c r="E22" s="27"/>
      <c r="F22" s="49">
        <f>SUM(F18:F21)</f>
        <v>238567</v>
      </c>
    </row>
    <row r="23" spans="1:6" ht="15.75">
      <c r="A23" s="43" t="s">
        <v>5</v>
      </c>
      <c r="B23" s="43"/>
      <c r="C23" s="44"/>
      <c r="D23" s="28"/>
      <c r="E23" s="27"/>
      <c r="F23" s="28"/>
    </row>
    <row r="24" spans="1:6" ht="15.75">
      <c r="A24" s="27"/>
      <c r="B24" s="43" t="s">
        <v>127</v>
      </c>
      <c r="C24" s="44"/>
      <c r="D24" s="28"/>
      <c r="E24" s="27"/>
      <c r="F24" s="28"/>
    </row>
    <row r="25" spans="1:6" ht="15.75">
      <c r="A25" s="27"/>
      <c r="B25" s="43" t="s">
        <v>6</v>
      </c>
      <c r="C25" s="44"/>
      <c r="D25" s="28"/>
      <c r="E25" s="27"/>
      <c r="F25" s="28">
        <v>0</v>
      </c>
    </row>
    <row r="26" spans="1:6" ht="15.75">
      <c r="A26" s="27"/>
      <c r="B26" s="43" t="s">
        <v>7</v>
      </c>
      <c r="C26" s="44"/>
      <c r="D26" s="28"/>
      <c r="E26" s="27"/>
      <c r="F26" s="28"/>
    </row>
    <row r="27" spans="1:6" ht="15.75">
      <c r="A27" s="27"/>
      <c r="B27" s="43" t="s">
        <v>46</v>
      </c>
      <c r="C27" s="44" t="s">
        <v>112</v>
      </c>
      <c r="D27" s="28"/>
      <c r="E27" s="27"/>
      <c r="F27" s="50"/>
    </row>
    <row r="28" spans="1:6" ht="12.75" customHeight="1">
      <c r="A28" s="27"/>
      <c r="B28" s="43" t="s">
        <v>47</v>
      </c>
      <c r="C28" s="44"/>
      <c r="D28" s="28"/>
      <c r="E28" s="27"/>
      <c r="F28" s="28"/>
    </row>
    <row r="29" spans="1:6" ht="12.75" customHeight="1">
      <c r="A29" s="27"/>
      <c r="B29" s="43"/>
      <c r="C29" s="44"/>
      <c r="D29" s="49">
        <f>SUM(D27:D28)</f>
        <v>0</v>
      </c>
      <c r="E29" s="27"/>
      <c r="F29" s="49">
        <f>SUM(F24:F28)</f>
        <v>0</v>
      </c>
    </row>
    <row r="30" spans="1:6" ht="15.75">
      <c r="A30" s="27"/>
      <c r="B30" s="43" t="s">
        <v>48</v>
      </c>
      <c r="C30" s="44"/>
      <c r="D30" s="28"/>
      <c r="E30" s="27"/>
      <c r="F30" s="28"/>
    </row>
    <row r="31" spans="1:6" ht="15.75">
      <c r="A31" s="27"/>
      <c r="B31" s="43" t="s">
        <v>49</v>
      </c>
      <c r="C31" s="44"/>
      <c r="D31" s="28"/>
      <c r="E31" s="27"/>
      <c r="F31" s="28"/>
    </row>
    <row r="32" spans="1:6" ht="15.75">
      <c r="A32" s="27"/>
      <c r="B32" s="43" t="s">
        <v>50</v>
      </c>
      <c r="C32" s="44"/>
      <c r="D32" s="28">
        <v>1093397</v>
      </c>
      <c r="E32" s="27"/>
      <c r="F32" s="28">
        <v>1093397</v>
      </c>
    </row>
    <row r="33" spans="1:6" ht="15.75">
      <c r="A33" s="27"/>
      <c r="B33" s="43" t="s">
        <v>115</v>
      </c>
      <c r="C33" s="44"/>
      <c r="D33" s="28"/>
      <c r="E33" s="27"/>
      <c r="F33" s="43"/>
    </row>
    <row r="34" spans="1:6" ht="15.75">
      <c r="A34" s="27"/>
      <c r="B34" s="43"/>
      <c r="C34" s="44"/>
      <c r="D34" s="49"/>
      <c r="E34" s="27"/>
      <c r="F34" s="49"/>
    </row>
    <row r="35" spans="1:6" ht="16.5" thickBot="1">
      <c r="A35" s="27"/>
      <c r="B35" s="51" t="s">
        <v>51</v>
      </c>
      <c r="C35" s="44"/>
      <c r="D35" s="29">
        <f>+D29+D22+D16+D32</f>
        <v>17644700</v>
      </c>
      <c r="E35" s="29"/>
      <c r="F35" s="29">
        <f>+F29+F22+F16+F32</f>
        <v>17644700</v>
      </c>
    </row>
    <row r="36" spans="1:6" ht="16.5" thickTop="1">
      <c r="A36" s="27"/>
      <c r="B36" s="43"/>
      <c r="C36" s="44"/>
      <c r="D36" s="28"/>
      <c r="E36" s="27"/>
      <c r="F36" s="28"/>
    </row>
    <row r="37" spans="1:6" ht="15.75">
      <c r="A37" s="45" t="s">
        <v>8</v>
      </c>
      <c r="B37" s="43"/>
      <c r="C37" s="44"/>
      <c r="D37" s="28"/>
      <c r="E37" s="27"/>
      <c r="F37" s="28"/>
    </row>
    <row r="38" spans="1:6" ht="15.75">
      <c r="A38" s="27"/>
      <c r="B38" s="43" t="s">
        <v>52</v>
      </c>
      <c r="C38" s="44"/>
      <c r="D38" s="28"/>
      <c r="E38" s="27"/>
      <c r="F38" s="28"/>
    </row>
    <row r="39" spans="1:6" ht="15.75">
      <c r="A39" s="27"/>
      <c r="B39" s="43" t="s">
        <v>54</v>
      </c>
      <c r="C39" s="44">
        <v>6</v>
      </c>
      <c r="D39" s="47">
        <v>1228600</v>
      </c>
      <c r="E39" s="27"/>
      <c r="F39" s="48">
        <v>1228600</v>
      </c>
    </row>
    <row r="40" spans="1:6" ht="15.75">
      <c r="A40" s="27"/>
      <c r="B40" s="43" t="s">
        <v>55</v>
      </c>
      <c r="C40" s="44"/>
      <c r="D40" s="28"/>
      <c r="E40" s="27"/>
      <c r="F40" s="28"/>
    </row>
    <row r="41" spans="1:6" ht="15.75">
      <c r="A41" s="27"/>
      <c r="B41" s="43" t="s">
        <v>56</v>
      </c>
      <c r="C41" s="44"/>
      <c r="D41" s="28"/>
      <c r="E41" s="27"/>
      <c r="F41" s="28"/>
    </row>
    <row r="42" spans="1:6" ht="16.5" thickBot="1">
      <c r="A42" s="27"/>
      <c r="B42" s="51" t="s">
        <v>57</v>
      </c>
      <c r="C42" s="44"/>
      <c r="D42" s="29">
        <f>SUM(D39:D41)</f>
        <v>1228600</v>
      </c>
      <c r="E42" s="27"/>
      <c r="F42" s="29">
        <f>SUM(F38:F41)</f>
        <v>1228600</v>
      </c>
    </row>
    <row r="43" spans="1:6" ht="16.5" thickTop="1">
      <c r="A43" s="27"/>
      <c r="B43" s="43"/>
      <c r="C43" s="44"/>
      <c r="D43" s="28"/>
      <c r="E43" s="27"/>
      <c r="F43" s="28"/>
    </row>
    <row r="44" spans="1:8" ht="15.75">
      <c r="A44" s="27"/>
      <c r="B44" s="45" t="s">
        <v>58</v>
      </c>
      <c r="C44" s="44"/>
      <c r="D44" s="52">
        <f>+D35+D42</f>
        <v>18873300</v>
      </c>
      <c r="E44" s="31"/>
      <c r="F44" s="52">
        <f>+F42+F35</f>
        <v>18873300</v>
      </c>
      <c r="H44" s="34"/>
    </row>
    <row r="45" spans="1:8" ht="15.75">
      <c r="A45" s="27"/>
      <c r="B45" s="45"/>
      <c r="C45" s="44"/>
      <c r="D45" s="52"/>
      <c r="E45" s="31"/>
      <c r="F45" s="52"/>
      <c r="H45" s="34"/>
    </row>
    <row r="46" spans="1:8" ht="43.5" customHeight="1">
      <c r="A46" s="27"/>
      <c r="B46" s="45"/>
      <c r="C46" s="44"/>
      <c r="D46" s="52"/>
      <c r="E46" s="31"/>
      <c r="F46" s="52"/>
      <c r="H46" s="34"/>
    </row>
    <row r="47" spans="1:8" ht="15.75">
      <c r="A47" s="27"/>
      <c r="B47" s="45"/>
      <c r="C47" s="44"/>
      <c r="D47" s="52"/>
      <c r="E47" s="31"/>
      <c r="F47" s="52"/>
      <c r="H47" s="34"/>
    </row>
    <row r="48" spans="1:8" ht="15.75">
      <c r="A48" s="27"/>
      <c r="B48" s="45"/>
      <c r="C48" s="44"/>
      <c r="D48" s="52"/>
      <c r="E48" s="31"/>
      <c r="F48" s="52"/>
      <c r="H48" s="34"/>
    </row>
    <row r="49" spans="1:8" ht="17.25" customHeight="1">
      <c r="A49" s="27"/>
      <c r="B49" s="45"/>
      <c r="C49" s="44"/>
      <c r="D49" s="52"/>
      <c r="E49" s="31"/>
      <c r="F49" s="52"/>
      <c r="H49" s="34"/>
    </row>
    <row r="50" spans="1:8" ht="17.25" customHeight="1">
      <c r="A50" s="27"/>
      <c r="B50" s="45"/>
      <c r="C50" s="44"/>
      <c r="D50" s="52"/>
      <c r="E50" s="31"/>
      <c r="F50" s="52"/>
      <c r="H50" s="34"/>
    </row>
    <row r="51" spans="1:6" ht="50.25" customHeight="1">
      <c r="A51" s="27"/>
      <c r="B51" s="43"/>
      <c r="C51" s="44"/>
      <c r="D51" s="28"/>
      <c r="E51" s="31"/>
      <c r="F51" s="28"/>
    </row>
    <row r="52" spans="1:6" ht="15.75">
      <c r="A52" s="94" t="s">
        <v>78</v>
      </c>
      <c r="C52" s="44"/>
      <c r="D52" s="28"/>
      <c r="E52" s="27"/>
      <c r="F52" s="28"/>
    </row>
    <row r="53" spans="1:6" ht="15.75">
      <c r="A53" s="53"/>
      <c r="B53" s="43"/>
      <c r="C53" s="44"/>
      <c r="D53" s="28"/>
      <c r="E53" s="27"/>
      <c r="F53" s="28"/>
    </row>
    <row r="54" spans="1:6" ht="15.75">
      <c r="A54" s="53"/>
      <c r="B54" s="43"/>
      <c r="C54" s="44"/>
      <c r="D54" s="28"/>
      <c r="E54" s="27"/>
      <c r="F54" s="28"/>
    </row>
    <row r="55" spans="1:6" ht="15.75">
      <c r="A55" s="53"/>
      <c r="B55" s="43"/>
      <c r="C55" s="44"/>
      <c r="D55" s="28"/>
      <c r="E55" s="27"/>
      <c r="F55" s="28"/>
    </row>
    <row r="56" spans="1:6" ht="15.75">
      <c r="A56" s="27"/>
      <c r="B56" s="43"/>
      <c r="C56" s="44"/>
      <c r="D56" s="28"/>
      <c r="E56" s="27"/>
      <c r="F56" s="28"/>
    </row>
    <row r="57" spans="1:6" ht="15.75">
      <c r="A57" s="53" t="s">
        <v>108</v>
      </c>
      <c r="B57" s="43"/>
      <c r="C57" s="44"/>
      <c r="D57" s="28"/>
      <c r="E57" s="27"/>
      <c r="F57" s="28"/>
    </row>
    <row r="58" spans="1:6" ht="15.75">
      <c r="A58" s="27"/>
      <c r="B58" s="27" t="s">
        <v>59</v>
      </c>
      <c r="C58" s="44" t="s">
        <v>117</v>
      </c>
      <c r="D58" s="28"/>
      <c r="E58" s="27"/>
      <c r="F58" s="48"/>
    </row>
    <row r="59" spans="1:6" ht="15.75">
      <c r="A59" s="27"/>
      <c r="B59" s="27" t="s">
        <v>60</v>
      </c>
      <c r="C59" s="44"/>
      <c r="D59" s="28"/>
      <c r="E59" s="27"/>
      <c r="F59" s="28"/>
    </row>
    <row r="60" spans="1:6" ht="15.75">
      <c r="A60" s="27"/>
      <c r="B60" s="54" t="s">
        <v>61</v>
      </c>
      <c r="C60" s="44" t="s">
        <v>116</v>
      </c>
      <c r="D60" s="35"/>
      <c r="E60" s="27"/>
      <c r="F60" s="48"/>
    </row>
    <row r="61" spans="1:6" ht="15.75">
      <c r="A61" s="27"/>
      <c r="B61" s="54" t="s">
        <v>62</v>
      </c>
      <c r="C61" s="44">
        <v>7</v>
      </c>
      <c r="D61" s="28"/>
      <c r="E61" s="27"/>
      <c r="F61" s="48"/>
    </row>
    <row r="62" spans="1:6" ht="15.75">
      <c r="A62" s="27"/>
      <c r="B62" s="54" t="s">
        <v>9</v>
      </c>
      <c r="C62" s="44" t="s">
        <v>117</v>
      </c>
      <c r="D62" s="35">
        <v>8000</v>
      </c>
      <c r="E62" s="27"/>
      <c r="F62" s="48">
        <v>8000</v>
      </c>
    </row>
    <row r="63" spans="1:6" ht="15.75">
      <c r="A63" s="27"/>
      <c r="B63" s="54" t="s">
        <v>102</v>
      </c>
      <c r="C63" s="44">
        <v>7</v>
      </c>
      <c r="D63" s="35"/>
      <c r="E63" s="27"/>
      <c r="F63" s="48"/>
    </row>
    <row r="64" spans="1:6" ht="15.75">
      <c r="A64" s="27"/>
      <c r="B64" s="54" t="s">
        <v>63</v>
      </c>
      <c r="C64" s="44"/>
      <c r="D64" s="35"/>
      <c r="E64" s="27"/>
      <c r="F64" s="35"/>
    </row>
    <row r="65" spans="1:6" ht="15.75">
      <c r="A65" s="27"/>
      <c r="B65" s="54" t="s">
        <v>64</v>
      </c>
      <c r="C65" s="44">
        <v>7</v>
      </c>
      <c r="D65" s="55"/>
      <c r="E65" s="27"/>
      <c r="F65" s="48"/>
    </row>
    <row r="66" spans="1:6" ht="15.75">
      <c r="A66" s="27"/>
      <c r="B66" s="27" t="s">
        <v>65</v>
      </c>
      <c r="C66" s="44"/>
      <c r="D66" s="28"/>
      <c r="E66" s="27"/>
      <c r="F66" s="35"/>
    </row>
    <row r="67" spans="1:6" ht="15.75">
      <c r="A67" s="27"/>
      <c r="B67" s="27" t="s">
        <v>66</v>
      </c>
      <c r="C67" s="44"/>
      <c r="D67" s="28"/>
      <c r="E67" s="27"/>
      <c r="F67" s="28"/>
    </row>
    <row r="68" spans="1:6" ht="15.75">
      <c r="A68" s="27"/>
      <c r="B68" s="27" t="s">
        <v>119</v>
      </c>
      <c r="C68" s="44"/>
      <c r="D68" s="28"/>
      <c r="E68" s="27"/>
      <c r="F68" s="56"/>
    </row>
    <row r="69" spans="1:6" ht="15.75">
      <c r="A69" s="27"/>
      <c r="B69" s="51" t="s">
        <v>67</v>
      </c>
      <c r="C69" s="44"/>
      <c r="D69" s="28"/>
      <c r="E69" s="27"/>
      <c r="F69" s="27"/>
    </row>
    <row r="70" spans="1:6" ht="16.5" thickBot="1">
      <c r="A70" s="27"/>
      <c r="B70" s="43"/>
      <c r="C70" s="44"/>
      <c r="D70" s="29">
        <f>SUM(D58:D68)</f>
        <v>8000</v>
      </c>
      <c r="E70" s="27"/>
      <c r="F70" s="29">
        <f>SUM(F58:F68)</f>
        <v>8000</v>
      </c>
    </row>
    <row r="71" spans="1:6" ht="16.5" thickTop="1">
      <c r="A71" s="53" t="s">
        <v>68</v>
      </c>
      <c r="B71" s="43"/>
      <c r="C71" s="44"/>
      <c r="D71" s="28"/>
      <c r="E71" s="27"/>
      <c r="F71" s="28"/>
    </row>
    <row r="72" spans="1:6" ht="15.75">
      <c r="A72" s="27"/>
      <c r="B72" s="27" t="s">
        <v>69</v>
      </c>
      <c r="C72" s="44"/>
      <c r="D72" s="28"/>
      <c r="E72" s="27"/>
      <c r="F72" s="35"/>
    </row>
    <row r="73" spans="1:6" ht="15.75">
      <c r="A73" s="27"/>
      <c r="B73" s="27" t="s">
        <v>70</v>
      </c>
      <c r="C73" s="44">
        <v>8</v>
      </c>
      <c r="D73" s="35"/>
      <c r="E73" s="27"/>
      <c r="F73" s="28"/>
    </row>
    <row r="74" spans="1:6" ht="15.75">
      <c r="A74" s="27"/>
      <c r="B74" s="27" t="s">
        <v>71</v>
      </c>
      <c r="C74" s="44"/>
      <c r="D74" s="28"/>
      <c r="E74" s="27"/>
      <c r="F74" s="28"/>
    </row>
    <row r="75" spans="1:6" ht="15.75">
      <c r="A75" s="27"/>
      <c r="B75" s="27" t="s">
        <v>65</v>
      </c>
      <c r="C75" s="44"/>
      <c r="D75" s="28"/>
      <c r="E75" s="27"/>
      <c r="F75" s="27"/>
    </row>
    <row r="76" spans="1:6" ht="16.5" thickBot="1">
      <c r="A76" s="27"/>
      <c r="B76" s="51" t="s">
        <v>72</v>
      </c>
      <c r="C76" s="44"/>
      <c r="D76" s="29">
        <f>SUM(D72:D75)</f>
        <v>0</v>
      </c>
      <c r="E76" s="27"/>
      <c r="F76" s="29">
        <f>SUM(F72:F75)</f>
        <v>0</v>
      </c>
    </row>
    <row r="77" spans="1:6" ht="16.5" thickTop="1">
      <c r="A77" s="27"/>
      <c r="B77" s="43"/>
      <c r="C77" s="44"/>
      <c r="D77" s="28"/>
      <c r="E77" s="27"/>
      <c r="F77" s="28"/>
    </row>
    <row r="78" spans="1:6" ht="15.75">
      <c r="A78" s="53" t="s">
        <v>73</v>
      </c>
      <c r="B78" s="43"/>
      <c r="C78" s="44"/>
      <c r="D78" s="27"/>
      <c r="E78" s="27"/>
      <c r="F78" s="28"/>
    </row>
    <row r="79" spans="1:6" ht="15.75">
      <c r="A79" s="27"/>
      <c r="B79" s="27" t="s">
        <v>41</v>
      </c>
      <c r="C79" s="44">
        <v>9</v>
      </c>
      <c r="D79" s="28">
        <v>100000</v>
      </c>
      <c r="E79" s="27"/>
      <c r="F79" s="48">
        <v>100000</v>
      </c>
    </row>
    <row r="80" spans="1:6" ht="15.75">
      <c r="A80" s="27"/>
      <c r="B80" s="27" t="s">
        <v>74</v>
      </c>
      <c r="C80" s="44"/>
      <c r="D80" s="35"/>
      <c r="E80" s="27"/>
      <c r="F80" s="35"/>
    </row>
    <row r="81" spans="1:6" ht="15.75">
      <c r="A81" s="27"/>
      <c r="B81" s="27" t="s">
        <v>75</v>
      </c>
      <c r="C81" s="44">
        <v>9</v>
      </c>
      <c r="D81" s="35"/>
      <c r="E81" s="27"/>
      <c r="F81" s="28"/>
    </row>
    <row r="82" spans="1:6" ht="15.75">
      <c r="A82" s="27"/>
      <c r="B82" s="27" t="s">
        <v>10</v>
      </c>
      <c r="C82" s="44">
        <v>9</v>
      </c>
      <c r="D82" s="28"/>
      <c r="E82" s="27"/>
      <c r="F82" s="28"/>
    </row>
    <row r="83" spans="1:6" ht="15.75">
      <c r="A83" s="27"/>
      <c r="B83" s="27" t="s">
        <v>76</v>
      </c>
      <c r="C83" s="44"/>
      <c r="D83" s="28">
        <v>18765300</v>
      </c>
      <c r="E83" s="27"/>
      <c r="F83" s="93">
        <v>18765300</v>
      </c>
    </row>
    <row r="84" spans="1:6" ht="15.75">
      <c r="A84" s="27"/>
      <c r="B84" s="27" t="s">
        <v>77</v>
      </c>
      <c r="C84" s="44">
        <v>15</v>
      </c>
      <c r="D84" s="28"/>
      <c r="E84" s="27"/>
      <c r="F84" s="48"/>
    </row>
    <row r="85" spans="1:6" ht="15.75">
      <c r="A85" s="27"/>
      <c r="B85" s="43"/>
      <c r="C85" s="44"/>
      <c r="D85" s="35"/>
      <c r="E85" s="27"/>
      <c r="F85" s="27"/>
    </row>
    <row r="86" spans="1:6" ht="15.75">
      <c r="A86" s="27"/>
      <c r="B86" s="27"/>
      <c r="C86" s="44"/>
      <c r="D86" s="35"/>
      <c r="E86" s="27"/>
      <c r="F86" s="35"/>
    </row>
    <row r="87" spans="1:6" ht="16.5" thickBot="1">
      <c r="A87" s="27"/>
      <c r="B87" s="51" t="s">
        <v>118</v>
      </c>
      <c r="C87" s="44"/>
      <c r="D87" s="29">
        <f>SUM(D79:D86)</f>
        <v>18865300</v>
      </c>
      <c r="E87" s="27"/>
      <c r="F87" s="29">
        <f>SUM(F79:F84)</f>
        <v>18865300</v>
      </c>
    </row>
    <row r="88" spans="1:6" ht="16.5" thickTop="1">
      <c r="A88" s="27"/>
      <c r="B88" s="43"/>
      <c r="C88" s="44"/>
      <c r="D88" s="27"/>
      <c r="E88" s="27"/>
      <c r="F88" s="27"/>
    </row>
    <row r="89" spans="1:6" ht="15.75">
      <c r="A89" s="27"/>
      <c r="B89" s="51" t="s">
        <v>79</v>
      </c>
      <c r="C89" s="44"/>
      <c r="D89" s="57">
        <f>+D87+D76+D70</f>
        <v>18873300</v>
      </c>
      <c r="E89" s="53"/>
      <c r="F89" s="57">
        <f>+F87+F76+F70</f>
        <v>18873300</v>
      </c>
    </row>
    <row r="90" spans="1:6" ht="15.75">
      <c r="A90" s="27"/>
      <c r="B90" s="43"/>
      <c r="C90" s="44"/>
      <c r="D90" s="27"/>
      <c r="E90" s="27"/>
      <c r="F90" s="27"/>
    </row>
    <row r="91" spans="1:6" ht="15.75">
      <c r="A91" s="27"/>
      <c r="B91" s="43"/>
      <c r="C91" s="44"/>
      <c r="D91" s="31">
        <f>+D89-D44</f>
        <v>0</v>
      </c>
      <c r="E91" s="31"/>
      <c r="F91" s="31">
        <f>+F89-F44</f>
        <v>0</v>
      </c>
    </row>
    <row r="92" spans="1:6" ht="15.75">
      <c r="A92" s="27"/>
      <c r="B92" s="43"/>
      <c r="C92" s="44"/>
      <c r="D92" s="31"/>
      <c r="E92" s="27"/>
      <c r="F92" s="31"/>
    </row>
    <row r="93" spans="1:6" ht="15.75">
      <c r="A93" s="27"/>
      <c r="B93" s="43"/>
      <c r="C93" s="44"/>
      <c r="D93" s="27"/>
      <c r="E93" s="27"/>
      <c r="F93" s="27"/>
    </row>
    <row r="94" spans="1:6" ht="15.75">
      <c r="A94" s="27"/>
      <c r="B94" s="43"/>
      <c r="C94" s="44"/>
      <c r="D94" s="27"/>
      <c r="E94" s="27"/>
      <c r="F94" s="27"/>
    </row>
    <row r="95" spans="1:6" ht="15.75">
      <c r="A95" s="27"/>
      <c r="B95" s="43"/>
      <c r="C95" s="44"/>
      <c r="D95" s="27"/>
      <c r="E95" s="27"/>
      <c r="F95" s="27"/>
    </row>
  </sheetData>
  <sheetProtection/>
  <printOptions/>
  <pageMargins left="0.15" right="0.14" top="0.49" bottom="0.39" header="0.36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5.7109375" style="21" customWidth="1"/>
    <col min="4" max="4" width="15.8515625" style="5" customWidth="1"/>
    <col min="5" max="5" width="2.28125" style="1" customWidth="1"/>
    <col min="6" max="6" width="15.57421875" style="5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spans="1:4" ht="15.75">
      <c r="A1" s="66" t="s">
        <v>124</v>
      </c>
      <c r="B1" s="19"/>
      <c r="C1" s="67"/>
      <c r="D1" s="20"/>
    </row>
    <row r="2" spans="1:4" ht="15.75">
      <c r="A2" s="22" t="s">
        <v>133</v>
      </c>
      <c r="B2" s="19"/>
      <c r="C2" s="67"/>
      <c r="D2" s="20"/>
    </row>
    <row r="3" spans="1:4" ht="15.75">
      <c r="A3" s="22" t="s">
        <v>103</v>
      </c>
      <c r="B3" s="19"/>
      <c r="C3" s="67"/>
      <c r="D3" s="20"/>
    </row>
    <row r="4" spans="2:6" ht="15.75" thickBot="1">
      <c r="B4" s="27"/>
      <c r="C4" s="58"/>
      <c r="D4" s="59" t="s">
        <v>132</v>
      </c>
      <c r="E4" s="27"/>
      <c r="F4" s="59" t="s">
        <v>129</v>
      </c>
    </row>
    <row r="5" spans="2:6" ht="15.75" thickTop="1">
      <c r="B5" s="27"/>
      <c r="C5" s="58" t="s">
        <v>113</v>
      </c>
      <c r="D5" s="28"/>
      <c r="E5" s="27"/>
      <c r="F5" s="28"/>
    </row>
    <row r="6" spans="2:6" ht="15">
      <c r="B6" s="27"/>
      <c r="C6" s="58"/>
      <c r="D6" s="28"/>
      <c r="E6" s="27"/>
      <c r="F6" s="28"/>
    </row>
    <row r="7" spans="2:6" ht="15">
      <c r="B7" s="27" t="s">
        <v>11</v>
      </c>
      <c r="C7" s="58">
        <v>10</v>
      </c>
      <c r="D7" s="28"/>
      <c r="E7" s="27"/>
      <c r="F7" s="28">
        <v>0</v>
      </c>
    </row>
    <row r="8" spans="2:6" ht="15">
      <c r="B8" s="27" t="s">
        <v>80</v>
      </c>
      <c r="C8" s="58"/>
      <c r="D8" s="28"/>
      <c r="E8" s="27"/>
      <c r="F8" s="28"/>
    </row>
    <row r="9" spans="2:6" ht="30">
      <c r="B9" s="60" t="s">
        <v>81</v>
      </c>
      <c r="C9" s="58"/>
      <c r="D9" s="28"/>
      <c r="E9" s="27"/>
      <c r="F9" s="28"/>
    </row>
    <row r="10" spans="2:6" ht="30">
      <c r="B10" s="60" t="s">
        <v>82</v>
      </c>
      <c r="C10" s="58"/>
      <c r="D10" s="28"/>
      <c r="E10" s="27"/>
      <c r="F10" s="28"/>
    </row>
    <row r="11" spans="2:6" ht="15">
      <c r="B11" s="27" t="s">
        <v>83</v>
      </c>
      <c r="C11" s="58">
        <v>11</v>
      </c>
      <c r="D11" s="28"/>
      <c r="E11" s="27"/>
      <c r="F11" s="28"/>
    </row>
    <row r="12" spans="2:8" ht="15">
      <c r="B12" s="27" t="s">
        <v>84</v>
      </c>
      <c r="C12" s="58">
        <v>12</v>
      </c>
      <c r="D12" s="28"/>
      <c r="E12" s="27"/>
      <c r="F12" s="28">
        <v>0</v>
      </c>
      <c r="H12" s="6"/>
    </row>
    <row r="13" spans="2:6" ht="15">
      <c r="B13" s="27" t="s">
        <v>12</v>
      </c>
      <c r="C13" s="58">
        <v>13</v>
      </c>
      <c r="D13" s="28"/>
      <c r="E13" s="27"/>
      <c r="F13" s="28">
        <v>0</v>
      </c>
    </row>
    <row r="14" spans="2:6" ht="15">
      <c r="B14" s="27" t="s">
        <v>85</v>
      </c>
      <c r="C14" s="58">
        <v>6</v>
      </c>
      <c r="D14" s="61"/>
      <c r="E14" s="27"/>
      <c r="F14" s="28"/>
    </row>
    <row r="15" spans="2:6" ht="15.75" thickBot="1">
      <c r="B15" s="27"/>
      <c r="C15" s="58"/>
      <c r="D15" s="29">
        <f>SUM(D7:D14)</f>
        <v>0</v>
      </c>
      <c r="E15" s="43"/>
      <c r="F15" s="29">
        <f>SUM(F7:F14)</f>
        <v>0</v>
      </c>
    </row>
    <row r="16" spans="1:6" s="2" customFormat="1" ht="15.75" thickTop="1">
      <c r="A16" s="3" t="s">
        <v>86</v>
      </c>
      <c r="B16" s="43"/>
      <c r="C16" s="44"/>
      <c r="D16" s="18"/>
      <c r="E16" s="43"/>
      <c r="F16" s="18"/>
    </row>
    <row r="17" spans="2:6" s="2" customFormat="1" ht="15">
      <c r="B17" s="62"/>
      <c r="C17" s="44"/>
      <c r="D17" s="18"/>
      <c r="E17" s="43"/>
      <c r="F17" s="18"/>
    </row>
    <row r="18" spans="2:6" s="2" customFormat="1" ht="30">
      <c r="B18" s="60" t="s">
        <v>87</v>
      </c>
      <c r="C18" s="44"/>
      <c r="D18" s="28"/>
      <c r="E18" s="27"/>
      <c r="F18" s="28"/>
    </row>
    <row r="19" spans="2:6" ht="30">
      <c r="B19" s="60" t="s">
        <v>88</v>
      </c>
      <c r="C19" s="58"/>
      <c r="D19" s="28"/>
      <c r="E19" s="27"/>
      <c r="F19" s="28"/>
    </row>
    <row r="20" spans="2:8" ht="15">
      <c r="B20" s="27" t="s">
        <v>13</v>
      </c>
      <c r="C20" s="58">
        <v>14</v>
      </c>
      <c r="D20" s="28"/>
      <c r="E20" s="27"/>
      <c r="F20" s="28"/>
      <c r="H20" s="6"/>
    </row>
    <row r="21" spans="2:6" ht="15">
      <c r="B21" s="27"/>
      <c r="C21" s="58"/>
      <c r="D21" s="28"/>
      <c r="E21" s="27"/>
      <c r="F21" s="28"/>
    </row>
    <row r="22" spans="2:6" ht="15.75" thickBot="1">
      <c r="B22" s="63" t="s">
        <v>14</v>
      </c>
      <c r="C22" s="64">
        <v>15</v>
      </c>
      <c r="D22" s="65">
        <f>+D15+D20</f>
        <v>0</v>
      </c>
      <c r="E22" s="43"/>
      <c r="F22" s="29">
        <f>SUM(F15:F21)</f>
        <v>0</v>
      </c>
    </row>
    <row r="23" spans="2:6" s="2" customFormat="1" ht="15.75" thickTop="1">
      <c r="B23" s="43"/>
      <c r="C23" s="64"/>
      <c r="D23" s="18"/>
      <c r="E23" s="43"/>
      <c r="F23" s="18"/>
    </row>
    <row r="24" spans="2:6" s="2" customFormat="1" ht="15">
      <c r="B24" s="62" t="s">
        <v>15</v>
      </c>
      <c r="C24" s="64">
        <v>15</v>
      </c>
      <c r="D24" s="18"/>
      <c r="E24" s="43"/>
      <c r="F24" s="18"/>
    </row>
    <row r="25" spans="2:6" s="2" customFormat="1" ht="15">
      <c r="B25" s="62"/>
      <c r="C25" s="64"/>
      <c r="D25" s="18"/>
      <c r="E25" s="43"/>
      <c r="F25" s="18"/>
    </row>
    <row r="26" spans="2:6" s="2" customFormat="1" ht="15.75" thickBot="1">
      <c r="B26" s="63" t="s">
        <v>16</v>
      </c>
      <c r="C26" s="44">
        <v>15</v>
      </c>
      <c r="D26" s="65">
        <f>+D22+D24</f>
        <v>0</v>
      </c>
      <c r="E26" s="43"/>
      <c r="F26" s="29">
        <f>SUM(F22:F25)</f>
        <v>0</v>
      </c>
    </row>
    <row r="27" spans="2:6" s="2" customFormat="1" ht="15.75" thickTop="1">
      <c r="B27" s="43"/>
      <c r="C27" s="43"/>
      <c r="D27" s="18"/>
      <c r="E27" s="43"/>
      <c r="F27" s="18"/>
    </row>
    <row r="28" spans="2:6" s="2" customFormat="1" ht="15">
      <c r="B28" s="43"/>
      <c r="C28" s="44"/>
      <c r="D28" s="28">
        <f>+D26-'BK'!D84</f>
        <v>0</v>
      </c>
      <c r="E28" s="27"/>
      <c r="F28" s="28">
        <f>+F26-'BK'!F84</f>
        <v>0</v>
      </c>
    </row>
    <row r="29" spans="2:6" ht="15">
      <c r="B29" s="27"/>
      <c r="C29" s="58"/>
      <c r="D29" s="28"/>
      <c r="E29" s="27"/>
      <c r="F29" s="28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4.7109375" style="36" customWidth="1"/>
    <col min="5" max="5" width="3.7109375" style="10" customWidth="1"/>
    <col min="6" max="6" width="14.8515625" style="10" customWidth="1"/>
    <col min="7" max="16384" width="9.140625" style="1" customWidth="1"/>
  </cols>
  <sheetData>
    <row r="1" ht="15">
      <c r="A1" s="38" t="s">
        <v>128</v>
      </c>
    </row>
    <row r="2" ht="15">
      <c r="A2" s="17" t="s">
        <v>24</v>
      </c>
    </row>
    <row r="3" spans="1:6" s="2" customFormat="1" ht="12.75">
      <c r="A3" s="14" t="s">
        <v>134</v>
      </c>
      <c r="D3" s="37"/>
      <c r="E3" s="11"/>
      <c r="F3" s="11"/>
    </row>
    <row r="4" spans="1:6" s="2" customFormat="1" ht="16.5">
      <c r="A4" s="9" t="s">
        <v>103</v>
      </c>
      <c r="D4" s="37"/>
      <c r="E4" s="11"/>
      <c r="F4" s="11"/>
    </row>
    <row r="5" spans="3:6" s="2" customFormat="1" ht="12.75">
      <c r="C5" s="4"/>
      <c r="D5" s="13"/>
      <c r="E5" s="11"/>
      <c r="F5" s="12"/>
    </row>
    <row r="6" spans="1:6" s="2" customFormat="1" ht="15.75" thickBot="1">
      <c r="A6" s="43"/>
      <c r="B6" s="62"/>
      <c r="C6" s="62"/>
      <c r="D6" s="68" t="s">
        <v>135</v>
      </c>
      <c r="E6" s="69"/>
      <c r="F6" s="70" t="s">
        <v>130</v>
      </c>
    </row>
    <row r="7" spans="1:6" s="2" customFormat="1" ht="15.75" thickTop="1">
      <c r="A7" s="45" t="s">
        <v>25</v>
      </c>
      <c r="B7" s="43"/>
      <c r="C7" s="62"/>
      <c r="D7" s="71"/>
      <c r="E7" s="69"/>
      <c r="F7" s="72"/>
    </row>
    <row r="8" spans="1:6" s="2" customFormat="1" ht="15">
      <c r="A8" s="43"/>
      <c r="B8" s="43" t="s">
        <v>26</v>
      </c>
      <c r="C8" s="62"/>
      <c r="D8" s="71">
        <f>+'ardh-shpenz'!D22</f>
        <v>0</v>
      </c>
      <c r="E8" s="69"/>
      <c r="F8" s="71">
        <v>0</v>
      </c>
    </row>
    <row r="9" spans="1:6" s="2" customFormat="1" ht="15">
      <c r="A9" s="43"/>
      <c r="B9" s="43" t="s">
        <v>27</v>
      </c>
      <c r="C9" s="62"/>
      <c r="D9" s="71"/>
      <c r="E9" s="69"/>
      <c r="F9" s="69"/>
    </row>
    <row r="10" spans="1:6" s="2" customFormat="1" ht="15">
      <c r="A10" s="43"/>
      <c r="B10" s="43" t="s">
        <v>28</v>
      </c>
      <c r="C10" s="62"/>
      <c r="D10" s="71">
        <f>-'ardh-shpenz'!D14</f>
        <v>0</v>
      </c>
      <c r="E10" s="69"/>
      <c r="F10" s="71">
        <f>-'ardh-shpenz'!F14</f>
        <v>0</v>
      </c>
    </row>
    <row r="11" spans="1:6" s="2" customFormat="1" ht="15">
      <c r="A11" s="43"/>
      <c r="B11" s="43" t="s">
        <v>29</v>
      </c>
      <c r="C11" s="62"/>
      <c r="D11" s="71"/>
      <c r="E11" s="69"/>
      <c r="F11" s="69"/>
    </row>
    <row r="12" spans="1:6" s="2" customFormat="1" ht="15">
      <c r="A12" s="43"/>
      <c r="B12" s="43" t="s">
        <v>30</v>
      </c>
      <c r="C12" s="62"/>
      <c r="D12" s="71"/>
      <c r="E12" s="69"/>
      <c r="F12" s="72"/>
    </row>
    <row r="13" spans="1:6" s="2" customFormat="1" ht="15">
      <c r="A13" s="43"/>
      <c r="B13" s="43" t="s">
        <v>31</v>
      </c>
      <c r="C13" s="62"/>
      <c r="D13" s="71"/>
      <c r="E13" s="69"/>
      <c r="F13" s="71"/>
    </row>
    <row r="14" spans="1:6" s="2" customFormat="1" ht="15">
      <c r="A14" s="43"/>
      <c r="B14" s="62"/>
      <c r="C14" s="62"/>
      <c r="D14" s="71"/>
      <c r="E14" s="69"/>
      <c r="F14" s="72"/>
    </row>
    <row r="15" spans="1:6" s="2" customFormat="1" ht="30">
      <c r="A15" s="43"/>
      <c r="B15" s="60" t="s">
        <v>89</v>
      </c>
      <c r="C15" s="43"/>
      <c r="D15" s="73">
        <f>+'BK'!F18-'BK'!D18+'BK'!F19-'BK'!D19+'BK'!F31-'BK'!D31+'BK'!F32-'BK'!D32</f>
        <v>0</v>
      </c>
      <c r="E15" s="72"/>
      <c r="F15" s="69">
        <v>0</v>
      </c>
    </row>
    <row r="16" spans="1:6" s="2" customFormat="1" ht="15">
      <c r="A16" s="43"/>
      <c r="B16" s="43"/>
      <c r="C16" s="43"/>
      <c r="D16" s="71"/>
      <c r="E16" s="72"/>
      <c r="F16" s="72"/>
    </row>
    <row r="17" spans="1:6" s="2" customFormat="1" ht="15">
      <c r="A17" s="43"/>
      <c r="B17" s="43" t="s">
        <v>32</v>
      </c>
      <c r="C17" s="43"/>
      <c r="D17" s="71">
        <f>+'BK'!F24+'BK'!F25+'BK'!F26+'BK'!F27+'BK'!F28-'BK'!D28-'BK'!D27-'BK'!D26-'BK'!D25-'BK'!D24</f>
        <v>0</v>
      </c>
      <c r="E17" s="72"/>
      <c r="F17" s="18"/>
    </row>
    <row r="18" spans="1:6" s="2" customFormat="1" ht="15">
      <c r="A18" s="43"/>
      <c r="B18" s="43" t="s">
        <v>33</v>
      </c>
      <c r="C18" s="43"/>
      <c r="D18" s="73">
        <f>'BK'!D58-'BK'!F58+'BK'!D59-'BK'!F59+'BK'!D60-'BK'!F60+'BK'!D61-'BK'!F61+'BK'!D62-'BK'!F62+'BK'!D63-'BK'!F63+'BK'!D64-'BK'!F64+'BK'!D65-'BK'!F65-D21+'ardh-shpenz'!D24</f>
        <v>0</v>
      </c>
      <c r="E18" s="72"/>
      <c r="F18" s="69">
        <v>0</v>
      </c>
    </row>
    <row r="19" spans="1:6" s="2" customFormat="1" ht="15">
      <c r="A19" s="43"/>
      <c r="B19" s="74" t="s">
        <v>34</v>
      </c>
      <c r="C19" s="43"/>
      <c r="D19" s="75">
        <f>SUM(D8:D18)</f>
        <v>0</v>
      </c>
      <c r="E19" s="71"/>
      <c r="F19" s="75">
        <f>SUM(F8:F18)</f>
        <v>0</v>
      </c>
    </row>
    <row r="20" spans="1:6" s="2" customFormat="1" ht="12.75" customHeight="1">
      <c r="A20" s="43"/>
      <c r="B20" s="43" t="s">
        <v>17</v>
      </c>
      <c r="C20" s="43"/>
      <c r="D20" s="71"/>
      <c r="E20" s="72"/>
      <c r="F20" s="72"/>
    </row>
    <row r="21" spans="1:6" s="2" customFormat="1" ht="12.75" customHeight="1">
      <c r="A21" s="43"/>
      <c r="B21" s="43" t="s">
        <v>18</v>
      </c>
      <c r="C21" s="43"/>
      <c r="D21" s="71"/>
      <c r="E21" s="72"/>
      <c r="F21" s="71"/>
    </row>
    <row r="22" spans="1:6" s="2" customFormat="1" ht="15">
      <c r="A22" s="43"/>
      <c r="B22" s="43"/>
      <c r="C22" s="43"/>
      <c r="D22" s="71"/>
      <c r="E22" s="72"/>
      <c r="F22" s="72"/>
    </row>
    <row r="23" spans="1:6" s="2" customFormat="1" ht="15">
      <c r="A23" s="76" t="s">
        <v>19</v>
      </c>
      <c r="B23" s="43"/>
      <c r="C23" s="43"/>
      <c r="D23" s="77">
        <f>SUM(D19:D22)</f>
        <v>0</v>
      </c>
      <c r="E23" s="72"/>
      <c r="F23" s="78">
        <f>SUM(F19:F22)</f>
        <v>0</v>
      </c>
    </row>
    <row r="24" spans="1:6" s="2" customFormat="1" ht="15">
      <c r="A24" s="76"/>
      <c r="B24" s="43"/>
      <c r="C24" s="43"/>
      <c r="D24" s="73"/>
      <c r="E24" s="72"/>
      <c r="F24" s="69"/>
    </row>
    <row r="25" spans="1:6" s="2" customFormat="1" ht="15">
      <c r="A25" s="43"/>
      <c r="B25" s="43" t="s">
        <v>35</v>
      </c>
      <c r="C25" s="43"/>
      <c r="D25" s="73"/>
      <c r="E25" s="72"/>
      <c r="F25" s="69"/>
    </row>
    <row r="26" spans="1:6" s="2" customFormat="1" ht="15">
      <c r="A26" s="43"/>
      <c r="B26" s="43" t="s">
        <v>36</v>
      </c>
      <c r="C26" s="43"/>
      <c r="D26" s="71">
        <f>-'BK'!D39+'BK'!F39+'ardh-shpenz'!D14</f>
        <v>0</v>
      </c>
      <c r="E26" s="72"/>
      <c r="F26" s="69"/>
    </row>
    <row r="27" spans="1:6" s="2" customFormat="1" ht="15">
      <c r="A27" s="43"/>
      <c r="B27" s="43" t="s">
        <v>37</v>
      </c>
      <c r="C27" s="43"/>
      <c r="D27" s="71"/>
      <c r="E27" s="72"/>
      <c r="F27" s="72"/>
    </row>
    <row r="28" spans="1:6" s="2" customFormat="1" ht="12.75" customHeight="1">
      <c r="A28" s="43"/>
      <c r="B28" s="43" t="s">
        <v>120</v>
      </c>
      <c r="C28" s="43"/>
      <c r="D28" s="71"/>
      <c r="E28" s="72"/>
      <c r="F28" s="71"/>
    </row>
    <row r="29" spans="1:6" s="2" customFormat="1" ht="12.75" customHeight="1">
      <c r="A29" s="43"/>
      <c r="B29" s="43" t="s">
        <v>20</v>
      </c>
      <c r="C29" s="43"/>
      <c r="D29" s="71"/>
      <c r="E29" s="72"/>
      <c r="F29" s="72"/>
    </row>
    <row r="30" spans="1:6" s="2" customFormat="1" ht="15">
      <c r="A30" s="43"/>
      <c r="B30" s="62"/>
      <c r="C30" s="62"/>
      <c r="D30" s="71"/>
      <c r="E30" s="72"/>
      <c r="F30" s="72"/>
    </row>
    <row r="31" spans="1:6" s="2" customFormat="1" ht="15">
      <c r="A31" s="43"/>
      <c r="B31" s="44" t="s">
        <v>90</v>
      </c>
      <c r="C31" s="43"/>
      <c r="D31" s="77">
        <f>SUM(D25:D29)</f>
        <v>0</v>
      </c>
      <c r="E31" s="72"/>
      <c r="F31" s="78">
        <f>SUM(F25:F29)</f>
        <v>0</v>
      </c>
    </row>
    <row r="32" spans="1:6" s="2" customFormat="1" ht="15">
      <c r="A32" s="43"/>
      <c r="B32" s="62"/>
      <c r="C32" s="62"/>
      <c r="D32" s="71"/>
      <c r="E32" s="72"/>
      <c r="F32" s="72"/>
    </row>
    <row r="33" spans="1:6" s="2" customFormat="1" ht="15">
      <c r="A33" s="43"/>
      <c r="B33" s="43" t="s">
        <v>92</v>
      </c>
      <c r="C33" s="43"/>
      <c r="D33" s="73"/>
      <c r="E33" s="72"/>
      <c r="F33" s="69"/>
    </row>
    <row r="34" spans="1:6" s="2" customFormat="1" ht="15">
      <c r="A34" s="43"/>
      <c r="B34" s="43" t="s">
        <v>121</v>
      </c>
      <c r="C34" s="43"/>
      <c r="D34" s="73"/>
      <c r="E34" s="72"/>
      <c r="F34" s="69"/>
    </row>
    <row r="35" spans="1:6" s="2" customFormat="1" ht="15">
      <c r="A35" s="43"/>
      <c r="B35" s="43" t="s">
        <v>38</v>
      </c>
      <c r="C35" s="43"/>
      <c r="D35" s="71">
        <f>+'BK'!D73-'BK'!F73</f>
        <v>0</v>
      </c>
      <c r="E35" s="72"/>
      <c r="F35" s="71"/>
    </row>
    <row r="36" spans="1:6" s="2" customFormat="1" ht="15">
      <c r="A36" s="43"/>
      <c r="B36" s="43" t="s">
        <v>21</v>
      </c>
      <c r="C36" s="43"/>
      <c r="D36" s="71"/>
      <c r="E36" s="72"/>
      <c r="F36" s="72"/>
    </row>
    <row r="37" spans="1:6" s="2" customFormat="1" ht="12.75" customHeight="1">
      <c r="A37" s="43"/>
      <c r="B37" s="43" t="s">
        <v>39</v>
      </c>
      <c r="C37" s="43"/>
      <c r="D37" s="71">
        <v>0</v>
      </c>
      <c r="E37" s="72"/>
      <c r="F37" s="71"/>
    </row>
    <row r="38" spans="1:6" s="2" customFormat="1" ht="15">
      <c r="A38" s="43"/>
      <c r="B38" s="62"/>
      <c r="C38" s="62"/>
      <c r="D38" s="71"/>
      <c r="E38" s="72"/>
      <c r="F38" s="72"/>
    </row>
    <row r="39" spans="1:6" s="2" customFormat="1" ht="15">
      <c r="A39" s="43"/>
      <c r="B39" s="44" t="s">
        <v>40</v>
      </c>
      <c r="C39" s="43"/>
      <c r="D39" s="77">
        <f>SUM(D33:D38)</f>
        <v>0</v>
      </c>
      <c r="E39" s="72"/>
      <c r="F39" s="78">
        <f>SUM(F33:F38)</f>
        <v>0</v>
      </c>
    </row>
    <row r="40" spans="1:6" s="2" customFormat="1" ht="15">
      <c r="A40" s="43"/>
      <c r="B40" s="62"/>
      <c r="C40" s="62"/>
      <c r="D40" s="71"/>
      <c r="E40" s="72"/>
      <c r="F40" s="72"/>
    </row>
    <row r="41" spans="1:6" s="2" customFormat="1" ht="15">
      <c r="A41" s="43"/>
      <c r="B41" s="76" t="s">
        <v>22</v>
      </c>
      <c r="C41" s="43"/>
      <c r="D41" s="79">
        <f>+D39+D23+D31</f>
        <v>0</v>
      </c>
      <c r="E41" s="72"/>
      <c r="F41" s="79">
        <f>+F39+F23+F31</f>
        <v>0</v>
      </c>
    </row>
    <row r="42" spans="1:6" s="2" customFormat="1" ht="15">
      <c r="A42" s="43"/>
      <c r="B42" s="76"/>
      <c r="C42" s="43"/>
      <c r="D42" s="71"/>
      <c r="E42" s="72"/>
      <c r="F42" s="71"/>
    </row>
    <row r="43" spans="1:6" s="2" customFormat="1" ht="15">
      <c r="A43" s="43"/>
      <c r="B43" s="76" t="s">
        <v>91</v>
      </c>
      <c r="C43" s="43"/>
      <c r="D43" s="80">
        <f>+F44</f>
        <v>16312736</v>
      </c>
      <c r="E43" s="81"/>
      <c r="F43" s="80">
        <v>16312736</v>
      </c>
    </row>
    <row r="44" spans="1:6" s="2" customFormat="1" ht="15">
      <c r="A44" s="43"/>
      <c r="B44" s="76" t="s">
        <v>23</v>
      </c>
      <c r="C44" s="43"/>
      <c r="D44" s="82">
        <f>+'BK'!D14</f>
        <v>16312736</v>
      </c>
      <c r="E44" s="83"/>
      <c r="F44" s="83">
        <v>16312736</v>
      </c>
    </row>
    <row r="45" spans="1:6" s="2" customFormat="1" ht="15">
      <c r="A45" s="43"/>
      <c r="B45" s="43"/>
      <c r="C45" s="43"/>
      <c r="D45" s="73"/>
      <c r="E45" s="69"/>
      <c r="F45" s="69"/>
    </row>
    <row r="46" spans="4:6" s="2" customFormat="1" ht="12.75">
      <c r="D46" s="37"/>
      <c r="E46" s="11"/>
      <c r="F46" s="11"/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33.57421875" style="1" customWidth="1"/>
    <col min="2" max="2" width="15.28125" style="1" bestFit="1" customWidth="1"/>
    <col min="3" max="3" width="2.8515625" style="1" customWidth="1"/>
    <col min="4" max="4" width="14.421875" style="1" bestFit="1" customWidth="1"/>
    <col min="5" max="5" width="2.57421875" style="1" customWidth="1"/>
    <col min="6" max="6" width="15.28125" style="1" bestFit="1" customWidth="1"/>
    <col min="7" max="7" width="2.421875" style="1" customWidth="1"/>
    <col min="8" max="8" width="16.140625" style="1" bestFit="1" customWidth="1"/>
    <col min="9" max="9" width="2.00390625" style="1" customWidth="1"/>
    <col min="10" max="10" width="11.7109375" style="1" bestFit="1" customWidth="1"/>
    <col min="11" max="11" width="10.8515625" style="1" bestFit="1" customWidth="1"/>
    <col min="12" max="12" width="2.00390625" style="1" customWidth="1"/>
    <col min="13" max="13" width="11.57421875" style="1" bestFit="1" customWidth="1"/>
    <col min="14" max="16384" width="9.140625" style="1" customWidth="1"/>
  </cols>
  <sheetData>
    <row r="2" ht="15">
      <c r="A2" s="38" t="s">
        <v>125</v>
      </c>
    </row>
    <row r="3" ht="16.5">
      <c r="A3" s="9" t="s">
        <v>136</v>
      </c>
    </row>
    <row r="4" ht="16.5">
      <c r="A4" s="9" t="s">
        <v>103</v>
      </c>
    </row>
    <row r="5" spans="1:8" ht="15">
      <c r="A5" s="27"/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s="2" customFormat="1" ht="43.5">
      <c r="A8" s="43"/>
      <c r="B8" s="63" t="s">
        <v>99</v>
      </c>
      <c r="C8" s="63"/>
      <c r="D8" s="63" t="s">
        <v>100</v>
      </c>
      <c r="E8" s="63"/>
      <c r="F8" s="63" t="s">
        <v>101</v>
      </c>
      <c r="G8" s="63"/>
      <c r="H8" s="63" t="s">
        <v>2</v>
      </c>
    </row>
    <row r="9" spans="1:8" s="2" customFormat="1" ht="15">
      <c r="A9" s="62"/>
      <c r="B9" s="62"/>
      <c r="C9" s="62"/>
      <c r="D9" s="62"/>
      <c r="E9" s="62"/>
      <c r="F9" s="62"/>
      <c r="G9" s="62"/>
      <c r="H9" s="62"/>
    </row>
    <row r="10" spans="1:8" s="2" customFormat="1" ht="15">
      <c r="A10" s="84" t="s">
        <v>137</v>
      </c>
      <c r="B10" s="85">
        <v>100000</v>
      </c>
      <c r="C10" s="86"/>
      <c r="D10" s="85"/>
      <c r="E10" s="86"/>
      <c r="F10" s="85">
        <v>18765300</v>
      </c>
      <c r="G10" s="86"/>
      <c r="H10" s="85">
        <f aca="true" t="shared" si="0" ref="H10:H16">SUM(B10:F10)</f>
        <v>18865300</v>
      </c>
    </row>
    <row r="11" spans="1:8" s="2" customFormat="1" ht="15">
      <c r="A11" s="84"/>
      <c r="B11" s="86"/>
      <c r="C11" s="86"/>
      <c r="D11" s="86"/>
      <c r="E11" s="86"/>
      <c r="F11" s="86"/>
      <c r="G11" s="86"/>
      <c r="H11" s="86">
        <f t="shared" si="0"/>
        <v>0</v>
      </c>
    </row>
    <row r="12" spans="1:13" s="2" customFormat="1" ht="15">
      <c r="A12" s="62" t="s">
        <v>95</v>
      </c>
      <c r="B12" s="87"/>
      <c r="C12" s="87"/>
      <c r="D12" s="87"/>
      <c r="E12" s="87"/>
      <c r="F12" s="86"/>
      <c r="G12" s="86"/>
      <c r="H12" s="86">
        <f>SUM(B12:F12)</f>
        <v>0</v>
      </c>
      <c r="K12" s="7"/>
      <c r="L12" s="7"/>
      <c r="M12" s="7"/>
    </row>
    <row r="13" spans="1:13" s="2" customFormat="1" ht="15">
      <c r="A13" s="62" t="s">
        <v>39</v>
      </c>
      <c r="B13" s="87"/>
      <c r="C13" s="87"/>
      <c r="D13" s="87"/>
      <c r="E13" s="87"/>
      <c r="F13" s="86"/>
      <c r="G13" s="86"/>
      <c r="H13" s="86">
        <f t="shared" si="0"/>
        <v>0</v>
      </c>
      <c r="K13" s="8"/>
      <c r="L13" s="8"/>
      <c r="M13" s="7"/>
    </row>
    <row r="14" spans="1:8" s="2" customFormat="1" ht="11.25" customHeight="1">
      <c r="A14" s="62" t="s">
        <v>96</v>
      </c>
      <c r="B14" s="87"/>
      <c r="C14" s="87"/>
      <c r="D14" s="86"/>
      <c r="E14" s="86"/>
      <c r="F14" s="18"/>
      <c r="G14" s="86"/>
      <c r="H14" s="86">
        <f t="shared" si="0"/>
        <v>0</v>
      </c>
    </row>
    <row r="15" spans="1:8" s="2" customFormat="1" ht="15">
      <c r="A15" s="62" t="s">
        <v>97</v>
      </c>
      <c r="B15" s="86"/>
      <c r="C15" s="86"/>
      <c r="D15" s="87"/>
      <c r="E15" s="87"/>
      <c r="F15" s="87"/>
      <c r="G15" s="87"/>
      <c r="H15" s="86">
        <f t="shared" si="0"/>
        <v>0</v>
      </c>
    </row>
    <row r="16" spans="1:8" s="2" customFormat="1" ht="15">
      <c r="A16" s="62"/>
      <c r="B16" s="87"/>
      <c r="C16" s="87"/>
      <c r="D16" s="87"/>
      <c r="E16" s="87"/>
      <c r="F16" s="87"/>
      <c r="G16" s="87"/>
      <c r="H16" s="85">
        <f t="shared" si="0"/>
        <v>0</v>
      </c>
    </row>
    <row r="17" spans="1:10" s="2" customFormat="1" ht="15.75" thickBot="1">
      <c r="A17" s="84" t="s">
        <v>138</v>
      </c>
      <c r="B17" s="88">
        <f>SUM(B10:B16)</f>
        <v>100000</v>
      </c>
      <c r="C17" s="86"/>
      <c r="D17" s="88">
        <f>SUM(D10:D16)</f>
        <v>0</v>
      </c>
      <c r="E17" s="86"/>
      <c r="F17" s="88">
        <f>SUM(F10:F16)</f>
        <v>18765300</v>
      </c>
      <c r="G17" s="86"/>
      <c r="H17" s="88">
        <f>SUM(H10:H16)</f>
        <v>18865300</v>
      </c>
      <c r="J17" s="30">
        <f>+H17-'BK'!F87</f>
        <v>0</v>
      </c>
    </row>
    <row r="18" spans="1:8" s="2" customFormat="1" ht="15.75" thickTop="1">
      <c r="A18" s="84"/>
      <c r="B18" s="86"/>
      <c r="C18" s="86"/>
      <c r="D18" s="86"/>
      <c r="E18" s="86"/>
      <c r="F18" s="86"/>
      <c r="G18" s="86"/>
      <c r="H18" s="86"/>
    </row>
    <row r="19" spans="1:8" s="2" customFormat="1" ht="30">
      <c r="A19" s="62" t="s">
        <v>93</v>
      </c>
      <c r="B19" s="86"/>
      <c r="C19" s="86"/>
      <c r="D19" s="86"/>
      <c r="E19" s="86"/>
      <c r="F19" s="86"/>
      <c r="G19" s="86"/>
      <c r="H19" s="86">
        <f aca="true" t="shared" si="1" ref="H19:H24">SUM(B19:G19)</f>
        <v>0</v>
      </c>
    </row>
    <row r="20" spans="1:8" s="2" customFormat="1" ht="15">
      <c r="A20" s="62" t="s">
        <v>94</v>
      </c>
      <c r="B20" s="86"/>
      <c r="C20" s="86"/>
      <c r="D20" s="86"/>
      <c r="E20" s="86"/>
      <c r="F20" s="86"/>
      <c r="G20" s="86"/>
      <c r="H20" s="86">
        <f t="shared" si="1"/>
        <v>0</v>
      </c>
    </row>
    <row r="21" spans="1:8" s="2" customFormat="1" ht="15">
      <c r="A21" s="62" t="s">
        <v>95</v>
      </c>
      <c r="B21" s="18"/>
      <c r="C21" s="18"/>
      <c r="D21" s="18"/>
      <c r="E21" s="18"/>
      <c r="F21" s="86">
        <f>+'BK'!D84</f>
        <v>0</v>
      </c>
      <c r="G21" s="86"/>
      <c r="H21" s="86">
        <f t="shared" si="1"/>
        <v>0</v>
      </c>
    </row>
    <row r="22" spans="1:8" s="2" customFormat="1" ht="15">
      <c r="A22" s="62" t="s">
        <v>39</v>
      </c>
      <c r="B22" s="87"/>
      <c r="C22" s="87"/>
      <c r="D22" s="87"/>
      <c r="E22" s="87"/>
      <c r="F22" s="86"/>
      <c r="G22" s="86"/>
      <c r="H22" s="86">
        <f t="shared" si="1"/>
        <v>0</v>
      </c>
    </row>
    <row r="23" spans="1:8" s="2" customFormat="1" ht="15">
      <c r="A23" s="62" t="s">
        <v>96</v>
      </c>
      <c r="B23" s="86"/>
      <c r="C23" s="86"/>
      <c r="D23" s="87"/>
      <c r="E23" s="87"/>
      <c r="F23" s="87"/>
      <c r="G23" s="87"/>
      <c r="H23" s="86">
        <f t="shared" si="1"/>
        <v>0</v>
      </c>
    </row>
    <row r="24" spans="1:8" s="2" customFormat="1" ht="15">
      <c r="A24" s="62" t="s">
        <v>98</v>
      </c>
      <c r="B24" s="87"/>
      <c r="C24" s="87"/>
      <c r="D24" s="87"/>
      <c r="E24" s="87"/>
      <c r="F24" s="87"/>
      <c r="G24" s="87"/>
      <c r="H24" s="86">
        <f t="shared" si="1"/>
        <v>0</v>
      </c>
    </row>
    <row r="25" spans="1:8" s="2" customFormat="1" ht="15">
      <c r="A25" s="62"/>
      <c r="B25" s="87"/>
      <c r="C25" s="87"/>
      <c r="D25" s="87"/>
      <c r="E25" s="87"/>
      <c r="F25" s="87"/>
      <c r="G25" s="87"/>
      <c r="H25" s="87"/>
    </row>
    <row r="26" spans="1:10" s="2" customFormat="1" ht="15.75" thickBot="1">
      <c r="A26" s="84" t="s">
        <v>139</v>
      </c>
      <c r="B26" s="89">
        <f>SUM(B17:B25)</f>
        <v>100000</v>
      </c>
      <c r="C26" s="90"/>
      <c r="D26" s="89">
        <f>SUM(D17:D25)</f>
        <v>0</v>
      </c>
      <c r="E26" s="90"/>
      <c r="F26" s="89">
        <f>SUM(F17:F25)</f>
        <v>18765300</v>
      </c>
      <c r="G26" s="90"/>
      <c r="H26" s="89">
        <f>SUM(H17:H25)</f>
        <v>18865300</v>
      </c>
      <c r="J26" s="30">
        <f>+H26-'BK'!D87</f>
        <v>0</v>
      </c>
    </row>
    <row r="27" spans="1:4" s="2" customFormat="1" ht="13.5" thickTop="1">
      <c r="A27" s="4"/>
      <c r="B27" s="4"/>
      <c r="C27" s="4"/>
      <c r="D27" s="4"/>
    </row>
    <row r="28" ht="12.75">
      <c r="D28" s="6"/>
    </row>
    <row r="29" ht="16.5">
      <c r="B29" s="16"/>
    </row>
    <row r="30" ht="16.5">
      <c r="B30" s="16"/>
    </row>
    <row r="31" ht="16.5">
      <c r="B31" s="1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I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2" max="2" width="22.421875" style="0" customWidth="1"/>
    <col min="3" max="3" width="17.7109375" style="0" customWidth="1"/>
    <col min="4" max="4" width="3.7109375" style="0" customWidth="1"/>
    <col min="5" max="5" width="16.57421875" style="0" customWidth="1"/>
    <col min="6" max="6" width="2.8515625" style="0" customWidth="1"/>
    <col min="7" max="7" width="13.28125" style="0" customWidth="1"/>
    <col min="8" max="8" width="3.140625" style="0" customWidth="1"/>
    <col min="9" max="9" width="17.421875" style="0" customWidth="1"/>
    <col min="10" max="10" width="13.57421875" style="0" bestFit="1" customWidth="1"/>
  </cols>
  <sheetData>
    <row r="4" spans="2:9" ht="30">
      <c r="B4" s="23"/>
      <c r="C4" s="91" t="s">
        <v>126</v>
      </c>
      <c r="D4" s="39"/>
      <c r="E4" s="92" t="s">
        <v>114</v>
      </c>
      <c r="F4" s="40"/>
      <c r="G4" s="92" t="s">
        <v>122</v>
      </c>
      <c r="H4" s="41"/>
      <c r="I4" s="91" t="s">
        <v>2</v>
      </c>
    </row>
    <row r="5" spans="2:9" ht="15">
      <c r="B5" s="24" t="s">
        <v>104</v>
      </c>
      <c r="C5" s="15"/>
      <c r="D5" s="15"/>
      <c r="E5" s="15"/>
      <c r="F5" s="15"/>
      <c r="G5" s="15"/>
      <c r="H5" s="15"/>
      <c r="I5" s="15"/>
    </row>
    <row r="6" spans="2:9" ht="15">
      <c r="B6" s="25" t="s">
        <v>140</v>
      </c>
      <c r="C6" s="15">
        <v>1521500</v>
      </c>
      <c r="D6" s="15"/>
      <c r="E6" s="15"/>
      <c r="F6" s="15"/>
      <c r="G6" s="15">
        <v>0</v>
      </c>
      <c r="H6" s="15"/>
      <c r="I6" s="15">
        <f>SUM(C6:G6)</f>
        <v>1521500</v>
      </c>
    </row>
    <row r="7" spans="2:9" ht="15">
      <c r="B7" s="25" t="s">
        <v>105</v>
      </c>
      <c r="C7" s="15"/>
      <c r="D7" s="15"/>
      <c r="E7" s="15"/>
      <c r="F7" s="15"/>
      <c r="G7" s="15">
        <v>0</v>
      </c>
      <c r="H7" s="15"/>
      <c r="I7" s="15">
        <f>SUM(C7:G7)</f>
        <v>0</v>
      </c>
    </row>
    <row r="8" spans="2:9" ht="15">
      <c r="B8" s="25" t="s">
        <v>106</v>
      </c>
      <c r="C8" s="15">
        <v>0</v>
      </c>
      <c r="D8" s="15"/>
      <c r="E8" s="15"/>
      <c r="F8" s="15"/>
      <c r="G8" s="15">
        <v>0</v>
      </c>
      <c r="H8" s="15"/>
      <c r="I8" s="15">
        <f>SUM(C8:G8)</f>
        <v>0</v>
      </c>
    </row>
    <row r="9" spans="2:9" ht="15.75" thickBot="1">
      <c r="B9" s="25" t="s">
        <v>141</v>
      </c>
      <c r="C9" s="26">
        <f>SUM(C6:C8)</f>
        <v>1521500</v>
      </c>
      <c r="D9" s="15"/>
      <c r="E9" s="26">
        <f>SUM(E6:E8)</f>
        <v>0</v>
      </c>
      <c r="F9" s="15"/>
      <c r="G9" s="26">
        <f>SUM(G6:G8)</f>
        <v>0</v>
      </c>
      <c r="H9" s="15"/>
      <c r="I9" s="26">
        <f>SUM(I6:I8)</f>
        <v>1521500</v>
      </c>
    </row>
    <row r="10" spans="2:9" ht="15.75" thickTop="1">
      <c r="B10" s="25"/>
      <c r="C10" s="15"/>
      <c r="D10" s="15"/>
      <c r="E10" s="15"/>
      <c r="F10" s="15"/>
      <c r="G10" s="15"/>
      <c r="H10" s="15"/>
      <c r="I10" s="15"/>
    </row>
    <row r="11" spans="2:9" ht="15">
      <c r="B11" s="24" t="s">
        <v>107</v>
      </c>
      <c r="C11" s="15"/>
      <c r="D11" s="15"/>
      <c r="E11" s="15"/>
      <c r="F11" s="15"/>
      <c r="G11" s="15"/>
      <c r="H11" s="15"/>
      <c r="I11" s="15"/>
    </row>
    <row r="12" spans="2:9" ht="15">
      <c r="B12" s="25" t="s">
        <v>142</v>
      </c>
      <c r="C12" s="15">
        <v>292900</v>
      </c>
      <c r="D12" s="15"/>
      <c r="E12" s="15"/>
      <c r="F12" s="15"/>
      <c r="G12" s="15">
        <v>0</v>
      </c>
      <c r="H12" s="15"/>
      <c r="I12" s="15">
        <f>SUM(C12:G12)</f>
        <v>292900</v>
      </c>
    </row>
    <row r="13" spans="2:9" ht="15">
      <c r="B13" s="25" t="s">
        <v>109</v>
      </c>
      <c r="C13" s="15">
        <v>0</v>
      </c>
      <c r="D13" s="15"/>
      <c r="E13" s="15"/>
      <c r="F13" s="15"/>
      <c r="G13" s="15">
        <v>0</v>
      </c>
      <c r="H13" s="15"/>
      <c r="I13" s="15">
        <f>SUM(C13:G13)</f>
        <v>0</v>
      </c>
    </row>
    <row r="14" spans="2:9" ht="15">
      <c r="B14" s="25" t="s">
        <v>106</v>
      </c>
      <c r="C14" s="15">
        <v>0</v>
      </c>
      <c r="D14" s="15"/>
      <c r="E14" s="15">
        <v>0</v>
      </c>
      <c r="F14" s="15"/>
      <c r="G14" s="15">
        <v>0</v>
      </c>
      <c r="H14" s="15"/>
      <c r="I14" s="15">
        <f>SUM(C14:G14)</f>
        <v>0</v>
      </c>
    </row>
    <row r="15" spans="2:9" ht="15.75" thickBot="1">
      <c r="B15" s="25" t="s">
        <v>143</v>
      </c>
      <c r="C15" s="26">
        <f>+C12+C13</f>
        <v>292900</v>
      </c>
      <c r="D15" s="15"/>
      <c r="E15" s="26">
        <f>+E12+E13+E14</f>
        <v>0</v>
      </c>
      <c r="F15" s="15"/>
      <c r="G15" s="26">
        <f>+G12+G13+G14</f>
        <v>0</v>
      </c>
      <c r="H15" s="15"/>
      <c r="I15" s="26">
        <f>+I12+I13+I14</f>
        <v>292900</v>
      </c>
    </row>
    <row r="16" spans="2:9" ht="15.75" thickTop="1">
      <c r="B16" s="25"/>
      <c r="C16" s="15"/>
      <c r="D16" s="15"/>
      <c r="E16" s="15"/>
      <c r="F16" s="15"/>
      <c r="G16" s="15"/>
      <c r="H16" s="15"/>
      <c r="I16" s="15"/>
    </row>
    <row r="17" spans="2:9" ht="15">
      <c r="B17" s="24" t="s">
        <v>144</v>
      </c>
      <c r="C17" s="15">
        <f>+C6-C12</f>
        <v>1228600</v>
      </c>
      <c r="D17" s="15"/>
      <c r="E17" s="15">
        <f>+E6-E12</f>
        <v>0</v>
      </c>
      <c r="F17" s="15"/>
      <c r="G17" s="15">
        <f>+G6-G12</f>
        <v>0</v>
      </c>
      <c r="H17" s="15"/>
      <c r="I17" s="15">
        <f>+I6-I12</f>
        <v>1228600</v>
      </c>
    </row>
    <row r="18" spans="2:9" ht="15.75" thickBot="1">
      <c r="B18" s="24" t="s">
        <v>145</v>
      </c>
      <c r="C18" s="26">
        <f>+C9-C15</f>
        <v>1228600</v>
      </c>
      <c r="D18" s="15"/>
      <c r="E18" s="26">
        <f>+E9-E15</f>
        <v>0</v>
      </c>
      <c r="F18" s="15"/>
      <c r="G18" s="26">
        <f>+G9-G15</f>
        <v>0</v>
      </c>
      <c r="H18" s="15"/>
      <c r="I18" s="26">
        <f>+I9-I15</f>
        <v>1228600</v>
      </c>
    </row>
    <row r="19" ht="13.5" thickTop="1"/>
    <row r="21" ht="12.75">
      <c r="E21" s="4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2010-03-11T19:50:40Z</cp:lastPrinted>
  <dcterms:created xsi:type="dcterms:W3CDTF">2008-12-17T10:29:05Z</dcterms:created>
  <dcterms:modified xsi:type="dcterms:W3CDTF">2007-05-05T02:26:15Z</dcterms:modified>
  <cp:category/>
  <cp:version/>
  <cp:contentType/>
  <cp:contentStatus/>
</cp:coreProperties>
</file>