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tabRatio="778" activeTab="0"/>
  </bookViews>
  <sheets>
    <sheet name="BILANCI  KONTABEL (SKK)" sheetId="1" r:id="rId1"/>
    <sheet name="ARDHURA&amp;SHPENZIME (FORMAT1 )" sheetId="2" r:id="rId2"/>
    <sheet name="PASQYRA E FLUKSEVE MONETARE " sheetId="3" r:id="rId3"/>
    <sheet name="PASQYRA E NDRYSHIMIT TE KAPITAL" sheetId="4" r:id="rId4"/>
  </sheets>
  <definedNames>
    <definedName name="_xlnm.Print_Area" localSheetId="0">'BILANCI  KONTABEL (SKK)'!$A$1:$F$110</definedName>
  </definedNames>
  <calcPr fullCalcOnLoad="1"/>
</workbook>
</file>

<file path=xl/sharedStrings.xml><?xml version="1.0" encoding="utf-8"?>
<sst xmlns="http://schemas.openxmlformats.org/spreadsheetml/2006/main" count="206" uniqueCount="177">
  <si>
    <t>BILANCI KONTABEL</t>
  </si>
  <si>
    <t>Monedha:</t>
  </si>
  <si>
    <t>LEK</t>
  </si>
  <si>
    <t>Shenime</t>
  </si>
  <si>
    <t>Viti raportues</t>
  </si>
  <si>
    <t>Viti paraardhes</t>
  </si>
  <si>
    <t>AKTIVET</t>
  </si>
  <si>
    <t>I</t>
  </si>
  <si>
    <t>Aktivet Afatshkurtra</t>
  </si>
  <si>
    <t>Mjete monetare</t>
  </si>
  <si>
    <t>i</t>
  </si>
  <si>
    <t>ii</t>
  </si>
  <si>
    <t>Aktive te tjera afatshkurtra financiare</t>
  </si>
  <si>
    <t>Llogari/Kerkesa te arketueshme</t>
  </si>
  <si>
    <t>Llogari/Kerkesa te tjera te arketueshme</t>
  </si>
  <si>
    <t>iii</t>
  </si>
  <si>
    <t>iv</t>
  </si>
  <si>
    <t>Inventari</t>
  </si>
  <si>
    <t>Lendet e para</t>
  </si>
  <si>
    <t>II</t>
  </si>
  <si>
    <t>Aktivet Afatgjata</t>
  </si>
  <si>
    <t>Investimet financiare afatgjata</t>
  </si>
  <si>
    <t>Aktive afatgjata materiale</t>
  </si>
  <si>
    <t>Makineri dhe pajisje</t>
  </si>
  <si>
    <t>Totali i Aktiveve</t>
  </si>
  <si>
    <t>Detyrimet Afatshkurtra</t>
  </si>
  <si>
    <t>Huat dhe parapagimet</t>
  </si>
  <si>
    <t>Te pagueshme ndaj furnitoreve</t>
  </si>
  <si>
    <t>Te pagueshme ndaj punonjesve</t>
  </si>
  <si>
    <t>Detyrimet tatimore</t>
  </si>
  <si>
    <t>Hua te tjera</t>
  </si>
  <si>
    <t>Detyrimet Afatgjata</t>
  </si>
  <si>
    <t>Huat afatgjata</t>
  </si>
  <si>
    <t>Huamarrje te tjera afatgjata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</si>
  <si>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</si>
  <si>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</si>
  <si>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</si>
  <si>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</si>
  <si>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</si>
  <si>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</si>
  <si>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</si>
  <si>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</si>
  <si>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Fitimet e pashperndara</t>
  </si>
  <si>
    <t>Fitimi/Humbja e vitit financiar</t>
  </si>
  <si>
    <t>Totali i Detyrimeve dhe i Kapitalit</t>
  </si>
  <si>
    <t xml:space="preserve"> Totali per Detyrimet Afatgjata</t>
  </si>
  <si>
    <t>Totali per  Detyrimet Afatshkurtra</t>
  </si>
  <si>
    <t xml:space="preserve"> Totali per     Kapitalin</t>
  </si>
  <si>
    <t xml:space="preserve">DETYRIMET  DHE KAPITALI </t>
  </si>
  <si>
    <t xml:space="preserve">DETYRIMET  </t>
  </si>
  <si>
    <t xml:space="preserve">Totali i detyrimeve  </t>
  </si>
  <si>
    <t xml:space="preserve"> Totali i  Aktivet Afatshkurtra</t>
  </si>
  <si>
    <t xml:space="preserve"> Totali  i   Aktivet    Afatgjata</t>
  </si>
  <si>
    <t xml:space="preserve">                - Vlera monetare  ne leke </t>
  </si>
  <si>
    <t xml:space="preserve">                - Vlera monetare  ne monedhe te huaj</t>
  </si>
  <si>
    <t>(iii)</t>
  </si>
  <si>
    <t xml:space="preserve">Vlera ne arke </t>
  </si>
  <si>
    <t xml:space="preserve">                 -  Kliente per mallra , prdukte e sherbime </t>
  </si>
  <si>
    <t xml:space="preserve">                 -  Kliente per aktive afatgjata </t>
  </si>
  <si>
    <t xml:space="preserve">                 - Zhvleresimi I te drejtave dhe detyrimev</t>
  </si>
  <si>
    <t xml:space="preserve">                - Tatimi mbi fitimin (tep. debitore )</t>
  </si>
  <si>
    <t xml:space="preserve">                - Tatimi mbi ardhurat personale  (tep. debitore )</t>
  </si>
  <si>
    <t xml:space="preserve">                - Tatimi te tjera te punonjesve    (tep. debitore )</t>
  </si>
  <si>
    <t xml:space="preserve">                - Tatimi ne burim    (tep. debitore )</t>
  </si>
  <si>
    <t xml:space="preserve">                - Shteti   -TVSH  per tu marre    (tep. debitore )</t>
  </si>
  <si>
    <t xml:space="preserve">                -Instalime teknike ,makineri ,pajisje ,instr. e vegla pune </t>
  </si>
  <si>
    <t xml:space="preserve">                -Zhvleresimi per Instal. Teknike ,makinerite ,pajisjet , instr.</t>
  </si>
  <si>
    <t xml:space="preserve">                -Zhvleresimi per  Mjetet e transportit </t>
  </si>
  <si>
    <t xml:space="preserve">                -Amortizimi  per Instal. Teknike ,makinerite ,pajisjet , instr.</t>
  </si>
  <si>
    <t xml:space="preserve">                -Amortizimi  per Metet e Transportit </t>
  </si>
  <si>
    <t xml:space="preserve">                - Furnitore per mallra , produkte e sherbime </t>
  </si>
  <si>
    <t xml:space="preserve">                - Premtim pagesa te pagueshme </t>
  </si>
  <si>
    <t xml:space="preserve">                - Furnitore per aktive afatgjate </t>
  </si>
  <si>
    <t xml:space="preserve">                - Paga dhe shperblime </t>
  </si>
  <si>
    <t xml:space="preserve">                - Paradhenie per  punonjesit </t>
  </si>
  <si>
    <t xml:space="preserve">                - Sigurime shoqerore  dhe shendesore </t>
  </si>
  <si>
    <t xml:space="preserve">                - Organizma te tjera shoqerore </t>
  </si>
  <si>
    <t xml:space="preserve">                - Detyrime te tjera </t>
  </si>
  <si>
    <t xml:space="preserve">                - Akciza </t>
  </si>
  <si>
    <t xml:space="preserve">                - Tatim  mbi te ardhurat  personale </t>
  </si>
  <si>
    <t xml:space="preserve">                - Tatim  te tjera  per punonjesit </t>
  </si>
  <si>
    <t xml:space="preserve">                - Tatim mbi fitimin </t>
  </si>
  <si>
    <t xml:space="preserve">                - Shteti  - TVSH   per tu paguar  </t>
  </si>
  <si>
    <t xml:space="preserve">                - Te tjera  tatime per tu paguar dhe per tu kthyer </t>
  </si>
  <si>
    <t xml:space="preserve">                - Tatime te shtyra (tep kreditore)</t>
  </si>
  <si>
    <t xml:space="preserve">                - Tatime ne burim </t>
  </si>
  <si>
    <t xml:space="preserve">                - Te drejta  dhe detyrime ndaj pjestareve te tjere te grupit</t>
  </si>
  <si>
    <t xml:space="preserve">                - Te drejta  dhe detyrime ndaj ortakeve  dhe aksionereve </t>
  </si>
  <si>
    <t xml:space="preserve">                - Te drejta  dhe detyrime ndaj pronareve per kapitalin e nenshkruar </t>
  </si>
  <si>
    <t xml:space="preserve">                - Detyrime per blerjen e letrave me vlere </t>
  </si>
  <si>
    <t xml:space="preserve">                - Debitore te tjere ,kreditore te tjere  (tep kreditore )</t>
  </si>
  <si>
    <t xml:space="preserve">                - Kapitali  I paguar </t>
  </si>
  <si>
    <t xml:space="preserve">                - Kapitali  I nenshkruar  I  papaguar </t>
  </si>
  <si>
    <t xml:space="preserve">                - Fitimi / Humbja e pashperndare </t>
  </si>
  <si>
    <t xml:space="preserve">                - Fitimi / Humbja  Rezultati I Ushtrimi </t>
  </si>
  <si>
    <t>TE ARDHURAT E SHPENZIMET (formati 1)</t>
  </si>
  <si>
    <t>Emertimi</t>
  </si>
  <si>
    <t>Shitjet neto</t>
  </si>
  <si>
    <t>Te ardhura te tjera nga veprimtarite e shfrytezimit</t>
  </si>
  <si>
    <t>Ndryshime ne inventarin e produkteve te gatshem e ne proces</t>
  </si>
  <si>
    <t xml:space="preserve">       a</t>
  </si>
  <si>
    <t xml:space="preserve">     Paga e personelit</t>
  </si>
  <si>
    <t xml:space="preserve">       b</t>
  </si>
  <si>
    <t xml:space="preserve">     Sigurimet shoqerore e shendetesore</t>
  </si>
  <si>
    <t>Amortizimi dhe zhvleresimet</t>
  </si>
  <si>
    <t>Te ardhurat dhe shpenzimet financiare nga njesite e kontrolluara</t>
  </si>
  <si>
    <t>Te ardhurat dhe shpenzimet financiare nga pjesemarrjet</t>
  </si>
  <si>
    <t>Te ardhurat dhe shpenzimet financiare nga:</t>
  </si>
  <si>
    <t xml:space="preserve">     investime te tjera financiare afatgjata</t>
  </si>
  <si>
    <t xml:space="preserve">     interesa</t>
  </si>
  <si>
    <t xml:space="preserve">       c</t>
  </si>
  <si>
    <t xml:space="preserve">     fitimet (humbjet) nga kursi i kembimit</t>
  </si>
  <si>
    <t xml:space="preserve">       d</t>
  </si>
  <si>
    <t xml:space="preserve">     te tjera financiare</t>
  </si>
  <si>
    <t>Shpenzimet e tatimit mbi fitimin</t>
  </si>
  <si>
    <t>Fitimi apo humbja nga veprimtaria kryesore                   shuma  (1+2+/-3-8)</t>
  </si>
  <si>
    <t>Totali i shpenzimeve   shuma   (4-7)</t>
  </si>
  <si>
    <t>Totali i te ardhurave dhe shpenzimeve financiare         shuma  (12.1+/-12.2+/-12.3+/-12.4)</t>
  </si>
  <si>
    <t>Fitimi (Humbja) para tatimit    (9+/-13)</t>
  </si>
  <si>
    <t>Fitimi (humbja) neto e vitit financiar    (14-15)</t>
  </si>
  <si>
    <t xml:space="preserve">  Elemente te pasqyrave te konsoliduara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</si>
  <si>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</si>
  <si>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</si>
  <si>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</si>
  <si>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</si>
  <si>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</si>
  <si>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</si>
  <si>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</si>
  <si>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</si>
  <si>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</si>
  <si>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</si>
  <si>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</si>
  <si>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</si>
  <si>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</si>
  <si>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</si>
  <si>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</si>
  <si>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</si>
  <si>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</si>
  <si>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</si>
  <si>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</si>
  <si>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</si>
  <si>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</si>
  <si>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</si>
  <si>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</si>
  <si>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Pasqyra e fluksit monetar -- Metoda direkte </t>
  </si>
  <si>
    <t xml:space="preserve"> Periudha raportuese</t>
  </si>
  <si>
    <t xml:space="preserve"> Periudha paraardhëse</t>
  </si>
  <si>
    <t>Totali</t>
  </si>
  <si>
    <t>Primi I aksioni</t>
  </si>
  <si>
    <t>Aksionet e thesarit</t>
  </si>
  <si>
    <t>Rezerva statusore dhe  ligjore</t>
  </si>
  <si>
    <t>Fitimi I Pashpërndarë</t>
  </si>
  <si>
    <t>Pozicioni i rregulluar</t>
  </si>
  <si>
    <t>Fitimi neto i vitit financiar</t>
  </si>
  <si>
    <t>Efekti i ndryshimeve në politikat  kontabël</t>
  </si>
  <si>
    <t>Transferime në rezervën e detyrueshme statusore</t>
  </si>
  <si>
    <t xml:space="preserve">Emetim i kapitalit aksionar </t>
  </si>
  <si>
    <t>Fitimi neto për periudhën kontabël</t>
  </si>
  <si>
    <t>Mallrat, lëndët e para dhe shërbimet</t>
  </si>
  <si>
    <t>Shpenzime të tjera nga veprimtaritë e shfrytezimit</t>
  </si>
  <si>
    <t>Shpenzime të personelit</t>
  </si>
  <si>
    <t>Pozicioni më 31 dhjetor 2008</t>
  </si>
  <si>
    <t>Pozicioni më 31 dhjetor 2009</t>
  </si>
  <si>
    <r>
      <t xml:space="preserve">    </t>
    </r>
    <r>
      <rPr>
        <b/>
        <sz val="10"/>
        <rFont val="Arial"/>
        <family val="2"/>
      </rPr>
      <t>A)</t>
    </r>
    <r>
      <rPr>
        <sz val="10"/>
        <rFont val="Arial"/>
        <family val="2"/>
      </rPr>
      <t xml:space="preserve"> Detyrime per sigurimet shoqerore dhe shendesore </t>
    </r>
  </si>
  <si>
    <r>
      <t xml:space="preserve">    </t>
    </r>
    <r>
      <rPr>
        <b/>
        <sz val="10"/>
        <rFont val="Arial"/>
        <family val="2"/>
      </rPr>
      <t>B)</t>
    </r>
    <r>
      <rPr>
        <sz val="10"/>
        <rFont val="Arial"/>
        <family val="2"/>
      </rPr>
      <t xml:space="preserve"> Shteti per tatime dhe taksa </t>
    </r>
  </si>
  <si>
    <r>
      <t xml:space="preserve">    B)</t>
    </r>
    <r>
      <rPr>
        <sz val="12"/>
        <rFont val="Arial"/>
        <family val="2"/>
      </rPr>
      <t xml:space="preserve"> Vlera monetare ne banke</t>
    </r>
  </si>
  <si>
    <r>
      <t xml:space="preserve">     A)</t>
    </r>
    <r>
      <rPr>
        <sz val="12"/>
        <rFont val="Arial"/>
        <family val="2"/>
      </rPr>
      <t xml:space="preserve"> Vlera monetare ne  arke </t>
    </r>
  </si>
  <si>
    <r>
      <t xml:space="preserve">   A)</t>
    </r>
    <r>
      <rPr>
        <sz val="10"/>
        <rFont val="Arial"/>
        <family val="2"/>
      </rPr>
      <t xml:space="preserve"> Materiale </t>
    </r>
  </si>
  <si>
    <r>
      <t xml:space="preserve"> </t>
    </r>
    <r>
      <rPr>
        <b/>
        <sz val="10"/>
        <rFont val="Arial"/>
        <family val="2"/>
      </rPr>
      <t xml:space="preserve">  B)</t>
    </r>
    <r>
      <rPr>
        <sz val="10"/>
        <rFont val="Arial"/>
        <family val="2"/>
      </rPr>
      <t xml:space="preserve"> Materiale te para </t>
    </r>
  </si>
  <si>
    <r>
      <t xml:space="preserve"> </t>
    </r>
    <r>
      <rPr>
        <b/>
        <sz val="10"/>
        <rFont val="Arial"/>
        <family val="2"/>
      </rPr>
      <t xml:space="preserve">  B)</t>
    </r>
    <r>
      <rPr>
        <sz val="10"/>
        <rFont val="Arial"/>
        <family val="2"/>
      </rPr>
      <t xml:space="preserve"> Materiale te tjera </t>
    </r>
  </si>
  <si>
    <r>
      <t xml:space="preserve">                 -  Premtime pagesa te arketueshme  </t>
    </r>
    <r>
      <rPr>
        <i/>
        <sz val="10"/>
        <rFont val="Arial"/>
        <family val="2"/>
      </rPr>
      <t>(kur behen shitje me leshim premtim pages</t>
    </r>
    <r>
      <rPr>
        <sz val="10"/>
        <rFont val="Arial"/>
        <family val="2"/>
      </rPr>
      <t>e)</t>
    </r>
  </si>
  <si>
    <t>SUBJEKTI    MABETEX-TIRANA  shpk</t>
  </si>
  <si>
    <t>NIPTI  J91608005D</t>
  </si>
  <si>
    <t>C) Mallra</t>
  </si>
  <si>
    <t xml:space="preserve">                -Ndertesa</t>
  </si>
  <si>
    <t>Periudha :01/01/2010-31/12/2010</t>
  </si>
  <si>
    <t>Pozicioni më 31 dhjetor 2010</t>
  </si>
</sst>
</file>

<file path=xl/styles.xml><?xml version="1.0" encoding="utf-8"?>
<styleSheet xmlns="http://schemas.openxmlformats.org/spreadsheetml/2006/main">
  <numFmts count="1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-#,##0.00"/>
    <numFmt numFmtId="173" formatCode="_(* #,##0_);_(* \(#,##0\);_(* &quot;-&quot;??_);_(@_)"/>
    <numFmt numFmtId="174" formatCode="#,##0.0"/>
  </numFmts>
  <fonts count="84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4.05"/>
      <color indexed="8"/>
      <name val="Times New Roman"/>
      <family val="1"/>
    </font>
    <font>
      <b/>
      <sz val="9"/>
      <color indexed="8"/>
      <name val="Arial"/>
      <family val="2"/>
    </font>
    <font>
      <sz val="9.85"/>
      <color indexed="8"/>
      <name val="Times New Roman"/>
      <family val="1"/>
    </font>
    <font>
      <b/>
      <sz val="9.95"/>
      <color indexed="8"/>
      <name val="Arial"/>
      <family val="2"/>
    </font>
    <font>
      <b/>
      <sz val="9.95"/>
      <color indexed="8"/>
      <name val="ARIAL(Western)"/>
      <family val="0"/>
    </font>
    <font>
      <sz val="9.95"/>
      <color indexed="8"/>
      <name val="Arial"/>
      <family val="2"/>
    </font>
    <font>
      <b/>
      <sz val="9.95"/>
      <name val="Arial"/>
      <family val="2"/>
    </font>
    <font>
      <b/>
      <sz val="11.05"/>
      <color indexed="8"/>
      <name val="Arial"/>
      <family val="2"/>
    </font>
    <font>
      <b/>
      <sz val="8"/>
      <color indexed="8"/>
      <name val="Arial"/>
      <family val="2"/>
    </font>
    <font>
      <sz val="8"/>
      <name val="MS Sans Serif"/>
      <family val="2"/>
    </font>
    <font>
      <b/>
      <i/>
      <u val="single"/>
      <sz val="11"/>
      <color indexed="8"/>
      <name val="ARIAL(Western)"/>
      <family val="0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b/>
      <sz val="10"/>
      <name val="MS Sans Serif"/>
      <family val="2"/>
    </font>
    <font>
      <sz val="12"/>
      <color indexed="8"/>
      <name val="MS Sans Serif"/>
      <family val="2"/>
    </font>
    <font>
      <b/>
      <sz val="12"/>
      <color indexed="8"/>
      <name val="MS Sans Serif"/>
      <family val="2"/>
    </font>
    <font>
      <i/>
      <sz val="12"/>
      <color indexed="8"/>
      <name val="MS Sans Serif"/>
      <family val="2"/>
    </font>
    <font>
      <b/>
      <sz val="14"/>
      <color indexed="8"/>
      <name val="Tahoma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2"/>
      <color indexed="8"/>
      <name val="ARIAL(Western)"/>
      <family val="0"/>
    </font>
    <font>
      <b/>
      <sz val="12"/>
      <color indexed="8"/>
      <name val="ARIAL(Western)"/>
      <family val="0"/>
    </font>
    <font>
      <i/>
      <sz val="12"/>
      <color indexed="8"/>
      <name val="ARIAL(Western)"/>
      <family val="0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MS Sans Serif"/>
      <family val="2"/>
    </font>
    <font>
      <b/>
      <sz val="16"/>
      <color indexed="8"/>
      <name val="Tahoma"/>
      <family val="2"/>
    </font>
    <font>
      <sz val="10"/>
      <color indexed="8"/>
      <name val="Times New Roman"/>
      <family val="1"/>
    </font>
    <font>
      <b/>
      <i/>
      <u val="single"/>
      <sz val="13"/>
      <color indexed="8"/>
      <name val="ARIAL(Western)"/>
      <family val="0"/>
    </font>
    <font>
      <i/>
      <sz val="12"/>
      <name val="Arial"/>
      <family val="2"/>
    </font>
    <font>
      <i/>
      <sz val="11"/>
      <color indexed="8"/>
      <name val="ARIAL(Western)"/>
      <family val="0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name val="MS Sans Serif"/>
      <family val="2"/>
    </font>
    <font>
      <sz val="12"/>
      <color indexed="8"/>
      <name val="ARIAL(Western)"/>
      <family val="0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9.9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5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172" fontId="10" fillId="0" borderId="0" xfId="0" applyNumberFormat="1" applyFont="1" applyAlignment="1">
      <alignment horizontal="right" vertical="center"/>
    </xf>
    <xf numFmtId="0" fontId="0" fillId="0" borderId="10" xfId="0" applyNumberFormat="1" applyFill="1" applyBorder="1" applyAlignment="1" applyProtection="1">
      <alignment/>
      <protection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1" fontId="6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/>
      <protection/>
    </xf>
    <xf numFmtId="0" fontId="9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/>
    </xf>
    <xf numFmtId="0" fontId="11" fillId="0" borderId="15" xfId="0" applyFont="1" applyBorder="1" applyAlignment="1">
      <alignment horizontal="left" vertical="center"/>
    </xf>
    <xf numFmtId="0" fontId="0" fillId="0" borderId="15" xfId="0" applyNumberFormat="1" applyFill="1" applyBorder="1" applyAlignment="1" applyProtection="1">
      <alignment horizontal="left"/>
      <protection/>
    </xf>
    <xf numFmtId="0" fontId="0" fillId="0" borderId="10" xfId="0" applyNumberForma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 applyProtection="1">
      <alignment horizontal="left"/>
      <protection/>
    </xf>
    <xf numFmtId="0" fontId="0" fillId="33" borderId="16" xfId="0" applyNumberFormat="1" applyFill="1" applyBorder="1" applyAlignment="1" applyProtection="1">
      <alignment horizontal="left"/>
      <protection/>
    </xf>
    <xf numFmtId="0" fontId="0" fillId="34" borderId="17" xfId="0" applyNumberFormat="1" applyFill="1" applyBorder="1" applyAlignment="1" applyProtection="1">
      <alignment horizontal="left"/>
      <protection/>
    </xf>
    <xf numFmtId="0" fontId="0" fillId="33" borderId="18" xfId="0" applyNumberFormat="1" applyFill="1" applyBorder="1" applyAlignment="1" applyProtection="1">
      <alignment horizontal="left"/>
      <protection/>
    </xf>
    <xf numFmtId="0" fontId="0" fillId="34" borderId="19" xfId="0" applyNumberFormat="1" applyFill="1" applyBorder="1" applyAlignment="1" applyProtection="1">
      <alignment horizontal="left"/>
      <protection/>
    </xf>
    <xf numFmtId="1" fontId="6" fillId="0" borderId="20" xfId="0" applyNumberFormat="1" applyFont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9" fontId="8" fillId="0" borderId="0" xfId="0" applyNumberFormat="1" applyFont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0" fillId="0" borderId="1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11" fillId="0" borderId="21" xfId="0" applyNumberFormat="1" applyFont="1" applyBorder="1" applyAlignment="1">
      <alignment horizontal="center" vertical="center" wrapText="1"/>
    </xf>
    <xf numFmtId="4" fontId="0" fillId="0" borderId="21" xfId="0" applyNumberFormat="1" applyFill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1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Fill="1" applyBorder="1" applyAlignment="1" applyProtection="1">
      <alignment/>
      <protection/>
    </xf>
    <xf numFmtId="173" fontId="0" fillId="0" borderId="0" xfId="42" applyNumberFormat="1" applyFont="1" applyFill="1" applyBorder="1" applyAlignment="1" applyProtection="1">
      <alignment/>
      <protection/>
    </xf>
    <xf numFmtId="173" fontId="0" fillId="0" borderId="10" xfId="42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171" fontId="0" fillId="0" borderId="0" xfId="42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10" xfId="0" applyNumberFormat="1" applyFont="1" applyFill="1" applyBorder="1" applyAlignment="1" applyProtection="1">
      <alignment/>
      <protection/>
    </xf>
    <xf numFmtId="3" fontId="25" fillId="0" borderId="1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/>
      <protection/>
    </xf>
    <xf numFmtId="3" fontId="24" fillId="0" borderId="10" xfId="0" applyNumberFormat="1" applyFont="1" applyFill="1" applyBorder="1" applyAlignment="1" applyProtection="1">
      <alignment/>
      <protection/>
    </xf>
    <xf numFmtId="0" fontId="26" fillId="0" borderId="10" xfId="0" applyNumberFormat="1" applyFont="1" applyFill="1" applyBorder="1" applyAlignment="1" applyProtection="1">
      <alignment/>
      <protection/>
    </xf>
    <xf numFmtId="3" fontId="26" fillId="0" borderId="10" xfId="0" applyNumberFormat="1" applyFont="1" applyFill="1" applyBorder="1" applyAlignment="1" applyProtection="1">
      <alignment/>
      <protection/>
    </xf>
    <xf numFmtId="0" fontId="65" fillId="0" borderId="10" xfId="0" applyNumberFormat="1" applyFont="1" applyFill="1" applyBorder="1" applyAlignment="1" applyProtection="1">
      <alignment wrapText="1"/>
      <protection/>
    </xf>
    <xf numFmtId="173" fontId="65" fillId="0" borderId="10" xfId="42" applyNumberFormat="1" applyFont="1" applyFill="1" applyBorder="1" applyAlignment="1" applyProtection="1">
      <alignment/>
      <protection/>
    </xf>
    <xf numFmtId="0" fontId="66" fillId="0" borderId="10" xfId="0" applyNumberFormat="1" applyFont="1" applyFill="1" applyBorder="1" applyAlignment="1" applyProtection="1">
      <alignment wrapText="1"/>
      <protection/>
    </xf>
    <xf numFmtId="173" fontId="66" fillId="0" borderId="10" xfId="42" applyNumberFormat="1" applyFont="1" applyFill="1" applyBorder="1" applyAlignment="1" applyProtection="1">
      <alignment/>
      <protection/>
    </xf>
    <xf numFmtId="3" fontId="26" fillId="0" borderId="10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/>
    </xf>
    <xf numFmtId="0" fontId="19" fillId="0" borderId="10" xfId="0" applyFont="1" applyBorder="1" applyAlignment="1">
      <alignment/>
    </xf>
    <xf numFmtId="3" fontId="25" fillId="0" borderId="22" xfId="0" applyNumberFormat="1" applyFont="1" applyFill="1" applyBorder="1" applyAlignment="1" applyProtection="1">
      <alignment/>
      <protection/>
    </xf>
    <xf numFmtId="173" fontId="33" fillId="0" borderId="10" xfId="42" applyNumberFormat="1" applyFont="1" applyBorder="1" applyAlignment="1">
      <alignment vertical="center"/>
    </xf>
    <xf numFmtId="173" fontId="33" fillId="0" borderId="22" xfId="42" applyNumberFormat="1" applyFont="1" applyBorder="1" applyAlignment="1">
      <alignment vertical="center"/>
    </xf>
    <xf numFmtId="3" fontId="24" fillId="0" borderId="22" xfId="0" applyNumberFormat="1" applyFont="1" applyFill="1" applyBorder="1" applyAlignment="1" applyProtection="1">
      <alignment/>
      <protection/>
    </xf>
    <xf numFmtId="4" fontId="24" fillId="0" borderId="22" xfId="0" applyNumberFormat="1" applyFont="1" applyFill="1" applyBorder="1" applyAlignment="1" applyProtection="1">
      <alignment/>
      <protection/>
    </xf>
    <xf numFmtId="3" fontId="14" fillId="0" borderId="10" xfId="0" applyNumberFormat="1" applyFont="1" applyBorder="1" applyAlignment="1">
      <alignment/>
    </xf>
    <xf numFmtId="3" fontId="24" fillId="0" borderId="23" xfId="0" applyNumberFormat="1" applyFont="1" applyFill="1" applyBorder="1" applyAlignment="1" applyProtection="1">
      <alignment/>
      <protection/>
    </xf>
    <xf numFmtId="4" fontId="24" fillId="0" borderId="23" xfId="0" applyNumberFormat="1" applyFont="1" applyFill="1" applyBorder="1" applyAlignment="1" applyProtection="1">
      <alignment/>
      <protection/>
    </xf>
    <xf numFmtId="3" fontId="25" fillId="33" borderId="10" xfId="0" applyNumberFormat="1" applyFont="1" applyFill="1" applyBorder="1" applyAlignment="1" applyProtection="1">
      <alignment/>
      <protection/>
    </xf>
    <xf numFmtId="3" fontId="25" fillId="33" borderId="22" xfId="0" applyNumberFormat="1" applyFont="1" applyFill="1" applyBorder="1" applyAlignment="1" applyProtection="1">
      <alignment/>
      <protection/>
    </xf>
    <xf numFmtId="3" fontId="24" fillId="0" borderId="16" xfId="0" applyNumberFormat="1" applyFont="1" applyFill="1" applyBorder="1" applyAlignment="1" applyProtection="1">
      <alignment/>
      <protection/>
    </xf>
    <xf numFmtId="3" fontId="25" fillId="33" borderId="18" xfId="0" applyNumberFormat="1" applyFont="1" applyFill="1" applyBorder="1" applyAlignment="1" applyProtection="1">
      <alignment/>
      <protection/>
    </xf>
    <xf numFmtId="3" fontId="25" fillId="33" borderId="24" xfId="0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/>
      <protection/>
    </xf>
    <xf numFmtId="0" fontId="37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16" fillId="33" borderId="16" xfId="0" applyFont="1" applyFill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3" fontId="43" fillId="34" borderId="17" xfId="0" applyNumberFormat="1" applyFont="1" applyFill="1" applyBorder="1" applyAlignment="1" applyProtection="1">
      <alignment/>
      <protection/>
    </xf>
    <xf numFmtId="3" fontId="43" fillId="34" borderId="25" xfId="0" applyNumberFormat="1" applyFont="1" applyFill="1" applyBorder="1" applyAlignment="1" applyProtection="1">
      <alignment/>
      <protection/>
    </xf>
    <xf numFmtId="3" fontId="44" fillId="0" borderId="10" xfId="0" applyNumberFormat="1" applyFont="1" applyFill="1" applyBorder="1" applyAlignment="1" applyProtection="1">
      <alignment/>
      <protection/>
    </xf>
    <xf numFmtId="4" fontId="25" fillId="0" borderId="22" xfId="0" applyNumberFormat="1" applyFont="1" applyFill="1" applyBorder="1" applyAlignment="1" applyProtection="1">
      <alignment/>
      <protection/>
    </xf>
    <xf numFmtId="173" fontId="33" fillId="0" borderId="10" xfId="42" applyNumberFormat="1" applyFont="1" applyBorder="1" applyAlignment="1">
      <alignment vertical="center"/>
    </xf>
    <xf numFmtId="3" fontId="25" fillId="33" borderId="16" xfId="0" applyNumberFormat="1" applyFont="1" applyFill="1" applyBorder="1" applyAlignment="1" applyProtection="1">
      <alignment/>
      <protection/>
    </xf>
    <xf numFmtId="3" fontId="25" fillId="33" borderId="26" xfId="0" applyNumberFormat="1" applyFont="1" applyFill="1" applyBorder="1" applyAlignment="1" applyProtection="1">
      <alignment/>
      <protection/>
    </xf>
    <xf numFmtId="3" fontId="43" fillId="34" borderId="19" xfId="0" applyNumberFormat="1" applyFont="1" applyFill="1" applyBorder="1" applyAlignment="1" applyProtection="1">
      <alignment/>
      <protection/>
    </xf>
    <xf numFmtId="3" fontId="43" fillId="34" borderId="27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173" fontId="24" fillId="0" borderId="10" xfId="42" applyNumberFormat="1" applyFont="1" applyFill="1" applyBorder="1" applyAlignment="1" applyProtection="1">
      <alignment/>
      <protection/>
    </xf>
    <xf numFmtId="173" fontId="25" fillId="0" borderId="10" xfId="42" applyNumberFormat="1" applyFont="1" applyFill="1" applyBorder="1" applyAlignment="1" applyProtection="1">
      <alignment/>
      <protection/>
    </xf>
    <xf numFmtId="0" fontId="10" fillId="34" borderId="28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3" fontId="29" fillId="0" borderId="15" xfId="0" applyNumberFormat="1" applyFont="1" applyBorder="1" applyAlignment="1">
      <alignment horizontal="center" vertical="center" wrapText="1"/>
    </xf>
    <xf numFmtId="3" fontId="29" fillId="0" borderId="18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 wrapText="1"/>
    </xf>
    <xf numFmtId="4" fontId="29" fillId="0" borderId="24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42" fillId="34" borderId="29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NumberFormat="1" applyFont="1" applyFill="1" applyBorder="1" applyAlignment="1" applyProtection="1">
      <alignment horizontal="center" wrapText="1"/>
      <protection/>
    </xf>
    <xf numFmtId="0" fontId="65" fillId="0" borderId="10" xfId="0" applyNumberFormat="1" applyFont="1" applyFill="1" applyBorder="1" applyAlignment="1" applyProtection="1">
      <alignment horizontal="center" wrapText="1"/>
      <protection/>
    </xf>
    <xf numFmtId="0" fontId="66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2"/>
  <sheetViews>
    <sheetView tabSelected="1" zoomScalePageLayoutView="0" workbookViewId="0" topLeftCell="A1">
      <selection activeCell="C8" sqref="C8"/>
    </sheetView>
  </sheetViews>
  <sheetFormatPr defaultColWidth="11.421875" defaultRowHeight="12.75" outlineLevelRow="1"/>
  <cols>
    <col min="1" max="1" width="4.00390625" style="0" customWidth="1"/>
    <col min="2" max="2" width="9.57421875" style="7" customWidth="1"/>
    <col min="3" max="3" width="57.57421875" style="0" customWidth="1"/>
    <col min="4" max="4" width="9.140625" style="23" bestFit="1" customWidth="1"/>
    <col min="5" max="5" width="19.140625" style="59" bestFit="1" customWidth="1"/>
    <col min="6" max="6" width="17.7109375" style="55" customWidth="1"/>
  </cols>
  <sheetData>
    <row r="2" ht="14.25">
      <c r="B2" s="79" t="s">
        <v>171</v>
      </c>
    </row>
    <row r="3" ht="14.25">
      <c r="B3" s="79" t="s">
        <v>172</v>
      </c>
    </row>
    <row r="4" spans="2:4" ht="12.75">
      <c r="B4" s="5"/>
      <c r="D4" s="65"/>
    </row>
    <row r="5" ht="18" customHeight="1">
      <c r="C5" s="102" t="s">
        <v>0</v>
      </c>
    </row>
    <row r="6" ht="19.5">
      <c r="C6" s="103"/>
    </row>
    <row r="7" ht="19.5">
      <c r="C7" s="104" t="s">
        <v>175</v>
      </c>
    </row>
    <row r="8" ht="19.5">
      <c r="C8" s="104"/>
    </row>
    <row r="9" ht="13.5" thickBot="1"/>
    <row r="10" spans="2:6" ht="15" customHeight="1" thickTop="1">
      <c r="B10" s="105" t="s">
        <v>1</v>
      </c>
      <c r="C10" s="142" t="s">
        <v>6</v>
      </c>
      <c r="D10" s="136" t="s">
        <v>3</v>
      </c>
      <c r="E10" s="138" t="s">
        <v>4</v>
      </c>
      <c r="F10" s="140" t="s">
        <v>5</v>
      </c>
    </row>
    <row r="11" spans="2:6" ht="13.5" thickBot="1">
      <c r="B11" s="106" t="s">
        <v>2</v>
      </c>
      <c r="C11" s="143"/>
      <c r="D11" s="137"/>
      <c r="E11" s="139"/>
      <c r="F11" s="141"/>
    </row>
    <row r="12" spans="2:6" ht="17.25" thickTop="1">
      <c r="B12" s="10" t="s">
        <v>7</v>
      </c>
      <c r="C12" s="107" t="s">
        <v>8</v>
      </c>
      <c r="D12" s="25"/>
      <c r="E12" s="61"/>
      <c r="F12" s="57"/>
    </row>
    <row r="13" spans="2:6" ht="15.75">
      <c r="B13" s="11">
        <v>1</v>
      </c>
      <c r="C13" s="82" t="s">
        <v>9</v>
      </c>
      <c r="D13" s="26"/>
      <c r="E13" s="116">
        <f>E14+E17</f>
        <v>24000</v>
      </c>
      <c r="F13" s="117">
        <f>F14+F17</f>
        <v>352338</v>
      </c>
    </row>
    <row r="14" spans="2:6" ht="15.75" outlineLevel="1">
      <c r="B14" s="21"/>
      <c r="C14" s="109" t="s">
        <v>165</v>
      </c>
      <c r="D14" s="29">
        <v>512</v>
      </c>
      <c r="E14" s="71">
        <f>SUM(E15:E16)</f>
        <v>24000</v>
      </c>
      <c r="F14" s="92">
        <f>F15+F16</f>
        <v>352338</v>
      </c>
    </row>
    <row r="15" spans="2:6" ht="15.75" outlineLevel="1">
      <c r="B15" s="21"/>
      <c r="C15" s="110" t="s">
        <v>53</v>
      </c>
      <c r="D15" s="28">
        <v>5121</v>
      </c>
      <c r="E15" s="71">
        <v>24000</v>
      </c>
      <c r="F15" s="92">
        <v>352338</v>
      </c>
    </row>
    <row r="16" spans="2:6" ht="15.75" outlineLevel="1">
      <c r="B16" s="21"/>
      <c r="C16" s="110" t="s">
        <v>54</v>
      </c>
      <c r="D16" s="28">
        <v>5124</v>
      </c>
      <c r="E16" s="71"/>
      <c r="F16" s="92"/>
    </row>
    <row r="17" spans="2:6" ht="15.75" outlineLevel="1">
      <c r="B17" s="22" t="s">
        <v>55</v>
      </c>
      <c r="C17" s="111" t="s">
        <v>56</v>
      </c>
      <c r="D17" s="27">
        <v>53</v>
      </c>
      <c r="E17" s="71">
        <f>SUM(E18:E20)</f>
        <v>0</v>
      </c>
      <c r="F17" s="92">
        <f>SUM(F18:F20)</f>
        <v>0</v>
      </c>
    </row>
    <row r="18" spans="2:6" ht="15.75" outlineLevel="1">
      <c r="B18" s="21"/>
      <c r="C18" s="109" t="s">
        <v>166</v>
      </c>
      <c r="D18" s="28">
        <v>531</v>
      </c>
      <c r="E18" s="71"/>
      <c r="F18" s="92"/>
    </row>
    <row r="19" spans="2:6" ht="15.75" outlineLevel="1">
      <c r="B19" s="21"/>
      <c r="C19" s="110" t="s">
        <v>53</v>
      </c>
      <c r="D19" s="28">
        <v>5311</v>
      </c>
      <c r="E19" s="71">
        <v>0</v>
      </c>
      <c r="F19" s="92">
        <v>0</v>
      </c>
    </row>
    <row r="20" spans="2:6" ht="15.75" outlineLevel="1">
      <c r="B20" s="21"/>
      <c r="C20" s="110" t="s">
        <v>54</v>
      </c>
      <c r="D20" s="28">
        <v>5340</v>
      </c>
      <c r="E20" s="71"/>
      <c r="F20" s="92"/>
    </row>
    <row r="21" spans="2:6" ht="15.75">
      <c r="B21" s="13">
        <v>2</v>
      </c>
      <c r="C21" s="82" t="s">
        <v>12</v>
      </c>
      <c r="D21" s="26"/>
      <c r="E21" s="69">
        <f>E22+E27</f>
        <v>8587993</v>
      </c>
      <c r="F21" s="89">
        <f>F22+F27</f>
        <v>8433694</v>
      </c>
    </row>
    <row r="22" spans="2:6" ht="15.75">
      <c r="B22" s="12" t="s">
        <v>10</v>
      </c>
      <c r="C22" s="113" t="s">
        <v>13</v>
      </c>
      <c r="D22" s="26"/>
      <c r="E22" s="71">
        <f>SUM(E23:E26)</f>
        <v>5277825</v>
      </c>
      <c r="F22" s="92">
        <f>SUM(F23:F26)</f>
        <v>4904486</v>
      </c>
    </row>
    <row r="23" spans="2:6" ht="15.75" outlineLevel="1">
      <c r="B23" s="12"/>
      <c r="C23" s="88" t="s">
        <v>57</v>
      </c>
      <c r="D23" s="30">
        <v>411</v>
      </c>
      <c r="E23" s="71">
        <v>5277825</v>
      </c>
      <c r="F23" s="92">
        <v>4904486</v>
      </c>
    </row>
    <row r="24" spans="2:6" ht="15.75" outlineLevel="1">
      <c r="B24" s="12"/>
      <c r="C24" s="88" t="s">
        <v>170</v>
      </c>
      <c r="D24" s="30">
        <v>413</v>
      </c>
      <c r="E24" s="71"/>
      <c r="F24" s="92"/>
    </row>
    <row r="25" spans="2:6" ht="15.75" outlineLevel="1">
      <c r="B25" s="12"/>
      <c r="C25" s="88" t="s">
        <v>58</v>
      </c>
      <c r="D25" s="30">
        <v>414</v>
      </c>
      <c r="E25" s="71"/>
      <c r="F25" s="92"/>
    </row>
    <row r="26" spans="2:6" ht="15.75" outlineLevel="1">
      <c r="B26" s="12"/>
      <c r="C26" s="88" t="s">
        <v>59</v>
      </c>
      <c r="D26" s="30">
        <v>49</v>
      </c>
      <c r="E26" s="71"/>
      <c r="F26" s="92"/>
    </row>
    <row r="27" spans="2:6" ht="15.75">
      <c r="B27" s="12" t="s">
        <v>11</v>
      </c>
      <c r="C27" s="113" t="s">
        <v>14</v>
      </c>
      <c r="D27" s="26"/>
      <c r="E27" s="71">
        <f>SUM(E28:E32)</f>
        <v>3310168</v>
      </c>
      <c r="F27" s="92">
        <f>SUM(F28:F32)</f>
        <v>3529208</v>
      </c>
    </row>
    <row r="28" spans="2:8" ht="15.75" outlineLevel="1">
      <c r="B28" s="12"/>
      <c r="C28" s="88" t="s">
        <v>60</v>
      </c>
      <c r="D28" s="30">
        <v>444</v>
      </c>
      <c r="E28" s="71">
        <v>3153878</v>
      </c>
      <c r="F28" s="92">
        <v>3128626</v>
      </c>
      <c r="H28" s="59"/>
    </row>
    <row r="29" spans="2:6" ht="15.75" outlineLevel="1">
      <c r="B29" s="12"/>
      <c r="C29" s="88" t="s">
        <v>61</v>
      </c>
      <c r="D29" s="30">
        <v>442</v>
      </c>
      <c r="E29" s="71"/>
      <c r="F29" s="93"/>
    </row>
    <row r="30" spans="2:6" ht="15.75" outlineLevel="1">
      <c r="B30" s="12"/>
      <c r="C30" s="88" t="s">
        <v>62</v>
      </c>
      <c r="D30" s="30">
        <v>443</v>
      </c>
      <c r="E30" s="71"/>
      <c r="F30" s="93"/>
    </row>
    <row r="31" spans="2:6" ht="15.75" outlineLevel="1">
      <c r="B31" s="12"/>
      <c r="C31" s="88" t="s">
        <v>63</v>
      </c>
      <c r="D31" s="30">
        <v>449</v>
      </c>
      <c r="E31" s="71"/>
      <c r="F31" s="93"/>
    </row>
    <row r="32" spans="2:6" ht="15.75" outlineLevel="1">
      <c r="B32" s="12"/>
      <c r="C32" s="88" t="s">
        <v>64</v>
      </c>
      <c r="D32" s="30">
        <v>4454</v>
      </c>
      <c r="E32" s="71">
        <v>156290</v>
      </c>
      <c r="F32" s="93">
        <v>400582</v>
      </c>
    </row>
    <row r="33" spans="2:6" ht="15.75">
      <c r="B33" s="13">
        <v>3</v>
      </c>
      <c r="C33" s="82" t="s">
        <v>17</v>
      </c>
      <c r="D33" s="26"/>
      <c r="E33" s="69">
        <f>E38</f>
        <v>1690063</v>
      </c>
      <c r="F33" s="89">
        <f>F38</f>
        <v>3081784</v>
      </c>
    </row>
    <row r="34" spans="2:6" ht="15.75">
      <c r="B34" s="12" t="s">
        <v>10</v>
      </c>
      <c r="C34" s="113" t="s">
        <v>18</v>
      </c>
      <c r="D34" s="26"/>
      <c r="E34" s="71">
        <f>E36+E37</f>
        <v>0</v>
      </c>
      <c r="F34" s="92">
        <f>F36+F37</f>
        <v>0</v>
      </c>
    </row>
    <row r="35" spans="2:6" ht="15.75" outlineLevel="1">
      <c r="B35" s="12"/>
      <c r="C35" s="108" t="s">
        <v>167</v>
      </c>
      <c r="D35" s="28">
        <v>31</v>
      </c>
      <c r="E35" s="71"/>
      <c r="F35" s="93"/>
    </row>
    <row r="36" spans="2:6" ht="15.75" outlineLevel="1">
      <c r="B36" s="12"/>
      <c r="C36" s="88" t="s">
        <v>168</v>
      </c>
      <c r="D36" s="28">
        <v>311</v>
      </c>
      <c r="E36" s="71"/>
      <c r="F36" s="92"/>
    </row>
    <row r="37" spans="2:6" ht="15.75" outlineLevel="1">
      <c r="B37" s="12"/>
      <c r="C37" s="88" t="s">
        <v>169</v>
      </c>
      <c r="D37" s="28">
        <v>312</v>
      </c>
      <c r="E37" s="71"/>
      <c r="F37" s="93"/>
    </row>
    <row r="38" spans="2:6" ht="15.75" outlineLevel="1">
      <c r="B38" s="12"/>
      <c r="C38" s="88" t="s">
        <v>173</v>
      </c>
      <c r="D38" s="28">
        <v>3123</v>
      </c>
      <c r="E38" s="71">
        <v>1690063</v>
      </c>
      <c r="F38" s="93">
        <v>3081784</v>
      </c>
    </row>
    <row r="39" spans="2:6" ht="15.75">
      <c r="B39" s="37"/>
      <c r="C39" s="85" t="s">
        <v>51</v>
      </c>
      <c r="D39" s="31"/>
      <c r="E39" s="97">
        <f>E13+E21+E33</f>
        <v>10302056</v>
      </c>
      <c r="F39" s="98">
        <f>F13+F21+F33</f>
        <v>11867816</v>
      </c>
    </row>
    <row r="40" spans="2:6" ht="15.75">
      <c r="B40" s="15" t="s">
        <v>19</v>
      </c>
      <c r="C40" s="6" t="s">
        <v>20</v>
      </c>
      <c r="D40" s="26"/>
      <c r="E40" s="71"/>
      <c r="F40" s="93"/>
    </row>
    <row r="41" spans="2:6" ht="15.75">
      <c r="B41" s="11">
        <v>1</v>
      </c>
      <c r="C41" s="82" t="s">
        <v>21</v>
      </c>
      <c r="D41" s="26"/>
      <c r="E41" s="71"/>
      <c r="F41" s="93"/>
    </row>
    <row r="42" spans="2:6" ht="15.75">
      <c r="B42" s="13">
        <v>2</v>
      </c>
      <c r="C42" s="82" t="s">
        <v>22</v>
      </c>
      <c r="D42" s="26"/>
      <c r="E42" s="69">
        <f>E43</f>
        <v>36668254</v>
      </c>
      <c r="F42" s="89">
        <f>F43</f>
        <v>36682914</v>
      </c>
    </row>
    <row r="43" spans="2:6" ht="15.75">
      <c r="B43" s="12" t="s">
        <v>10</v>
      </c>
      <c r="C43" s="113" t="s">
        <v>23</v>
      </c>
      <c r="D43" s="26"/>
      <c r="E43" s="118">
        <f>SUM(E44:E49)</f>
        <v>36668254</v>
      </c>
      <c r="F43" s="92">
        <f>SUM(F44:F49)</f>
        <v>36682914</v>
      </c>
    </row>
    <row r="44" spans="2:6" ht="15.75" outlineLevel="1">
      <c r="B44" s="12"/>
      <c r="C44" s="88" t="s">
        <v>65</v>
      </c>
      <c r="D44" s="30">
        <v>213</v>
      </c>
      <c r="E44" s="71">
        <v>36531</v>
      </c>
      <c r="F44" s="92">
        <v>36531</v>
      </c>
    </row>
    <row r="45" spans="2:6" ht="15.75" outlineLevel="1">
      <c r="B45" s="12"/>
      <c r="C45" s="88" t="s">
        <v>174</v>
      </c>
      <c r="D45" s="30">
        <v>215</v>
      </c>
      <c r="E45" s="71">
        <v>36631723</v>
      </c>
      <c r="F45" s="92">
        <v>36646383</v>
      </c>
    </row>
    <row r="46" spans="2:6" ht="15.75" outlineLevel="1">
      <c r="B46" s="12"/>
      <c r="C46" s="88" t="s">
        <v>66</v>
      </c>
      <c r="D46" s="30">
        <v>2913</v>
      </c>
      <c r="E46" s="71"/>
      <c r="F46" s="93"/>
    </row>
    <row r="47" spans="2:6" ht="15.75" outlineLevel="1">
      <c r="B47" s="12"/>
      <c r="C47" s="88" t="s">
        <v>67</v>
      </c>
      <c r="D47" s="30">
        <v>2915</v>
      </c>
      <c r="E47" s="71"/>
      <c r="F47" s="93"/>
    </row>
    <row r="48" spans="2:6" ht="15.75" outlineLevel="1">
      <c r="B48" s="12"/>
      <c r="C48" s="88" t="s">
        <v>68</v>
      </c>
      <c r="D48" s="30">
        <v>2813</v>
      </c>
      <c r="E48" s="71"/>
      <c r="F48" s="92"/>
    </row>
    <row r="49" spans="2:6" ht="15.75" outlineLevel="1">
      <c r="B49" s="12"/>
      <c r="C49" s="88" t="s">
        <v>69</v>
      </c>
      <c r="D49" s="30">
        <v>2815</v>
      </c>
      <c r="E49" s="71"/>
      <c r="F49" s="93"/>
    </row>
    <row r="50" spans="2:6" ht="16.5" thickBot="1">
      <c r="B50" s="38"/>
      <c r="C50" s="112" t="s">
        <v>52</v>
      </c>
      <c r="D50" s="32"/>
      <c r="E50" s="119">
        <f>E41+E42</f>
        <v>36668254</v>
      </c>
      <c r="F50" s="120">
        <f>F41+F42</f>
        <v>36682914</v>
      </c>
    </row>
    <row r="51" spans="2:6" ht="18" thickBot="1" thickTop="1">
      <c r="B51" s="144" t="s">
        <v>24</v>
      </c>
      <c r="C51" s="145"/>
      <c r="D51" s="33"/>
      <c r="E51" s="114">
        <v>46946310</v>
      </c>
      <c r="F51" s="115">
        <f>F50+F39</f>
        <v>48550730</v>
      </c>
    </row>
    <row r="52" spans="2:3" ht="15.75" thickTop="1">
      <c r="B52" s="4"/>
      <c r="C52" s="4"/>
    </row>
    <row r="53" spans="2:3" ht="15">
      <c r="B53" s="4"/>
      <c r="C53" s="4"/>
    </row>
    <row r="54" spans="2:3" ht="15">
      <c r="B54" s="4"/>
      <c r="C54" s="4"/>
    </row>
    <row r="55" ht="13.5" thickBot="1"/>
    <row r="56" spans="2:6" ht="13.5" thickTop="1">
      <c r="B56" s="8" t="s">
        <v>1</v>
      </c>
      <c r="C56" s="142" t="s">
        <v>48</v>
      </c>
      <c r="D56" s="136" t="s">
        <v>3</v>
      </c>
      <c r="E56" s="138" t="s">
        <v>4</v>
      </c>
      <c r="F56" s="140" t="s">
        <v>5</v>
      </c>
    </row>
    <row r="57" spans="2:6" ht="13.5" thickBot="1">
      <c r="B57" s="9" t="s">
        <v>2</v>
      </c>
      <c r="C57" s="143"/>
      <c r="D57" s="137"/>
      <c r="E57" s="139"/>
      <c r="F57" s="141"/>
    </row>
    <row r="58" spans="2:6" ht="15.75" thickTop="1">
      <c r="B58" s="16"/>
      <c r="C58" s="80" t="s">
        <v>49</v>
      </c>
      <c r="D58" s="24"/>
      <c r="E58" s="60"/>
      <c r="F58" s="56"/>
    </row>
    <row r="59" spans="2:6" ht="15">
      <c r="B59" s="15" t="s">
        <v>7</v>
      </c>
      <c r="C59" s="81" t="s">
        <v>25</v>
      </c>
      <c r="D59" s="26"/>
      <c r="E59" s="53"/>
      <c r="F59" s="58"/>
    </row>
    <row r="60" spans="2:6" ht="15.75">
      <c r="B60" s="17">
        <v>1</v>
      </c>
      <c r="C60" s="82" t="s">
        <v>26</v>
      </c>
      <c r="D60" s="26"/>
      <c r="E60" s="69">
        <f>E61+E65+E68</f>
        <v>1079520</v>
      </c>
      <c r="F60" s="89">
        <f>F61+F65+F68</f>
        <v>266048</v>
      </c>
    </row>
    <row r="61" spans="2:6" ht="15">
      <c r="B61" s="12" t="s">
        <v>10</v>
      </c>
      <c r="C61" s="83" t="s">
        <v>27</v>
      </c>
      <c r="D61" s="26"/>
      <c r="E61" s="90">
        <f>SUM(E62:E64)</f>
        <v>426423</v>
      </c>
      <c r="F61" s="91">
        <f>SUM(F62:F64)</f>
        <v>0</v>
      </c>
    </row>
    <row r="62" spans="2:6" ht="15.75" outlineLevel="1">
      <c r="B62" s="12"/>
      <c r="C62" s="88" t="s">
        <v>70</v>
      </c>
      <c r="D62" s="30">
        <v>401</v>
      </c>
      <c r="E62" s="71">
        <v>426423</v>
      </c>
      <c r="F62" s="92">
        <v>0</v>
      </c>
    </row>
    <row r="63" spans="2:6" ht="15.75" outlineLevel="1">
      <c r="B63" s="12"/>
      <c r="C63" s="88" t="s">
        <v>71</v>
      </c>
      <c r="D63" s="30">
        <v>403</v>
      </c>
      <c r="E63" s="71"/>
      <c r="F63" s="93"/>
    </row>
    <row r="64" spans="2:6" ht="15.75" outlineLevel="1">
      <c r="B64" s="12"/>
      <c r="C64" s="88" t="s">
        <v>72</v>
      </c>
      <c r="D64" s="30">
        <v>404</v>
      </c>
      <c r="E64" s="71"/>
      <c r="F64" s="93"/>
    </row>
    <row r="65" spans="2:6" ht="15.75">
      <c r="B65" s="12" t="s">
        <v>11</v>
      </c>
      <c r="C65" s="83" t="s">
        <v>28</v>
      </c>
      <c r="D65" s="26"/>
      <c r="E65" s="90">
        <f>SUM(E66:E67)</f>
        <v>589080</v>
      </c>
      <c r="F65" s="92">
        <f>F66+F67</f>
        <v>174031</v>
      </c>
    </row>
    <row r="66" spans="2:6" ht="15.75" outlineLevel="1">
      <c r="B66" s="12"/>
      <c r="C66" s="88" t="s">
        <v>73</v>
      </c>
      <c r="D66" s="30">
        <v>421</v>
      </c>
      <c r="E66" s="71">
        <v>589080</v>
      </c>
      <c r="F66" s="92">
        <v>174031</v>
      </c>
    </row>
    <row r="67" spans="2:6" ht="15.75" outlineLevel="1">
      <c r="B67" s="12"/>
      <c r="C67" s="88" t="s">
        <v>74</v>
      </c>
      <c r="D67" s="30">
        <v>423</v>
      </c>
      <c r="E67" s="71"/>
      <c r="F67" s="93"/>
    </row>
    <row r="68" spans="2:6" ht="15">
      <c r="B68" s="12" t="s">
        <v>15</v>
      </c>
      <c r="C68" s="83" t="s">
        <v>29</v>
      </c>
      <c r="D68" s="26"/>
      <c r="E68" s="90">
        <f>E69+E73</f>
        <v>64017</v>
      </c>
      <c r="F68" s="91">
        <f>F69+F73+F82</f>
        <v>92017</v>
      </c>
    </row>
    <row r="69" spans="2:6" ht="15.75" outlineLevel="1">
      <c r="B69" s="12"/>
      <c r="C69" s="88" t="s">
        <v>163</v>
      </c>
      <c r="D69" s="30">
        <v>43</v>
      </c>
      <c r="E69" s="71">
        <f>SUM(E70:E72)</f>
        <v>64017</v>
      </c>
      <c r="F69" s="92">
        <f>SUM(F70:F72)</f>
        <v>64017</v>
      </c>
    </row>
    <row r="70" spans="2:6" ht="15.75" outlineLevel="1">
      <c r="B70" s="12"/>
      <c r="C70" s="88" t="s">
        <v>75</v>
      </c>
      <c r="D70" s="30">
        <v>431</v>
      </c>
      <c r="E70" s="71">
        <v>64017</v>
      </c>
      <c r="F70" s="92">
        <v>64017</v>
      </c>
    </row>
    <row r="71" spans="2:6" ht="15.75" outlineLevel="1">
      <c r="B71" s="12"/>
      <c r="C71" s="88" t="s">
        <v>76</v>
      </c>
      <c r="D71" s="30">
        <v>437</v>
      </c>
      <c r="E71" s="71"/>
      <c r="F71" s="93"/>
    </row>
    <row r="72" spans="2:6" ht="15.75" outlineLevel="1">
      <c r="B72" s="12"/>
      <c r="C72" s="88" t="s">
        <v>77</v>
      </c>
      <c r="D72" s="30">
        <v>438</v>
      </c>
      <c r="E72" s="71"/>
      <c r="F72" s="93"/>
    </row>
    <row r="73" spans="2:6" ht="15.75" outlineLevel="1">
      <c r="B73" s="12"/>
      <c r="C73" s="88" t="s">
        <v>164</v>
      </c>
      <c r="D73" s="30">
        <v>44</v>
      </c>
      <c r="E73" s="71">
        <f>SUM(E74:E81)</f>
        <v>0</v>
      </c>
      <c r="F73" s="92">
        <f>SUM(F74:F81)</f>
        <v>0</v>
      </c>
    </row>
    <row r="74" spans="2:6" ht="15.75" outlineLevel="1">
      <c r="B74" s="12"/>
      <c r="C74" s="88" t="s">
        <v>78</v>
      </c>
      <c r="D74" s="30">
        <v>441</v>
      </c>
      <c r="E74" s="71"/>
      <c r="F74" s="93"/>
    </row>
    <row r="75" spans="2:6" ht="15.75" outlineLevel="1">
      <c r="B75" s="12"/>
      <c r="C75" s="88" t="s">
        <v>79</v>
      </c>
      <c r="D75" s="30">
        <v>442</v>
      </c>
      <c r="E75" s="71"/>
      <c r="F75" s="92"/>
    </row>
    <row r="76" spans="2:6" ht="15.75" outlineLevel="1">
      <c r="B76" s="12"/>
      <c r="C76" s="88" t="s">
        <v>80</v>
      </c>
      <c r="D76" s="30">
        <v>443</v>
      </c>
      <c r="E76" s="71"/>
      <c r="F76" s="92"/>
    </row>
    <row r="77" spans="2:6" ht="15.75" outlineLevel="1">
      <c r="B77" s="12"/>
      <c r="C77" s="88" t="s">
        <v>81</v>
      </c>
      <c r="D77" s="30">
        <v>444</v>
      </c>
      <c r="E77" s="71"/>
      <c r="F77" s="92"/>
    </row>
    <row r="78" spans="2:6" ht="15.75" outlineLevel="1">
      <c r="B78" s="12"/>
      <c r="C78" s="88" t="s">
        <v>82</v>
      </c>
      <c r="D78" s="30">
        <v>4453</v>
      </c>
      <c r="E78" s="71"/>
      <c r="F78" s="92"/>
    </row>
    <row r="79" spans="2:6" ht="15.75" outlineLevel="1">
      <c r="B79" s="12"/>
      <c r="C79" s="88" t="s">
        <v>83</v>
      </c>
      <c r="D79" s="30">
        <v>447</v>
      </c>
      <c r="E79" s="71"/>
      <c r="F79" s="93"/>
    </row>
    <row r="80" spans="2:6" ht="15.75" outlineLevel="1">
      <c r="B80" s="12"/>
      <c r="C80" s="88" t="s">
        <v>84</v>
      </c>
      <c r="D80" s="30">
        <v>448</v>
      </c>
      <c r="E80" s="71"/>
      <c r="F80" s="93"/>
    </row>
    <row r="81" spans="2:6" ht="15.75" outlineLevel="1">
      <c r="B81" s="12"/>
      <c r="C81" s="88" t="s">
        <v>85</v>
      </c>
      <c r="D81" s="30">
        <v>449</v>
      </c>
      <c r="E81" s="71"/>
      <c r="F81" s="92"/>
    </row>
    <row r="82" spans="2:6" ht="15.75">
      <c r="B82" s="12" t="s">
        <v>16</v>
      </c>
      <c r="C82" s="83" t="s">
        <v>30</v>
      </c>
      <c r="D82" s="26"/>
      <c r="E82" s="90"/>
      <c r="F82" s="93">
        <f>SUM(F83:F84)</f>
        <v>28000</v>
      </c>
    </row>
    <row r="83" spans="2:6" ht="15.75" outlineLevel="1">
      <c r="B83" s="12"/>
      <c r="C83" s="88" t="s">
        <v>89</v>
      </c>
      <c r="D83" s="30">
        <v>464</v>
      </c>
      <c r="E83" s="71"/>
      <c r="F83" s="93"/>
    </row>
    <row r="84" spans="2:6" ht="15.75" outlineLevel="1">
      <c r="B84" s="12"/>
      <c r="C84" s="88" t="s">
        <v>90</v>
      </c>
      <c r="D84" s="30">
        <v>467</v>
      </c>
      <c r="E84" s="71"/>
      <c r="F84" s="93">
        <v>28000</v>
      </c>
    </row>
    <row r="85" spans="2:6" ht="15.75">
      <c r="B85" s="14"/>
      <c r="C85" s="84" t="s">
        <v>46</v>
      </c>
      <c r="D85" s="26"/>
      <c r="E85" s="69">
        <f>E60</f>
        <v>1079520</v>
      </c>
      <c r="F85" s="89">
        <f>F60</f>
        <v>266048</v>
      </c>
    </row>
    <row r="86" spans="2:6" ht="15.75">
      <c r="B86" s="15" t="s">
        <v>19</v>
      </c>
      <c r="C86" s="81" t="s">
        <v>31</v>
      </c>
      <c r="D86" s="26"/>
      <c r="E86" s="71"/>
      <c r="F86" s="92"/>
    </row>
    <row r="87" spans="2:6" ht="15.75">
      <c r="B87" s="11">
        <v>1</v>
      </c>
      <c r="C87" s="82" t="s">
        <v>32</v>
      </c>
      <c r="D87" s="26"/>
      <c r="E87" s="69"/>
      <c r="F87" s="89"/>
    </row>
    <row r="88" spans="2:6" ht="15.75">
      <c r="B88" s="13">
        <v>2</v>
      </c>
      <c r="C88" s="82" t="s">
        <v>33</v>
      </c>
      <c r="D88" s="26"/>
      <c r="E88" s="69">
        <f>SUM(E89:E91)</f>
        <v>41938231</v>
      </c>
      <c r="F88" s="89">
        <f>SUM(F89:F91)</f>
        <v>44440191</v>
      </c>
    </row>
    <row r="89" spans="2:6" ht="15.75" outlineLevel="1">
      <c r="B89" s="13"/>
      <c r="C89" s="88" t="s">
        <v>86</v>
      </c>
      <c r="D89" s="30">
        <v>451</v>
      </c>
      <c r="E89" s="94"/>
      <c r="F89" s="93"/>
    </row>
    <row r="90" spans="2:6" ht="15.75" outlineLevel="1">
      <c r="B90" s="13"/>
      <c r="C90" s="88" t="s">
        <v>87</v>
      </c>
      <c r="D90" s="30">
        <v>455</v>
      </c>
      <c r="E90" s="71">
        <v>41938231</v>
      </c>
      <c r="F90" s="95">
        <v>44440191</v>
      </c>
    </row>
    <row r="91" spans="2:6" ht="15.75" outlineLevel="1">
      <c r="B91" s="13"/>
      <c r="C91" s="88" t="s">
        <v>88</v>
      </c>
      <c r="D91" s="30">
        <v>456</v>
      </c>
      <c r="E91" s="94"/>
      <c r="F91" s="96"/>
    </row>
    <row r="92" spans="2:6" ht="15.75">
      <c r="B92" s="14"/>
      <c r="C92" s="84" t="s">
        <v>45</v>
      </c>
      <c r="D92" s="26"/>
      <c r="E92" s="69">
        <f>E87+E88</f>
        <v>41938231</v>
      </c>
      <c r="F92" s="89">
        <f>F87+F88</f>
        <v>44440191</v>
      </c>
    </row>
    <row r="93" spans="2:6" ht="15.75">
      <c r="B93" s="18"/>
      <c r="C93" s="85" t="s">
        <v>50</v>
      </c>
      <c r="D93" s="31"/>
      <c r="E93" s="97">
        <f>E92+E85</f>
        <v>43017751</v>
      </c>
      <c r="F93" s="98">
        <f>F92+F85</f>
        <v>44706239</v>
      </c>
    </row>
    <row r="94" spans="2:6" ht="15.75">
      <c r="B94" s="18"/>
      <c r="C94" s="86" t="s">
        <v>34</v>
      </c>
      <c r="D94" s="26"/>
      <c r="E94" s="71"/>
      <c r="F94" s="93"/>
    </row>
    <row r="95" spans="2:6" ht="15.75">
      <c r="B95" s="15" t="s">
        <v>7</v>
      </c>
      <c r="C95" s="82" t="s">
        <v>35</v>
      </c>
      <c r="D95" s="26"/>
      <c r="E95" s="71"/>
      <c r="F95" s="93"/>
    </row>
    <row r="96" spans="2:6" ht="15.75">
      <c r="B96" s="11">
        <v>1</v>
      </c>
      <c r="C96" s="82" t="s">
        <v>36</v>
      </c>
      <c r="D96" s="26"/>
      <c r="E96" s="71"/>
      <c r="F96" s="93"/>
    </row>
    <row r="97" spans="2:6" ht="15.75">
      <c r="B97" s="11">
        <v>2</v>
      </c>
      <c r="C97" s="82" t="s">
        <v>37</v>
      </c>
      <c r="D97" s="26"/>
      <c r="E97" s="71"/>
      <c r="F97" s="93"/>
    </row>
    <row r="98" spans="2:7" ht="15.75">
      <c r="B98" s="11">
        <v>3</v>
      </c>
      <c r="C98" s="82" t="s">
        <v>38</v>
      </c>
      <c r="D98" s="26"/>
      <c r="E98" s="69">
        <f>SUM(E99:E100)</f>
        <v>1500000</v>
      </c>
      <c r="F98" s="89">
        <f>SUM(F99:F100)</f>
        <v>1500000</v>
      </c>
      <c r="G98" s="59"/>
    </row>
    <row r="99" spans="2:6" ht="15.75" outlineLevel="1">
      <c r="B99" s="11"/>
      <c r="C99" s="88" t="s">
        <v>91</v>
      </c>
      <c r="D99" s="30">
        <v>101</v>
      </c>
      <c r="E99" s="71">
        <v>1500000</v>
      </c>
      <c r="F99" s="92">
        <v>1500000</v>
      </c>
    </row>
    <row r="100" spans="2:6" ht="15.75" outlineLevel="1">
      <c r="B100" s="11"/>
      <c r="C100" s="88" t="s">
        <v>92</v>
      </c>
      <c r="D100" s="30">
        <v>102</v>
      </c>
      <c r="E100" s="71"/>
      <c r="F100" s="93"/>
    </row>
    <row r="101" spans="2:6" ht="15.75">
      <c r="B101" s="11">
        <v>4</v>
      </c>
      <c r="C101" s="82" t="s">
        <v>39</v>
      </c>
      <c r="D101" s="26"/>
      <c r="E101" s="71"/>
      <c r="F101" s="93"/>
    </row>
    <row r="102" spans="2:6" ht="15.75">
      <c r="B102" s="11">
        <v>5</v>
      </c>
      <c r="C102" s="82" t="s">
        <v>40</v>
      </c>
      <c r="D102" s="26"/>
      <c r="E102" s="71"/>
      <c r="F102" s="93"/>
    </row>
    <row r="103" spans="2:6" ht="15.75">
      <c r="B103" s="11">
        <v>6</v>
      </c>
      <c r="C103" s="82" t="s">
        <v>41</v>
      </c>
      <c r="D103" s="26"/>
      <c r="E103" s="69">
        <v>40853</v>
      </c>
      <c r="F103" s="89">
        <v>40853</v>
      </c>
    </row>
    <row r="104" spans="2:6" ht="15.75">
      <c r="B104" s="13">
        <v>7</v>
      </c>
      <c r="C104" s="82" t="s">
        <v>42</v>
      </c>
      <c r="D104" s="26"/>
      <c r="E104" s="69">
        <f>E105</f>
        <v>2331638</v>
      </c>
      <c r="F104" s="89">
        <f>F105</f>
        <v>2282481</v>
      </c>
    </row>
    <row r="105" spans="2:6" ht="15.75" outlineLevel="1">
      <c r="B105" s="13"/>
      <c r="C105" s="88" t="s">
        <v>93</v>
      </c>
      <c r="D105" s="30">
        <v>108</v>
      </c>
      <c r="E105" s="71">
        <v>2331638</v>
      </c>
      <c r="F105" s="92">
        <v>2282481</v>
      </c>
    </row>
    <row r="106" spans="2:6" ht="15.75">
      <c r="B106" s="13">
        <v>8</v>
      </c>
      <c r="C106" s="82" t="s">
        <v>43</v>
      </c>
      <c r="D106" s="26"/>
      <c r="E106" s="69">
        <f>E107</f>
        <v>56068</v>
      </c>
      <c r="F106" s="89">
        <f>F107</f>
        <v>49157</v>
      </c>
    </row>
    <row r="107" spans="2:6" ht="15.75" outlineLevel="1">
      <c r="B107" s="36"/>
      <c r="C107" s="88" t="s">
        <v>94</v>
      </c>
      <c r="D107" s="30">
        <v>109</v>
      </c>
      <c r="E107" s="99">
        <v>56068</v>
      </c>
      <c r="F107" s="92">
        <v>49157</v>
      </c>
    </row>
    <row r="108" spans="2:6" ht="16.5" thickBot="1">
      <c r="B108" s="19"/>
      <c r="C108" s="87" t="s">
        <v>47</v>
      </c>
      <c r="D108" s="34"/>
      <c r="E108" s="100">
        <f>E96+E97+E98+E101+E102+E103+E104+E106</f>
        <v>3928559</v>
      </c>
      <c r="F108" s="101">
        <f>F96+F97+F98+F101+F102+F103+F104+F106</f>
        <v>3872491</v>
      </c>
    </row>
    <row r="109" spans="2:6" ht="17.25" thickBot="1" thickTop="1">
      <c r="B109" s="134" t="s">
        <v>44</v>
      </c>
      <c r="C109" s="135"/>
      <c r="D109" s="35"/>
      <c r="E109" s="121">
        <f>E93+E108</f>
        <v>46946310</v>
      </c>
      <c r="F109" s="122">
        <f>F93+F108</f>
        <v>48578730</v>
      </c>
    </row>
    <row r="110" ht="13.5" thickTop="1"/>
    <row r="111" spans="2:10" ht="15">
      <c r="B111" s="20"/>
      <c r="E111" s="66">
        <f>E109-E51</f>
        <v>0</v>
      </c>
      <c r="J111" s="2"/>
    </row>
    <row r="112" ht="12.75">
      <c r="E112" s="62"/>
    </row>
  </sheetData>
  <sheetProtection/>
  <mergeCells count="10">
    <mergeCell ref="B109:C109"/>
    <mergeCell ref="D56:D57"/>
    <mergeCell ref="E56:E57"/>
    <mergeCell ref="F56:F57"/>
    <mergeCell ref="F10:F11"/>
    <mergeCell ref="C56:C57"/>
    <mergeCell ref="B51:C51"/>
    <mergeCell ref="C10:C11"/>
    <mergeCell ref="D10:D11"/>
    <mergeCell ref="E10:E11"/>
  </mergeCells>
  <printOptions horizontalCentered="1"/>
  <pageMargins left="0.170138888888889" right="0.170138888888889" top="0.170138888888889" bottom="0.170138888888889" header="0" footer="0"/>
  <pageSetup errors="NA" horizontalDpi="300" verticalDpi="300" orientation="portrait" scale="79" r:id="rId1"/>
  <rowBreaks count="2" manualBreakCount="2">
    <brk id="52" max="5" man="1"/>
    <brk id="11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34"/>
  <sheetViews>
    <sheetView zoomScalePageLayoutView="0" workbookViewId="0" topLeftCell="A1">
      <selection activeCell="B2" sqref="B2:B3"/>
    </sheetView>
  </sheetViews>
  <sheetFormatPr defaultColWidth="11.421875" defaultRowHeight="12.75"/>
  <cols>
    <col min="1" max="1" width="9.140625" style="0" customWidth="1"/>
    <col min="2" max="2" width="8.7109375" style="47" customWidth="1"/>
    <col min="3" max="3" width="64.8515625" style="0" customWidth="1"/>
    <col min="4" max="4" width="16.00390625" style="0" bestFit="1" customWidth="1"/>
    <col min="5" max="5" width="15.57421875" style="0" customWidth="1"/>
  </cols>
  <sheetData>
    <row r="1" ht="12.75">
      <c r="B1" s="5"/>
    </row>
    <row r="2" ht="14.25">
      <c r="B2" s="79" t="s">
        <v>171</v>
      </c>
    </row>
    <row r="3" ht="14.25">
      <c r="B3" s="79" t="s">
        <v>172</v>
      </c>
    </row>
    <row r="5" spans="3:8" ht="20.25">
      <c r="C5" s="102" t="s">
        <v>95</v>
      </c>
      <c r="D5" s="1"/>
      <c r="E5" s="1"/>
      <c r="F5" s="1"/>
      <c r="G5" s="1"/>
      <c r="H5" s="1"/>
    </row>
    <row r="6" ht="19.5">
      <c r="C6" s="104" t="s">
        <v>175</v>
      </c>
    </row>
    <row r="8" ht="12.75">
      <c r="B8" s="48"/>
    </row>
    <row r="9" spans="2:5" ht="17.25" customHeight="1">
      <c r="B9" s="42" t="s">
        <v>1</v>
      </c>
      <c r="C9" s="146" t="s">
        <v>96</v>
      </c>
      <c r="D9" s="147" t="s">
        <v>4</v>
      </c>
      <c r="E9" s="147" t="s">
        <v>5</v>
      </c>
    </row>
    <row r="10" spans="2:11" ht="15.75" customHeight="1">
      <c r="B10" s="49" t="s">
        <v>2</v>
      </c>
      <c r="C10" s="146"/>
      <c r="D10" s="147"/>
      <c r="E10" s="147"/>
      <c r="J10" s="39"/>
      <c r="K10" s="39"/>
    </row>
    <row r="11" spans="2:5" ht="12.75">
      <c r="B11" s="50"/>
      <c r="C11" s="3"/>
      <c r="D11" s="63"/>
      <c r="E11" s="63"/>
    </row>
    <row r="12" spans="2:12" ht="15.75">
      <c r="B12" s="45">
        <v>1</v>
      </c>
      <c r="C12" s="123" t="s">
        <v>97</v>
      </c>
      <c r="D12" s="132">
        <v>4548341</v>
      </c>
      <c r="E12" s="132">
        <v>4612802</v>
      </c>
      <c r="L12" s="40"/>
    </row>
    <row r="13" spans="2:12" ht="15.75">
      <c r="B13" s="44">
        <v>2</v>
      </c>
      <c r="C13" s="123" t="s">
        <v>98</v>
      </c>
      <c r="D13" s="132">
        <v>1778500</v>
      </c>
      <c r="E13" s="132">
        <v>3650242</v>
      </c>
      <c r="L13" s="40"/>
    </row>
    <row r="14" spans="2:12" ht="15.75">
      <c r="B14" s="45">
        <v>3</v>
      </c>
      <c r="C14" s="124" t="s">
        <v>99</v>
      </c>
      <c r="D14" s="132">
        <v>-1391721</v>
      </c>
      <c r="E14" s="132">
        <v>1430862</v>
      </c>
      <c r="L14" s="40"/>
    </row>
    <row r="15" spans="2:12" ht="15.75">
      <c r="B15" s="46">
        <v>4</v>
      </c>
      <c r="C15" s="125" t="s">
        <v>158</v>
      </c>
      <c r="D15" s="132">
        <v>-311190</v>
      </c>
      <c r="E15" s="132">
        <v>-4086216</v>
      </c>
      <c r="L15" s="40"/>
    </row>
    <row r="16" spans="2:12" ht="15.75">
      <c r="B16" s="46">
        <v>5</v>
      </c>
      <c r="C16" s="125" t="s">
        <v>159</v>
      </c>
      <c r="D16" s="132">
        <v>-2735465</v>
      </c>
      <c r="E16" s="132">
        <v>-3479602</v>
      </c>
      <c r="L16" s="40"/>
    </row>
    <row r="17" spans="2:5" ht="15.75">
      <c r="B17" s="45">
        <v>6</v>
      </c>
      <c r="C17" s="125" t="s">
        <v>160</v>
      </c>
      <c r="D17" s="132">
        <f>SUM(D18:D19)</f>
        <v>-1781947</v>
      </c>
      <c r="E17" s="132">
        <f>SUM(E18:E19)</f>
        <v>-2073469</v>
      </c>
    </row>
    <row r="18" spans="2:12" ht="15.75">
      <c r="B18" s="64" t="s">
        <v>100</v>
      </c>
      <c r="C18" s="126" t="s">
        <v>101</v>
      </c>
      <c r="D18" s="132">
        <v>-1451000</v>
      </c>
      <c r="E18" s="132">
        <v>-1672830</v>
      </c>
      <c r="L18" s="40"/>
    </row>
    <row r="19" spans="2:12" ht="15.75">
      <c r="B19" s="64" t="s">
        <v>102</v>
      </c>
      <c r="C19" s="126" t="s">
        <v>103</v>
      </c>
      <c r="D19" s="132">
        <v>-330947</v>
      </c>
      <c r="E19" s="132">
        <v>-400639</v>
      </c>
      <c r="L19" s="40"/>
    </row>
    <row r="20" spans="2:12" ht="15.75">
      <c r="B20" s="46">
        <v>7</v>
      </c>
      <c r="C20" s="125" t="s">
        <v>104</v>
      </c>
      <c r="D20" s="132">
        <v>-14660</v>
      </c>
      <c r="E20" s="132">
        <v>0</v>
      </c>
      <c r="L20" s="40"/>
    </row>
    <row r="21" spans="2:12" ht="15.75">
      <c r="B21" s="45">
        <v>9</v>
      </c>
      <c r="C21" s="127" t="s">
        <v>116</v>
      </c>
      <c r="D21" s="132">
        <f>D15+D16+D17+D20</f>
        <v>-4843262</v>
      </c>
      <c r="E21" s="132">
        <f>E15+E16+E17+E20</f>
        <v>-9639287</v>
      </c>
      <c r="L21" s="40"/>
    </row>
    <row r="22" spans="2:12" ht="33" customHeight="1">
      <c r="B22" s="46">
        <v>9</v>
      </c>
      <c r="C22" s="128" t="s">
        <v>115</v>
      </c>
      <c r="D22" s="133">
        <f>SUM(D12:D14)+D21</f>
        <v>91858</v>
      </c>
      <c r="E22" s="133">
        <f>SUM(E12:E14)+E21</f>
        <v>54619</v>
      </c>
      <c r="L22" s="41"/>
    </row>
    <row r="23" spans="2:12" ht="15.75">
      <c r="B23" s="45">
        <v>10</v>
      </c>
      <c r="C23" s="124" t="s">
        <v>105</v>
      </c>
      <c r="D23" s="132"/>
      <c r="E23" s="132"/>
      <c r="L23" s="40"/>
    </row>
    <row r="24" spans="2:12" ht="15.75">
      <c r="B24" s="45">
        <v>11</v>
      </c>
      <c r="C24" s="124" t="s">
        <v>106</v>
      </c>
      <c r="D24" s="132"/>
      <c r="E24" s="132"/>
      <c r="L24" s="40"/>
    </row>
    <row r="25" spans="2:5" ht="15.75">
      <c r="B25" s="45">
        <v>12</v>
      </c>
      <c r="C25" s="125" t="s">
        <v>107</v>
      </c>
      <c r="D25" s="132">
        <f>SUM(D26:D29)</f>
        <v>-29560</v>
      </c>
      <c r="E25" s="132">
        <f>SUM(E26:E29)</f>
        <v>0</v>
      </c>
    </row>
    <row r="26" spans="2:12" ht="15.75">
      <c r="B26" s="46" t="s">
        <v>100</v>
      </c>
      <c r="C26" s="129" t="s">
        <v>108</v>
      </c>
      <c r="D26" s="132"/>
      <c r="E26" s="132"/>
      <c r="L26" s="40"/>
    </row>
    <row r="27" spans="2:12" ht="15.75">
      <c r="B27" s="46" t="s">
        <v>102</v>
      </c>
      <c r="C27" s="129" t="s">
        <v>109</v>
      </c>
      <c r="D27" s="132">
        <v>-29560</v>
      </c>
      <c r="E27" s="132">
        <v>0</v>
      </c>
      <c r="L27" s="40"/>
    </row>
    <row r="28" spans="2:12" ht="15.75">
      <c r="B28" s="46" t="s">
        <v>110</v>
      </c>
      <c r="C28" s="129" t="s">
        <v>111</v>
      </c>
      <c r="D28" s="132"/>
      <c r="E28" s="132">
        <v>0</v>
      </c>
      <c r="L28" s="40"/>
    </row>
    <row r="29" spans="2:12" ht="15.75">
      <c r="B29" s="46" t="s">
        <v>112</v>
      </c>
      <c r="C29" s="129" t="s">
        <v>113</v>
      </c>
      <c r="D29" s="132"/>
      <c r="E29" s="132">
        <v>0</v>
      </c>
      <c r="L29" s="40"/>
    </row>
    <row r="30" spans="2:12" ht="25.5">
      <c r="B30" s="51">
        <v>13</v>
      </c>
      <c r="C30" s="43" t="s">
        <v>117</v>
      </c>
      <c r="D30" s="133">
        <f>SUM(D23:D25)</f>
        <v>-29560</v>
      </c>
      <c r="E30" s="133">
        <f>SUM(E23:E25)</f>
        <v>0</v>
      </c>
      <c r="L30" s="41"/>
    </row>
    <row r="31" spans="2:12" ht="15.75">
      <c r="B31" s="52">
        <v>14</v>
      </c>
      <c r="C31" s="125" t="s">
        <v>118</v>
      </c>
      <c r="D31" s="132">
        <f>D22+D30</f>
        <v>62298</v>
      </c>
      <c r="E31" s="132">
        <f>E22+E30</f>
        <v>54619</v>
      </c>
      <c r="L31" s="41"/>
    </row>
    <row r="32" spans="2:12" ht="15.75">
      <c r="B32" s="52">
        <v>15</v>
      </c>
      <c r="C32" s="125" t="s">
        <v>114</v>
      </c>
      <c r="D32" s="132">
        <v>-6230</v>
      </c>
      <c r="E32" s="132">
        <v>-5462</v>
      </c>
      <c r="L32" s="41"/>
    </row>
    <row r="33" spans="2:12" ht="15.75">
      <c r="B33" s="51">
        <v>16</v>
      </c>
      <c r="C33" s="130" t="s">
        <v>119</v>
      </c>
      <c r="D33" s="133">
        <f>D31+D32</f>
        <v>56068</v>
      </c>
      <c r="E33" s="133">
        <f>E31+E32</f>
        <v>49157</v>
      </c>
      <c r="L33" s="41"/>
    </row>
    <row r="34" spans="2:5" ht="15.75">
      <c r="B34" s="50">
        <v>17</v>
      </c>
      <c r="C34" s="131" t="s">
        <v>120</v>
      </c>
      <c r="D34" s="132"/>
      <c r="E34" s="132"/>
    </row>
  </sheetData>
  <sheetProtection/>
  <mergeCells count="3">
    <mergeCell ref="C9:C10"/>
    <mergeCell ref="D9:D10"/>
    <mergeCell ref="E9:E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7" r:id="rId1"/>
  <ignoredErrors>
    <ignoredError sqref="D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">
      <selection activeCell="B2" sqref="B2:B3"/>
    </sheetView>
  </sheetViews>
  <sheetFormatPr defaultColWidth="9.140625" defaultRowHeight="12.75"/>
  <cols>
    <col min="2" max="2" width="63.421875" style="0" bestFit="1" customWidth="1"/>
    <col min="3" max="3" width="14.421875" style="0" customWidth="1"/>
    <col min="4" max="4" width="16.140625" style="0" customWidth="1"/>
  </cols>
  <sheetData>
    <row r="2" ht="14.25">
      <c r="B2" s="79" t="s">
        <v>171</v>
      </c>
    </row>
    <row r="3" ht="14.25">
      <c r="B3" s="79" t="s">
        <v>172</v>
      </c>
    </row>
    <row r="4" ht="12.75">
      <c r="B4" s="5"/>
    </row>
    <row r="5" spans="2:4" ht="18">
      <c r="B5" s="148" t="s">
        <v>175</v>
      </c>
      <c r="C5" s="148"/>
      <c r="D5" s="148"/>
    </row>
    <row r="6" ht="12.75">
      <c r="B6" s="5"/>
    </row>
    <row r="8" spans="2:4" ht="12.75" customHeight="1">
      <c r="B8" s="149" t="s">
        <v>144</v>
      </c>
      <c r="C8" s="150" t="s">
        <v>145</v>
      </c>
      <c r="D8" s="150" t="s">
        <v>146</v>
      </c>
    </row>
    <row r="9" spans="2:4" ht="23.25" customHeight="1">
      <c r="B9" s="149"/>
      <c r="C9" s="150"/>
      <c r="D9" s="150"/>
    </row>
    <row r="10" spans="2:4" s="54" customFormat="1" ht="15.75">
      <c r="B10" s="68" t="s">
        <v>121</v>
      </c>
      <c r="C10" s="69"/>
      <c r="D10" s="69"/>
    </row>
    <row r="11" spans="2:4" ht="15.75">
      <c r="B11" s="70" t="s">
        <v>122</v>
      </c>
      <c r="C11" s="71">
        <v>7509300</v>
      </c>
      <c r="D11" s="71">
        <v>16673395</v>
      </c>
    </row>
    <row r="12" spans="2:4" ht="15.75">
      <c r="B12" s="70" t="s">
        <v>123</v>
      </c>
      <c r="C12" s="71">
        <v>-6882127</v>
      </c>
      <c r="D12" s="71">
        <v>-16408989</v>
      </c>
    </row>
    <row r="13" spans="2:4" ht="15.75">
      <c r="B13" s="70" t="s">
        <v>124</v>
      </c>
      <c r="C13" s="71"/>
      <c r="D13" s="71"/>
    </row>
    <row r="14" spans="2:4" ht="15.75">
      <c r="B14" s="70" t="s">
        <v>125</v>
      </c>
      <c r="C14" s="71">
        <v>-29560</v>
      </c>
      <c r="D14" s="71"/>
    </row>
    <row r="15" spans="2:4" ht="15.75">
      <c r="B15" s="70" t="s">
        <v>126</v>
      </c>
      <c r="C15" s="71">
        <f>'ARDHURA&amp;SHPENZIME (FORMAT1 )'!D32-'BILANCI  KONTABEL (SKK)'!E28+'BILANCI  KONTABEL (SKK)'!F28</f>
        <v>-31482</v>
      </c>
      <c r="D15" s="71">
        <v>-80390</v>
      </c>
    </row>
    <row r="16" spans="2:4" ht="15.75">
      <c r="B16" s="72" t="s">
        <v>127</v>
      </c>
      <c r="C16" s="73">
        <v>-328338</v>
      </c>
      <c r="D16" s="73">
        <f>SUM(D11:D15)</f>
        <v>184016</v>
      </c>
    </row>
    <row r="17" spans="2:4" ht="15.75">
      <c r="B17" s="72"/>
      <c r="C17" s="71"/>
      <c r="D17" s="71"/>
    </row>
    <row r="18" spans="2:4" ht="15.75">
      <c r="B18" s="68" t="s">
        <v>128</v>
      </c>
      <c r="C18" s="71"/>
      <c r="D18" s="71"/>
    </row>
    <row r="19" spans="2:4" ht="15.75">
      <c r="B19" s="70" t="s">
        <v>129</v>
      </c>
      <c r="C19" s="71"/>
      <c r="D19" s="71"/>
    </row>
    <row r="20" spans="2:4" ht="15.75">
      <c r="B20" s="70" t="s">
        <v>130</v>
      </c>
      <c r="C20" s="71"/>
      <c r="D20" s="71"/>
    </row>
    <row r="21" spans="2:4" ht="15.75">
      <c r="B21" s="70" t="s">
        <v>131</v>
      </c>
      <c r="C21" s="71"/>
      <c r="D21" s="71"/>
    </row>
    <row r="22" spans="2:4" ht="15.75">
      <c r="B22" s="70" t="s">
        <v>132</v>
      </c>
      <c r="C22" s="71"/>
      <c r="D22" s="71"/>
    </row>
    <row r="23" spans="2:4" ht="15.75">
      <c r="B23" s="70" t="s">
        <v>133</v>
      </c>
      <c r="C23" s="71"/>
      <c r="D23" s="71"/>
    </row>
    <row r="24" spans="2:4" ht="15.75">
      <c r="B24" s="72" t="s">
        <v>134</v>
      </c>
      <c r="C24" s="78">
        <f>SUM(C19:C23)</f>
        <v>0</v>
      </c>
      <c r="D24" s="78">
        <f>SUM(D19:D23)</f>
        <v>0</v>
      </c>
    </row>
    <row r="25" spans="2:4" ht="15.75">
      <c r="B25" s="72"/>
      <c r="C25" s="71"/>
      <c r="D25" s="71"/>
    </row>
    <row r="26" spans="2:4" ht="15.75">
      <c r="B26" s="68" t="s">
        <v>135</v>
      </c>
      <c r="C26" s="71"/>
      <c r="D26" s="71"/>
    </row>
    <row r="27" spans="2:4" ht="15.75">
      <c r="B27" s="70" t="s">
        <v>136</v>
      </c>
      <c r="C27" s="71"/>
      <c r="D27" s="71"/>
    </row>
    <row r="28" spans="2:4" ht="15.75">
      <c r="B28" s="70" t="s">
        <v>137</v>
      </c>
      <c r="C28" s="71"/>
      <c r="D28" s="71"/>
    </row>
    <row r="29" spans="2:4" ht="15.75">
      <c r="B29" s="70" t="s">
        <v>138</v>
      </c>
      <c r="C29" s="71"/>
      <c r="D29" s="71"/>
    </row>
    <row r="30" spans="2:4" ht="15.75">
      <c r="B30" s="70" t="s">
        <v>139</v>
      </c>
      <c r="C30" s="71"/>
      <c r="D30" s="71"/>
    </row>
    <row r="31" spans="2:4" ht="15.75">
      <c r="B31" s="72" t="s">
        <v>140</v>
      </c>
      <c r="C31" s="78">
        <f>SUM(C27:C30)</f>
        <v>0</v>
      </c>
      <c r="D31" s="78">
        <f>SUM(D27:D30)</f>
        <v>0</v>
      </c>
    </row>
    <row r="32" spans="2:4" ht="15.75">
      <c r="B32" s="72"/>
      <c r="C32" s="71"/>
      <c r="D32" s="71"/>
    </row>
    <row r="33" spans="2:4" ht="15.75">
      <c r="B33" s="68" t="s">
        <v>141</v>
      </c>
      <c r="C33" s="69">
        <f>C31+C24+C16</f>
        <v>-328338</v>
      </c>
      <c r="D33" s="69">
        <f>D18+D10+D26+D16</f>
        <v>184016</v>
      </c>
    </row>
    <row r="34" spans="2:4" ht="15.75">
      <c r="B34" s="68" t="s">
        <v>142</v>
      </c>
      <c r="C34" s="69">
        <f>D35</f>
        <v>352338</v>
      </c>
      <c r="D34" s="69">
        <v>168322</v>
      </c>
    </row>
    <row r="35" spans="2:4" ht="15.75">
      <c r="B35" s="68" t="s">
        <v>143</v>
      </c>
      <c r="C35" s="69">
        <f>C33+C34</f>
        <v>24000</v>
      </c>
      <c r="D35" s="69">
        <f>SUM(D33:D34)</f>
        <v>352338</v>
      </c>
    </row>
    <row r="37" ht="12.75">
      <c r="C37" s="59"/>
    </row>
    <row r="41" ht="12.75" customHeight="1"/>
    <row r="50" ht="27" customHeight="1"/>
  </sheetData>
  <sheetProtection/>
  <mergeCells count="4">
    <mergeCell ref="B5:D5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9.7109375" style="67" bestFit="1" customWidth="1"/>
    <col min="2" max="2" width="35.28125" style="67" customWidth="1"/>
    <col min="3" max="3" width="11.57421875" style="67" bestFit="1" customWidth="1"/>
    <col min="4" max="4" width="11.7109375" style="67" customWidth="1"/>
    <col min="5" max="5" width="9.7109375" style="67" customWidth="1"/>
    <col min="6" max="6" width="12.57421875" style="67" customWidth="1"/>
    <col min="7" max="7" width="13.140625" style="67" customWidth="1"/>
    <col min="8" max="9" width="9.140625" style="67" customWidth="1"/>
    <col min="10" max="10" width="11.140625" style="67" customWidth="1"/>
    <col min="11" max="16384" width="9.140625" style="67" customWidth="1"/>
  </cols>
  <sheetData>
    <row r="1" ht="14.25">
      <c r="A1" s="79" t="s">
        <v>171</v>
      </c>
    </row>
    <row r="2" ht="14.25">
      <c r="A2" s="79" t="s">
        <v>172</v>
      </c>
    </row>
    <row r="3" ht="71.25" customHeight="1"/>
    <row r="4" spans="1:7" ht="26.25" customHeight="1">
      <c r="A4" s="152"/>
      <c r="B4" s="151" t="s">
        <v>38</v>
      </c>
      <c r="C4" s="151" t="s">
        <v>148</v>
      </c>
      <c r="D4" s="151" t="s">
        <v>149</v>
      </c>
      <c r="E4" s="151" t="s">
        <v>150</v>
      </c>
      <c r="F4" s="151" t="s">
        <v>151</v>
      </c>
      <c r="G4" s="151" t="s">
        <v>147</v>
      </c>
    </row>
    <row r="5" spans="1:7" ht="37.5" customHeight="1">
      <c r="A5" s="152"/>
      <c r="B5" s="151"/>
      <c r="C5" s="151"/>
      <c r="D5" s="151"/>
      <c r="E5" s="151"/>
      <c r="F5" s="151"/>
      <c r="G5" s="151"/>
    </row>
    <row r="6" spans="1:7" ht="15.75">
      <c r="A6" s="74" t="s">
        <v>161</v>
      </c>
      <c r="B6" s="75">
        <v>1500000</v>
      </c>
      <c r="C6" s="75"/>
      <c r="D6" s="75"/>
      <c r="E6" s="75">
        <v>40853</v>
      </c>
      <c r="F6" s="75">
        <v>2282481</v>
      </c>
      <c r="G6" s="75">
        <f>SUM(B6:F6)</f>
        <v>3823334</v>
      </c>
    </row>
    <row r="7" spans="1:7" ht="31.5">
      <c r="A7" s="76" t="s">
        <v>154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f>SUM(B7:F7)</f>
        <v>0</v>
      </c>
    </row>
    <row r="8" spans="1:7" ht="15.75">
      <c r="A8" s="74" t="s">
        <v>152</v>
      </c>
      <c r="B8" s="75">
        <v>1500000</v>
      </c>
      <c r="C8" s="75">
        <f>SUM(C6:C7)</f>
        <v>0</v>
      </c>
      <c r="D8" s="75">
        <f>SUM(D6:D7)</f>
        <v>0</v>
      </c>
      <c r="E8" s="75">
        <f>SUM(E6:E7)</f>
        <v>40853</v>
      </c>
      <c r="F8" s="75">
        <f>SUM(F6:F7)</f>
        <v>2282481</v>
      </c>
      <c r="G8" s="75">
        <f aca="true" t="shared" si="0" ref="G8:G13">SUM(B8:F8)</f>
        <v>3823334</v>
      </c>
    </row>
    <row r="9" spans="1:7" ht="15.75">
      <c r="A9" s="76" t="s">
        <v>153</v>
      </c>
      <c r="B9" s="77"/>
      <c r="C9" s="77"/>
      <c r="D9" s="77"/>
      <c r="E9" s="77"/>
      <c r="F9" s="77">
        <v>49157</v>
      </c>
      <c r="G9" s="77">
        <f t="shared" si="0"/>
        <v>49157</v>
      </c>
    </row>
    <row r="10" spans="1:7" ht="31.5">
      <c r="A10" s="76" t="s">
        <v>155</v>
      </c>
      <c r="B10" s="77"/>
      <c r="C10" s="77"/>
      <c r="D10" s="77"/>
      <c r="E10" s="77">
        <v>0</v>
      </c>
      <c r="F10" s="77">
        <v>0</v>
      </c>
      <c r="G10" s="77">
        <f t="shared" si="0"/>
        <v>0</v>
      </c>
    </row>
    <row r="11" spans="1:7" ht="15.75">
      <c r="A11" s="76" t="s">
        <v>156</v>
      </c>
      <c r="B11" s="77">
        <v>0</v>
      </c>
      <c r="C11" s="77">
        <v>0</v>
      </c>
      <c r="D11" s="77"/>
      <c r="E11" s="77"/>
      <c r="F11" s="77">
        <v>0</v>
      </c>
      <c r="G11" s="77">
        <f t="shared" si="0"/>
        <v>0</v>
      </c>
    </row>
    <row r="12" spans="1:7" ht="15.75">
      <c r="A12" s="74" t="s">
        <v>162</v>
      </c>
      <c r="B12" s="75">
        <f>SUM(B8:B11)</f>
        <v>1500000</v>
      </c>
      <c r="C12" s="75">
        <f>SUM(C8:C11)</f>
        <v>0</v>
      </c>
      <c r="D12" s="75">
        <f>SUM(D8:D11)</f>
        <v>0</v>
      </c>
      <c r="E12" s="75">
        <f>SUM(E8:E11)</f>
        <v>40853</v>
      </c>
      <c r="F12" s="75">
        <f>SUM(F8:F11)</f>
        <v>2331638</v>
      </c>
      <c r="G12" s="75">
        <f>SUM(B12:F12)</f>
        <v>3872491</v>
      </c>
    </row>
    <row r="13" spans="1:7" ht="15.75">
      <c r="A13" s="76" t="s">
        <v>157</v>
      </c>
      <c r="B13" s="77"/>
      <c r="C13" s="77"/>
      <c r="D13" s="77"/>
      <c r="E13" s="77"/>
      <c r="F13" s="77">
        <v>56068</v>
      </c>
      <c r="G13" s="77">
        <f t="shared" si="0"/>
        <v>56068</v>
      </c>
    </row>
    <row r="14" spans="1:7" ht="15.75">
      <c r="A14" s="74" t="s">
        <v>176</v>
      </c>
      <c r="B14" s="75">
        <f>SUM(B12:B13)</f>
        <v>1500000</v>
      </c>
      <c r="C14" s="75">
        <f>SUM(C12:C13)</f>
        <v>0</v>
      </c>
      <c r="D14" s="75">
        <f>SUM(D12:D13)</f>
        <v>0</v>
      </c>
      <c r="E14" s="75">
        <f>SUM(E12:E13)</f>
        <v>40853</v>
      </c>
      <c r="F14" s="75">
        <f>SUM(F12:F13)</f>
        <v>2387706</v>
      </c>
      <c r="G14" s="75">
        <f>SUM(B14:F14)</f>
        <v>3928559</v>
      </c>
    </row>
    <row r="18" ht="15.75" customHeight="1"/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</dc:creator>
  <cp:keywords/>
  <dc:description/>
  <cp:lastModifiedBy>nino</cp:lastModifiedBy>
  <cp:lastPrinted>2010-03-19T09:52:37Z</cp:lastPrinted>
  <dcterms:created xsi:type="dcterms:W3CDTF">2005-10-03T19:59:59Z</dcterms:created>
  <dcterms:modified xsi:type="dcterms:W3CDTF">2011-07-27T08:46:53Z</dcterms:modified>
  <cp:category/>
  <cp:version/>
  <cp:contentType/>
  <cp:contentStatus/>
</cp:coreProperties>
</file>