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3035" windowHeight="8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definedNames/>
  <calcPr fullCalcOnLoad="1"/>
</workbook>
</file>

<file path=xl/sharedStrings.xml><?xml version="1.0" encoding="utf-8"?>
<sst xmlns="http://schemas.openxmlformats.org/spreadsheetml/2006/main" count="277" uniqueCount="203">
  <si>
    <t>BILANCI I SHOQERISE"PERPARIMI"SH.A</t>
  </si>
  <si>
    <t>NIPTI J 81906504 A</t>
  </si>
  <si>
    <t>Per periudhen nga dt.01/01/2012deri me dt.31/12/2012</t>
  </si>
  <si>
    <t>AKTIVET</t>
  </si>
  <si>
    <t>Shenime</t>
  </si>
  <si>
    <t>Viti -2012</t>
  </si>
  <si>
    <t>VITI-2011</t>
  </si>
  <si>
    <t>I</t>
  </si>
  <si>
    <t>Aktivet afatshkurtra</t>
  </si>
  <si>
    <t>Aktivet monetare</t>
  </si>
  <si>
    <t xml:space="preserve">    Banka</t>
  </si>
  <si>
    <t xml:space="preserve">    Arka</t>
  </si>
  <si>
    <t>Derivative dhe Aktivet e mbajtura per tregetim</t>
  </si>
  <si>
    <t>(i)</t>
  </si>
  <si>
    <t>Derivativet</t>
  </si>
  <si>
    <t>(ii)</t>
  </si>
  <si>
    <t>Aktivet e mbajtura per tregetim</t>
  </si>
  <si>
    <t>Totali</t>
  </si>
  <si>
    <t>Aktivet e tjera financiare afatshkurtra</t>
  </si>
  <si>
    <t>Llogari/Kerkesa te arketueshme</t>
  </si>
  <si>
    <t>Kliente per mallra ,produkte e sherbime</t>
  </si>
  <si>
    <t>Debitor Kreditor te tjere</t>
  </si>
  <si>
    <t>Tatim mbi Fitimin</t>
  </si>
  <si>
    <t>Tvsh</t>
  </si>
  <si>
    <t>Te drejta e detyrime ndaj ortakeve</t>
  </si>
  <si>
    <t>Llogari/Te tjera kerkesa te arketuesshme</t>
  </si>
  <si>
    <t>(iii)</t>
  </si>
  <si>
    <t>tetjere debitor</t>
  </si>
  <si>
    <t>(iv)</t>
  </si>
  <si>
    <t>Investime te tjera financiare</t>
  </si>
  <si>
    <t>Totali 3</t>
  </si>
  <si>
    <t>Inventari</t>
  </si>
  <si>
    <t>Lendet e para</t>
  </si>
  <si>
    <t>Prodhim ne proces</t>
  </si>
  <si>
    <t>Produkte te gateshme</t>
  </si>
  <si>
    <t>Mallra per rishitje</t>
  </si>
  <si>
    <t>(v)</t>
  </si>
  <si>
    <t>Parapagesat per furnizime</t>
  </si>
  <si>
    <t>Totali 4</t>
  </si>
  <si>
    <t>Aktivet biologjike afatshkurtera</t>
  </si>
  <si>
    <t>Aktivet afatshkurtera te mbajtura per shitje</t>
  </si>
  <si>
    <t>Parapagimet dhe shpenzimet e shtyra</t>
  </si>
  <si>
    <t>Total I Aktiveve Afatshkurtera</t>
  </si>
  <si>
    <t>II</t>
  </si>
  <si>
    <t>Aktivet afatgjata</t>
  </si>
  <si>
    <t>Investimet financiare afatgjata</t>
  </si>
  <si>
    <t>Pjesmarje te tjera ne njesi te kontrolluara</t>
  </si>
  <si>
    <t>Aksione dhe investime te tjera ne pjesmarje</t>
  </si>
  <si>
    <t>(iii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</si>
  <si>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</si>
  <si>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</si>
  <si>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</si>
  <si>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</si>
  <si>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</si>
  <si>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</si>
  <si>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paisje</t>
  </si>
  <si>
    <t>Aktive te tjera afatgjata materiale</t>
  </si>
  <si>
    <t>Aktive ne proces</t>
  </si>
  <si>
    <t>Totali 2</t>
  </si>
  <si>
    <t>Aktivet Biologjike afatgjata</t>
  </si>
  <si>
    <t>Aktivet afatgjata jo materiale</t>
  </si>
  <si>
    <t>Emri I mire</t>
  </si>
  <si>
    <t>Shpenzimet e zhvillimit</t>
  </si>
  <si>
    <t>Aktive te tjera afatgjata jomateriale</t>
  </si>
  <si>
    <t>Kapital aksionar I papaguar</t>
  </si>
  <si>
    <t>Aktive te thera afatgjata</t>
  </si>
  <si>
    <t>Totali I aktiveve Afatgjata(II)</t>
  </si>
  <si>
    <t>TOTALI I AKTIVEVE(I+II)</t>
  </si>
  <si>
    <t>Per shoqerine"Perparimi"sha</t>
  </si>
  <si>
    <t xml:space="preserve">      FLAMUR CAUSHI</t>
  </si>
  <si>
    <t>DETYRIMET DHE KAPITALI</t>
  </si>
  <si>
    <t>PASIVET</t>
  </si>
  <si>
    <t>VITI-2012</t>
  </si>
  <si>
    <t>Detyrimet afatshkurtra</t>
  </si>
  <si>
    <t>Huamarjet</t>
  </si>
  <si>
    <t>Huat dhe obligacionet afatshkurtra</t>
  </si>
  <si>
    <t xml:space="preserve">Kthimet/ripagesat e huave afatgjata </t>
  </si>
  <si>
    <t>Bono te konvertueshme</t>
  </si>
  <si>
    <t>Totali2</t>
  </si>
  <si>
    <t>Huat dhe parapagimet</t>
  </si>
  <si>
    <t>Te pagueshme ndaj furnitoreve</t>
  </si>
  <si>
    <t>Te pagueshme ndaj punonjesve</t>
  </si>
  <si>
    <t>Detyrime per Sigurime  shoq.shendetesore</t>
  </si>
  <si>
    <t>Detyrime tatimore per TAP-in</t>
  </si>
  <si>
    <t>Detyrime per Tatim Fitimin</t>
  </si>
  <si>
    <t>Detyrime per Tvsh-ne</t>
  </si>
  <si>
    <t>Detyrime per Tatim Burim</t>
  </si>
  <si>
    <t>Te drejta ndaj ortakeve</t>
  </si>
  <si>
    <t>Divident per tu paguar</t>
  </si>
  <si>
    <t>Detyrime tjera</t>
  </si>
  <si>
    <t>Parapagimet e arketuara</t>
  </si>
  <si>
    <t>Grantet dhe te ardhurat e shtyra</t>
  </si>
  <si>
    <t>Provizionet afatshkurtera</t>
  </si>
  <si>
    <t>Totali I detyrimeve afatshkutrera</t>
  </si>
  <si>
    <t>DETYRIMET AFATGJATA</t>
  </si>
  <si>
    <t>Huat afatgjata</t>
  </si>
  <si>
    <t>Hua,bono dhe detyrime nga qiraja financiare</t>
  </si>
  <si>
    <t>Bonot e konvertueshme</t>
  </si>
  <si>
    <t>Huamarrje te tjera afatgjata</t>
  </si>
  <si>
    <t>Totali I detyrimeve afatgjata(II)</t>
  </si>
  <si>
    <t xml:space="preserve">Totali I detyrimeve </t>
  </si>
  <si>
    <t>III</t>
  </si>
  <si>
    <t>Kapitali</t>
  </si>
  <si>
    <t>Aksionet e pakices(perdoret vetem per pasqyrat financiare te konsoliduara)</t>
  </si>
  <si>
    <t>Kapitali qe I perket aksionareve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</si>
  <si>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</si>
  <si>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</si>
  <si>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</si>
  <si>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</si>
  <si>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</si>
  <si>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</si>
  <si>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</si>
  <si>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Fitimi(humbja)e vitit financiar</t>
  </si>
  <si>
    <t>Totali I kapitalit(III)</t>
  </si>
  <si>
    <t>TOTALI I DETYRIMEVE KAPITALIT(I,II,III)</t>
  </si>
  <si>
    <t xml:space="preserve">  </t>
  </si>
  <si>
    <t>Shoqeria"Perparimi"sh.a</t>
  </si>
  <si>
    <t>Shkozet-Durres</t>
  </si>
  <si>
    <t xml:space="preserve">    </t>
  </si>
  <si>
    <t xml:space="preserve">Pasqyra e te Ardhurave dhe Shpenzimeve  </t>
  </si>
  <si>
    <t>Pershkrimi I Elementeve</t>
  </si>
  <si>
    <t>Shitjet neto</t>
  </si>
  <si>
    <t>Te ardhura te tjera nga veprimtarite e shfrytezimit</t>
  </si>
  <si>
    <t>Ndryshimet ne inventarin e produkteve te gateshme dhe prodhimit ne proces</t>
  </si>
  <si>
    <t>Materialet e konsumuara</t>
  </si>
  <si>
    <t>Shpenzime te tjera nga veprimtaria e shfrytezimit</t>
  </si>
  <si>
    <t xml:space="preserve">Kosto e punes </t>
  </si>
  <si>
    <t>-pagat e personelit-</t>
  </si>
  <si>
    <t>Shpenzimet per sigurimet shoqerore dhe shendetesore</t>
  </si>
  <si>
    <t>Amortizimet dhe zhvleresimet</t>
  </si>
  <si>
    <t>Shpenzime te tjera</t>
  </si>
  <si>
    <t>Shpenzime te tjera(shitja e aam)</t>
  </si>
  <si>
    <t>Totali I shpenzimeve(shuma 4-7)</t>
  </si>
  <si>
    <t>Fitimi apo humbja nga veprimtaria kryesore(1+2+/3-8)</t>
  </si>
  <si>
    <t>Te ardhura dhe shpenzime financiare nga njesite e kontrolluara</t>
  </si>
  <si>
    <t>Te ardhurat dhe shpenzimet financiare nga pjesmarjet</t>
  </si>
  <si>
    <t>Te ardhura dhe shpenzime nga investime te tjera financiare afatgjata</t>
  </si>
  <si>
    <t>Te ardhura dhe shpenzime nga interesi</t>
  </si>
  <si>
    <t>Fitimet(humbjet)nga kursi I kembimit</t>
  </si>
  <si>
    <t>Te ardhura dhe shpenzime te tjera financiare</t>
  </si>
  <si>
    <t>Totali I te ardhurave dhe shpenzimeve financiare (12,1+/-12,2+/-12,3+/-12,4)</t>
  </si>
  <si>
    <t>Fitimi (humbja)para tatimit(9+/-13)</t>
  </si>
  <si>
    <t>Shpenzimet e tatimit mbi fitimin</t>
  </si>
  <si>
    <t>Fitimi(humbja)neto e vitit financiar(14-15)</t>
  </si>
  <si>
    <t>Elementet e pasqyrave te konsoliduara</t>
  </si>
  <si>
    <t>NIPTI J81906504A</t>
  </si>
  <si>
    <t xml:space="preserve">     PASQYRA E NDRYSHIMEVE NE KAPITAL 2012</t>
  </si>
  <si>
    <t>Nje pasqyre e pa Konsoliduar</t>
  </si>
  <si>
    <t>Primi aksionit</t>
  </si>
  <si>
    <t>Pozicioni I rregulluar 2011</t>
  </si>
  <si>
    <t>Fitimi neto per periudhen kontabel</t>
  </si>
  <si>
    <t>Dividentet e paguar</t>
  </si>
  <si>
    <t>Rritja rezerves kapitalit</t>
  </si>
  <si>
    <t>Emetimi aksioneve</t>
  </si>
  <si>
    <t>Transferime ne rezerva te detyrushme</t>
  </si>
  <si>
    <t>Pozicioni me dt.31 dhjetor 2011</t>
  </si>
  <si>
    <t>Emetimi kapitali aksionar</t>
  </si>
  <si>
    <t>Aksione te thesari te riblera</t>
  </si>
  <si>
    <t>Pozicini me dt.31/12/2012</t>
  </si>
  <si>
    <t>SHOQERIA"PERPARIMI"SH.A</t>
  </si>
  <si>
    <t>NIPT  J81906504A</t>
  </si>
  <si>
    <t xml:space="preserve">Pasqyra e fluksit monetar – Metoda idirekte </t>
  </si>
  <si>
    <t>viti-2012</t>
  </si>
  <si>
    <t>VITI 2011</t>
  </si>
  <si>
    <t>Fluksi monetar nga veprimtaritë e shfrytëzimit</t>
  </si>
  <si>
    <t>Fitimi para tatimit</t>
  </si>
  <si>
    <t>Rregullime për:</t>
  </si>
  <si>
    <t>Amortizimin</t>
  </si>
  <si>
    <t>Humbje nga këmbimet valutore</t>
  </si>
  <si>
    <t>Të ardhura nga investimet(vlera e AAM d-shitur)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</si>
  <si>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</si>
  <si>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</si>
  <si>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</si>
  <si>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</si>
  <si>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Mjete monetare të përfituara nga aktivitetet</t>
  </si>
  <si>
    <t>Interesi i paguar</t>
  </si>
  <si>
    <t>Tatim mbi fitimin i paguar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</si>
  <si>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</si>
  <si>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</si>
  <si>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</si>
  <si>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</si>
  <si>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</si>
  <si>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</si>
  <si>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</si>
  <si>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</si>
  <si>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</si>
  <si>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</si>
  <si>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</si>
  <si>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Pagesat e detyrimeve të qirasë financiare</t>
  </si>
  <si>
    <t>Dividendët e paguar</t>
  </si>
  <si>
    <t>Mjete monetare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</si>
  <si>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</si>
  <si>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</si>
  <si>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</si>
  <si>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Per periudhen nga dt.01/01/2012 deri me dt.31/12/2012</t>
  </si>
  <si>
    <t>Aksione</t>
  </si>
  <si>
    <t>Rezerva stat.ligjore</t>
  </si>
  <si>
    <t xml:space="preserve">Fitimi pashperndare </t>
  </si>
  <si>
    <t>Fitimi Neto</t>
  </si>
  <si>
    <t>TOTALI</t>
  </si>
  <si>
    <t>ADMINISTRATORI</t>
  </si>
  <si>
    <t>FLAMUR CAUSHI</t>
  </si>
  <si>
    <t xml:space="preserve">Te tjera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</si>
</sst>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59">
    <font>
      <sz val="10"/>
      <name val="Arial"/>
      <family val="0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i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4"/>
      <name val="Arial"/>
      <family val="2"/>
    </font>
    <font>
      <u val="single"/>
      <sz val="11"/>
      <color indexed="63"/>
      <name val="Arial"/>
      <family val="0"/>
    </font>
    <font>
      <sz val="10"/>
      <color indexed="10"/>
      <name val="Arial"/>
      <family val="2"/>
    </font>
    <font>
      <b/>
      <i/>
      <sz val="11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56"/>
      <name val="Calibri"/>
      <family val="2"/>
    </font>
    <font>
      <b/>
      <i/>
      <u val="single"/>
      <sz val="8"/>
      <color indexed="63"/>
      <name val="Arial"/>
      <family val="2"/>
    </font>
    <font>
      <sz val="8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/>
      <right style="double"/>
      <top style="thin">
        <color indexed="62"/>
      </top>
      <bottom style="double">
        <color indexed="62"/>
      </bottom>
    </border>
    <border>
      <left/>
      <right style="double"/>
      <top/>
      <bottom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4" fontId="8" fillId="33" borderId="0" xfId="42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 shrinkToFit="1"/>
    </xf>
    <xf numFmtId="0" fontId="1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64" fontId="9" fillId="33" borderId="1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16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164" fontId="10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164" fontId="9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164" fontId="1" fillId="33" borderId="1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164" fontId="5" fillId="33" borderId="17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164" fontId="1" fillId="34" borderId="17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3" fontId="1" fillId="34" borderId="27" xfId="0" applyNumberFormat="1" applyFont="1" applyFill="1" applyBorder="1" applyAlignment="1">
      <alignment vertical="center"/>
    </xf>
    <xf numFmtId="164" fontId="1" fillId="34" borderId="27" xfId="0" applyNumberFormat="1" applyFont="1" applyFill="1" applyBorder="1" applyAlignment="1">
      <alignment vertical="center"/>
    </xf>
    <xf numFmtId="49" fontId="15" fillId="33" borderId="0" xfId="0" applyNumberFormat="1" applyFont="1" applyFill="1" applyAlignment="1">
      <alignment horizontal="left"/>
    </xf>
    <xf numFmtId="4" fontId="15" fillId="33" borderId="0" xfId="0" applyNumberFormat="1" applyFont="1" applyFill="1" applyAlignment="1">
      <alignment horizontal="left"/>
    </xf>
    <xf numFmtId="164" fontId="15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4" fontId="16" fillId="33" borderId="0" xfId="0" applyNumberFormat="1" applyFont="1" applyFill="1" applyAlignment="1">
      <alignment/>
    </xf>
    <xf numFmtId="164" fontId="16" fillId="33" borderId="0" xfId="0" applyNumberFormat="1" applyFont="1" applyFill="1" applyAlignment="1">
      <alignment/>
    </xf>
    <xf numFmtId="0" fontId="10" fillId="34" borderId="28" xfId="0" applyFont="1" applyFill="1" applyBorder="1" applyAlignment="1">
      <alignment vertical="center" wrapText="1"/>
    </xf>
    <xf numFmtId="0" fontId="8" fillId="36" borderId="28" xfId="51" applyFont="1" applyFill="1" applyBorder="1" applyAlignment="1">
      <alignment horizontal="center" vertical="center" wrapText="1"/>
    </xf>
    <xf numFmtId="4" fontId="8" fillId="36" borderId="28" xfId="51" applyNumberFormat="1" applyFont="1" applyFill="1" applyBorder="1" applyAlignment="1">
      <alignment horizontal="center" vertical="center" wrapText="1"/>
    </xf>
    <xf numFmtId="164" fontId="8" fillId="33" borderId="0" xfId="42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6" fillId="33" borderId="29" xfId="0" applyFont="1" applyFill="1" applyBorder="1" applyAlignment="1">
      <alignment horizontal="center"/>
    </xf>
    <xf numFmtId="4" fontId="16" fillId="33" borderId="30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6" fillId="33" borderId="31" xfId="0" applyFont="1" applyFill="1" applyBorder="1" applyAlignment="1">
      <alignment horizontal="center"/>
    </xf>
    <xf numFmtId="4" fontId="16" fillId="33" borderId="32" xfId="0" applyNumberFormat="1" applyFont="1" applyFill="1" applyBorder="1" applyAlignment="1">
      <alignment/>
    </xf>
    <xf numFmtId="0" fontId="16" fillId="33" borderId="32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4" fontId="19" fillId="33" borderId="32" xfId="42" applyNumberFormat="1" applyFont="1" applyFill="1" applyBorder="1" applyAlignment="1">
      <alignment/>
    </xf>
    <xf numFmtId="37" fontId="16" fillId="33" borderId="32" xfId="42" applyNumberFormat="1" applyFont="1" applyFill="1" applyBorder="1" applyAlignment="1">
      <alignment/>
    </xf>
    <xf numFmtId="4" fontId="16" fillId="33" borderId="32" xfId="42" applyNumberFormat="1" applyFont="1" applyFill="1" applyBorder="1" applyAlignment="1">
      <alignment/>
    </xf>
    <xf numFmtId="0" fontId="16" fillId="33" borderId="31" xfId="0" applyFont="1" applyFill="1" applyBorder="1" applyAlignment="1">
      <alignment horizontal="left" indent="2"/>
    </xf>
    <xf numFmtId="0" fontId="16" fillId="33" borderId="31" xfId="0" applyFont="1" applyFill="1" applyBorder="1" applyAlignment="1">
      <alignment/>
    </xf>
    <xf numFmtId="0" fontId="16" fillId="33" borderId="31" xfId="0" applyFont="1" applyFill="1" applyBorder="1" applyAlignment="1" quotePrefix="1">
      <alignment horizontal="center"/>
    </xf>
    <xf numFmtId="4" fontId="16" fillId="33" borderId="33" xfId="42" applyNumberFormat="1" applyFont="1" applyFill="1" applyBorder="1" applyAlignment="1">
      <alignment/>
    </xf>
    <xf numFmtId="37" fontId="16" fillId="33" borderId="33" xfId="42" applyNumberFormat="1" applyFont="1" applyFill="1" applyBorder="1" applyAlignment="1">
      <alignment/>
    </xf>
    <xf numFmtId="0" fontId="8" fillId="33" borderId="31" xfId="0" applyFont="1" applyFill="1" applyBorder="1" applyAlignment="1">
      <alignment horizontal="center"/>
    </xf>
    <xf numFmtId="4" fontId="16" fillId="33" borderId="30" xfId="42" applyNumberFormat="1" applyFont="1" applyFill="1" applyBorder="1" applyAlignment="1">
      <alignment/>
    </xf>
    <xf numFmtId="37" fontId="16" fillId="33" borderId="30" xfId="42" applyNumberFormat="1" applyFont="1" applyFill="1" applyBorder="1" applyAlignment="1">
      <alignment/>
    </xf>
    <xf numFmtId="0" fontId="18" fillId="33" borderId="31" xfId="0" applyFont="1" applyFill="1" applyBorder="1" applyAlignment="1">
      <alignment horizontal="left"/>
    </xf>
    <xf numFmtId="4" fontId="20" fillId="33" borderId="34" xfId="59" applyNumberFormat="1" applyFont="1" applyFill="1" applyBorder="1" applyAlignment="1">
      <alignment/>
    </xf>
    <xf numFmtId="37" fontId="20" fillId="33" borderId="34" xfId="59" applyNumberFormat="1" applyFont="1" applyFill="1" applyBorder="1" applyAlignment="1">
      <alignment/>
    </xf>
    <xf numFmtId="0" fontId="16" fillId="33" borderId="3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" fontId="9" fillId="33" borderId="35" xfId="0" applyNumberFormat="1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18" fillId="33" borderId="31" xfId="0" applyFont="1" applyFill="1" applyBorder="1" applyAlignment="1">
      <alignment horizontal="right"/>
    </xf>
    <xf numFmtId="4" fontId="8" fillId="33" borderId="32" xfId="42" applyNumberFormat="1" applyFont="1" applyFill="1" applyBorder="1" applyAlignment="1">
      <alignment/>
    </xf>
    <xf numFmtId="37" fontId="8" fillId="33" borderId="32" xfId="42" applyNumberFormat="1" applyFont="1" applyFill="1" applyBorder="1" applyAlignment="1">
      <alignment/>
    </xf>
    <xf numFmtId="0" fontId="22" fillId="33" borderId="36" xfId="0" applyFont="1" applyFill="1" applyBorder="1" applyAlignment="1">
      <alignment/>
    </xf>
    <xf numFmtId="0" fontId="10" fillId="33" borderId="36" xfId="0" applyFont="1" applyFill="1" applyBorder="1" applyAlignment="1">
      <alignment horizontal="center"/>
    </xf>
    <xf numFmtId="4" fontId="10" fillId="33" borderId="37" xfId="42" applyNumberFormat="1" applyFont="1" applyFill="1" applyBorder="1" applyAlignment="1">
      <alignment/>
    </xf>
    <xf numFmtId="37" fontId="10" fillId="33" borderId="37" xfId="42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64" fontId="23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4" fillId="34" borderId="25" xfId="0" applyNumberFormat="1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3" fontId="25" fillId="33" borderId="17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3" fontId="26" fillId="34" borderId="27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3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 horizontal="center"/>
    </xf>
    <xf numFmtId="4" fontId="14" fillId="34" borderId="25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vertical="center"/>
    </xf>
    <xf numFmtId="4" fontId="25" fillId="33" borderId="17" xfId="0" applyNumberFormat="1" applyFont="1" applyFill="1" applyBorder="1" applyAlignment="1">
      <alignment vertical="center"/>
    </xf>
    <xf numFmtId="4" fontId="1" fillId="34" borderId="17" xfId="0" applyNumberFormat="1" applyFont="1" applyFill="1" applyBorder="1" applyAlignment="1">
      <alignment vertical="center"/>
    </xf>
    <xf numFmtId="4" fontId="26" fillId="34" borderId="27" xfId="0" applyNumberFormat="1" applyFont="1" applyFill="1" applyBorder="1" applyAlignment="1">
      <alignment vertical="center"/>
    </xf>
    <xf numFmtId="4" fontId="14" fillId="34" borderId="38" xfId="0" applyNumberFormat="1" applyFont="1" applyFill="1" applyBorder="1" applyAlignment="1">
      <alignment horizontal="center" vertical="center"/>
    </xf>
    <xf numFmtId="4" fontId="26" fillId="33" borderId="15" xfId="0" applyNumberFormat="1" applyFont="1" applyFill="1" applyBorder="1" applyAlignment="1">
      <alignment vertical="center"/>
    </xf>
    <xf numFmtId="4" fontId="25" fillId="33" borderId="18" xfId="0" applyNumberFormat="1" applyFont="1" applyFill="1" applyBorder="1" applyAlignment="1">
      <alignment vertical="center"/>
    </xf>
    <xf numFmtId="4" fontId="1" fillId="34" borderId="18" xfId="0" applyNumberFormat="1" applyFont="1" applyFill="1" applyBorder="1" applyAlignment="1">
      <alignment vertical="center"/>
    </xf>
    <xf numFmtId="4" fontId="26" fillId="34" borderId="26" xfId="0" applyNumberFormat="1" applyFont="1" applyFill="1" applyBorder="1" applyAlignment="1">
      <alignment vertical="center"/>
    </xf>
    <xf numFmtId="0" fontId="8" fillId="34" borderId="31" xfId="0" applyFont="1" applyFill="1" applyBorder="1" applyAlignment="1">
      <alignment horizontal="center"/>
    </xf>
    <xf numFmtId="4" fontId="8" fillId="34" borderId="39" xfId="42" applyNumberFormat="1" applyFont="1" applyFill="1" applyBorder="1" applyAlignment="1">
      <alignment/>
    </xf>
    <xf numFmtId="37" fontId="8" fillId="34" borderId="39" xfId="42" applyNumberFormat="1" applyFont="1" applyFill="1" applyBorder="1" applyAlignment="1">
      <alignment/>
    </xf>
    <xf numFmtId="0" fontId="8" fillId="34" borderId="31" xfId="0" applyFont="1" applyFill="1" applyBorder="1" applyAlignment="1">
      <alignment/>
    </xf>
    <xf numFmtId="3" fontId="1" fillId="34" borderId="10" xfId="0" applyNumberFormat="1" applyFont="1" applyFill="1" applyBorder="1" applyAlignment="1">
      <alignment vertical="center"/>
    </xf>
    <xf numFmtId="164" fontId="14" fillId="34" borderId="10" xfId="0" applyNumberFormat="1" applyFont="1" applyFill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vertical="center"/>
    </xf>
    <xf numFmtId="164" fontId="25" fillId="33" borderId="10" xfId="0" applyNumberFormat="1" applyFont="1" applyFill="1" applyBorder="1" applyAlignment="1">
      <alignment vertical="center"/>
    </xf>
    <xf numFmtId="164" fontId="1" fillId="34" borderId="10" xfId="0" applyNumberFormat="1" applyFont="1" applyFill="1" applyBorder="1" applyAlignment="1">
      <alignment vertical="center"/>
    </xf>
    <xf numFmtId="164" fontId="26" fillId="34" borderId="10" xfId="0" applyNumberFormat="1" applyFont="1" applyFill="1" applyBorder="1" applyAlignment="1">
      <alignment vertical="center"/>
    </xf>
    <xf numFmtId="4" fontId="1" fillId="37" borderId="10" xfId="0" applyNumberFormat="1" applyFont="1" applyFill="1" applyBorder="1" applyAlignment="1">
      <alignment horizontal="right"/>
    </xf>
    <xf numFmtId="4" fontId="1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164" fontId="1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164" fontId="5" fillId="37" borderId="10" xfId="0" applyNumberFormat="1" applyFont="1" applyFill="1" applyBorder="1" applyAlignment="1">
      <alignment horizontal="right"/>
    </xf>
    <xf numFmtId="4" fontId="6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right"/>
    </xf>
    <xf numFmtId="4" fontId="7" fillId="37" borderId="10" xfId="0" applyNumberFormat="1" applyFont="1" applyFill="1" applyBorder="1" applyAlignment="1">
      <alignment horizontal="right"/>
    </xf>
    <xf numFmtId="164" fontId="7" fillId="37" borderId="10" xfId="0" applyNumberFormat="1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4" fontId="8" fillId="37" borderId="0" xfId="42" applyNumberFormat="1" applyFont="1" applyFill="1" applyBorder="1" applyAlignment="1">
      <alignment/>
    </xf>
    <xf numFmtId="0" fontId="1" fillId="37" borderId="40" xfId="0" applyFont="1" applyFill="1" applyBorder="1" applyAlignment="1">
      <alignment horizontal="center"/>
    </xf>
    <xf numFmtId="0" fontId="1" fillId="37" borderId="41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4" fontId="58" fillId="37" borderId="10" xfId="0" applyNumberFormat="1" applyFont="1" applyFill="1" applyBorder="1" applyAlignment="1">
      <alignment/>
    </xf>
    <xf numFmtId="164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4" fontId="5" fillId="37" borderId="10" xfId="0" applyNumberFormat="1" applyFont="1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4" fontId="1" fillId="37" borderId="0" xfId="0" applyNumberFormat="1" applyFont="1" applyFill="1" applyBorder="1" applyAlignment="1">
      <alignment/>
    </xf>
    <xf numFmtId="164" fontId="1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4" fontId="0" fillId="37" borderId="0" xfId="0" applyNumberFormat="1" applyFill="1" applyAlignment="1">
      <alignment/>
    </xf>
    <xf numFmtId="49" fontId="15" fillId="33" borderId="0" xfId="0" applyNumberFormat="1" applyFont="1" applyFill="1" applyAlignment="1">
      <alignment horizontal="left"/>
    </xf>
    <xf numFmtId="0" fontId="2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PageLayoutView="0" workbookViewId="0" topLeftCell="C250">
      <selection activeCell="A19" sqref="A19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33.421875" style="0" customWidth="1"/>
    <col min="4" max="4" width="16.28125" style="0" customWidth="1"/>
    <col min="5" max="5" width="18.8515625" style="50" customWidth="1"/>
    <col min="6" max="6" width="19.140625" style="108" customWidth="1"/>
    <col min="8" max="8" width="13.421875" style="133" bestFit="1" customWidth="1"/>
    <col min="9" max="9" width="13.57421875" style="133" customWidth="1"/>
    <col min="10" max="10" width="14.8515625" style="0" customWidth="1"/>
    <col min="11" max="11" width="4.8515625" style="0" customWidth="1"/>
    <col min="12" max="12" width="12.8515625" style="0" customWidth="1"/>
  </cols>
  <sheetData>
    <row r="1" spans="1:6" ht="12.75">
      <c r="A1" s="160"/>
      <c r="B1" s="161"/>
      <c r="C1" s="162" t="s">
        <v>0</v>
      </c>
      <c r="D1" s="162"/>
      <c r="E1" s="163"/>
      <c r="F1" s="164"/>
    </row>
    <row r="2" spans="1:6" ht="18">
      <c r="A2" s="165"/>
      <c r="B2" s="166"/>
      <c r="C2" s="167" t="s">
        <v>1</v>
      </c>
      <c r="D2" s="167"/>
      <c r="E2" s="168"/>
      <c r="F2" s="169"/>
    </row>
    <row r="3" spans="1:6" ht="12.75">
      <c r="A3" s="160"/>
      <c r="B3" s="161"/>
      <c r="C3" s="162" t="s">
        <v>2</v>
      </c>
      <c r="D3" s="162"/>
      <c r="E3" s="163"/>
      <c r="F3" s="164"/>
    </row>
    <row r="4" spans="1:6" ht="12.75">
      <c r="A4" s="160"/>
      <c r="B4" s="170"/>
      <c r="C4" s="171" t="s">
        <v>3</v>
      </c>
      <c r="D4" s="171" t="s">
        <v>4</v>
      </c>
      <c r="E4" s="159" t="s">
        <v>5</v>
      </c>
      <c r="F4" s="172" t="s">
        <v>6</v>
      </c>
    </row>
    <row r="5" spans="1:6" ht="12.75">
      <c r="A5" s="160"/>
      <c r="B5" s="170" t="s">
        <v>7</v>
      </c>
      <c r="C5" s="171" t="s">
        <v>8</v>
      </c>
      <c r="D5" s="173"/>
      <c r="E5" s="158"/>
      <c r="F5" s="174"/>
    </row>
    <row r="6" spans="1:6" ht="12.75">
      <c r="A6" s="160"/>
      <c r="B6" s="170">
        <v>1</v>
      </c>
      <c r="C6" s="171" t="s">
        <v>9</v>
      </c>
      <c r="D6" s="173">
        <v>3</v>
      </c>
      <c r="E6" s="158"/>
      <c r="F6" s="174"/>
    </row>
    <row r="7" spans="1:6" ht="12.75">
      <c r="A7" s="160"/>
      <c r="B7" s="170"/>
      <c r="C7" s="171" t="s">
        <v>10</v>
      </c>
      <c r="D7" s="173"/>
      <c r="E7" s="158">
        <v>5486985.82</v>
      </c>
      <c r="F7" s="174">
        <v>42762284</v>
      </c>
    </row>
    <row r="8" spans="1:6" ht="12.75">
      <c r="A8" s="160"/>
      <c r="B8" s="170"/>
      <c r="C8" s="171" t="s">
        <v>11</v>
      </c>
      <c r="D8" s="173"/>
      <c r="E8" s="158">
        <v>534800.68</v>
      </c>
      <c r="F8" s="174">
        <v>504407</v>
      </c>
    </row>
    <row r="9" spans="1:6" ht="12.75">
      <c r="A9" s="160"/>
      <c r="B9" s="170">
        <v>2</v>
      </c>
      <c r="C9" s="171" t="s">
        <v>12</v>
      </c>
      <c r="D9" s="171"/>
      <c r="E9" s="159"/>
      <c r="F9" s="172"/>
    </row>
    <row r="10" spans="1:10" ht="12.75">
      <c r="A10" s="160"/>
      <c r="B10" s="170" t="s">
        <v>13</v>
      </c>
      <c r="C10" s="175" t="s">
        <v>14</v>
      </c>
      <c r="D10" s="173"/>
      <c r="E10" s="158"/>
      <c r="F10" s="174"/>
      <c r="H10" s="198"/>
      <c r="I10" s="198"/>
      <c r="J10" s="160"/>
    </row>
    <row r="11" spans="1:10" ht="12.75">
      <c r="A11" s="160"/>
      <c r="B11" s="170" t="s">
        <v>15</v>
      </c>
      <c r="C11" s="175" t="s">
        <v>16</v>
      </c>
      <c r="D11" s="173"/>
      <c r="E11" s="158"/>
      <c r="F11" s="174"/>
      <c r="H11" s="198"/>
      <c r="I11" s="198"/>
      <c r="J11" s="160"/>
    </row>
    <row r="12" spans="1:10" ht="12.75">
      <c r="A12" s="160"/>
      <c r="B12" s="170"/>
      <c r="C12" s="171" t="s">
        <v>17</v>
      </c>
      <c r="D12" s="173"/>
      <c r="E12" s="158">
        <f>SUM(E7:E11)</f>
        <v>6021786.5</v>
      </c>
      <c r="F12" s="174">
        <v>43266691</v>
      </c>
      <c r="H12" s="198"/>
      <c r="I12" s="198"/>
      <c r="J12" s="160"/>
    </row>
    <row r="13" spans="1:10" ht="12.75">
      <c r="A13" s="160"/>
      <c r="B13" s="170">
        <v>3</v>
      </c>
      <c r="C13" s="171" t="s">
        <v>18</v>
      </c>
      <c r="D13" s="173">
        <v>4</v>
      </c>
      <c r="E13" s="158"/>
      <c r="F13" s="176"/>
      <c r="H13" s="198"/>
      <c r="I13" s="198"/>
      <c r="J13" s="160"/>
    </row>
    <row r="14" spans="1:10" ht="12.75">
      <c r="A14" s="160"/>
      <c r="B14" s="170" t="s">
        <v>13</v>
      </c>
      <c r="C14" s="175" t="s">
        <v>19</v>
      </c>
      <c r="D14" s="173"/>
      <c r="E14" s="158"/>
      <c r="F14" s="176"/>
      <c r="H14" s="198"/>
      <c r="I14" s="198"/>
      <c r="J14" s="160"/>
    </row>
    <row r="15" spans="1:10" ht="15.75" customHeight="1">
      <c r="A15" s="160"/>
      <c r="B15" s="170" t="s">
        <v>15</v>
      </c>
      <c r="C15" s="175" t="s">
        <v>20</v>
      </c>
      <c r="D15" s="173"/>
      <c r="E15" s="158">
        <v>230141212.67</v>
      </c>
      <c r="F15" s="174">
        <v>161419066</v>
      </c>
      <c r="H15" s="198"/>
      <c r="I15" s="198"/>
      <c r="J15" s="160"/>
    </row>
    <row r="16" spans="1:10" ht="12.75">
      <c r="A16" s="160"/>
      <c r="B16" s="170"/>
      <c r="C16" s="175"/>
      <c r="D16" s="173"/>
      <c r="E16" s="158"/>
      <c r="F16" s="174"/>
      <c r="H16" s="198"/>
      <c r="I16" s="198"/>
      <c r="J16" s="160"/>
    </row>
    <row r="17" spans="1:10" ht="12.75">
      <c r="A17" s="160"/>
      <c r="B17" s="170" t="s">
        <v>15</v>
      </c>
      <c r="C17" s="175" t="s">
        <v>21</v>
      </c>
      <c r="D17" s="173"/>
      <c r="E17" s="158"/>
      <c r="F17" s="176">
        <v>45175</v>
      </c>
      <c r="H17" s="198"/>
      <c r="I17" s="198"/>
      <c r="J17" s="160"/>
    </row>
    <row r="18" spans="1:10" ht="15">
      <c r="A18" s="160"/>
      <c r="B18" s="170" t="s">
        <v>15</v>
      </c>
      <c r="C18" s="175" t="s">
        <v>22</v>
      </c>
      <c r="D18" s="173"/>
      <c r="E18" s="177">
        <v>349023.08</v>
      </c>
      <c r="F18" s="174">
        <v>1286486</v>
      </c>
      <c r="H18" s="198"/>
      <c r="I18" s="198"/>
      <c r="J18" s="160"/>
    </row>
    <row r="19" spans="1:6" ht="12.75">
      <c r="A19" s="160"/>
      <c r="B19" s="170" t="s">
        <v>15</v>
      </c>
      <c r="C19" s="175" t="s">
        <v>23</v>
      </c>
      <c r="D19" s="173"/>
      <c r="E19" s="158">
        <v>41156000</v>
      </c>
      <c r="F19" s="176">
        <v>17884898</v>
      </c>
    </row>
    <row r="20" spans="1:6" ht="12.75">
      <c r="A20" s="160"/>
      <c r="B20" s="170" t="s">
        <v>15</v>
      </c>
      <c r="C20" s="175" t="s">
        <v>24</v>
      </c>
      <c r="D20" s="173"/>
      <c r="E20" s="158"/>
      <c r="F20" s="176"/>
    </row>
    <row r="21" spans="1:6" ht="12.75">
      <c r="A21" s="160"/>
      <c r="B21" s="170" t="s">
        <v>15</v>
      </c>
      <c r="C21" s="175" t="s">
        <v>25</v>
      </c>
      <c r="D21" s="173"/>
      <c r="E21" s="158">
        <v>3622054</v>
      </c>
      <c r="F21" s="174"/>
    </row>
    <row r="22" spans="1:6" ht="12.75">
      <c r="A22" s="160"/>
      <c r="B22" s="170" t="s">
        <v>26</v>
      </c>
      <c r="C22" s="175" t="s">
        <v>27</v>
      </c>
      <c r="D22" s="173"/>
      <c r="E22" s="158">
        <v>15494</v>
      </c>
      <c r="F22" s="176">
        <v>18018847</v>
      </c>
    </row>
    <row r="23" spans="1:6" ht="12.75">
      <c r="A23" s="160"/>
      <c r="B23" s="170" t="s">
        <v>28</v>
      </c>
      <c r="C23" s="175" t="s">
        <v>29</v>
      </c>
      <c r="D23" s="173"/>
      <c r="E23" s="158"/>
      <c r="F23" s="174"/>
    </row>
    <row r="24" spans="1:6" ht="12.75">
      <c r="A24" s="160"/>
      <c r="B24" s="170"/>
      <c r="C24" s="171" t="s">
        <v>30</v>
      </c>
      <c r="D24" s="173"/>
      <c r="E24" s="158">
        <f>SUM(E14:E23)</f>
        <v>275283783.75</v>
      </c>
      <c r="F24" s="174">
        <v>198654472</v>
      </c>
    </row>
    <row r="25" spans="1:6" ht="12.75">
      <c r="A25" s="160"/>
      <c r="B25" s="170">
        <v>4</v>
      </c>
      <c r="C25" s="171" t="s">
        <v>31</v>
      </c>
      <c r="D25" s="173">
        <v>5</v>
      </c>
      <c r="E25" s="158"/>
      <c r="F25" s="176"/>
    </row>
    <row r="26" spans="1:6" ht="12.75">
      <c r="A26" s="160"/>
      <c r="B26" s="170" t="s">
        <v>13</v>
      </c>
      <c r="C26" s="175" t="s">
        <v>32</v>
      </c>
      <c r="D26" s="173"/>
      <c r="E26" s="158">
        <v>59272998</v>
      </c>
      <c r="F26" s="176">
        <v>35678764</v>
      </c>
    </row>
    <row r="27" spans="1:6" ht="12.75">
      <c r="A27" s="160"/>
      <c r="B27" s="170" t="s">
        <v>15</v>
      </c>
      <c r="C27" s="175" t="s">
        <v>33</v>
      </c>
      <c r="D27" s="173"/>
      <c r="E27" s="158"/>
      <c r="F27" s="176"/>
    </row>
    <row r="28" spans="1:6" ht="12.75">
      <c r="A28" s="160"/>
      <c r="B28" s="170" t="s">
        <v>26</v>
      </c>
      <c r="C28" s="175" t="s">
        <v>34</v>
      </c>
      <c r="D28" s="173"/>
      <c r="E28" s="158">
        <v>8304419</v>
      </c>
      <c r="F28" s="176">
        <v>84695143</v>
      </c>
    </row>
    <row r="29" spans="1:6" ht="12.75">
      <c r="A29" s="160"/>
      <c r="B29" s="170" t="s">
        <v>28</v>
      </c>
      <c r="C29" s="175" t="s">
        <v>35</v>
      </c>
      <c r="D29" s="173"/>
      <c r="E29" s="158">
        <v>158737029</v>
      </c>
      <c r="F29" s="176">
        <v>14760130</v>
      </c>
    </row>
    <row r="30" spans="1:6" ht="12.75">
      <c r="A30" s="160"/>
      <c r="B30" s="170" t="s">
        <v>36</v>
      </c>
      <c r="C30" s="175" t="s">
        <v>37</v>
      </c>
      <c r="D30" s="173"/>
      <c r="E30" s="158">
        <v>16909435</v>
      </c>
      <c r="F30" s="176"/>
    </row>
    <row r="31" spans="1:6" ht="10.5" customHeight="1">
      <c r="A31" s="160"/>
      <c r="B31" s="170" t="s">
        <v>36</v>
      </c>
      <c r="C31" s="175" t="s">
        <v>202</v>
      </c>
      <c r="D31" s="173"/>
      <c r="E31" s="158"/>
      <c r="F31" s="176">
        <v>526612</v>
      </c>
    </row>
    <row r="32" spans="1:6" ht="12" customHeight="1">
      <c r="A32" s="160"/>
      <c r="B32" s="170"/>
      <c r="C32" s="171" t="s">
        <v>38</v>
      </c>
      <c r="D32" s="173"/>
      <c r="E32" s="158">
        <f>SUM(E26:E31)</f>
        <v>243223881</v>
      </c>
      <c r="F32" s="174">
        <v>135660649</v>
      </c>
    </row>
    <row r="33" spans="1:6" ht="12.75">
      <c r="A33" s="160"/>
      <c r="B33" s="170">
        <v>5</v>
      </c>
      <c r="C33" s="171" t="s">
        <v>39</v>
      </c>
      <c r="D33" s="173"/>
      <c r="E33" s="158"/>
      <c r="F33" s="174"/>
    </row>
    <row r="34" spans="1:6" ht="12.75">
      <c r="A34" s="160"/>
      <c r="B34" s="170">
        <v>6</v>
      </c>
      <c r="C34" s="171" t="s">
        <v>40</v>
      </c>
      <c r="D34" s="173"/>
      <c r="E34" s="158"/>
      <c r="F34" s="174"/>
    </row>
    <row r="35" spans="1:6" ht="12.75">
      <c r="A35" s="160"/>
      <c r="B35" s="170">
        <v>7</v>
      </c>
      <c r="C35" s="171" t="s">
        <v>41</v>
      </c>
      <c r="D35" s="173"/>
      <c r="E35" s="158">
        <v>235896.91</v>
      </c>
      <c r="F35" s="176">
        <v>395213</v>
      </c>
    </row>
    <row r="36" spans="1:6" ht="12.75">
      <c r="A36" s="160"/>
      <c r="B36" s="170"/>
      <c r="C36" s="171" t="s">
        <v>42</v>
      </c>
      <c r="D36" s="173"/>
      <c r="E36" s="158">
        <f>E12+E24+E32+E35</f>
        <v>524765348.16</v>
      </c>
      <c r="F36" s="174">
        <v>377977025</v>
      </c>
    </row>
    <row r="37" spans="1:6" ht="12.75">
      <c r="A37" s="160"/>
      <c r="B37" s="170" t="s">
        <v>43</v>
      </c>
      <c r="C37" s="171" t="s">
        <v>44</v>
      </c>
      <c r="D37" s="173"/>
      <c r="E37" s="158"/>
      <c r="F37" s="174"/>
    </row>
    <row r="38" spans="1:6" ht="12.75">
      <c r="A38" s="160"/>
      <c r="B38" s="170">
        <v>1</v>
      </c>
      <c r="C38" s="171" t="s">
        <v>45</v>
      </c>
      <c r="D38" s="173"/>
      <c r="E38" s="158"/>
      <c r="F38" s="174"/>
    </row>
    <row r="39" spans="1:6" ht="12.75">
      <c r="A39" s="160"/>
      <c r="B39" s="170" t="s">
        <v>13</v>
      </c>
      <c r="C39" s="175" t="s">
        <v>46</v>
      </c>
      <c r="D39" s="173"/>
      <c r="E39" s="158"/>
      <c r="F39" s="174"/>
    </row>
    <row r="40" spans="1:6" ht="12.75">
      <c r="A40" s="160"/>
      <c r="B40" s="170" t="s">
        <v>15</v>
      </c>
      <c r="C40" s="175" t="s">
        <v>47</v>
      </c>
      <c r="D40" s="173"/>
      <c r="E40" s="158"/>
      <c r="F40" s="174"/>
    </row>
    <row r="41" spans="1:6" ht="12.75">
      <c r="A41" s="160"/>
      <c r="B41" s="170" t="s">
        <v>48</v>
      </c>
      <c r="C41" s="175" t="s">
        <v>49</v>
      </c>
      <c r="D41" s="173"/>
      <c r="E41" s="158"/>
      <c r="F41" s="174"/>
    </row>
    <row r="42" spans="1:6" ht="12.75">
      <c r="A42" s="160"/>
      <c r="B42" s="170" t="s">
        <v>28</v>
      </c>
      <c r="C42" s="175" t="s">
        <v>50</v>
      </c>
      <c r="D42" s="173"/>
      <c r="E42" s="158"/>
      <c r="F42" s="174"/>
    </row>
    <row r="43" spans="1:6" ht="11.25" customHeight="1">
      <c r="A43" s="160"/>
      <c r="B43" s="170"/>
      <c r="C43" s="171" t="s">
        <v>51</v>
      </c>
      <c r="D43" s="173"/>
      <c r="E43" s="158">
        <f>E36</f>
        <v>524765348.16</v>
      </c>
      <c r="F43" s="174">
        <v>377977025</v>
      </c>
    </row>
    <row r="44" spans="1:6" ht="12.75">
      <c r="A44" s="160"/>
      <c r="B44" s="170">
        <v>2</v>
      </c>
      <c r="C44" s="171" t="s">
        <v>52</v>
      </c>
      <c r="D44" s="173">
        <v>7</v>
      </c>
      <c r="E44" s="158"/>
      <c r="F44" s="174"/>
    </row>
    <row r="45" spans="1:6" ht="12.75">
      <c r="A45" s="160"/>
      <c r="B45" s="170" t="s">
        <v>13</v>
      </c>
      <c r="C45" s="175" t="s">
        <v>53</v>
      </c>
      <c r="D45" s="173"/>
      <c r="E45" s="158">
        <v>39623820</v>
      </c>
      <c r="F45" s="176">
        <v>39623820</v>
      </c>
    </row>
    <row r="46" spans="1:6" ht="12.75">
      <c r="A46" s="160"/>
      <c r="B46" s="170" t="s">
        <v>15</v>
      </c>
      <c r="C46" s="175" t="s">
        <v>54</v>
      </c>
      <c r="D46" s="173"/>
      <c r="E46" s="158">
        <v>29127309</v>
      </c>
      <c r="F46" s="176">
        <v>30660532</v>
      </c>
    </row>
    <row r="47" spans="1:6" ht="12.75">
      <c r="A47" s="160"/>
      <c r="B47" s="170" t="s">
        <v>26</v>
      </c>
      <c r="C47" s="175" t="s">
        <v>55</v>
      </c>
      <c r="D47" s="173"/>
      <c r="E47" s="158">
        <v>230081306</v>
      </c>
      <c r="F47" s="176">
        <v>193430926</v>
      </c>
    </row>
    <row r="48" spans="1:6" ht="12.75">
      <c r="A48" s="160"/>
      <c r="B48" s="170" t="s">
        <v>28</v>
      </c>
      <c r="C48" s="175" t="s">
        <v>56</v>
      </c>
      <c r="D48" s="173"/>
      <c r="E48" s="158">
        <v>4841184</v>
      </c>
      <c r="F48" s="176">
        <v>4398372</v>
      </c>
    </row>
    <row r="49" spans="1:6" ht="12.75">
      <c r="A49" s="160"/>
      <c r="B49" s="170"/>
      <c r="C49" s="175" t="s">
        <v>57</v>
      </c>
      <c r="D49" s="173"/>
      <c r="E49" s="158">
        <v>108859138</v>
      </c>
      <c r="F49" s="176">
        <v>107805744</v>
      </c>
    </row>
    <row r="50" spans="1:6" ht="12.75">
      <c r="A50" s="160"/>
      <c r="B50" s="170"/>
      <c r="C50" s="171" t="s">
        <v>58</v>
      </c>
      <c r="D50" s="173"/>
      <c r="E50" s="158">
        <v>412532757</v>
      </c>
      <c r="F50" s="174">
        <v>375919394</v>
      </c>
    </row>
    <row r="51" spans="1:6" ht="9.75" customHeight="1">
      <c r="A51" s="160"/>
      <c r="B51" s="170">
        <v>3</v>
      </c>
      <c r="C51" s="171" t="s">
        <v>59</v>
      </c>
      <c r="D51" s="173"/>
      <c r="E51" s="158"/>
      <c r="F51" s="174"/>
    </row>
    <row r="52" spans="1:6" ht="12.75">
      <c r="A52" s="160"/>
      <c r="B52" s="170">
        <v>4</v>
      </c>
      <c r="C52" s="171" t="s">
        <v>60</v>
      </c>
      <c r="D52" s="173"/>
      <c r="E52" s="158"/>
      <c r="F52" s="174"/>
    </row>
    <row r="53" spans="1:6" ht="10.5" customHeight="1">
      <c r="A53" s="160"/>
      <c r="B53" s="170" t="s">
        <v>13</v>
      </c>
      <c r="C53" s="175" t="s">
        <v>61</v>
      </c>
      <c r="D53" s="173"/>
      <c r="E53" s="158"/>
      <c r="F53" s="174"/>
    </row>
    <row r="54" spans="1:6" ht="9.75" customHeight="1">
      <c r="A54" s="160"/>
      <c r="B54" s="170" t="s">
        <v>15</v>
      </c>
      <c r="C54" s="175" t="s">
        <v>62</v>
      </c>
      <c r="D54" s="173"/>
      <c r="E54" s="158"/>
      <c r="F54" s="174"/>
    </row>
    <row r="55" spans="1:6" ht="12.75">
      <c r="A55" s="160"/>
      <c r="B55" s="170" t="s">
        <v>26</v>
      </c>
      <c r="C55" s="175" t="s">
        <v>63</v>
      </c>
      <c r="D55" s="173"/>
      <c r="E55" s="158"/>
      <c r="F55" s="174"/>
    </row>
    <row r="56" spans="1:6" ht="10.5" customHeight="1">
      <c r="A56" s="160"/>
      <c r="B56" s="170">
        <v>5</v>
      </c>
      <c r="C56" s="171" t="s">
        <v>64</v>
      </c>
      <c r="D56" s="173"/>
      <c r="E56" s="158"/>
      <c r="F56" s="174"/>
    </row>
    <row r="57" spans="1:6" ht="12.75">
      <c r="A57" s="160"/>
      <c r="B57" s="170">
        <v>6</v>
      </c>
      <c r="C57" s="171" t="s">
        <v>65</v>
      </c>
      <c r="D57" s="173"/>
      <c r="E57" s="158"/>
      <c r="F57" s="174"/>
    </row>
    <row r="58" spans="1:6" ht="12.75">
      <c r="A58" s="160"/>
      <c r="B58" s="170"/>
      <c r="C58" s="171" t="s">
        <v>66</v>
      </c>
      <c r="D58" s="173"/>
      <c r="E58" s="158">
        <f>E50</f>
        <v>412532757</v>
      </c>
      <c r="F58" s="174">
        <v>375919394</v>
      </c>
    </row>
    <row r="59" spans="1:6" ht="15.75">
      <c r="A59" s="160"/>
      <c r="B59" s="178"/>
      <c r="C59" s="179" t="s">
        <v>67</v>
      </c>
      <c r="D59" s="180"/>
      <c r="E59" s="181">
        <f>E43+E58</f>
        <v>937298105.1600001</v>
      </c>
      <c r="F59" s="182">
        <v>753896419</v>
      </c>
    </row>
    <row r="60" spans="1:6" ht="12.75">
      <c r="A60" s="160"/>
      <c r="B60" s="183"/>
      <c r="C60" s="184"/>
      <c r="D60" s="184"/>
      <c r="E60" s="185" t="s">
        <v>68</v>
      </c>
      <c r="F60" s="185"/>
    </row>
    <row r="61" spans="1:6" ht="12.75">
      <c r="A61" s="160"/>
      <c r="B61" s="183"/>
      <c r="C61" s="184"/>
      <c r="D61" s="184"/>
      <c r="E61" s="185" t="s">
        <v>69</v>
      </c>
      <c r="F61" s="185"/>
    </row>
    <row r="62" spans="1:6" ht="12.75">
      <c r="A62" s="160"/>
      <c r="B62" s="161"/>
      <c r="C62" s="162" t="s">
        <v>0</v>
      </c>
      <c r="D62" s="162"/>
      <c r="E62" s="185"/>
      <c r="F62" s="185"/>
    </row>
    <row r="63" spans="1:6" ht="12.75">
      <c r="A63" s="160"/>
      <c r="B63" s="161"/>
      <c r="C63" s="162" t="s">
        <v>1</v>
      </c>
      <c r="D63" s="162"/>
      <c r="E63" s="163"/>
      <c r="F63" s="164"/>
    </row>
    <row r="64" spans="1:6" ht="13.5" thickBot="1">
      <c r="A64" s="160"/>
      <c r="B64" s="161"/>
      <c r="C64" s="162" t="s">
        <v>2</v>
      </c>
      <c r="D64" s="162"/>
      <c r="E64" s="163"/>
      <c r="F64" s="164"/>
    </row>
    <row r="65" spans="1:6" ht="13.5" thickBot="1">
      <c r="A65" s="160"/>
      <c r="B65" s="186"/>
      <c r="C65" s="187" t="s">
        <v>70</v>
      </c>
      <c r="D65" s="171"/>
      <c r="E65" s="159"/>
      <c r="F65" s="172"/>
    </row>
    <row r="66" spans="1:6" ht="12.75">
      <c r="A66" s="160"/>
      <c r="B66" s="161"/>
      <c r="C66" s="162" t="s">
        <v>71</v>
      </c>
      <c r="D66" s="171" t="s">
        <v>4</v>
      </c>
      <c r="E66" s="159" t="s">
        <v>72</v>
      </c>
      <c r="F66" s="172" t="s">
        <v>6</v>
      </c>
    </row>
    <row r="67" spans="1:6" ht="12.75">
      <c r="A67" s="160"/>
      <c r="B67" s="170" t="s">
        <v>7</v>
      </c>
      <c r="C67" s="171" t="s">
        <v>73</v>
      </c>
      <c r="D67" s="171"/>
      <c r="E67" s="159"/>
      <c r="F67" s="172"/>
    </row>
    <row r="68" spans="1:6" ht="12.75">
      <c r="A68" s="160"/>
      <c r="B68" s="170">
        <v>1</v>
      </c>
      <c r="C68" s="171" t="s">
        <v>14</v>
      </c>
      <c r="D68" s="171"/>
      <c r="E68" s="159"/>
      <c r="F68" s="172"/>
    </row>
    <row r="69" spans="1:6" ht="12.75">
      <c r="A69" s="160"/>
      <c r="B69" s="170">
        <v>2</v>
      </c>
      <c r="C69" s="188" t="s">
        <v>74</v>
      </c>
      <c r="D69" s="171">
        <v>8</v>
      </c>
      <c r="E69" s="159">
        <v>404883988.9</v>
      </c>
      <c r="F69" s="172">
        <v>137883791</v>
      </c>
    </row>
    <row r="70" spans="1:6" ht="12.75">
      <c r="A70" s="160"/>
      <c r="B70" s="170" t="s">
        <v>13</v>
      </c>
      <c r="C70" s="175" t="s">
        <v>75</v>
      </c>
      <c r="D70" s="171"/>
      <c r="E70" s="159"/>
      <c r="F70" s="172"/>
    </row>
    <row r="71" spans="1:6" ht="12.75">
      <c r="A71" s="160"/>
      <c r="B71" s="170" t="s">
        <v>15</v>
      </c>
      <c r="C71" s="175" t="s">
        <v>76</v>
      </c>
      <c r="D71" s="171"/>
      <c r="E71" s="159"/>
      <c r="F71" s="172"/>
    </row>
    <row r="72" spans="1:6" ht="12.75">
      <c r="A72" s="160"/>
      <c r="B72" s="170" t="s">
        <v>26</v>
      </c>
      <c r="C72" s="175" t="s">
        <v>77</v>
      </c>
      <c r="D72" s="171"/>
      <c r="E72" s="159"/>
      <c r="F72" s="172"/>
    </row>
    <row r="73" spans="1:6" ht="12.75">
      <c r="A73" s="160"/>
      <c r="B73" s="170"/>
      <c r="C73" s="171" t="s">
        <v>78</v>
      </c>
      <c r="D73" s="171"/>
      <c r="E73" s="159">
        <f>SUM(E69:E72)</f>
        <v>404883988.9</v>
      </c>
      <c r="F73" s="172">
        <v>137883791</v>
      </c>
    </row>
    <row r="74" spans="1:6" ht="12.75">
      <c r="A74" s="160"/>
      <c r="B74" s="170">
        <v>3</v>
      </c>
      <c r="C74" s="175" t="s">
        <v>79</v>
      </c>
      <c r="D74" s="171"/>
      <c r="E74" s="159"/>
      <c r="F74" s="172"/>
    </row>
    <row r="75" spans="1:6" ht="12.75">
      <c r="A75" s="160"/>
      <c r="B75" s="170" t="s">
        <v>13</v>
      </c>
      <c r="C75" s="175" t="s">
        <v>80</v>
      </c>
      <c r="D75" s="171"/>
      <c r="E75" s="189">
        <v>47907820</v>
      </c>
      <c r="F75" s="190">
        <v>147278665</v>
      </c>
    </row>
    <row r="76" spans="1:6" ht="12.75">
      <c r="A76" s="160"/>
      <c r="B76" s="170" t="s">
        <v>15</v>
      </c>
      <c r="C76" s="175" t="s">
        <v>81</v>
      </c>
      <c r="D76" s="171"/>
      <c r="E76" s="159">
        <v>143671</v>
      </c>
      <c r="F76" s="190">
        <v>756142</v>
      </c>
    </row>
    <row r="77" spans="1:6" ht="12.75">
      <c r="A77" s="160"/>
      <c r="B77" s="170" t="s">
        <v>26</v>
      </c>
      <c r="C77" s="175" t="s">
        <v>82</v>
      </c>
      <c r="D77" s="171"/>
      <c r="E77" s="159">
        <v>371107</v>
      </c>
      <c r="F77" s="190">
        <v>359399</v>
      </c>
    </row>
    <row r="78" spans="1:6" ht="12.75">
      <c r="A78" s="160"/>
      <c r="B78" s="170" t="s">
        <v>26</v>
      </c>
      <c r="C78" s="175" t="s">
        <v>83</v>
      </c>
      <c r="D78" s="171"/>
      <c r="E78" s="159">
        <v>112980</v>
      </c>
      <c r="F78" s="190">
        <v>103725</v>
      </c>
    </row>
    <row r="79" spans="1:6" ht="12.75">
      <c r="A79" s="160"/>
      <c r="B79" s="170" t="s">
        <v>26</v>
      </c>
      <c r="C79" s="175" t="s">
        <v>84</v>
      </c>
      <c r="D79" s="171"/>
      <c r="E79" s="159"/>
      <c r="F79" s="190"/>
    </row>
    <row r="80" spans="1:6" ht="12.75">
      <c r="A80" s="160"/>
      <c r="B80" s="170" t="s">
        <v>26</v>
      </c>
      <c r="C80" s="175" t="s">
        <v>85</v>
      </c>
      <c r="D80" s="171"/>
      <c r="E80" s="159"/>
      <c r="F80" s="190"/>
    </row>
    <row r="81" spans="1:6" ht="12.75">
      <c r="A81" s="160"/>
      <c r="B81" s="170" t="s">
        <v>26</v>
      </c>
      <c r="C81" s="175" t="s">
        <v>86</v>
      </c>
      <c r="D81" s="171"/>
      <c r="E81" s="159"/>
      <c r="F81" s="190">
        <v>9000</v>
      </c>
    </row>
    <row r="82" spans="1:6" ht="12.75">
      <c r="A82" s="160"/>
      <c r="B82" s="170" t="s">
        <v>28</v>
      </c>
      <c r="C82" s="175" t="s">
        <v>87</v>
      </c>
      <c r="D82" s="171"/>
      <c r="E82" s="159"/>
      <c r="F82" s="190"/>
    </row>
    <row r="83" spans="1:6" ht="12.75">
      <c r="A83" s="160"/>
      <c r="B83" s="170" t="s">
        <v>28</v>
      </c>
      <c r="C83" s="175" t="s">
        <v>88</v>
      </c>
      <c r="D83" s="171"/>
      <c r="E83" s="159">
        <v>22235476</v>
      </c>
      <c r="F83" s="190">
        <v>22235476</v>
      </c>
    </row>
    <row r="84" spans="1:6" ht="12.75">
      <c r="A84" s="160"/>
      <c r="B84" s="170" t="s">
        <v>28</v>
      </c>
      <c r="C84" s="175" t="s">
        <v>21</v>
      </c>
      <c r="D84" s="171"/>
      <c r="E84" s="159">
        <v>114383209</v>
      </c>
      <c r="F84" s="190">
        <v>134064972</v>
      </c>
    </row>
    <row r="85" spans="1:6" ht="12.75">
      <c r="A85" s="160"/>
      <c r="B85" s="170"/>
      <c r="C85" s="175" t="s">
        <v>21</v>
      </c>
      <c r="D85" s="171"/>
      <c r="E85" s="159">
        <v>7266370</v>
      </c>
      <c r="F85" s="190"/>
    </row>
    <row r="86" spans="1:6" ht="12.75">
      <c r="A86" s="160"/>
      <c r="B86" s="170" t="s">
        <v>28</v>
      </c>
      <c r="C86" s="175" t="s">
        <v>89</v>
      </c>
      <c r="D86" s="171"/>
      <c r="E86" s="159"/>
      <c r="F86" s="190">
        <v>1103248</v>
      </c>
    </row>
    <row r="87" spans="1:6" ht="12.75">
      <c r="A87" s="160"/>
      <c r="B87" s="170" t="s">
        <v>36</v>
      </c>
      <c r="C87" s="175" t="s">
        <v>90</v>
      </c>
      <c r="D87" s="171"/>
      <c r="E87" s="159"/>
      <c r="F87" s="190"/>
    </row>
    <row r="88" spans="1:6" ht="12.75">
      <c r="A88" s="160"/>
      <c r="B88" s="170"/>
      <c r="C88" s="171" t="s">
        <v>30</v>
      </c>
      <c r="D88" s="171"/>
      <c r="E88" s="159">
        <f>SUM(E75:E87)</f>
        <v>192420633</v>
      </c>
      <c r="F88" s="172">
        <v>305910627</v>
      </c>
    </row>
    <row r="89" spans="1:6" ht="12.75">
      <c r="A89" s="160"/>
      <c r="B89" s="170">
        <v>4</v>
      </c>
      <c r="C89" s="188" t="s">
        <v>91</v>
      </c>
      <c r="D89" s="171"/>
      <c r="E89" s="159"/>
      <c r="F89" s="190"/>
    </row>
    <row r="90" spans="1:6" ht="12.75">
      <c r="A90" s="160"/>
      <c r="B90" s="170">
        <v>5</v>
      </c>
      <c r="C90" s="188" t="s">
        <v>92</v>
      </c>
      <c r="D90" s="171"/>
      <c r="E90" s="159"/>
      <c r="F90" s="172"/>
    </row>
    <row r="91" spans="1:6" ht="12.75">
      <c r="A91" s="160"/>
      <c r="B91" s="170"/>
      <c r="C91" s="171" t="s">
        <v>93</v>
      </c>
      <c r="D91" s="171">
        <v>8</v>
      </c>
      <c r="E91" s="159">
        <f>E73+E88</f>
        <v>597304621.9</v>
      </c>
      <c r="F91" s="172">
        <v>443794418</v>
      </c>
    </row>
    <row r="92" spans="1:6" ht="12.75">
      <c r="A92" s="160"/>
      <c r="B92" s="170"/>
      <c r="C92" s="188"/>
      <c r="D92" s="171"/>
      <c r="E92" s="159"/>
      <c r="F92" s="172"/>
    </row>
    <row r="93" spans="1:6" ht="12.75">
      <c r="A93" s="160"/>
      <c r="B93" s="170" t="s">
        <v>43</v>
      </c>
      <c r="C93" s="171" t="s">
        <v>94</v>
      </c>
      <c r="D93" s="171"/>
      <c r="E93" s="159"/>
      <c r="F93" s="172"/>
    </row>
    <row r="94" spans="1:6" ht="12.75">
      <c r="A94" s="160"/>
      <c r="B94" s="170">
        <v>1</v>
      </c>
      <c r="C94" s="188" t="s">
        <v>95</v>
      </c>
      <c r="D94" s="171"/>
      <c r="E94" s="159"/>
      <c r="F94" s="172"/>
    </row>
    <row r="95" spans="1:6" ht="12.75">
      <c r="A95" s="160"/>
      <c r="B95" s="170" t="s">
        <v>13</v>
      </c>
      <c r="C95" s="175" t="s">
        <v>96</v>
      </c>
      <c r="D95" s="171"/>
      <c r="E95" s="159"/>
      <c r="F95" s="172"/>
    </row>
    <row r="96" spans="1:6" ht="12.75">
      <c r="A96" s="160"/>
      <c r="B96" s="170" t="s">
        <v>15</v>
      </c>
      <c r="C96" s="175" t="s">
        <v>97</v>
      </c>
      <c r="D96" s="171"/>
      <c r="E96" s="159"/>
      <c r="F96" s="172"/>
    </row>
    <row r="97" spans="1:6" ht="12.75">
      <c r="A97" s="160"/>
      <c r="B97" s="170"/>
      <c r="C97" s="171" t="s">
        <v>51</v>
      </c>
      <c r="D97" s="171"/>
      <c r="E97" s="159"/>
      <c r="F97" s="172"/>
    </row>
    <row r="98" spans="1:6" ht="12.75">
      <c r="A98" s="160"/>
      <c r="B98" s="170">
        <v>2</v>
      </c>
      <c r="C98" s="188" t="s">
        <v>98</v>
      </c>
      <c r="D98" s="171"/>
      <c r="E98" s="159"/>
      <c r="F98" s="172"/>
    </row>
    <row r="99" spans="1:6" ht="12.75">
      <c r="A99" s="160"/>
      <c r="B99" s="170">
        <v>3</v>
      </c>
      <c r="C99" s="188" t="s">
        <v>91</v>
      </c>
      <c r="D99" s="171"/>
      <c r="E99" s="159"/>
      <c r="F99" s="172"/>
    </row>
    <row r="100" spans="1:6" ht="12.75">
      <c r="A100" s="160"/>
      <c r="B100" s="170">
        <v>4</v>
      </c>
      <c r="C100" s="171" t="s">
        <v>99</v>
      </c>
      <c r="D100" s="171"/>
      <c r="E100" s="159"/>
      <c r="F100" s="172"/>
    </row>
    <row r="101" spans="1:6" ht="12.75">
      <c r="A101" s="160"/>
      <c r="B101" s="170"/>
      <c r="C101" s="171" t="s">
        <v>100</v>
      </c>
      <c r="D101" s="171"/>
      <c r="E101" s="159"/>
      <c r="F101" s="172"/>
    </row>
    <row r="102" spans="1:6" ht="12.75">
      <c r="A102" s="160"/>
      <c r="B102" s="170"/>
      <c r="C102" s="188"/>
      <c r="D102" s="171"/>
      <c r="E102" s="159"/>
      <c r="F102" s="172"/>
    </row>
    <row r="103" spans="1:6" ht="12.75">
      <c r="A103" s="160"/>
      <c r="B103" s="170" t="s">
        <v>101</v>
      </c>
      <c r="C103" s="171" t="s">
        <v>102</v>
      </c>
      <c r="D103" s="171">
        <v>10</v>
      </c>
      <c r="E103" s="159">
        <f>E114</f>
        <v>339993483.26</v>
      </c>
      <c r="F103" s="172">
        <v>310102001</v>
      </c>
    </row>
    <row r="104" spans="1:6" ht="23.25" customHeight="1">
      <c r="A104" s="160"/>
      <c r="B104" s="170">
        <v>1</v>
      </c>
      <c r="C104" s="191" t="s">
        <v>103</v>
      </c>
      <c r="D104" s="171"/>
      <c r="E104" s="159"/>
      <c r="F104" s="172"/>
    </row>
    <row r="105" spans="1:6" ht="18.75" customHeight="1">
      <c r="A105" s="160"/>
      <c r="B105" s="170">
        <v>2</v>
      </c>
      <c r="C105" s="191" t="s">
        <v>104</v>
      </c>
      <c r="D105" s="171"/>
      <c r="E105" s="159"/>
      <c r="F105" s="172"/>
    </row>
    <row r="106" spans="1:6" ht="12.75">
      <c r="A106" s="160"/>
      <c r="B106" s="170">
        <v>3</v>
      </c>
      <c r="C106" s="188" t="s">
        <v>105</v>
      </c>
      <c r="D106" s="171"/>
      <c r="E106" s="159">
        <v>307050000</v>
      </c>
      <c r="F106" s="192">
        <v>292500000</v>
      </c>
    </row>
    <row r="107" spans="1:6" ht="12.75">
      <c r="A107" s="160"/>
      <c r="B107" s="170">
        <v>4</v>
      </c>
      <c r="C107" s="188" t="s">
        <v>106</v>
      </c>
      <c r="D107" s="171"/>
      <c r="E107" s="159"/>
      <c r="F107" s="192"/>
    </row>
    <row r="108" spans="1:6" ht="12.75">
      <c r="A108" s="160"/>
      <c r="B108" s="170">
        <v>5</v>
      </c>
      <c r="C108" s="188" t="s">
        <v>107</v>
      </c>
      <c r="D108" s="171"/>
      <c r="E108" s="159"/>
      <c r="F108" s="192"/>
    </row>
    <row r="109" spans="1:6" ht="12.75">
      <c r="A109" s="160"/>
      <c r="B109" s="170">
        <v>6</v>
      </c>
      <c r="C109" s="188" t="s">
        <v>108</v>
      </c>
      <c r="D109" s="171"/>
      <c r="E109" s="159"/>
      <c r="F109" s="192"/>
    </row>
    <row r="110" spans="1:6" ht="12.75">
      <c r="A110" s="160"/>
      <c r="B110" s="170">
        <v>7</v>
      </c>
      <c r="C110" s="188" t="s">
        <v>109</v>
      </c>
      <c r="D110" s="171"/>
      <c r="E110" s="159">
        <v>2264770</v>
      </c>
      <c r="F110" s="192">
        <v>2096132</v>
      </c>
    </row>
    <row r="111" spans="1:6" ht="12.75">
      <c r="A111" s="160"/>
      <c r="B111" s="170">
        <v>8</v>
      </c>
      <c r="C111" s="188" t="s">
        <v>110</v>
      </c>
      <c r="D111" s="171"/>
      <c r="E111" s="159"/>
      <c r="F111" s="192"/>
    </row>
    <row r="112" spans="1:6" ht="12.75">
      <c r="A112" s="160"/>
      <c r="B112" s="170">
        <v>9</v>
      </c>
      <c r="C112" s="188" t="s">
        <v>111</v>
      </c>
      <c r="D112" s="171"/>
      <c r="E112" s="159">
        <v>787231</v>
      </c>
      <c r="F112" s="192">
        <v>787231</v>
      </c>
    </row>
    <row r="113" spans="1:6" ht="12.75">
      <c r="A113" s="160"/>
      <c r="B113" s="170">
        <v>10</v>
      </c>
      <c r="C113" s="188" t="s">
        <v>112</v>
      </c>
      <c r="D113" s="171"/>
      <c r="E113" s="159">
        <v>29891482.26</v>
      </c>
      <c r="F113" s="159">
        <v>14718638</v>
      </c>
    </row>
    <row r="114" spans="1:6" ht="12.75">
      <c r="A114" s="160"/>
      <c r="B114" s="170"/>
      <c r="C114" s="171" t="s">
        <v>113</v>
      </c>
      <c r="D114" s="171"/>
      <c r="E114" s="159">
        <f>SUM(E106:E113)</f>
        <v>339993483.26</v>
      </c>
      <c r="F114" s="172">
        <v>310102001</v>
      </c>
    </row>
    <row r="115" spans="1:6" ht="27.75" customHeight="1">
      <c r="A115" s="160"/>
      <c r="B115" s="178"/>
      <c r="C115" s="179" t="s">
        <v>114</v>
      </c>
      <c r="D115" s="179"/>
      <c r="E115" s="193">
        <f>E91+E114</f>
        <v>937298105.16</v>
      </c>
      <c r="F115" s="194">
        <v>753896419</v>
      </c>
    </row>
    <row r="116" spans="1:6" ht="12.75">
      <c r="A116" s="160"/>
      <c r="B116" s="183"/>
      <c r="C116" s="184"/>
      <c r="D116" s="184"/>
      <c r="E116" s="195">
        <f>E59-E115</f>
        <v>0</v>
      </c>
      <c r="F116" s="196"/>
    </row>
    <row r="117" spans="1:6" ht="12.75">
      <c r="A117" s="160"/>
      <c r="B117" s="183"/>
      <c r="C117" s="197"/>
      <c r="D117" s="184"/>
      <c r="E117" s="185" t="s">
        <v>68</v>
      </c>
      <c r="F117" s="185"/>
    </row>
    <row r="118" spans="1:6" ht="12.75">
      <c r="A118" s="160"/>
      <c r="B118" s="183"/>
      <c r="C118" s="197"/>
      <c r="D118" s="184"/>
      <c r="E118" s="185" t="s">
        <v>69</v>
      </c>
      <c r="F118" s="185"/>
    </row>
    <row r="119" spans="1:6" ht="12.75">
      <c r="A119" s="160"/>
      <c r="B119" s="183"/>
      <c r="C119" s="197"/>
      <c r="D119" s="184"/>
      <c r="E119" s="195"/>
      <c r="F119" s="196"/>
    </row>
    <row r="120" spans="2:6" ht="12.75">
      <c r="B120" s="11" t="s">
        <v>115</v>
      </c>
      <c r="C120" s="12" t="s">
        <v>116</v>
      </c>
      <c r="D120" s="12"/>
      <c r="E120" s="18"/>
      <c r="F120" s="19"/>
    </row>
    <row r="121" spans="2:6" ht="12.75">
      <c r="B121" s="1"/>
      <c r="C121" s="2" t="s">
        <v>117</v>
      </c>
      <c r="D121" s="2"/>
      <c r="E121" s="3"/>
      <c r="F121" s="4"/>
    </row>
    <row r="122" spans="2:6" ht="12.75">
      <c r="B122" s="1"/>
      <c r="C122" s="2" t="s">
        <v>1</v>
      </c>
      <c r="D122" s="2"/>
      <c r="E122" s="3"/>
      <c r="F122" s="4"/>
    </row>
    <row r="123" spans="2:6" ht="12.75">
      <c r="B123" s="1" t="s">
        <v>118</v>
      </c>
      <c r="C123" s="2" t="s">
        <v>119</v>
      </c>
      <c r="D123" s="2"/>
      <c r="E123" s="3"/>
      <c r="F123" s="4"/>
    </row>
    <row r="124" spans="2:6" ht="13.5" thickBot="1">
      <c r="B124" s="1"/>
      <c r="C124" s="2" t="s">
        <v>2</v>
      </c>
      <c r="D124" s="2"/>
      <c r="E124" s="3"/>
      <c r="F124" s="4"/>
    </row>
    <row r="125" spans="2:6" ht="31.5" customHeight="1">
      <c r="B125" s="21"/>
      <c r="C125" s="22" t="s">
        <v>120</v>
      </c>
      <c r="D125" s="23" t="s">
        <v>4</v>
      </c>
      <c r="E125" s="24" t="s">
        <v>4</v>
      </c>
      <c r="F125" s="7" t="s">
        <v>6</v>
      </c>
    </row>
    <row r="126" spans="2:9" s="9" customFormat="1" ht="12.75">
      <c r="B126" s="25">
        <v>1</v>
      </c>
      <c r="C126" s="15" t="s">
        <v>121</v>
      </c>
      <c r="D126" s="26">
        <v>12</v>
      </c>
      <c r="E126" s="27">
        <v>1781957427</v>
      </c>
      <c r="F126" s="10">
        <v>619853551</v>
      </c>
      <c r="H126" s="134"/>
      <c r="I126" s="134"/>
    </row>
    <row r="127" spans="2:9" s="9" customFormat="1" ht="13.5" customHeight="1">
      <c r="B127" s="25">
        <v>2</v>
      </c>
      <c r="C127" s="17" t="s">
        <v>122</v>
      </c>
      <c r="D127" s="26">
        <v>12</v>
      </c>
      <c r="E127" s="27">
        <v>7013200</v>
      </c>
      <c r="F127" s="10">
        <v>17261064</v>
      </c>
      <c r="H127" s="134"/>
      <c r="I127" s="134"/>
    </row>
    <row r="128" spans="2:9" s="9" customFormat="1" ht="25.5" customHeight="1">
      <c r="B128" s="25">
        <v>3</v>
      </c>
      <c r="C128" s="28" t="s">
        <v>123</v>
      </c>
      <c r="D128" s="26"/>
      <c r="E128" s="27"/>
      <c r="F128" s="10">
        <v>45956629</v>
      </c>
      <c r="H128" s="134"/>
      <c r="I128" s="134"/>
    </row>
    <row r="129" spans="2:9" s="9" customFormat="1" ht="12.75">
      <c r="B129" s="29">
        <v>4</v>
      </c>
      <c r="C129" s="30" t="s">
        <v>124</v>
      </c>
      <c r="D129" s="31">
        <v>13</v>
      </c>
      <c r="E129" s="32">
        <v>1636071160</v>
      </c>
      <c r="F129" s="10">
        <v>612310197</v>
      </c>
      <c r="H129" s="134"/>
      <c r="I129" s="134"/>
    </row>
    <row r="130" spans="2:9" s="9" customFormat="1" ht="12.75">
      <c r="B130" s="29"/>
      <c r="C130" s="30" t="s">
        <v>125</v>
      </c>
      <c r="D130" s="31">
        <v>15</v>
      </c>
      <c r="E130" s="32">
        <v>26079731.5</v>
      </c>
      <c r="F130" s="16">
        <v>19601946</v>
      </c>
      <c r="H130" s="134"/>
      <c r="I130" s="134"/>
    </row>
    <row r="131" spans="2:9" s="9" customFormat="1" ht="12.75">
      <c r="B131" s="25">
        <v>5</v>
      </c>
      <c r="C131" s="15" t="s">
        <v>126</v>
      </c>
      <c r="D131" s="33"/>
      <c r="E131" s="27"/>
      <c r="F131" s="16"/>
      <c r="H131" s="134"/>
      <c r="I131" s="134"/>
    </row>
    <row r="132" spans="2:9" s="9" customFormat="1" ht="12.75">
      <c r="B132" s="25"/>
      <c r="C132" s="15" t="s">
        <v>127</v>
      </c>
      <c r="D132" s="26">
        <v>14</v>
      </c>
      <c r="E132" s="27">
        <v>16069064</v>
      </c>
      <c r="F132" s="16">
        <v>15206799</v>
      </c>
      <c r="H132" s="134"/>
      <c r="I132" s="134"/>
    </row>
    <row r="133" spans="2:9" s="9" customFormat="1" ht="19.5" customHeight="1">
      <c r="B133" s="25"/>
      <c r="C133" s="17" t="s">
        <v>128</v>
      </c>
      <c r="D133" s="26">
        <v>14</v>
      </c>
      <c r="E133" s="27">
        <v>2582507</v>
      </c>
      <c r="F133" s="16">
        <v>2451158</v>
      </c>
      <c r="H133" s="134"/>
      <c r="I133" s="134"/>
    </row>
    <row r="134" spans="2:9" s="9" customFormat="1" ht="12.75">
      <c r="B134" s="34">
        <v>6</v>
      </c>
      <c r="C134" s="35" t="s">
        <v>129</v>
      </c>
      <c r="D134" s="36">
        <v>16</v>
      </c>
      <c r="E134" s="37">
        <v>33014754.5</v>
      </c>
      <c r="F134" s="16">
        <v>9576023</v>
      </c>
      <c r="H134" s="134"/>
      <c r="I134" s="134"/>
    </row>
    <row r="135" spans="2:9" s="9" customFormat="1" ht="12.75">
      <c r="B135" s="25">
        <v>7</v>
      </c>
      <c r="C135" s="15" t="s">
        <v>130</v>
      </c>
      <c r="D135" s="33">
        <v>15</v>
      </c>
      <c r="E135" s="27"/>
      <c r="F135" s="10">
        <v>2388615</v>
      </c>
      <c r="H135" s="134"/>
      <c r="I135" s="134"/>
    </row>
    <row r="136" spans="2:9" s="9" customFormat="1" ht="12.75">
      <c r="B136" s="25"/>
      <c r="C136" s="15" t="s">
        <v>131</v>
      </c>
      <c r="D136" s="33"/>
      <c r="E136" s="27">
        <v>20112342</v>
      </c>
      <c r="F136" s="16"/>
      <c r="H136" s="134"/>
      <c r="I136" s="134"/>
    </row>
    <row r="137" spans="2:9" s="9" customFormat="1" ht="12.75">
      <c r="B137" s="25">
        <v>8</v>
      </c>
      <c r="C137" s="8" t="s">
        <v>132</v>
      </c>
      <c r="D137" s="26"/>
      <c r="E137" s="27">
        <f>SUM(E129:E136)</f>
        <v>1733929559</v>
      </c>
      <c r="F137" s="10">
        <v>661534738</v>
      </c>
      <c r="H137" s="134"/>
      <c r="I137" s="134"/>
    </row>
    <row r="138" spans="2:9" s="9" customFormat="1" ht="31.5" customHeight="1">
      <c r="B138" s="25">
        <v>9</v>
      </c>
      <c r="C138" s="38" t="s">
        <v>133</v>
      </c>
      <c r="D138" s="26"/>
      <c r="E138" s="27">
        <f>(E126+E127)-E137</f>
        <v>55041068</v>
      </c>
      <c r="F138" s="10">
        <v>21536506</v>
      </c>
      <c r="H138" s="134"/>
      <c r="I138" s="134"/>
    </row>
    <row r="139" spans="2:6" ht="29.25" customHeight="1">
      <c r="B139" s="25">
        <v>10</v>
      </c>
      <c r="C139" s="17" t="s">
        <v>134</v>
      </c>
      <c r="D139" s="26"/>
      <c r="E139" s="27"/>
      <c r="F139" s="10"/>
    </row>
    <row r="140" spans="2:6" ht="20.25" customHeight="1">
      <c r="B140" s="25">
        <v>11</v>
      </c>
      <c r="C140" s="15" t="s">
        <v>135</v>
      </c>
      <c r="D140" s="26"/>
      <c r="E140" s="27"/>
      <c r="F140" s="10"/>
    </row>
    <row r="141" spans="2:6" ht="23.25" customHeight="1">
      <c r="B141" s="25">
        <v>12</v>
      </c>
      <c r="C141" s="17" t="s">
        <v>134</v>
      </c>
      <c r="D141" s="26"/>
      <c r="E141" s="27"/>
      <c r="F141" s="10"/>
    </row>
    <row r="142" spans="2:6" ht="23.25" customHeight="1">
      <c r="B142" s="25">
        <v>12.1</v>
      </c>
      <c r="C142" s="17" t="s">
        <v>136</v>
      </c>
      <c r="D142" s="26"/>
      <c r="E142" s="27"/>
      <c r="F142" s="10"/>
    </row>
    <row r="143" spans="2:6" ht="12.75">
      <c r="B143" s="25">
        <v>12.2</v>
      </c>
      <c r="C143" s="15" t="s">
        <v>137</v>
      </c>
      <c r="D143" s="26">
        <v>17</v>
      </c>
      <c r="E143" s="27">
        <v>-20934966.82</v>
      </c>
      <c r="F143" s="39">
        <v>-6116761</v>
      </c>
    </row>
    <row r="144" spans="2:6" ht="12.75">
      <c r="B144" s="25">
        <v>12.3</v>
      </c>
      <c r="C144" s="15" t="s">
        <v>138</v>
      </c>
      <c r="D144" s="26">
        <v>18</v>
      </c>
      <c r="E144" s="27">
        <v>-890997</v>
      </c>
      <c r="F144" s="10">
        <v>1199699</v>
      </c>
    </row>
    <row r="145" spans="2:6" ht="12.75">
      <c r="B145" s="25">
        <v>12.4</v>
      </c>
      <c r="C145" s="15" t="s">
        <v>139</v>
      </c>
      <c r="D145" s="26"/>
      <c r="E145" s="27"/>
      <c r="F145" s="10"/>
    </row>
    <row r="146" spans="2:6" ht="22.5" customHeight="1">
      <c r="B146" s="25">
        <v>13</v>
      </c>
      <c r="C146" s="38" t="s">
        <v>140</v>
      </c>
      <c r="D146" s="26"/>
      <c r="E146" s="27">
        <f>SUM(E143:E145)</f>
        <v>-21825963.82</v>
      </c>
      <c r="F146" s="10">
        <v>-4917062</v>
      </c>
    </row>
    <row r="147" spans="2:6" ht="17.25" customHeight="1">
      <c r="B147" s="25">
        <v>14</v>
      </c>
      <c r="C147" s="8" t="s">
        <v>141</v>
      </c>
      <c r="D147" s="26"/>
      <c r="E147" s="27">
        <f>E138-21825963.82</f>
        <v>33215104.18</v>
      </c>
      <c r="F147" s="16">
        <v>16619444</v>
      </c>
    </row>
    <row r="148" spans="2:6" ht="26.25" customHeight="1">
      <c r="B148" s="25">
        <v>15</v>
      </c>
      <c r="C148" s="15" t="s">
        <v>142</v>
      </c>
      <c r="D148" s="26"/>
      <c r="E148" s="27">
        <v>3323621.92</v>
      </c>
      <c r="F148" s="10">
        <v>1900806</v>
      </c>
    </row>
    <row r="149" spans="2:6" ht="33" customHeight="1">
      <c r="B149" s="25">
        <v>16</v>
      </c>
      <c r="C149" s="8" t="s">
        <v>143</v>
      </c>
      <c r="D149" s="26"/>
      <c r="E149" s="27">
        <f>E147-E148</f>
        <v>29891482.259999998</v>
      </c>
      <c r="F149" s="10">
        <v>14718638</v>
      </c>
    </row>
    <row r="150" spans="2:6" ht="19.5" customHeight="1" thickBot="1">
      <c r="B150" s="40">
        <v>17</v>
      </c>
      <c r="C150" s="41" t="s">
        <v>144</v>
      </c>
      <c r="D150" s="42"/>
      <c r="E150" s="43"/>
      <c r="F150" s="10"/>
    </row>
    <row r="151" spans="2:6" ht="12.75">
      <c r="B151" s="11"/>
      <c r="C151" s="20"/>
      <c r="D151" s="20"/>
      <c r="E151" s="18"/>
      <c r="F151" s="19"/>
    </row>
    <row r="152" spans="2:6" ht="12.75">
      <c r="B152" s="11"/>
      <c r="C152" s="20"/>
      <c r="D152" s="20"/>
      <c r="E152" s="18"/>
      <c r="F152" s="44"/>
    </row>
    <row r="153" spans="2:6" ht="12.75">
      <c r="B153" s="11"/>
      <c r="C153" s="20"/>
      <c r="D153" s="20"/>
      <c r="E153" s="13"/>
      <c r="F153" s="14" t="s">
        <v>68</v>
      </c>
    </row>
    <row r="154" spans="2:6" ht="12.75">
      <c r="B154" s="1"/>
      <c r="C154" s="45"/>
      <c r="D154" s="45"/>
      <c r="E154" s="13"/>
      <c r="F154" s="14" t="s">
        <v>69</v>
      </c>
    </row>
    <row r="155" spans="2:6" ht="12.75">
      <c r="B155" s="1"/>
      <c r="C155" s="45"/>
      <c r="D155" s="45"/>
      <c r="E155" s="3"/>
      <c r="F155" s="44"/>
    </row>
    <row r="156" spans="2:6" ht="12.75">
      <c r="B156" s="1"/>
      <c r="C156" s="45"/>
      <c r="D156" s="45"/>
      <c r="E156" s="3"/>
      <c r="F156" s="44"/>
    </row>
    <row r="157" spans="2:6" ht="12.75">
      <c r="B157" s="1"/>
      <c r="C157" s="45"/>
      <c r="D157" s="45"/>
      <c r="E157" s="3"/>
      <c r="F157" s="4"/>
    </row>
    <row r="158" spans="2:6" ht="12.75">
      <c r="B158" s="1"/>
      <c r="C158" s="45"/>
      <c r="D158" s="45"/>
      <c r="E158" s="3"/>
      <c r="F158" s="4"/>
    </row>
    <row r="159" spans="2:6" ht="12.75">
      <c r="B159" s="1"/>
      <c r="C159" s="45"/>
      <c r="D159" s="45"/>
      <c r="E159" s="3"/>
      <c r="F159" s="4"/>
    </row>
    <row r="160" spans="2:6" ht="12.75">
      <c r="B160" s="1"/>
      <c r="C160" s="45"/>
      <c r="D160" s="45"/>
      <c r="E160" s="3"/>
      <c r="F160" s="4"/>
    </row>
    <row r="161" spans="2:6" ht="12.75">
      <c r="B161" s="1"/>
      <c r="C161" s="45"/>
      <c r="D161" s="45"/>
      <c r="E161" s="3"/>
      <c r="F161" s="4"/>
    </row>
    <row r="162" spans="2:6" ht="12.75">
      <c r="B162" s="20"/>
      <c r="C162" s="50"/>
      <c r="D162" s="50"/>
      <c r="F162" s="52"/>
    </row>
    <row r="163" spans="2:6" ht="12.75">
      <c r="B163" s="20"/>
      <c r="C163" s="50"/>
      <c r="D163" s="50"/>
      <c r="F163" s="52"/>
    </row>
    <row r="164" spans="2:6" ht="12.75">
      <c r="B164" s="20"/>
      <c r="C164" s="50"/>
      <c r="D164" s="50"/>
      <c r="F164" s="52"/>
    </row>
    <row r="165" spans="2:6" ht="12.75">
      <c r="B165" s="20"/>
      <c r="C165" s="50"/>
      <c r="D165" s="50"/>
      <c r="F165" s="52"/>
    </row>
    <row r="166" spans="2:6" ht="12.75">
      <c r="B166" s="20"/>
      <c r="C166" s="50"/>
      <c r="D166" s="50"/>
      <c r="F166" s="52"/>
    </row>
    <row r="167" spans="2:6" ht="12.75">
      <c r="B167" s="20"/>
      <c r="C167" s="50"/>
      <c r="D167" s="50"/>
      <c r="F167" s="52"/>
    </row>
    <row r="168" spans="2:6" ht="12.75">
      <c r="B168" s="20"/>
      <c r="C168" s="50"/>
      <c r="D168" s="50"/>
      <c r="F168" s="52"/>
    </row>
    <row r="169" spans="1:10" ht="16.5" customHeight="1">
      <c r="A169" s="12"/>
      <c r="B169" s="46"/>
      <c r="C169" s="47" t="s">
        <v>116</v>
      </c>
      <c r="D169" s="46"/>
      <c r="E169" s="48"/>
      <c r="F169" s="46"/>
      <c r="G169" s="121"/>
      <c r="H169" s="135"/>
      <c r="I169" s="135"/>
      <c r="J169" s="122"/>
    </row>
    <row r="170" spans="1:10" ht="12.75">
      <c r="A170" s="12"/>
      <c r="B170" s="46"/>
      <c r="C170" s="46" t="s">
        <v>145</v>
      </c>
      <c r="D170" s="46"/>
      <c r="E170" s="48"/>
      <c r="F170" s="46"/>
      <c r="G170" s="121"/>
      <c r="H170" s="135"/>
      <c r="I170" s="135"/>
      <c r="J170" s="122"/>
    </row>
    <row r="171" spans="1:10" ht="12.75">
      <c r="A171" s="18"/>
      <c r="B171" s="1"/>
      <c r="C171" s="2"/>
      <c r="D171" s="2"/>
      <c r="E171" s="4"/>
      <c r="F171" s="123"/>
      <c r="G171" s="9"/>
      <c r="H171" s="134"/>
      <c r="I171" s="134"/>
      <c r="J171" s="124"/>
    </row>
    <row r="172" spans="1:10" ht="18">
      <c r="A172" s="49"/>
      <c r="B172" s="5"/>
      <c r="C172" s="5"/>
      <c r="D172" s="5" t="s">
        <v>146</v>
      </c>
      <c r="E172" s="6"/>
      <c r="F172" s="5"/>
      <c r="G172" s="125"/>
      <c r="H172" s="136"/>
      <c r="I172" s="136"/>
      <c r="J172" s="126"/>
    </row>
    <row r="173" spans="1:10" ht="14.25">
      <c r="A173" s="20"/>
      <c r="B173" s="50"/>
      <c r="C173" s="51" t="s">
        <v>147</v>
      </c>
      <c r="D173" s="50"/>
      <c r="E173" s="52"/>
      <c r="F173" s="50"/>
      <c r="G173" s="9"/>
      <c r="H173" s="137"/>
      <c r="I173" s="137"/>
      <c r="J173" s="124"/>
    </row>
    <row r="174" spans="1:10" ht="16.5" thickBot="1">
      <c r="A174" s="200" t="s">
        <v>194</v>
      </c>
      <c r="B174" s="200"/>
      <c r="C174" s="200"/>
      <c r="D174" s="200"/>
      <c r="E174" s="200"/>
      <c r="F174" s="200"/>
      <c r="G174" s="200"/>
      <c r="H174" s="200"/>
      <c r="I174" s="200"/>
      <c r="J174" s="124"/>
    </row>
    <row r="175" spans="1:10" ht="13.5" thickTop="1">
      <c r="A175" s="53"/>
      <c r="B175" s="54"/>
      <c r="C175" s="55"/>
      <c r="D175" s="55" t="s">
        <v>105</v>
      </c>
      <c r="E175" s="127" t="s">
        <v>148</v>
      </c>
      <c r="F175" s="55" t="s">
        <v>195</v>
      </c>
      <c r="G175" s="128" t="s">
        <v>196</v>
      </c>
      <c r="H175" s="138" t="s">
        <v>197</v>
      </c>
      <c r="I175" s="143" t="s">
        <v>198</v>
      </c>
      <c r="J175" s="153" t="s">
        <v>199</v>
      </c>
    </row>
    <row r="176" spans="1:10" ht="12.75">
      <c r="A176" s="20"/>
      <c r="B176" s="56"/>
      <c r="C176" s="57" t="s">
        <v>149</v>
      </c>
      <c r="D176" s="58">
        <v>288750000</v>
      </c>
      <c r="E176" s="59"/>
      <c r="F176" s="58"/>
      <c r="G176" s="129">
        <v>2096132</v>
      </c>
      <c r="H176" s="139">
        <v>0</v>
      </c>
      <c r="I176" s="144">
        <v>14718638</v>
      </c>
      <c r="J176" s="154">
        <v>295383363</v>
      </c>
    </row>
    <row r="177" spans="1:10" ht="12.75">
      <c r="A177" s="60"/>
      <c r="B177" s="61">
        <v>1</v>
      </c>
      <c r="C177" s="62" t="s">
        <v>150</v>
      </c>
      <c r="D177" s="63"/>
      <c r="E177" s="64"/>
      <c r="F177" s="63"/>
      <c r="G177" s="130"/>
      <c r="H177" s="140"/>
      <c r="I177" s="145">
        <v>0</v>
      </c>
      <c r="J177" s="155">
        <v>0</v>
      </c>
    </row>
    <row r="178" spans="1:10" ht="12.75">
      <c r="A178" s="60"/>
      <c r="B178" s="61">
        <v>2</v>
      </c>
      <c r="C178" s="62" t="s">
        <v>151</v>
      </c>
      <c r="D178" s="63"/>
      <c r="E178" s="64"/>
      <c r="F178" s="63"/>
      <c r="G178" s="130"/>
      <c r="H178" s="140"/>
      <c r="I178" s="140"/>
      <c r="J178" s="155">
        <v>0</v>
      </c>
    </row>
    <row r="179" spans="1:10" ht="12.75">
      <c r="A179" s="60"/>
      <c r="B179" s="61">
        <v>3</v>
      </c>
      <c r="C179" s="62" t="s">
        <v>152</v>
      </c>
      <c r="D179" s="63">
        <v>18300000</v>
      </c>
      <c r="E179" s="64"/>
      <c r="F179" s="63"/>
      <c r="G179" s="130">
        <v>168638</v>
      </c>
      <c r="H179" s="140">
        <v>787231</v>
      </c>
      <c r="I179" s="145">
        <v>-14718638</v>
      </c>
      <c r="J179" s="155"/>
    </row>
    <row r="180" spans="1:10" ht="12.75">
      <c r="A180" s="60"/>
      <c r="B180" s="61"/>
      <c r="C180" s="62" t="s">
        <v>153</v>
      </c>
      <c r="D180" s="63"/>
      <c r="E180" s="64"/>
      <c r="F180" s="63"/>
      <c r="G180" s="130"/>
      <c r="H180" s="140"/>
      <c r="I180" s="145"/>
      <c r="J180" s="155"/>
    </row>
    <row r="181" spans="1:10" ht="12.75">
      <c r="A181" s="60"/>
      <c r="B181" s="61">
        <v>4</v>
      </c>
      <c r="C181" s="62" t="s">
        <v>154</v>
      </c>
      <c r="D181" s="63"/>
      <c r="E181" s="64"/>
      <c r="F181" s="63"/>
      <c r="G181" s="130">
        <v>0</v>
      </c>
      <c r="H181" s="140">
        <v>0</v>
      </c>
      <c r="I181" s="145">
        <v>0</v>
      </c>
      <c r="J181" s="155">
        <v>0</v>
      </c>
    </row>
    <row r="182" spans="1:10" ht="12.75">
      <c r="A182" s="20"/>
      <c r="B182" s="56" t="s">
        <v>43</v>
      </c>
      <c r="C182" s="65" t="s">
        <v>155</v>
      </c>
      <c r="D182" s="152">
        <v>307050000</v>
      </c>
      <c r="E182" s="66"/>
      <c r="F182" s="131"/>
      <c r="G182" s="131">
        <v>2264770</v>
      </c>
      <c r="H182" s="141">
        <v>787231</v>
      </c>
      <c r="I182" s="146">
        <v>0</v>
      </c>
      <c r="J182" s="156">
        <f>SUM(D182:I182)</f>
        <v>310102001</v>
      </c>
    </row>
    <row r="183" spans="1:10" ht="12.75">
      <c r="A183" s="67"/>
      <c r="B183" s="61">
        <v>1</v>
      </c>
      <c r="C183" s="62" t="s">
        <v>150</v>
      </c>
      <c r="D183" s="63"/>
      <c r="E183" s="64"/>
      <c r="F183" s="63"/>
      <c r="G183" s="130"/>
      <c r="H183" s="140"/>
      <c r="I183" s="145">
        <v>29891482.26</v>
      </c>
      <c r="J183" s="155">
        <f>SUM(I183)</f>
        <v>29891482.26</v>
      </c>
    </row>
    <row r="184" spans="1:10" ht="12.75">
      <c r="A184" s="67"/>
      <c r="B184" s="61">
        <v>2</v>
      </c>
      <c r="C184" s="62" t="s">
        <v>151</v>
      </c>
      <c r="D184" s="63"/>
      <c r="E184" s="64"/>
      <c r="F184" s="63"/>
      <c r="G184" s="130"/>
      <c r="H184" s="140"/>
      <c r="I184" s="140"/>
      <c r="J184" s="155"/>
    </row>
    <row r="185" spans="1:10" ht="12.75">
      <c r="A185" s="67"/>
      <c r="B185" s="61">
        <v>3</v>
      </c>
      <c r="C185" s="62" t="s">
        <v>156</v>
      </c>
      <c r="D185" s="63"/>
      <c r="E185" s="64"/>
      <c r="F185" s="63"/>
      <c r="G185" s="130"/>
      <c r="H185" s="140"/>
      <c r="I185" s="140"/>
      <c r="J185" s="155"/>
    </row>
    <row r="186" spans="1:10" ht="12.75">
      <c r="A186" s="67"/>
      <c r="B186" s="61"/>
      <c r="C186" s="62" t="s">
        <v>154</v>
      </c>
      <c r="D186" s="63"/>
      <c r="E186" s="64"/>
      <c r="F186" s="63"/>
      <c r="G186" s="130"/>
      <c r="H186" s="140"/>
      <c r="I186" s="140"/>
      <c r="J186" s="155"/>
    </row>
    <row r="187" spans="1:10" ht="12.75">
      <c r="A187" s="67"/>
      <c r="B187" s="61">
        <v>4</v>
      </c>
      <c r="C187" s="62" t="s">
        <v>157</v>
      </c>
      <c r="D187" s="63"/>
      <c r="E187" s="64"/>
      <c r="F187" s="63"/>
      <c r="G187" s="130"/>
      <c r="H187" s="140"/>
      <c r="I187" s="145"/>
      <c r="J187" s="155"/>
    </row>
    <row r="188" spans="1:10" ht="13.5" thickBot="1">
      <c r="A188" s="68"/>
      <c r="B188" s="69" t="s">
        <v>101</v>
      </c>
      <c r="C188" s="70" t="s">
        <v>158</v>
      </c>
      <c r="D188" s="71">
        <v>307050000</v>
      </c>
      <c r="E188" s="72"/>
      <c r="F188" s="71"/>
      <c r="G188" s="132">
        <v>2264770</v>
      </c>
      <c r="H188" s="142">
        <v>787231</v>
      </c>
      <c r="I188" s="147">
        <f>SUM(I183:I187)</f>
        <v>29891482.26</v>
      </c>
      <c r="J188" s="157">
        <f>SUM(D188:I188)</f>
        <v>339993483.26</v>
      </c>
    </row>
    <row r="189" spans="1:10" ht="13.5" thickTop="1">
      <c r="A189" s="20"/>
      <c r="B189" s="50"/>
      <c r="C189" s="50"/>
      <c r="D189" s="50"/>
      <c r="E189" s="52"/>
      <c r="F189" s="50"/>
      <c r="G189" s="9"/>
      <c r="H189" s="134"/>
      <c r="I189" s="134"/>
      <c r="J189" s="124"/>
    </row>
    <row r="190" spans="1:10" ht="12.75">
      <c r="A190" s="20"/>
      <c r="B190" s="50"/>
      <c r="C190" s="50"/>
      <c r="D190" s="50"/>
      <c r="E190" s="52"/>
      <c r="F190" s="50"/>
      <c r="G190" s="9"/>
      <c r="H190" s="134"/>
      <c r="I190" s="134" t="s">
        <v>200</v>
      </c>
      <c r="J190" s="124"/>
    </row>
    <row r="191" spans="1:10" ht="12.75">
      <c r="A191" s="20"/>
      <c r="B191" s="50"/>
      <c r="C191" s="50"/>
      <c r="D191" s="50"/>
      <c r="E191" s="52"/>
      <c r="F191" s="50"/>
      <c r="G191" s="9"/>
      <c r="H191" s="134"/>
      <c r="I191" s="134"/>
      <c r="J191" s="124"/>
    </row>
    <row r="192" spans="1:10" ht="12.75">
      <c r="A192" s="20"/>
      <c r="B192" s="50"/>
      <c r="C192" s="50"/>
      <c r="D192" s="50"/>
      <c r="E192" s="52"/>
      <c r="F192" s="50"/>
      <c r="G192" s="9"/>
      <c r="H192" s="134"/>
      <c r="I192" s="134" t="s">
        <v>201</v>
      </c>
      <c r="J192" s="124"/>
    </row>
    <row r="193" spans="2:6" ht="12.75">
      <c r="B193" s="1"/>
      <c r="C193" s="45"/>
      <c r="D193" s="45"/>
      <c r="E193" s="3"/>
      <c r="F193" s="4"/>
    </row>
    <row r="194" spans="2:6" ht="12.75">
      <c r="B194" s="1"/>
      <c r="C194" s="45"/>
      <c r="D194" s="45"/>
      <c r="E194" s="3"/>
      <c r="F194" s="4"/>
    </row>
    <row r="195" spans="2:6" ht="12.75">
      <c r="B195" s="1"/>
      <c r="C195" s="45"/>
      <c r="D195" s="45"/>
      <c r="E195" s="3"/>
      <c r="F195" s="4"/>
    </row>
    <row r="196" spans="2:6" ht="12.75">
      <c r="B196" s="1"/>
      <c r="C196" s="45"/>
      <c r="D196" s="45"/>
      <c r="E196" s="3"/>
      <c r="F196" s="4"/>
    </row>
    <row r="197" spans="2:6" ht="12.75">
      <c r="B197" s="1"/>
      <c r="C197" s="45"/>
      <c r="D197" s="45"/>
      <c r="E197" s="3"/>
      <c r="F197" s="4"/>
    </row>
    <row r="198" spans="2:6" ht="12.75">
      <c r="B198" s="1"/>
      <c r="C198" s="45"/>
      <c r="D198" s="45"/>
      <c r="E198" s="3"/>
      <c r="F198" s="4"/>
    </row>
    <row r="199" spans="2:6" ht="12.75">
      <c r="B199" s="1"/>
      <c r="C199" s="45"/>
      <c r="D199" s="45"/>
      <c r="E199" s="3"/>
      <c r="F199" s="4"/>
    </row>
    <row r="200" spans="2:6" ht="12.75">
      <c r="B200" s="1"/>
      <c r="C200" s="45"/>
      <c r="D200" s="45"/>
      <c r="E200" s="3"/>
      <c r="F200" s="4"/>
    </row>
    <row r="201" spans="2:6" ht="12.75">
      <c r="B201" s="1"/>
      <c r="C201" s="45"/>
      <c r="D201" s="45"/>
      <c r="E201" s="3"/>
      <c r="F201" s="4"/>
    </row>
    <row r="202" spans="2:6" ht="12.75">
      <c r="B202" s="1"/>
      <c r="C202" s="45"/>
      <c r="D202" s="45"/>
      <c r="E202" s="3"/>
      <c r="F202" s="4"/>
    </row>
    <row r="203" spans="2:6" ht="12.75">
      <c r="B203" s="1"/>
      <c r="C203" s="45"/>
      <c r="D203" s="45"/>
      <c r="E203" s="3"/>
      <c r="F203" s="4"/>
    </row>
    <row r="204" spans="2:6" ht="12.75">
      <c r="B204" s="1"/>
      <c r="C204" s="45"/>
      <c r="D204" s="45"/>
      <c r="E204" s="3"/>
      <c r="F204" s="4"/>
    </row>
    <row r="205" spans="2:6" ht="12.75">
      <c r="B205" s="1"/>
      <c r="C205" s="45"/>
      <c r="D205" s="45"/>
      <c r="E205" s="3"/>
      <c r="F205" s="4"/>
    </row>
    <row r="206" spans="2:6" ht="12.75">
      <c r="B206" s="1"/>
      <c r="C206" s="45"/>
      <c r="D206" s="45"/>
      <c r="E206" s="3"/>
      <c r="F206" s="4"/>
    </row>
    <row r="207" spans="2:6" ht="12.75">
      <c r="B207" s="1"/>
      <c r="C207" s="45"/>
      <c r="D207" s="45"/>
      <c r="E207" s="3"/>
      <c r="F207" s="4"/>
    </row>
    <row r="208" spans="2:6" ht="12.75">
      <c r="B208" s="1"/>
      <c r="C208" s="45"/>
      <c r="D208" s="45"/>
      <c r="E208" s="3"/>
      <c r="F208" s="4"/>
    </row>
    <row r="209" spans="2:6" ht="12.75">
      <c r="B209" s="1"/>
      <c r="C209" s="45"/>
      <c r="D209" s="45"/>
      <c r="E209" s="3"/>
      <c r="F209" s="4"/>
    </row>
    <row r="210" spans="2:6" ht="12.75">
      <c r="B210" s="1"/>
      <c r="C210" s="45"/>
      <c r="D210" s="45"/>
      <c r="E210" s="3"/>
      <c r="F210" s="4"/>
    </row>
    <row r="211" spans="2:6" ht="12.75">
      <c r="B211" s="1"/>
      <c r="C211" s="45"/>
      <c r="D211" s="45"/>
      <c r="E211" s="3"/>
      <c r="F211" s="4"/>
    </row>
    <row r="212" spans="2:6" ht="12.75">
      <c r="B212" s="1"/>
      <c r="C212" s="45"/>
      <c r="D212" s="45"/>
      <c r="E212" s="3"/>
      <c r="F212" s="4"/>
    </row>
    <row r="213" spans="2:6" ht="12.75">
      <c r="B213" s="1"/>
      <c r="C213" s="45"/>
      <c r="D213" s="45"/>
      <c r="E213" s="3"/>
      <c r="F213" s="4"/>
    </row>
    <row r="214" spans="2:6" ht="12.75">
      <c r="B214" s="1"/>
      <c r="C214" s="45"/>
      <c r="D214" s="45"/>
      <c r="E214" s="3"/>
      <c r="F214" s="4"/>
    </row>
    <row r="215" spans="2:6" ht="12.75">
      <c r="B215" s="1"/>
      <c r="C215" s="45"/>
      <c r="D215" s="45"/>
      <c r="E215" s="3"/>
      <c r="F215" s="4"/>
    </row>
    <row r="216" spans="2:6" ht="12.75">
      <c r="B216" s="1"/>
      <c r="C216" s="45"/>
      <c r="D216" s="45"/>
      <c r="E216" s="3"/>
      <c r="F216" s="4"/>
    </row>
    <row r="217" spans="2:6" ht="12.75">
      <c r="B217" s="1"/>
      <c r="C217" s="45"/>
      <c r="D217" s="45"/>
      <c r="E217" s="3"/>
      <c r="F217" s="4"/>
    </row>
    <row r="218" spans="2:6" ht="12.75">
      <c r="B218" s="1"/>
      <c r="C218" s="45"/>
      <c r="D218" s="45"/>
      <c r="E218" s="3"/>
      <c r="F218" s="4"/>
    </row>
    <row r="219" spans="2:6" ht="12.75">
      <c r="B219" s="1"/>
      <c r="C219" s="45"/>
      <c r="D219" s="45"/>
      <c r="E219" s="3"/>
      <c r="F219" s="4"/>
    </row>
    <row r="220" spans="2:6" ht="12.75">
      <c r="B220" s="1"/>
      <c r="C220" s="45"/>
      <c r="D220" s="45"/>
      <c r="E220" s="3"/>
      <c r="F220" s="4"/>
    </row>
    <row r="221" spans="2:6" ht="12.75">
      <c r="B221" s="1"/>
      <c r="C221" s="45"/>
      <c r="D221" s="45"/>
      <c r="E221" s="3"/>
      <c r="F221" s="4"/>
    </row>
    <row r="222" spans="2:6" ht="12.75">
      <c r="B222" s="1"/>
      <c r="C222" s="45"/>
      <c r="D222" s="45"/>
      <c r="E222" s="3"/>
      <c r="F222" s="4"/>
    </row>
    <row r="223" spans="2:6" ht="12.75">
      <c r="B223" s="1"/>
      <c r="C223" s="45"/>
      <c r="D223" s="45"/>
      <c r="E223" s="3"/>
      <c r="F223" s="4"/>
    </row>
    <row r="224" spans="2:6" ht="12.75">
      <c r="B224" s="1"/>
      <c r="C224" s="45"/>
      <c r="D224" s="45"/>
      <c r="E224" s="3"/>
      <c r="F224" s="4"/>
    </row>
    <row r="225" spans="2:6" ht="12.75">
      <c r="B225" s="1"/>
      <c r="C225" s="45"/>
      <c r="D225" s="45"/>
      <c r="E225" s="3"/>
      <c r="F225" s="4"/>
    </row>
    <row r="226" spans="2:6" ht="12.75">
      <c r="B226" s="1"/>
      <c r="C226" s="45"/>
      <c r="D226" s="45"/>
      <c r="E226" s="3"/>
      <c r="F226" s="4"/>
    </row>
    <row r="227" spans="2:6" ht="14.25">
      <c r="B227" s="199" t="s">
        <v>159</v>
      </c>
      <c r="C227" s="199"/>
      <c r="D227" s="199"/>
      <c r="E227" s="199"/>
      <c r="F227" s="199"/>
    </row>
    <row r="228" spans="2:6" ht="14.25">
      <c r="B228" s="73" t="s">
        <v>160</v>
      </c>
      <c r="C228" s="73"/>
      <c r="D228" s="73"/>
      <c r="E228" s="74"/>
      <c r="F228" s="75"/>
    </row>
    <row r="229" spans="2:6" ht="12.75">
      <c r="B229" s="76" t="s">
        <v>161</v>
      </c>
      <c r="C229" s="77"/>
      <c r="D229" s="77"/>
      <c r="E229" s="78"/>
      <c r="F229" s="79"/>
    </row>
    <row r="230" spans="2:6" ht="13.5" thickBot="1">
      <c r="B230" s="1"/>
      <c r="C230" s="2" t="s">
        <v>2</v>
      </c>
      <c r="D230" s="2"/>
      <c r="E230" s="3"/>
      <c r="F230" s="4"/>
    </row>
    <row r="231" spans="2:6" ht="65.25" thickBot="1" thickTop="1">
      <c r="B231" s="80" t="s">
        <v>161</v>
      </c>
      <c r="C231" s="81" t="s">
        <v>4</v>
      </c>
      <c r="D231" s="82" t="s">
        <v>162</v>
      </c>
      <c r="E231" s="81" t="s">
        <v>163</v>
      </c>
      <c r="F231" s="83"/>
    </row>
    <row r="232" spans="2:6" ht="13.5" thickTop="1">
      <c r="B232" s="84"/>
      <c r="C232" s="85"/>
      <c r="D232" s="86"/>
      <c r="E232" s="87"/>
      <c r="F232" s="83"/>
    </row>
    <row r="233" spans="2:6" ht="12.75">
      <c r="B233" s="88" t="s">
        <v>164</v>
      </c>
      <c r="C233" s="89"/>
      <c r="D233" s="90"/>
      <c r="E233" s="91"/>
      <c r="F233" s="83"/>
    </row>
    <row r="234" spans="2:6" ht="12.75">
      <c r="B234" s="92" t="s">
        <v>165</v>
      </c>
      <c r="C234" s="89"/>
      <c r="D234" s="93">
        <v>33215104.18</v>
      </c>
      <c r="E234" s="94">
        <v>16619444</v>
      </c>
      <c r="F234" s="4"/>
    </row>
    <row r="235" spans="2:6" ht="12.75">
      <c r="B235" s="92" t="s">
        <v>166</v>
      </c>
      <c r="C235" s="89"/>
      <c r="D235" s="95"/>
      <c r="E235" s="94"/>
      <c r="F235" s="4"/>
    </row>
    <row r="236" spans="2:6" ht="12.75">
      <c r="B236" s="96" t="s">
        <v>167</v>
      </c>
      <c r="C236" s="89"/>
      <c r="D236" s="93">
        <v>33014754.5</v>
      </c>
      <c r="E236" s="94">
        <v>9576023</v>
      </c>
      <c r="F236" s="4"/>
    </row>
    <row r="237" spans="2:6" ht="12.75">
      <c r="B237" s="96" t="s">
        <v>168</v>
      </c>
      <c r="C237" s="89"/>
      <c r="D237" s="95"/>
      <c r="E237" s="94"/>
      <c r="F237" s="4"/>
    </row>
    <row r="238" spans="2:6" ht="12.75">
      <c r="B238" s="96" t="s">
        <v>169</v>
      </c>
      <c r="C238" s="89"/>
      <c r="D238" s="95"/>
      <c r="E238" s="94"/>
      <c r="F238" s="4"/>
    </row>
    <row r="239" spans="2:6" ht="12.75">
      <c r="B239" s="96" t="s">
        <v>170</v>
      </c>
      <c r="C239" s="89"/>
      <c r="D239" s="95"/>
      <c r="E239" s="94"/>
      <c r="F239" s="4"/>
    </row>
    <row r="240" spans="2:6" ht="12.75">
      <c r="B240" s="97" t="s">
        <v>171</v>
      </c>
      <c r="C240" s="98"/>
      <c r="D240" s="95">
        <v>-76469996.16</v>
      </c>
      <c r="E240" s="94">
        <v>144221404</v>
      </c>
      <c r="F240" s="4"/>
    </row>
    <row r="241" spans="2:6" ht="12.75">
      <c r="B241" s="97" t="s">
        <v>172</v>
      </c>
      <c r="C241" s="89"/>
      <c r="D241" s="95">
        <v>-107563232</v>
      </c>
      <c r="E241" s="94">
        <v>-70577254</v>
      </c>
      <c r="F241" s="4"/>
    </row>
    <row r="242" spans="2:6" ht="12.75">
      <c r="B242" s="97" t="s">
        <v>173</v>
      </c>
      <c r="C242" s="89"/>
      <c r="D242" s="99">
        <v>153510203.9</v>
      </c>
      <c r="E242" s="100">
        <v>119054013</v>
      </c>
      <c r="F242" s="4"/>
    </row>
    <row r="243" spans="2:6" ht="13.5" thickBot="1">
      <c r="B243" s="151" t="s">
        <v>174</v>
      </c>
      <c r="C243" s="148"/>
      <c r="D243" s="149">
        <f>SUM(D234:D242)</f>
        <v>35706834.42000002</v>
      </c>
      <c r="E243" s="150">
        <v>218893630</v>
      </c>
      <c r="F243" s="4"/>
    </row>
    <row r="244" spans="2:6" ht="13.5" thickTop="1">
      <c r="B244" s="97" t="s">
        <v>175</v>
      </c>
      <c r="C244" s="89"/>
      <c r="D244" s="102"/>
      <c r="E244" s="103"/>
      <c r="F244" s="4"/>
    </row>
    <row r="245" spans="2:6" ht="12.75">
      <c r="B245" s="97" t="s">
        <v>176</v>
      </c>
      <c r="C245" s="89"/>
      <c r="D245" s="93">
        <v>-3323621.92</v>
      </c>
      <c r="E245" s="94">
        <v>-1900806</v>
      </c>
      <c r="F245" s="4"/>
    </row>
    <row r="246" spans="2:6" ht="15.75" thickBot="1">
      <c r="B246" s="104" t="s">
        <v>177</v>
      </c>
      <c r="C246" s="89"/>
      <c r="D246" s="105">
        <f>SUM(D243:D245)</f>
        <v>32383212.500000015</v>
      </c>
      <c r="E246" s="106">
        <v>216992824</v>
      </c>
      <c r="F246" s="4"/>
    </row>
    <row r="247" spans="2:6" ht="13.5" thickTop="1">
      <c r="B247" s="97"/>
      <c r="C247" s="89"/>
      <c r="D247" s="95"/>
      <c r="E247" s="94"/>
      <c r="F247" s="4"/>
    </row>
    <row r="248" spans="2:6" ht="12.75">
      <c r="B248" s="88" t="s">
        <v>178</v>
      </c>
      <c r="C248" s="89"/>
      <c r="D248" s="95"/>
      <c r="E248" s="94"/>
      <c r="F248" s="4"/>
    </row>
    <row r="249" spans="2:6" ht="12.75">
      <c r="B249" s="107" t="s">
        <v>179</v>
      </c>
      <c r="C249" s="89"/>
      <c r="D249" s="95"/>
      <c r="E249" s="94">
        <v>0</v>
      </c>
      <c r="F249" s="4"/>
    </row>
    <row r="250" spans="2:6" ht="12.75">
      <c r="B250" s="107" t="s">
        <v>180</v>
      </c>
      <c r="C250" s="89"/>
      <c r="D250" s="95">
        <v>-89740459</v>
      </c>
      <c r="E250" s="94">
        <v>-189513907</v>
      </c>
      <c r="F250" s="4"/>
    </row>
    <row r="251" spans="2:5" ht="12.75">
      <c r="B251" s="107" t="s">
        <v>181</v>
      </c>
      <c r="C251" s="89"/>
      <c r="D251" s="95">
        <v>20112342</v>
      </c>
      <c r="E251" s="94">
        <v>127201</v>
      </c>
    </row>
    <row r="252" spans="2:5" ht="12.75">
      <c r="B252" s="107" t="s">
        <v>182</v>
      </c>
      <c r="C252" s="89"/>
      <c r="D252" s="95"/>
      <c r="E252" s="94"/>
    </row>
    <row r="253" spans="2:5" ht="12.75">
      <c r="B253" s="107" t="s">
        <v>183</v>
      </c>
      <c r="C253" s="89"/>
      <c r="D253" s="95"/>
      <c r="E253" s="94">
        <v>0</v>
      </c>
    </row>
    <row r="254" spans="2:5" ht="15.75" thickBot="1">
      <c r="B254" s="104" t="s">
        <v>184</v>
      </c>
      <c r="C254" s="89"/>
      <c r="D254" s="105">
        <f>SUM(D249:D253)</f>
        <v>-69628117</v>
      </c>
      <c r="E254" s="106">
        <v>-189386706</v>
      </c>
    </row>
    <row r="255" spans="2:5" ht="13.5" thickTop="1">
      <c r="B255" s="50"/>
      <c r="C255" s="109"/>
      <c r="D255" s="110"/>
      <c r="E255" s="111"/>
    </row>
    <row r="256" spans="2:5" ht="12.75">
      <c r="B256" s="88" t="s">
        <v>185</v>
      </c>
      <c r="C256" s="89"/>
      <c r="D256" s="95"/>
      <c r="E256" s="94"/>
    </row>
    <row r="257" spans="2:5" ht="12.75">
      <c r="B257" s="97" t="s">
        <v>186</v>
      </c>
      <c r="C257" s="89"/>
      <c r="D257" s="95"/>
      <c r="E257" s="94">
        <v>0</v>
      </c>
    </row>
    <row r="258" spans="2:5" ht="12.75">
      <c r="B258" s="97" t="s">
        <v>187</v>
      </c>
      <c r="C258" s="89"/>
      <c r="D258" s="95"/>
      <c r="E258" s="94">
        <v>0</v>
      </c>
    </row>
    <row r="259" spans="2:5" ht="12.75">
      <c r="B259" s="97" t="s">
        <v>188</v>
      </c>
      <c r="C259" s="89"/>
      <c r="D259" s="95"/>
      <c r="E259" s="94">
        <v>0</v>
      </c>
    </row>
    <row r="260" spans="2:5" ht="12.75">
      <c r="B260" s="97" t="s">
        <v>189</v>
      </c>
      <c r="C260" s="89"/>
      <c r="D260" s="95"/>
      <c r="E260" s="94">
        <v>0</v>
      </c>
    </row>
    <row r="261" spans="2:5" ht="15.75" thickBot="1">
      <c r="B261" s="104" t="s">
        <v>190</v>
      </c>
      <c r="C261" s="89"/>
      <c r="D261" s="105"/>
      <c r="E261" s="106"/>
    </row>
    <row r="262" spans="2:5" ht="13.5" thickTop="1">
      <c r="B262" s="112"/>
      <c r="C262" s="89"/>
      <c r="D262" s="95"/>
      <c r="E262" s="94"/>
    </row>
    <row r="263" spans="2:5" ht="15.75" thickBot="1">
      <c r="B263" s="88" t="s">
        <v>191</v>
      </c>
      <c r="C263" s="101"/>
      <c r="D263" s="105">
        <f>D246-69628117</f>
        <v>-37244904.499999985</v>
      </c>
      <c r="E263" s="106">
        <v>27606118</v>
      </c>
    </row>
    <row r="264" spans="2:5" ht="13.5" thickTop="1">
      <c r="B264" s="88"/>
      <c r="C264" s="101"/>
      <c r="D264" s="113"/>
      <c r="E264" s="114"/>
    </row>
    <row r="265" spans="2:5" ht="12.75">
      <c r="B265" s="88" t="s">
        <v>192</v>
      </c>
      <c r="C265" s="101"/>
      <c r="D265" s="113">
        <v>43266691</v>
      </c>
      <c r="E265" s="114">
        <v>15660573</v>
      </c>
    </row>
    <row r="266" spans="2:5" ht="33.75" customHeight="1" thickBot="1">
      <c r="B266" s="115" t="s">
        <v>193</v>
      </c>
      <c r="C266" s="116"/>
      <c r="D266" s="117">
        <v>6021786.5</v>
      </c>
      <c r="E266" s="118">
        <v>43266691</v>
      </c>
    </row>
    <row r="267" spans="2:5" ht="13.5" thickTop="1">
      <c r="B267" s="119"/>
      <c r="C267" s="13"/>
      <c r="D267" s="14"/>
      <c r="E267" s="83"/>
    </row>
    <row r="268" spans="2:5" ht="12.75">
      <c r="B268" s="119"/>
      <c r="C268" s="13"/>
      <c r="D268" s="14" t="s">
        <v>68</v>
      </c>
      <c r="E268" s="83"/>
    </row>
    <row r="269" spans="2:5" ht="12.75">
      <c r="B269" s="119"/>
      <c r="C269" s="13"/>
      <c r="D269" s="14" t="s">
        <v>69</v>
      </c>
      <c r="E269" s="83"/>
    </row>
    <row r="270" spans="2:5" ht="12.75">
      <c r="B270" s="1"/>
      <c r="C270" s="45"/>
      <c r="D270" s="3"/>
      <c r="E270" s="4"/>
    </row>
    <row r="271" spans="2:5" ht="12.75">
      <c r="B271" s="1"/>
      <c r="C271" s="45"/>
      <c r="D271" s="45"/>
      <c r="E271" s="3"/>
    </row>
    <row r="272" spans="2:5" ht="12.75">
      <c r="B272" s="1"/>
      <c r="C272" s="45"/>
      <c r="D272" s="45"/>
      <c r="E272" s="3"/>
    </row>
    <row r="273" spans="2:5" ht="12.75">
      <c r="B273" s="1"/>
      <c r="C273" s="45"/>
      <c r="D273" s="45"/>
      <c r="E273" s="3"/>
    </row>
    <row r="274" spans="2:5" ht="12.75">
      <c r="B274" s="1"/>
      <c r="C274" s="45"/>
      <c r="D274" s="45"/>
      <c r="E274" s="3"/>
    </row>
    <row r="275" spans="2:5" ht="12.75">
      <c r="B275" s="1"/>
      <c r="C275" s="45"/>
      <c r="D275" s="45"/>
      <c r="E275" s="3"/>
    </row>
    <row r="276" spans="2:5" ht="12.75">
      <c r="B276" s="1"/>
      <c r="C276" s="45"/>
      <c r="D276" s="45"/>
      <c r="E276" s="3"/>
    </row>
    <row r="277" spans="2:5" ht="12.75">
      <c r="B277" s="1"/>
      <c r="C277" s="45"/>
      <c r="D277" s="45"/>
      <c r="E277" s="3"/>
    </row>
    <row r="278" spans="2:5" ht="12.75">
      <c r="B278" s="1"/>
      <c r="C278" s="45"/>
      <c r="D278" s="45"/>
      <c r="E278" s="3"/>
    </row>
    <row r="279" spans="2:5" ht="12.75">
      <c r="B279" s="1"/>
      <c r="C279" s="45"/>
      <c r="D279" s="45"/>
      <c r="E279" s="3"/>
    </row>
    <row r="280" spans="2:5" ht="12.75">
      <c r="B280" s="1"/>
      <c r="C280" s="45"/>
      <c r="D280" s="45"/>
      <c r="E280" s="3"/>
    </row>
    <row r="281" spans="2:5" ht="12.75">
      <c r="B281" s="1"/>
      <c r="C281" s="45"/>
      <c r="D281" s="45"/>
      <c r="E281" s="3"/>
    </row>
    <row r="282" spans="2:5" ht="12.75">
      <c r="B282" s="1"/>
      <c r="C282" s="45"/>
      <c r="D282" s="45"/>
      <c r="E282" s="3"/>
    </row>
    <row r="283" spans="2:5" ht="12.75">
      <c r="B283" s="1"/>
      <c r="C283" s="45"/>
      <c r="D283" s="45"/>
      <c r="E283" s="3"/>
    </row>
    <row r="284" spans="2:5" ht="12.75">
      <c r="B284" s="1"/>
      <c r="C284" s="45"/>
      <c r="D284" s="45"/>
      <c r="E284" s="3"/>
    </row>
    <row r="285" spans="2:5" ht="12.75">
      <c r="B285" s="1"/>
      <c r="C285" s="45"/>
      <c r="D285" s="45"/>
      <c r="E285" s="3"/>
    </row>
    <row r="286" spans="2:5" ht="12.75">
      <c r="B286" s="1"/>
      <c r="C286" s="45"/>
      <c r="D286" s="45"/>
      <c r="E286" s="3"/>
    </row>
    <row r="287" ht="12.75">
      <c r="E287" s="120"/>
    </row>
    <row r="288" ht="12.75">
      <c r="E288" s="120"/>
    </row>
    <row r="289" ht="12.75">
      <c r="E289" s="120"/>
    </row>
    <row r="290" ht="12.75">
      <c r="E290" s="120"/>
    </row>
    <row r="291" ht="12.75">
      <c r="E291" s="120"/>
    </row>
    <row r="292" ht="12.75">
      <c r="E292" s="120"/>
    </row>
    <row r="293" ht="12.75">
      <c r="E293" s="120"/>
    </row>
    <row r="294" ht="12.75">
      <c r="E294" s="120"/>
    </row>
    <row r="295" ht="12.75">
      <c r="E295" s="120"/>
    </row>
    <row r="296" ht="12.75">
      <c r="E296" s="120"/>
    </row>
    <row r="297" ht="12.75">
      <c r="E297" s="120"/>
    </row>
    <row r="298" ht="12.75">
      <c r="E298" s="120"/>
    </row>
    <row r="299" ht="12.75">
      <c r="E299" s="120"/>
    </row>
    <row r="300" ht="12.75">
      <c r="E300" s="120"/>
    </row>
    <row r="301" ht="12.75">
      <c r="E301" s="120"/>
    </row>
    <row r="302" ht="12.75">
      <c r="E302" s="120"/>
    </row>
    <row r="303" ht="12.75">
      <c r="E303" s="120"/>
    </row>
    <row r="304" ht="12.75">
      <c r="E304" s="120"/>
    </row>
    <row r="305" ht="12.75">
      <c r="E305" s="120"/>
    </row>
    <row r="306" ht="12.75">
      <c r="E306" s="120"/>
    </row>
    <row r="307" ht="12.75">
      <c r="E307" s="120"/>
    </row>
    <row r="308" ht="12.75">
      <c r="E308" s="120"/>
    </row>
    <row r="309" ht="12.75">
      <c r="E309" s="120"/>
    </row>
    <row r="310" ht="12.75">
      <c r="E310" s="120"/>
    </row>
    <row r="311" ht="12.75">
      <c r="E311" s="120"/>
    </row>
    <row r="312" ht="12.75">
      <c r="E312" s="120"/>
    </row>
    <row r="313" ht="12.75">
      <c r="E313" s="120"/>
    </row>
    <row r="314" ht="12.75">
      <c r="E314" s="120"/>
    </row>
    <row r="315" ht="12.75">
      <c r="E315" s="120"/>
    </row>
    <row r="316" ht="12.75">
      <c r="E316" s="120"/>
    </row>
    <row r="317" ht="12.75">
      <c r="E317" s="120"/>
    </row>
    <row r="318" ht="12.75">
      <c r="E318" s="120"/>
    </row>
    <row r="319" ht="12.75">
      <c r="E319" s="120"/>
    </row>
    <row r="320" ht="12.75">
      <c r="E320" s="120"/>
    </row>
    <row r="321" ht="12.75">
      <c r="E321" s="120"/>
    </row>
    <row r="322" ht="12.75">
      <c r="E322" s="120"/>
    </row>
    <row r="323" ht="12.75">
      <c r="E323" s="120"/>
    </row>
    <row r="324" ht="12.75">
      <c r="E324" s="120"/>
    </row>
    <row r="325" ht="12.75">
      <c r="E325" s="120"/>
    </row>
    <row r="326" ht="12.75">
      <c r="E326" s="120"/>
    </row>
    <row r="327" ht="12.75">
      <c r="E327" s="120"/>
    </row>
    <row r="328" ht="12.75">
      <c r="E328" s="120"/>
    </row>
    <row r="329" ht="12.75">
      <c r="E329" s="120"/>
    </row>
    <row r="330" ht="12.75">
      <c r="E330" s="120"/>
    </row>
    <row r="331" ht="12.75">
      <c r="E331" s="120"/>
    </row>
    <row r="332" ht="12.75">
      <c r="E332" s="120"/>
    </row>
    <row r="333" ht="12.75">
      <c r="E333" s="120"/>
    </row>
    <row r="334" ht="12.75">
      <c r="E334" s="120"/>
    </row>
    <row r="335" ht="12.75">
      <c r="E335" s="120"/>
    </row>
    <row r="336" ht="12.75">
      <c r="E336" s="120"/>
    </row>
    <row r="337" ht="12.75">
      <c r="E337" s="120"/>
    </row>
    <row r="338" ht="12.75">
      <c r="E338" s="120"/>
    </row>
    <row r="339" ht="12.75">
      <c r="E339" s="120"/>
    </row>
    <row r="340" ht="12.75">
      <c r="E340" s="120"/>
    </row>
    <row r="341" ht="12.75">
      <c r="E341" s="120"/>
    </row>
    <row r="342" ht="12.75">
      <c r="E342" s="120"/>
    </row>
    <row r="343" ht="12.75">
      <c r="E343" s="120"/>
    </row>
    <row r="344" ht="12.75">
      <c r="E344" s="120"/>
    </row>
    <row r="345" ht="12.75">
      <c r="E345" s="120"/>
    </row>
    <row r="346" ht="12.75">
      <c r="E346" s="120"/>
    </row>
    <row r="347" ht="12.75">
      <c r="E347" s="120"/>
    </row>
    <row r="348" ht="12.75">
      <c r="E348" s="120"/>
    </row>
    <row r="349" ht="12.75">
      <c r="E349" s="120"/>
    </row>
    <row r="350" ht="12.75">
      <c r="E350" s="120"/>
    </row>
    <row r="351" ht="12.75">
      <c r="E351" s="120"/>
    </row>
    <row r="352" ht="12.75">
      <c r="E352" s="120"/>
    </row>
    <row r="353" ht="12.75">
      <c r="E353" s="120"/>
    </row>
    <row r="354" ht="12.75">
      <c r="E354" s="120"/>
    </row>
    <row r="355" ht="12.75">
      <c r="E355" s="120"/>
    </row>
    <row r="356" ht="12.75">
      <c r="E356" s="120"/>
    </row>
    <row r="357" ht="12.75">
      <c r="E357" s="120"/>
    </row>
    <row r="358" ht="12.75">
      <c r="E358" s="120"/>
    </row>
    <row r="359" ht="12.75">
      <c r="E359" s="120"/>
    </row>
    <row r="360" ht="12.75">
      <c r="E360" s="120"/>
    </row>
    <row r="361" ht="12.75">
      <c r="E361" s="120"/>
    </row>
    <row r="362" ht="12.75">
      <c r="E362" s="120"/>
    </row>
    <row r="363" ht="12.75">
      <c r="E363" s="120"/>
    </row>
    <row r="364" ht="12.75">
      <c r="E364" s="120"/>
    </row>
    <row r="365" ht="12.75">
      <c r="E365" s="120"/>
    </row>
    <row r="366" ht="12.75">
      <c r="E366" s="120"/>
    </row>
  </sheetData>
  <sheetProtection/>
  <mergeCells count="2">
    <mergeCell ref="B227:F227"/>
    <mergeCell ref="A174:I174"/>
  </mergeCells>
  <printOptions/>
  <pageMargins left="0.19" right="0.3" top="0.27" bottom="0.24" header="0.27" footer="0.2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Eternum</dc:creator>
  <cp:keywords/>
  <dc:description/>
  <cp:lastModifiedBy>Eternum</cp:lastModifiedBy>
  <cp:lastPrinted>2013-03-29T08:53:06Z</cp:lastPrinted>
  <dcterms:created xsi:type="dcterms:W3CDTF">2013-03-07T11:12:44Z</dcterms:created>
  <dcterms:modified xsi:type="dcterms:W3CDTF">2013-07-23T08:12:48Z</dcterms:modified>
  <cp:category/>
  <cp:version/>
  <cp:contentType/>
  <cp:contentStatus/>
</cp:coreProperties>
</file>