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Faqja 1" sheetId="1" r:id="rId1"/>
    <sheet name="Aktivi" sheetId="2" r:id="rId2"/>
    <sheet name="Pasivi" sheetId="3" r:id="rId3"/>
    <sheet name="Te Ardhura Shpenz." sheetId="4" r:id="rId4"/>
    <sheet name="Fluksi monetar" sheetId="5" r:id="rId5"/>
    <sheet name="Kapitali" sheetId="6" r:id="rId6"/>
    <sheet name="Shenimet shpj." sheetId="7" r:id="rId7"/>
    <sheet name="Inv. Mall." sheetId="8" r:id="rId8"/>
    <sheet name="Inventari Mjeteve" sheetId="9" r:id="rId9"/>
    <sheet name="AAGJ" sheetId="10" r:id="rId10"/>
    <sheet name="Pasq. 3" sheetId="11" r:id="rId11"/>
  </sheets>
  <definedNames/>
  <calcPr fullCalcOnLoad="1"/>
</workbook>
</file>

<file path=xl/sharedStrings.xml><?xml version="1.0" encoding="utf-8"?>
<sst xmlns="http://schemas.openxmlformats.org/spreadsheetml/2006/main" count="772" uniqueCount="581">
  <si>
    <t>Nr.</t>
  </si>
  <si>
    <t>Shenime</t>
  </si>
  <si>
    <t>I</t>
  </si>
  <si>
    <t>II</t>
  </si>
  <si>
    <t>A K T I V E T     A F A T S H K U R T R A</t>
  </si>
  <si>
    <t>A   K   T   I   V   E   T</t>
  </si>
  <si>
    <t xml:space="preserve">        Periudha</t>
  </si>
  <si>
    <t xml:space="preserve">       Periudha </t>
  </si>
  <si>
    <t xml:space="preserve"> Raportuese</t>
  </si>
  <si>
    <t xml:space="preserve"> Paraardhese</t>
  </si>
  <si>
    <t>1   Derivativet</t>
  </si>
  <si>
    <t>2   Huamarrjet</t>
  </si>
  <si>
    <t>III</t>
  </si>
  <si>
    <t xml:space="preserve">      Periudha </t>
  </si>
  <si>
    <t xml:space="preserve">      Periudha</t>
  </si>
  <si>
    <t xml:space="preserve">    Raportuese</t>
  </si>
  <si>
    <t xml:space="preserve">   Paraardhese</t>
  </si>
  <si>
    <t>Shitjet  Neto</t>
  </si>
  <si>
    <t>Te ardhura te tjera nga veprimtarite e shfrytzimit</t>
  </si>
  <si>
    <t xml:space="preserve">Kosto e punes </t>
  </si>
  <si>
    <t>Pagat e Personelit</t>
  </si>
  <si>
    <t>Shpenzimet e tatimit mbi fitimin</t>
  </si>
  <si>
    <t>Elementet e pasqyrave te konsoliduara</t>
  </si>
  <si>
    <t xml:space="preserve"> raportuese</t>
  </si>
  <si>
    <t xml:space="preserve"> para ardhese</t>
  </si>
  <si>
    <t xml:space="preserve">         Rregullime per:</t>
  </si>
  <si>
    <t xml:space="preserve">               Amortizimin</t>
  </si>
  <si>
    <t xml:space="preserve">               Humbje nga kembimet valutore</t>
  </si>
  <si>
    <t xml:space="preserve">               Te ardhura nga Investimet</t>
  </si>
  <si>
    <t xml:space="preserve">               Shpenzime per interesa</t>
  </si>
  <si>
    <t xml:space="preserve">         Interesi i paguar</t>
  </si>
  <si>
    <t>Kapitali aksionar</t>
  </si>
  <si>
    <t>Primi aksionit</t>
  </si>
  <si>
    <t>Aksione thesari</t>
  </si>
  <si>
    <t>Rezerva stat.ligjore</t>
  </si>
  <si>
    <t>Fitimi pashperndare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</si>
  <si>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</si>
  <si>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</si>
  <si>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</si>
  <si>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</si>
  <si>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</si>
  <si>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</si>
  <si>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</si>
  <si>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</si>
  <si>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</si>
  <si>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</si>
  <si>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</si>
  <si>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 xml:space="preserve">Emertimi dhe Forma ligjore                </t>
  </si>
  <si>
    <t xml:space="preserve">Adresa e Selise                                 </t>
  </si>
  <si>
    <t xml:space="preserve">                                                                               </t>
  </si>
  <si>
    <t xml:space="preserve">                      ___________________</t>
  </si>
  <si>
    <t xml:space="preserve">              Durres</t>
  </si>
  <si>
    <t xml:space="preserve">Data e krijimit          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</si>
  <si>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</si>
  <si>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</si>
  <si>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</si>
  <si>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        (  Ne zbatim te Standartit Kombetar te Kontabilitetit Nr.2 dhe</t>
  </si>
  <si>
    <t xml:space="preserve">Pasqyra Financiare jane individuale                              </t>
  </si>
  <si>
    <t>po</t>
  </si>
  <si>
    <t xml:space="preserve">Pasqyra Financiare jane te konsoliduara                       </t>
  </si>
  <si>
    <t>__</t>
  </si>
  <si>
    <t xml:space="preserve">Pasqyra Financiare jane te shprehura ne                      </t>
  </si>
  <si>
    <t>leke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</si>
  <si>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</si>
  <si>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</si>
  <si>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</si>
  <si>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</si>
  <si>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>Derivatet e aktiveve financiare per tregtim</t>
  </si>
  <si>
    <t>1.2.1</t>
  </si>
  <si>
    <t xml:space="preserve">Derivatet                    </t>
  </si>
  <si>
    <t>1.2.2</t>
  </si>
  <si>
    <t>Aktivet e mbajtura per tregtim</t>
  </si>
  <si>
    <t>Shuma  1.2</t>
  </si>
  <si>
    <t>Aktive te tjera afatshkurtera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</si>
  <si>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</si>
  <si>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</si>
  <si>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</si>
  <si>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</si>
  <si>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</si>
  <si>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</si>
  <si>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</si>
  <si>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Instrumente te tjera financiare</t>
  </si>
  <si>
    <t>Shuma 1.3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</si>
  <si>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</si>
  <si>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</si>
  <si>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</si>
  <si>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</si>
  <si>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</si>
  <si>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</si>
  <si>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</si>
  <si>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</si>
  <si>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</si>
  <si>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</si>
  <si>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</si>
  <si>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</si>
  <si>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Aktive Biologjike afatshkurtera</t>
  </si>
  <si>
    <t>Parapagimet dhe shpenzimet e shtyra</t>
  </si>
  <si>
    <t>TOTALI I AKTIVEVE   AFATSHKURTERA</t>
  </si>
  <si>
    <t xml:space="preserve">Aktivet afatgjata </t>
  </si>
  <si>
    <t>Investimet financiare afatgjata</t>
  </si>
  <si>
    <t>Toka</t>
  </si>
  <si>
    <t>2.2.1</t>
  </si>
  <si>
    <t>2.2.2</t>
  </si>
  <si>
    <t>Ndertesat</t>
  </si>
  <si>
    <t>2.2.3</t>
  </si>
  <si>
    <t>Makineri dhe paisje</t>
  </si>
  <si>
    <t>2.2.4</t>
  </si>
  <si>
    <t>Aktive te tjera afatgjate materiale</t>
  </si>
  <si>
    <t>Shuma  2.2</t>
  </si>
  <si>
    <t>Aktivet biologjike afatgjata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</si>
  <si>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</si>
  <si>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</si>
  <si>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</si>
  <si>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</si>
  <si>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</si>
  <si>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</si>
  <si>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afatgjate jomateriale</t>
  </si>
  <si>
    <t>Shuma  2.4</t>
  </si>
  <si>
    <t>Kapitali aksionar i papaguar</t>
  </si>
  <si>
    <t>Aktive te tjera afatgjata (ne proces)</t>
  </si>
  <si>
    <t>TOTALI I AKTIVEVE   AFATGJATA</t>
  </si>
  <si>
    <t>TOTALI  I  AKTIVEVE</t>
  </si>
  <si>
    <t>Aktive jashte bilancit</t>
  </si>
  <si>
    <t xml:space="preserve">P A S I V E T   </t>
  </si>
  <si>
    <t>Detyrimet afatshkurtra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</si>
  <si>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</si>
  <si>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</si>
  <si>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</si>
  <si>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</si>
  <si>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</si>
  <si>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</si>
  <si>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</si>
  <si>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</si>
  <si>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</si>
  <si>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</si>
  <si>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</si>
  <si>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</si>
  <si>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</si>
  <si>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</si>
  <si>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</si>
  <si>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</si>
  <si>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</si>
  <si>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</si>
  <si>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 3.3</t>
  </si>
  <si>
    <t>Grantet dhe te ardhurat e shtyra</t>
  </si>
  <si>
    <t>Provizionet afatshkurtera</t>
  </si>
  <si>
    <t xml:space="preserve">TOTALI   </t>
  </si>
  <si>
    <t>Pasivet afatgjata</t>
  </si>
  <si>
    <t>Huat afatgjata</t>
  </si>
  <si>
    <t>4.1.1</t>
  </si>
  <si>
    <t>Hua, bono dhe detyrime nga qiraja financiare</t>
  </si>
  <si>
    <t>4.1.2</t>
  </si>
  <si>
    <t>Shuma 4.1</t>
  </si>
  <si>
    <t>Huamarrje te tjera afatgjata</t>
  </si>
  <si>
    <t>Provizionet afatgjata</t>
  </si>
  <si>
    <t>Kapitali</t>
  </si>
  <si>
    <t>Aksione te pakices</t>
  </si>
  <si>
    <t>Kapitali qe i perket aksionareve te shoqerise meme</t>
  </si>
  <si>
    <t>Primi i aksionit</t>
  </si>
  <si>
    <t>Njesite ose aksionet e thesarit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</si>
  <si>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</si>
  <si>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</si>
  <si>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</si>
  <si>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</si>
  <si>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</si>
  <si>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</si>
  <si>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</si>
  <si>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</si>
  <si>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Fitimet e pashperndara</t>
  </si>
  <si>
    <t>Fitim / humbja e vitit financiar</t>
  </si>
  <si>
    <t>Pasive jashte bilancit</t>
  </si>
  <si>
    <t xml:space="preserve">           PASQYRA  E  TE  ARDHURAVE  DHE  SHPENZIMEVE (Formati 1)  </t>
  </si>
  <si>
    <t xml:space="preserve">                         Emertimi</t>
  </si>
  <si>
    <t>Materiale te konsumuara</t>
  </si>
  <si>
    <t>Sigurimet shoqerore dhe shendetesore</t>
  </si>
  <si>
    <t>Amortizimi dhe zhvleresimet</t>
  </si>
  <si>
    <t>Shpenzime te tjera</t>
  </si>
  <si>
    <t>Totali i shpenzimeve</t>
  </si>
  <si>
    <t>Fitimi apo humbja nga veprimtarite kryesore</t>
  </si>
  <si>
    <t>Te ardhura dhe shpenzime financiare nga njesite e kontrollit</t>
  </si>
  <si>
    <t>Te ardhurat dhe shpenzimet financiare nga pjesmarrjet</t>
  </si>
  <si>
    <t>Interesa te tjera financiare afatgjata</t>
  </si>
  <si>
    <t>Fitimet (humbjet ) nga kursi i  kembimit</t>
  </si>
  <si>
    <t>Te tjera financiare</t>
  </si>
  <si>
    <t>Totali i te ardhurave dhe shpenzimeve financiare</t>
  </si>
  <si>
    <t>Te ardhura e shpenzime te pacaktuara</t>
  </si>
  <si>
    <t>Fitimi (humbja) para tatimit</t>
  </si>
  <si>
    <t>Fitim (humbja) neto e vitit financiar</t>
  </si>
  <si>
    <t xml:space="preserve">                CASH  FLOW  (metoda Indirekte)</t>
  </si>
  <si>
    <t>Emertimi</t>
  </si>
  <si>
    <t>I   Fluksi i parave  nga veprimtaria e shfrytezimit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</si>
  <si>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</si>
  <si>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</si>
  <si>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</si>
  <si>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</si>
  <si>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</si>
  <si>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</si>
  <si>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</si>
  <si>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</si>
  <si>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</si>
  <si>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</si>
  <si>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</t>
  </si>
  <si>
    <t>D</t>
  </si>
  <si>
    <t>Periudha</t>
  </si>
  <si>
    <t xml:space="preserve">         Pagesa per blerje te kompanive te kontrolluara</t>
  </si>
  <si>
    <t xml:space="preserve">         Pagesa per blerje te aktiveve afatgjate materiale</t>
  </si>
  <si>
    <t xml:space="preserve">         Arketime nga shitja e paisjeve</t>
  </si>
  <si>
    <t xml:space="preserve">         Interes i arketuar</t>
  </si>
  <si>
    <t xml:space="preserve">         Dividente te arketuara</t>
  </si>
  <si>
    <t xml:space="preserve">         Parate e perfituara nga aktivitetet</t>
  </si>
  <si>
    <t xml:space="preserve">    Rritja neto e mjeteve monetare</t>
  </si>
  <si>
    <t xml:space="preserve">    Mjetet monetare ne fillim te periudhes</t>
  </si>
  <si>
    <t xml:space="preserve">    Mjetet monetare ne fund te periudhes</t>
  </si>
  <si>
    <t>IV  Te Pacaktuara</t>
  </si>
  <si>
    <t>III   Fluksi i parave nga aktivitetet financiare</t>
  </si>
  <si>
    <t xml:space="preserve">        Arketime nga huamarrja afatgjate</t>
  </si>
  <si>
    <t xml:space="preserve">        Arketime nga emetimi i kapitalit aksionar</t>
  </si>
  <si>
    <t xml:space="preserve">        Pagesat e detyrimeve te qirase financiare</t>
  </si>
  <si>
    <t xml:space="preserve">        Dividente te paguar</t>
  </si>
  <si>
    <t xml:space="preserve">    Shuma</t>
  </si>
  <si>
    <t xml:space="preserve">     Arketime te pacaktuara</t>
  </si>
  <si>
    <t xml:space="preserve">         Rritje/renie ne  detyrimet, per t'u paguar nga aktiviteti</t>
  </si>
  <si>
    <t>II    Fluksi i parave per veprimtarite investuese</t>
  </si>
  <si>
    <t xml:space="preserve">   Mjetet  monetare</t>
  </si>
  <si>
    <t>Totali  i  Pasiveve</t>
  </si>
  <si>
    <t>Te ardhurat dhe shpenzimet financiare nga:</t>
  </si>
  <si>
    <t xml:space="preserve">Interesa </t>
  </si>
  <si>
    <t xml:space="preserve">         Fitimi  para tatimit</t>
  </si>
  <si>
    <t xml:space="preserve">         Rritje/renie ne  inventar</t>
  </si>
  <si>
    <t xml:space="preserve">         Rritje/renie  e kerkesave te arketueshme nga aktiviteti</t>
  </si>
  <si>
    <t xml:space="preserve">         Tatim fitimi i llogaritur</t>
  </si>
  <si>
    <t xml:space="preserve">      K31331555I</t>
  </si>
  <si>
    <t>03.03.2004</t>
  </si>
  <si>
    <t>Tregti mallra te ndryshem  Import-eksport</t>
  </si>
  <si>
    <t>L. 17, Rr. Deshmoret</t>
  </si>
  <si>
    <r>
      <t xml:space="preserve">     </t>
    </r>
    <r>
      <rPr>
        <b/>
        <sz val="11"/>
        <rFont val="Garamond"/>
        <family val="1"/>
      </rPr>
      <t>Shuma</t>
    </r>
    <r>
      <rPr>
        <i/>
        <sz val="11"/>
        <rFont val="Garamond"/>
        <family val="1"/>
      </rPr>
      <t xml:space="preserve"> (Para neto nga veprimtarite e shfrytezimit)</t>
    </r>
  </si>
  <si>
    <r>
      <t xml:space="preserve">     </t>
    </r>
    <r>
      <rPr>
        <b/>
        <sz val="11"/>
        <rFont val="Garamond"/>
        <family val="1"/>
      </rPr>
      <t>Shuma</t>
    </r>
    <r>
      <rPr>
        <i/>
        <sz val="11"/>
        <rFont val="Garamond"/>
        <family val="1"/>
      </rPr>
      <t xml:space="preserve"> (Para neto ne veprimtari investuese)</t>
    </r>
  </si>
  <si>
    <r>
      <t xml:space="preserve">    Shuma </t>
    </r>
    <r>
      <rPr>
        <sz val="11"/>
        <rFont val="Garamond"/>
        <family val="1"/>
      </rPr>
      <t>(para neto ne veprimtari financuese)</t>
    </r>
  </si>
  <si>
    <r>
      <t xml:space="preserve">     </t>
    </r>
    <r>
      <rPr>
        <b/>
        <u val="single"/>
        <sz val="11"/>
        <rFont val="Garamond"/>
        <family val="1"/>
      </rPr>
      <t>Nje pasqyre e pa Konsoliduar</t>
    </r>
  </si>
  <si>
    <t>Aktivet afatgjata te mbajtura per shitje</t>
  </si>
  <si>
    <t xml:space="preserve">NIPT -i                                              </t>
  </si>
  <si>
    <t>Informacion i përgjithshëm</t>
  </si>
  <si>
    <t>Politikat kontabël</t>
  </si>
  <si>
    <t>Nr</t>
  </si>
  <si>
    <t>Totali</t>
  </si>
  <si>
    <t>cop</t>
  </si>
  <si>
    <t>Vlera</t>
  </si>
  <si>
    <t>Shuma</t>
  </si>
  <si>
    <t>Shoqeria VELLEZERIT  KOLA</t>
  </si>
  <si>
    <t>NIPT-i  K31331555I</t>
  </si>
  <si>
    <t>Sasia</t>
  </si>
  <si>
    <t>Gjendje</t>
  </si>
  <si>
    <t>Shtesa</t>
  </si>
  <si>
    <t>Pakesime</t>
  </si>
  <si>
    <t>Ndertime</t>
  </si>
  <si>
    <t>Mjete transporti</t>
  </si>
  <si>
    <t>kompjuterike</t>
  </si>
  <si>
    <t>Mobileri, orendi</t>
  </si>
  <si>
    <t>Te tjera</t>
  </si>
  <si>
    <t xml:space="preserve">             TOTALI</t>
  </si>
  <si>
    <t>Makineri,paisje,vegla</t>
  </si>
  <si>
    <t>Administratori</t>
  </si>
  <si>
    <t>Nikoll  Kola</t>
  </si>
  <si>
    <t xml:space="preserve">Subjekti: Vellezerit  Kola </t>
  </si>
  <si>
    <t>Lloji i automjetit</t>
  </si>
  <si>
    <t>Kapaciteti</t>
  </si>
  <si>
    <t>Targa</t>
  </si>
  <si>
    <t>Kamion</t>
  </si>
  <si>
    <t>8 ton</t>
  </si>
  <si>
    <t>Dr 8413 E</t>
  </si>
  <si>
    <t>"      "</t>
  </si>
  <si>
    <t>6.8 ton</t>
  </si>
  <si>
    <t>Dr 3772 E</t>
  </si>
  <si>
    <t>11 ton</t>
  </si>
  <si>
    <t>Dr 2502 F</t>
  </si>
  <si>
    <t>Per drejtimin e shoqerise</t>
  </si>
  <si>
    <t xml:space="preserve">       Nikoll  Kola</t>
  </si>
  <si>
    <t>NIPT</t>
  </si>
  <si>
    <t>Aktiviteti  kryesor</t>
  </si>
  <si>
    <t>Aktiviteti dytesor</t>
  </si>
  <si>
    <t>SHOQERIA "VELLEZERIT  KOLA</t>
  </si>
  <si>
    <t>Tregti</t>
  </si>
  <si>
    <t>NIPT-I K31331555I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</si>
  <si>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</si>
  <si>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</si>
  <si>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</si>
  <si>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</si>
  <si>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</si>
  <si>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</si>
  <si>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</si>
  <si>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</si>
  <si>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</si>
  <si>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</si>
  <si>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</si>
  <si>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</si>
  <si>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</si>
  <si>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</si>
  <si>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</si>
  <si>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</si>
  <si>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</si>
  <si>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</si>
  <si>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</si>
  <si>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</si>
  <si>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</si>
  <si>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</si>
  <si>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</si>
  <si>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</si>
  <si>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</si>
  <si>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</si>
  <si>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</si>
  <si>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</si>
  <si>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</si>
  <si>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</si>
  <si>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</si>
  <si>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</si>
  <si>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</si>
  <si>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</si>
  <si>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</si>
  <si>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</si>
  <si>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</si>
  <si>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</si>
  <si>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</si>
  <si>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</si>
  <si>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</si>
  <si>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</si>
  <si>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</si>
  <si>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</si>
  <si>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</si>
  <si>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</si>
  <si>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</si>
  <si>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</si>
  <si>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</si>
  <si>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</si>
  <si>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</si>
  <si>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</si>
  <si>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</si>
  <si>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</si>
  <si>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</si>
  <si>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</si>
  <si>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Nr. i te punesuarve</t>
  </si>
  <si>
    <t>Me page deri ne 19.000 leke</t>
  </si>
  <si>
    <t>Me page nga 19.001 deri ne 30.000 leke</t>
  </si>
  <si>
    <t>Me page nga 30.001 deri  ne 66.500 leke</t>
  </si>
  <si>
    <t>Gjendja e Magazines</t>
  </si>
  <si>
    <t>Kartela</t>
  </si>
  <si>
    <t>Njesia</t>
  </si>
  <si>
    <t>Cmimi Mes</t>
  </si>
  <si>
    <t>Vlefta</t>
  </si>
  <si>
    <t>01</t>
  </si>
  <si>
    <t>Lende Drusore m3</t>
  </si>
  <si>
    <t>m3</t>
  </si>
  <si>
    <t>09</t>
  </si>
  <si>
    <t>Tulla</t>
  </si>
  <si>
    <t>18</t>
  </si>
  <si>
    <t>Hekur</t>
  </si>
  <si>
    <t>kg</t>
  </si>
  <si>
    <t>21</t>
  </si>
  <si>
    <t>Depozita Uji</t>
  </si>
  <si>
    <t>28</t>
  </si>
  <si>
    <t>Polisterol</t>
  </si>
  <si>
    <t>33</t>
  </si>
  <si>
    <t>Katrama (membrana bituminoze)</t>
  </si>
  <si>
    <t>m2</t>
  </si>
  <si>
    <t>35</t>
  </si>
  <si>
    <t>Cimento</t>
  </si>
  <si>
    <t>Kv</t>
  </si>
  <si>
    <t>36</t>
  </si>
  <si>
    <t>Tjegulla</t>
  </si>
  <si>
    <t>37</t>
  </si>
  <si>
    <t>Kulme Lluster</t>
  </si>
  <si>
    <t>43</t>
  </si>
  <si>
    <t>Betonforma  m3</t>
  </si>
  <si>
    <t>50</t>
  </si>
  <si>
    <t>Rere</t>
  </si>
  <si>
    <t>53</t>
  </si>
  <si>
    <t>Blloqe  Betoni</t>
  </si>
  <si>
    <t>55</t>
  </si>
  <si>
    <t>56</t>
  </si>
  <si>
    <t>Granil</t>
  </si>
  <si>
    <t>58</t>
  </si>
  <si>
    <t>Fino (koll)</t>
  </si>
  <si>
    <t>62</t>
  </si>
  <si>
    <t>Hidroizolues</t>
  </si>
  <si>
    <t>63</t>
  </si>
  <si>
    <t>65</t>
  </si>
  <si>
    <t>9901 date 14.4.2008 "Per Tregtaret dhe shoqerite tregtare" dhe me statutin e saj.</t>
  </si>
  <si>
    <t xml:space="preserve">    Kapitali themeltar i nenshkruar eshte 4.600.000 leke, me pjesmarres ortakun e vetem z. Nikoll  Kola</t>
  </si>
  <si>
    <t xml:space="preserve">    Shoqeria eshte e regjistruar prane organeve tatimore te qarkut Durres me Nipt.  K31331555I  </t>
  </si>
  <si>
    <t xml:space="preserve">    Objekti i veprimtarise  se shoqerise eshte "Import-eksport, tregtim mallra te ndryshem"</t>
  </si>
  <si>
    <t xml:space="preserve">    Sipas statutit, aktiviteti i shoqerise do te zgjase per nje periudhe mbi 10 vjecare dhe e vazhdueshme, </t>
  </si>
  <si>
    <t xml:space="preserve">    Parimet baze qe jane zbatuar, per mbajtjen e kontabilitetit dhe pergatitjen e pasqyrave financiare kane</t>
  </si>
  <si>
    <t>qene:</t>
  </si>
  <si>
    <t xml:space="preserve">  - Parimi i vijimesise, qe do te thote se veprimtaria ekonomike e njesise ekonomike raportuese do te kete </t>
  </si>
  <si>
    <t>vijimesi, dhe nuk ka ne plan dhe as nuk do ta kete te nevojshme te nderprese aktivitetin e saj.</t>
  </si>
  <si>
    <t xml:space="preserve">  - Parimi mbi bazen e te drejtave dhe detyrimeve te konstatuara, qe do te thote se transaksionet dhe ngjarjet</t>
  </si>
  <si>
    <t>e tjera ekonomike, jane njohur ne pasqyrat financiare kur ato kane ndodhur, ndersa shpenzimet jane njohur</t>
  </si>
  <si>
    <t>ne te njejten periudhe kontabel si dhe te ardhurat qe lidhen me to.</t>
  </si>
  <si>
    <t xml:space="preserve">  - Parimi i njesise ekonomike. Ne pasqyrat financiare jane rregjistruar aktivet, pasivet, te ardhurat, shpenzi-</t>
  </si>
  <si>
    <t>met, flukset e parase dhe levizjet e kapitalit, qe i perkasin njesise ekonomike.</t>
  </si>
  <si>
    <t xml:space="preserve">  - Parimi i moskompesimit. Shoqeria, me perjashtim te kompesimeve, qe lejojne SKK-te, nuk ka bere kom-</t>
  </si>
  <si>
    <t>pensime midis aktiveve dhe pasiveve, te ardhurave dhe shpenzimeve.</t>
  </si>
  <si>
    <t xml:space="preserve">  - Pasqyrat financiare jane pergatitur duke respektuar parimet kryesore si paarqitja me besnikeri, perperesia</t>
  </si>
  <si>
    <t>e permbajtjes ekonomike mbi formen ligjore, paanshmeria, maturia, plotesia, qendrueshmeria dhe krahasue-</t>
  </si>
  <si>
    <t>shmeria.</t>
  </si>
  <si>
    <t xml:space="preserve">    Eshte respektuar pergatitja e pasqyrave financiare mbi bazen e kostos historike, mbasi eshte gjykuar nga</t>
  </si>
  <si>
    <t>drejtimi se nuk ka qene e nevojshme te behen rivleresime ne zerat e bilancit.</t>
  </si>
  <si>
    <t xml:space="preserve">   Shoqeria ka ndertuar nje plan te llogarive vetjake ne perputhje me listen e llogarive te miratuar nga KKK.</t>
  </si>
  <si>
    <t xml:space="preserve">   Ekziston nje nje ndarje e detyrave midis personave qe kane pergjegjesi materiale dhe autorizuesve </t>
  </si>
  <si>
    <t>kryesor te veprimeve.</t>
  </si>
  <si>
    <t xml:space="preserve">   Kontabiliteti mbahet i informatizuar, shoqeria ka organizuar dhe mban edhe kontabilitetin analitik ne </t>
  </si>
  <si>
    <t>funksion te nevojave te kontrollit, te performances dhe te kontrollit e analizave te brendshme.</t>
  </si>
  <si>
    <t xml:space="preserve">   Cdo veprim apo ngjarje ekonomike eshte i mbeshtetur ne dokumenta ligjore justifikues, rregjistrimet </t>
  </si>
  <si>
    <t>jane bere ne menyre kronologjike dhe sistematike, dhe jane ngurtesuar me 31 dhjetor.</t>
  </si>
  <si>
    <t xml:space="preserve">   Metoda baze e mbajtejes se kontabilitetit eshte rregjistrimi i dyfishte. Te pakten nje here ne vit eshte </t>
  </si>
  <si>
    <t>bere vleresimi i ekzistences se elementeve te aktivit dhe pasivit te bilancit.</t>
  </si>
  <si>
    <t xml:space="preserve">      SHENIMET QE SPJEGOJNE ZERAT E NDRYSHEM TE PASQYRAVE FINANCIARE</t>
  </si>
  <si>
    <t xml:space="preserve">   Gjendjet e tyre si ne arke ashtu edhe ne banke jane perkatesisht te njejta me inventarin fizik te dates</t>
  </si>
  <si>
    <t xml:space="preserve">bere me koston historike. Nuk eshte pare e aresyeshme qe te behet rivleresimi i tyre, ne pergjithesi mallrat </t>
  </si>
  <si>
    <t xml:space="preserve"> jane ne gjendje perdorimi dhe plotesisht te shitshme. Ne krahasim me vitin e kaluar gjendja e mallrave ne </t>
  </si>
  <si>
    <t>dhjetor.</t>
  </si>
  <si>
    <t>me kusht terheqjen brenda nje kohe te shkurter.</t>
  </si>
  <si>
    <t xml:space="preserve">   Shenime te tjera shpjeguese</t>
  </si>
  <si>
    <t xml:space="preserve">                                             SHENIMET SPJEGUESE</t>
  </si>
  <si>
    <t xml:space="preserve">ndryshuar...  dhe me standartet kombetare te kontabilitetit. </t>
  </si>
  <si>
    <t xml:space="preserve">nr. 31176 dt. 03.03.2004, me ndryshime... Ajo ushtron veprimtarine ekonomike ne perputhje me ligjin nr. </t>
  </si>
  <si>
    <r>
      <t xml:space="preserve">nga data e regjistrimit te saj ne gjykate </t>
    </r>
    <r>
      <rPr>
        <sz val="11"/>
        <rFont val="Garamond"/>
        <family val="1"/>
      </rPr>
      <t>(QKR)</t>
    </r>
    <r>
      <rPr>
        <sz val="12"/>
        <rFont val="Garamond"/>
        <family val="1"/>
      </rPr>
      <t>.</t>
    </r>
  </si>
  <si>
    <t xml:space="preserve">  Klientet                                                          Detyrimi ne leke</t>
  </si>
  <si>
    <t xml:space="preserve">  - Marash Pepkola                                               666.000</t>
  </si>
  <si>
    <t xml:space="preserve">   Rezervat ligjore jane 460.000 leke.</t>
  </si>
  <si>
    <t xml:space="preserve">  Druri A.M.R                                                       1.149.226</t>
  </si>
  <si>
    <t xml:space="preserve">  Sagewerk Schaffer                                                1.328.035</t>
  </si>
  <si>
    <t xml:space="preserve">  Denis                                                                   1.029.900</t>
  </si>
  <si>
    <t xml:space="preserve">  Albtelekom                                                              34.243</t>
  </si>
  <si>
    <t>Furnitoret                                                           Detyrimi ne leke</t>
  </si>
  <si>
    <t>31 dhjetor dhe ekstraktet e te gjitha bankave, dhe per shkak te overdraftit, gjendja totale e bankave jepet me</t>
  </si>
  <si>
    <t>si rezultat i cmimeve me te uleta per mallrat e blera, si dhe rritje te shitjeve me marzh me te larte fitimi dhe me,</t>
  </si>
  <si>
    <t>Lende (binare, trare) druri te llustruar,perpunuar</t>
  </si>
  <si>
    <t>Blloqe  cop</t>
  </si>
  <si>
    <t>Membrane, (izolues)</t>
  </si>
  <si>
    <t>67</t>
  </si>
  <si>
    <t>Baza Muri</t>
  </si>
  <si>
    <t>68</t>
  </si>
  <si>
    <t>Kryqe</t>
  </si>
  <si>
    <t>pale</t>
  </si>
  <si>
    <t>69</t>
  </si>
  <si>
    <t>Lende Druri per tavane (Llamperi)</t>
  </si>
  <si>
    <t>70</t>
  </si>
  <si>
    <t>Blloqe  m3</t>
  </si>
  <si>
    <t>VELLEZERIT  KOLA</t>
  </si>
  <si>
    <t>Makineri,paisje, vegla</t>
  </si>
  <si>
    <t xml:space="preserve">   Deri ne momentin e pergatitjes se pasqyrave financiare nuk jane konstatuar ngjarje te reja te cilat kane te bejne </t>
  </si>
  <si>
    <t xml:space="preserve">me veprimtarine ekonomike dhe rezultatin e vitit raportues. </t>
  </si>
  <si>
    <t xml:space="preserve">    Mbajtja e kontabilitetit dhe pergatitja e pasqyrave financiare te shoqerise eshte bere ne perputhje me</t>
  </si>
  <si>
    <t xml:space="preserve">parimet baze te percaktuara ne ligjin nr. 9228 dt. 29.4.2004 "Per kontabilitetin dhe pasqyrat financiare", i </t>
  </si>
  <si>
    <t>Shtesa  nga</t>
  </si>
  <si>
    <t>rivleresimet</t>
  </si>
  <si>
    <t xml:space="preserve">Nr. i Regjistrit Tregtar                          </t>
  </si>
  <si>
    <t xml:space="preserve">    PASQYRAT  FINANCIARE</t>
  </si>
  <si>
    <t xml:space="preserve">   Kapitali i nenshkruar eshte 4.600.000 leke, me 100 % te kuotave</t>
  </si>
  <si>
    <t>"VELLEZERIT  KOLA"  Shpk</t>
  </si>
  <si>
    <t>Nga           01.01.2012</t>
  </si>
  <si>
    <t>Deri           31.12.2012</t>
  </si>
  <si>
    <t>21.02.2013</t>
  </si>
  <si>
    <t xml:space="preserve">  - Furnitore per fatura te pamberritura  nga furnitor te huaj 27.200.421  leke  dhe konkretisht:</t>
  </si>
  <si>
    <t xml:space="preserve">    Brijesnica Komerc               338.983.32   leke</t>
  </si>
  <si>
    <t xml:space="preserve">    Hasslacher                      23.437.131.47   leke</t>
  </si>
  <si>
    <t xml:space="preserve">    Mlinoles                           2.242.018.58   leke</t>
  </si>
  <si>
    <t xml:space="preserve">    Zuce  Doo                        1.182.287.88  leke</t>
  </si>
  <si>
    <t xml:space="preserve">   Detyrime ndaj sigurimeve shoqerore jane 82.824 leke.</t>
  </si>
  <si>
    <t xml:space="preserve">   Detyrimet ndaj personelit jane 244.918 leke.</t>
  </si>
  <si>
    <t xml:space="preserve">   Detyrimet ndaj shtetit per TAP-in jane 18.685 leke dhe jane te njejta me llogaritjet e listepageses se muajit</t>
  </si>
  <si>
    <t xml:space="preserve">   Gjendja e mallrave prej 28.712.355 leke eshte e njejte me inventarin e dates 31 dhjetor, vleresimi eshte </t>
  </si>
  <si>
    <t>vlere ka nje rritje prej 4.042.869 leke</t>
  </si>
  <si>
    <t xml:space="preserve">   Gjendja e mjeteve monetare me 31 dhjetor eshte 2.001 leke, te ndare:</t>
  </si>
  <si>
    <t xml:space="preserve">  - Ne arke              2.001    leke </t>
  </si>
  <si>
    <t xml:space="preserve"> Procredit bank, Alpha bank, Intesa sanpaolo, Raiffesen bank dhe Fibank.</t>
  </si>
  <si>
    <t xml:space="preserve">   Detyrimet e klienteve ndaj shoqerise me 31 dhjetor jane  4.574.100 leke ose rreth 1.614 % e te ardhurave </t>
  </si>
  <si>
    <t xml:space="preserve">nga shitja vjetore, ne krahasim me fillimin e vitit jane zvogeluar me nje shume prej 2.314.237 leke.  </t>
  </si>
  <si>
    <t xml:space="preserve">  - Albano 2005                                                   442.514</t>
  </si>
  <si>
    <t xml:space="preserve">  - Ishulli  shpk                                                   1.052.964</t>
  </si>
  <si>
    <t xml:space="preserve">  - Kont                                                             1.812.600</t>
  </si>
  <si>
    <t xml:space="preserve">  - Koci Z  2010                                                   600.022</t>
  </si>
  <si>
    <t>prej 3.252.708 leke.</t>
  </si>
  <si>
    <t xml:space="preserve">  Gross Maradom                                                    905.830</t>
  </si>
  <si>
    <t xml:space="preserve">  Ramuka                                                                 433.828</t>
  </si>
  <si>
    <t xml:space="preserve">  Esat  Mehmeti                                                       723.840</t>
  </si>
  <si>
    <t xml:space="preserve">  Ramiks                                                                  702.180</t>
  </si>
  <si>
    <t xml:space="preserve">  Vodafone                                                               131.664</t>
  </si>
  <si>
    <t xml:space="preserve">  Udarnik                                                                  995.213</t>
  </si>
  <si>
    <t xml:space="preserve">  Brezna                                                                 3.306.840</t>
  </si>
  <si>
    <t xml:space="preserve">  ARD  shpk                                                             920.000</t>
  </si>
  <si>
    <t xml:space="preserve">   Ne postin te drejta dhe detyrime ndaj ortakeve shuma prej 17.875.575 leke, eshte derdhur nga ortaku i vetem</t>
  </si>
  <si>
    <t xml:space="preserve">   Gjendja e huave afatgjata me 31 dhjetor eshte 8.574.671 leke.</t>
  </si>
  <si>
    <t xml:space="preserve">  Etem  shpk                1.659.449</t>
  </si>
  <si>
    <t xml:space="preserve">  Hermes 2011                481.226</t>
  </si>
  <si>
    <t xml:space="preserve">  Lende druri Fredi         210.784   </t>
  </si>
  <si>
    <t xml:space="preserve">  Parapagime te arketuara 2.350.459  leke  prej  subjekteve si me poshte:</t>
  </si>
  <si>
    <t xml:space="preserve">   Rezervat e tjera jane 16.665.909 leke, te cilat ne krahasim me vitin e kaluar edhe keto kane pesuar rritje prej </t>
  </si>
  <si>
    <t>4.398.375 leke sipas vendimit te asamblese se ortakeve(ortaku i vetem) per destinimin e fitimit te vitit kaluar.</t>
  </si>
  <si>
    <t xml:space="preserve">   Te ardhurat nga shitja e mallrave jane 283.238.149 leke, ne krahasim me vitin e kaluar jane realizuar ne </t>
  </si>
  <si>
    <t xml:space="preserve">  Te ardhura te tjera  111.313  leke, si rezultat i uljes se Tvsh nga akt kontrolli nr. 22968/2 dt. 09.10.2012  dhe</t>
  </si>
  <si>
    <t>rritjes se te ardhurave per kete shkak.</t>
  </si>
  <si>
    <t>se shpenzimeve te periudhes</t>
  </si>
  <si>
    <t>Pozicioni me 31 dhjetor 2012</t>
  </si>
  <si>
    <t>Pozicioni me 31 dhjetor 20011</t>
  </si>
  <si>
    <t>Pozicioni me 31 dhjetor 2010</t>
  </si>
  <si>
    <t xml:space="preserve">           Pasqyra  e  Ndryshimeve  ne  Kapital  2012</t>
  </si>
  <si>
    <t xml:space="preserve">          Per periudhen 01.01.2012 deri 31.12.2012</t>
  </si>
  <si>
    <t xml:space="preserve">                    Per periudhen 01.01.2012 deri 31.12.2012</t>
  </si>
  <si>
    <t xml:space="preserve">                                     Pasqyrat   Financiare   te   Vitit   2012</t>
  </si>
  <si>
    <t>54</t>
  </si>
  <si>
    <t>Lende Drusore m2</t>
  </si>
  <si>
    <t>71</t>
  </si>
  <si>
    <t>Tela te ndryshem</t>
  </si>
  <si>
    <t>72</t>
  </si>
  <si>
    <t>Llamarina te ndryshme</t>
  </si>
  <si>
    <t>73</t>
  </si>
  <si>
    <t>Betoforma te perdorura kg</t>
  </si>
  <si>
    <t>74</t>
  </si>
  <si>
    <t>Trare (Binar) Druri te perdorur kg</t>
  </si>
  <si>
    <t>75</t>
  </si>
  <si>
    <t>Upa plastike</t>
  </si>
  <si>
    <t>76</t>
  </si>
  <si>
    <t>Rrjete qelqi</t>
  </si>
  <si>
    <t>77</t>
  </si>
  <si>
    <t>Kende plastike</t>
  </si>
  <si>
    <t>ml</t>
  </si>
  <si>
    <t>78</t>
  </si>
  <si>
    <t>Panele tallash druri i presuar(pllaka zdrukthi)</t>
  </si>
  <si>
    <t>82</t>
  </si>
  <si>
    <t>Betonforma (panele druri) te perdorura  m3</t>
  </si>
  <si>
    <t xml:space="preserve">  31/12/2012</t>
  </si>
  <si>
    <t>AA 902CL</t>
  </si>
  <si>
    <t>Te punesuar mesatarisht per vitin 2012:</t>
  </si>
  <si>
    <t>Me page me te larte se 91475 leke</t>
  </si>
  <si>
    <t>Me page nga 66.501 deri ne 91475 leke</t>
  </si>
  <si>
    <t xml:space="preserve">  - TVSH e kreditueshme 5.282.602 leke, e njejte me FDP e muajit dhjetor, pas kerkeses  per sistemim nr. 1975 dt.</t>
  </si>
  <si>
    <t>Aktivet Afatgjata Materiale  me vlere fillestare   2012</t>
  </si>
  <si>
    <t>Amortizimi A.A.Materiale   2012</t>
  </si>
  <si>
    <t>Vlera Kontabel Neto e A.A.Materiale  2012</t>
  </si>
  <si>
    <t>9,10</t>
  </si>
  <si>
    <t xml:space="preserve">    Selia e shoqerise eshte lagja 17. Rruga Adria, Durres.</t>
  </si>
  <si>
    <t xml:space="preserve">    Shoqeria ka nje personel mesatarisht prej 9 punonjesish, nga te cilet nje prej tyre eshte drejtues.</t>
  </si>
  <si>
    <t xml:space="preserve">    Shoqeria "Vellezerit  Kola" shpk  Durres, eshte krijuar me vendimin e gjykates se rrethit Tirane </t>
  </si>
  <si>
    <t xml:space="preserve"> Fitimi para tatimit (+)</t>
  </si>
  <si>
    <t>Gjithmone shenohet (+)</t>
  </si>
  <si>
    <t>Tatim / Fitimi i llogaritur (-)</t>
  </si>
  <si>
    <t>Tek aktivi shume 2.2 plus amortizimin viti ushtrimor minus piken 2.2 te vitit kaluar (-)</t>
  </si>
  <si>
    <t>Mjetet monetare me 31 dhjetor - piken 3.2 ne pasiv</t>
  </si>
  <si>
    <t>Dr 0191F</t>
  </si>
  <si>
    <t xml:space="preserve">   Gjendja e aktiveve afatgjata materiale eshte 3.963.907 leke, ku mjetet e transportit zene 3.531.097 leke, ndersa</t>
  </si>
  <si>
    <t>pjesa prej 432.810 leke jane aktive tjera afatgjata</t>
  </si>
  <si>
    <t>TOTALI (I+II+III+IV+V)</t>
  </si>
  <si>
    <t>Inventari i automjeteve ne pronesi te subjektit 2012</t>
  </si>
  <si>
    <t xml:space="preserve">masen 93.52 %, me nje renie ne vlere prej 19.620.832 leke, por me nje ndikim ne rezultat ne rritje, per shkak te uljes </t>
  </si>
  <si>
    <t xml:space="preserve">   Detyrimet ndaj furnitorve me dt. 31 dhjetor jane 10.520.559 leke, ne krahasim me vitin e kaluar kane nje renie </t>
  </si>
  <si>
    <t>Parapagime</t>
  </si>
  <si>
    <t xml:space="preserve">Tek aktivi, kur diferenca midis vitit ushtrimor me vitin e kaluar eshte pozitive, kemi renie (-) pasi kemi  fluks dales te mjeteve monetare si rezultat i shtimit te inventarit </t>
  </si>
  <si>
    <t>Tek Aktivi i bilancit pika 3, kur diferenca midis vitit ushtrimor me vitin e kaluar eshte pozitive.kemi renie (-) pasi kemi fluks dales te mjeteve monetare.</t>
  </si>
  <si>
    <t>Tek pasivi, kur diferenca midis Detyrimeve afatshkurtera te vitit ushtrimor me vitin e kaluar eshte pozitive, kemi  rritje (+) pasi nuk kemi fluks dales per lik. Te treteve</t>
  </si>
  <si>
    <t>Tek Huamarrjet ne pasiv, kur diferenca midis vitit ushtrimor me vitin e kaluar eshte pozitive kemi fluks hyres (+)</t>
  </si>
  <si>
    <t xml:space="preserve">Diferenca gjendja ne fund minus ate ne fillim per mjetet monetare </t>
  </si>
  <si>
    <t>Bilanci i çeljes per mjetet monetare</t>
  </si>
  <si>
    <t>me pak shitje per mallrat me marzh te ulet fitimi, si dhe ulje te shpenzimeve te periudhes</t>
  </si>
  <si>
    <t xml:space="preserve">  - Ne banke       - 2.770.594      "</t>
  </si>
  <si>
    <t>gjendjen e bankave si me siper</t>
  </si>
  <si>
    <t xml:space="preserve">   Gjendja ne valute eshte 394.08 euro e cila e konvertuar ne leke me kursin e dates 31 dhjetor eshte perfshire ne </t>
  </si>
  <si>
    <t xml:space="preserve">   Kerkesa te tjera te arketueshme 33.064.209 leke perbehen nga:</t>
  </si>
  <si>
    <t xml:space="preserve">   Fitimi neto i vitit financiar eshte 6.155.056 leke, ku ne krahasim me vitin e kaluar ka nje rritje e cila ka ardhur</t>
  </si>
  <si>
    <t>minus pasi eshte ne pasiv tek shenimi 6 per diference. Shoqeria operon me 5 banka te nivelit dyte e konkretisht</t>
  </si>
  <si>
    <t xml:space="preserve">   Huate afatshkurtera jane krijuar vetem nga kredite rrjedhese (overdraft), per shumen 2.770.594 leke.</t>
  </si>
  <si>
    <t xml:space="preserve">  - Tatim fitimi i mbipaguar 581.186 leke, pas kerkeses per sistemim nr. 4221 dt. 11.03.2013</t>
  </si>
  <si>
    <t>ndersa miratimi perfundimtar nga Ortaku i vetem do te behet ne mbledhjen e zakonshme te asamblese.</t>
  </si>
  <si>
    <t xml:space="preserve">    Pasqyrat financiare te shoqerise jane hartuar nga Ekonomisti i punesuar, dhe miratuar nga Drejtimi i shoqerise,</t>
  </si>
  <si>
    <t>mallrave.</t>
  </si>
  <si>
    <t xml:space="preserve"> 05.02.2013 dhe kerkeses nr. 6096 dt. 19.3.2012 pika 2 e saj. Kjo shume pothuajse justifikohet me gjendjen e </t>
  </si>
  <si>
    <t xml:space="preserve">                                                                                                Per Drejtimin e Njesise Ekonomike</t>
  </si>
  <si>
    <t xml:space="preserve">                 HARTUESI                                                                     ADMINISTRATORI</t>
  </si>
  <si>
    <t xml:space="preserve">                 Pashk  Sulaj                                                                             Nikoll  Kola</t>
  </si>
  <si>
    <t xml:space="preserve">    Ligjit Nr.9228  Date 29.04.2004  Per Kontabilitetin dhe Pasqyrat Financiare  )</t>
  </si>
  <si>
    <t>Ndryshimet ne inventarin e prod. gatshme e ne proçes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</si>
</sst>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L_e_k_-;\-* #,##0.00_L_e_k_-;_-* &quot;-&quot;??_L_e_k_-;_-@_-"/>
    <numFmt numFmtId="173" formatCode="#,##0.00_);\-#,##0.00"/>
    <numFmt numFmtId="174" formatCode="dd/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u val="single"/>
      <sz val="11"/>
      <name val="Garamond"/>
      <family val="1"/>
    </font>
    <font>
      <sz val="28"/>
      <name val="Garamond"/>
      <family val="1"/>
    </font>
    <font>
      <sz val="10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color indexed="8"/>
      <name val="Garamond"/>
      <family val="1"/>
    </font>
    <font>
      <b/>
      <sz val="20"/>
      <name val="Garamond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shrinkToFit="1" readingOrder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38" xfId="0" applyFont="1" applyBorder="1" applyAlignment="1">
      <alignment horizontal="center" shrinkToFit="1" readingOrder="1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7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44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2" fillId="0" borderId="17" xfId="0" applyFont="1" applyBorder="1" applyAlignment="1">
      <alignment/>
    </xf>
    <xf numFmtId="3" fontId="2" fillId="0" borderId="32" xfId="44" applyNumberFormat="1" applyFont="1" applyBorder="1" applyAlignment="1">
      <alignment/>
    </xf>
    <xf numFmtId="0" fontId="2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4" fillId="0" borderId="25" xfId="44" applyNumberFormat="1" applyFont="1" applyBorder="1" applyAlignment="1">
      <alignment vertical="center"/>
    </xf>
    <xf numFmtId="3" fontId="4" fillId="0" borderId="26" xfId="44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5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3" fontId="52" fillId="0" borderId="17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2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52" fillId="0" borderId="17" xfId="0" applyNumberFormat="1" applyFont="1" applyBorder="1" applyAlignment="1">
      <alignment horizontal="center"/>
    </xf>
    <xf numFmtId="3" fontId="54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173" fontId="17" fillId="0" borderId="17" xfId="0" applyNumberFormat="1" applyFont="1" applyBorder="1" applyAlignment="1">
      <alignment horizontal="right" vertical="center"/>
    </xf>
    <xf numFmtId="173" fontId="11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3" fontId="13" fillId="0" borderId="17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421875" style="4" customWidth="1"/>
    <col min="2" max="3" width="8.8515625" style="4" customWidth="1"/>
    <col min="4" max="4" width="8.7109375" style="4" customWidth="1"/>
    <col min="5" max="5" width="15.7109375" style="4" customWidth="1"/>
    <col min="6" max="8" width="8.8515625" style="4" customWidth="1"/>
    <col min="9" max="9" width="25.28125" style="4" customWidth="1"/>
    <col min="10" max="16384" width="8.8515625" style="4" customWidth="1"/>
  </cols>
  <sheetData>
    <row r="1" spans="1:9" ht="14.25">
      <c r="A1" s="1"/>
      <c r="B1" s="2"/>
      <c r="C1" s="2"/>
      <c r="D1" s="2"/>
      <c r="E1" s="2"/>
      <c r="F1" s="2"/>
      <c r="G1" s="2"/>
      <c r="H1" s="2"/>
      <c r="I1" s="3"/>
    </row>
    <row r="2" spans="1:9" ht="14.25">
      <c r="A2" s="1"/>
      <c r="I2" s="5"/>
    </row>
    <row r="3" spans="1:9" ht="14.25">
      <c r="A3" s="1"/>
      <c r="I3" s="5"/>
    </row>
    <row r="4" spans="1:9" ht="14.25">
      <c r="A4" s="1"/>
      <c r="B4" s="6" t="s">
        <v>47</v>
      </c>
      <c r="C4" s="6"/>
      <c r="D4" s="6"/>
      <c r="E4" s="6"/>
      <c r="F4" s="6" t="s">
        <v>459</v>
      </c>
      <c r="G4" s="6"/>
      <c r="H4" s="6"/>
      <c r="I4" s="5"/>
    </row>
    <row r="5" spans="1:9" ht="14.25">
      <c r="A5" s="1"/>
      <c r="B5" s="6" t="s">
        <v>240</v>
      </c>
      <c r="C5" s="6"/>
      <c r="D5" s="6"/>
      <c r="E5" s="6"/>
      <c r="F5" s="6" t="s">
        <v>231</v>
      </c>
      <c r="G5" s="6"/>
      <c r="H5" s="6"/>
      <c r="I5" s="5"/>
    </row>
    <row r="6" spans="1:9" ht="14.25">
      <c r="A6" s="1"/>
      <c r="B6" s="6" t="s">
        <v>48</v>
      </c>
      <c r="C6" s="6"/>
      <c r="D6" s="6"/>
      <c r="E6" s="6"/>
      <c r="F6" s="6" t="s">
        <v>234</v>
      </c>
      <c r="G6" s="6"/>
      <c r="H6" s="6"/>
      <c r="I6" s="5"/>
    </row>
    <row r="7" spans="1:9" ht="14.25">
      <c r="A7" s="1"/>
      <c r="B7" s="7" t="s">
        <v>49</v>
      </c>
      <c r="C7" s="6"/>
      <c r="D7" s="6"/>
      <c r="E7" s="6"/>
      <c r="F7" s="7" t="s">
        <v>50</v>
      </c>
      <c r="G7" s="6" t="s">
        <v>51</v>
      </c>
      <c r="H7" s="6"/>
      <c r="I7" s="5"/>
    </row>
    <row r="8" spans="1:9" ht="14.25">
      <c r="A8" s="1"/>
      <c r="B8" s="7" t="s">
        <v>52</v>
      </c>
      <c r="C8" s="6"/>
      <c r="D8" s="6"/>
      <c r="E8" s="6"/>
      <c r="F8" s="7" t="s">
        <v>232</v>
      </c>
      <c r="G8" s="6"/>
      <c r="H8" s="6"/>
      <c r="I8" s="5"/>
    </row>
    <row r="9" spans="1:9" ht="14.25">
      <c r="A9" s="1"/>
      <c r="B9" s="7" t="s">
        <v>456</v>
      </c>
      <c r="C9" s="6"/>
      <c r="D9" s="6"/>
      <c r="E9" s="6"/>
      <c r="F9" s="7">
        <v>31176</v>
      </c>
      <c r="G9" s="6"/>
      <c r="H9" s="6"/>
      <c r="I9" s="5"/>
    </row>
    <row r="10" spans="1:9" ht="14.25">
      <c r="A10" s="1"/>
      <c r="B10" s="6"/>
      <c r="C10" s="6"/>
      <c r="D10" s="6"/>
      <c r="E10" s="6"/>
      <c r="F10" s="6"/>
      <c r="G10" s="6"/>
      <c r="H10" s="6"/>
      <c r="I10" s="5"/>
    </row>
    <row r="11" spans="1:9" ht="14.25">
      <c r="A11" s="1"/>
      <c r="B11" s="7" t="s">
        <v>53</v>
      </c>
      <c r="C11" s="6"/>
      <c r="D11" s="6"/>
      <c r="E11" s="6"/>
      <c r="F11" s="7" t="s">
        <v>233</v>
      </c>
      <c r="G11" s="6"/>
      <c r="H11" s="6"/>
      <c r="I11" s="5"/>
    </row>
    <row r="12" spans="1:9" ht="14.25">
      <c r="A12" s="1"/>
      <c r="B12" s="7" t="s">
        <v>54</v>
      </c>
      <c r="C12" s="6"/>
      <c r="D12" s="6"/>
      <c r="E12" s="6"/>
      <c r="F12" s="7"/>
      <c r="G12" s="6"/>
      <c r="H12" s="6"/>
      <c r="I12" s="5"/>
    </row>
    <row r="13" spans="1:9" ht="14.25">
      <c r="A13" s="1"/>
      <c r="B13" s="7" t="s">
        <v>55</v>
      </c>
      <c r="C13" s="6"/>
      <c r="D13" s="6"/>
      <c r="E13" s="6"/>
      <c r="F13" s="7"/>
      <c r="G13" s="6"/>
      <c r="H13" s="6"/>
      <c r="I13" s="5"/>
    </row>
    <row r="14" spans="1:9" ht="14.25">
      <c r="A14" s="1"/>
      <c r="B14" s="6"/>
      <c r="C14" s="6"/>
      <c r="D14" s="6"/>
      <c r="E14" s="6"/>
      <c r="F14" s="6"/>
      <c r="G14" s="6"/>
      <c r="H14" s="6"/>
      <c r="I14" s="5"/>
    </row>
    <row r="15" spans="1:9" ht="14.25">
      <c r="A15" s="1"/>
      <c r="B15" s="6"/>
      <c r="C15" s="6"/>
      <c r="D15" s="6"/>
      <c r="E15" s="6"/>
      <c r="F15" s="6"/>
      <c r="G15" s="6"/>
      <c r="H15" s="6"/>
      <c r="I15" s="5"/>
    </row>
    <row r="16" spans="1:9" ht="14.25">
      <c r="A16" s="1"/>
      <c r="B16" s="6"/>
      <c r="C16" s="6"/>
      <c r="D16" s="6"/>
      <c r="E16" s="6"/>
      <c r="F16" s="6"/>
      <c r="G16" s="6"/>
      <c r="H16" s="6"/>
      <c r="I16" s="5"/>
    </row>
    <row r="17" spans="1:9" ht="14.25">
      <c r="A17" s="1"/>
      <c r="B17" s="6"/>
      <c r="C17" s="6"/>
      <c r="D17" s="6"/>
      <c r="E17" s="6"/>
      <c r="F17" s="6"/>
      <c r="G17" s="6"/>
      <c r="H17" s="6"/>
      <c r="I17" s="5"/>
    </row>
    <row r="18" spans="1:9" ht="14.25">
      <c r="A18" s="1"/>
      <c r="B18" s="6"/>
      <c r="C18" s="6"/>
      <c r="D18" s="6"/>
      <c r="E18" s="6"/>
      <c r="F18" s="6"/>
      <c r="G18" s="6"/>
      <c r="H18" s="6"/>
      <c r="I18" s="5"/>
    </row>
    <row r="19" spans="1:9" ht="14.25">
      <c r="A19" s="1"/>
      <c r="B19" s="6"/>
      <c r="C19" s="6"/>
      <c r="D19" s="6"/>
      <c r="E19" s="6"/>
      <c r="F19" s="6"/>
      <c r="G19" s="6"/>
      <c r="H19" s="6"/>
      <c r="I19" s="5"/>
    </row>
    <row r="20" spans="1:9" ht="14.25">
      <c r="A20" s="1"/>
      <c r="B20" s="6"/>
      <c r="C20" s="6"/>
      <c r="D20" s="6"/>
      <c r="E20" s="6"/>
      <c r="F20" s="6"/>
      <c r="G20" s="6"/>
      <c r="H20" s="6"/>
      <c r="I20" s="5"/>
    </row>
    <row r="21" spans="1:9" ht="14.25">
      <c r="A21" s="1"/>
      <c r="B21" s="8"/>
      <c r="C21" s="8"/>
      <c r="D21" s="8"/>
      <c r="E21" s="6"/>
      <c r="F21" s="6"/>
      <c r="G21" s="6"/>
      <c r="H21" s="6"/>
      <c r="I21" s="5"/>
    </row>
    <row r="22" spans="1:9" ht="25.5">
      <c r="A22" s="1"/>
      <c r="B22" s="8"/>
      <c r="C22" s="147" t="s">
        <v>457</v>
      </c>
      <c r="D22" s="8"/>
      <c r="E22" s="6"/>
      <c r="F22" s="6"/>
      <c r="G22" s="6"/>
      <c r="H22" s="6"/>
      <c r="I22" s="5"/>
    </row>
    <row r="23" spans="1:9" ht="14.25">
      <c r="A23" s="1"/>
      <c r="B23" s="6" t="s">
        <v>56</v>
      </c>
      <c r="C23" s="6"/>
      <c r="D23" s="6"/>
      <c r="E23" s="6"/>
      <c r="F23" s="6"/>
      <c r="G23" s="6"/>
      <c r="H23" s="6"/>
      <c r="I23" s="5"/>
    </row>
    <row r="24" spans="1:9" ht="14.25">
      <c r="A24" s="1"/>
      <c r="B24" s="6" t="s">
        <v>579</v>
      </c>
      <c r="C24" s="6"/>
      <c r="D24" s="6"/>
      <c r="E24" s="6"/>
      <c r="F24" s="6"/>
      <c r="G24" s="6"/>
      <c r="H24" s="6"/>
      <c r="I24" s="5"/>
    </row>
    <row r="25" spans="1:9" ht="14.25">
      <c r="A25" s="1"/>
      <c r="B25" s="6"/>
      <c r="C25" s="6"/>
      <c r="D25" s="6"/>
      <c r="E25" s="6"/>
      <c r="F25" s="6"/>
      <c r="G25" s="6"/>
      <c r="H25" s="6"/>
      <c r="I25" s="5"/>
    </row>
    <row r="26" spans="1:9" ht="14.25">
      <c r="A26" s="1"/>
      <c r="B26" s="6"/>
      <c r="C26" s="6"/>
      <c r="D26" s="6"/>
      <c r="E26" s="6"/>
      <c r="F26" s="6"/>
      <c r="G26" s="6"/>
      <c r="H26" s="6"/>
      <c r="I26" s="5"/>
    </row>
    <row r="27" spans="1:9" ht="36">
      <c r="A27" s="1"/>
      <c r="B27" s="6"/>
      <c r="C27" s="6"/>
      <c r="E27" s="94">
        <v>2012</v>
      </c>
      <c r="F27" s="6"/>
      <c r="G27" s="6"/>
      <c r="H27" s="6"/>
      <c r="I27" s="5"/>
    </row>
    <row r="28" spans="1:9" ht="14.25">
      <c r="A28" s="1"/>
      <c r="B28" s="6"/>
      <c r="C28" s="6"/>
      <c r="D28" s="6"/>
      <c r="E28" s="6"/>
      <c r="F28" s="6"/>
      <c r="G28" s="6"/>
      <c r="H28" s="6"/>
      <c r="I28" s="5"/>
    </row>
    <row r="29" spans="1:9" ht="14.25">
      <c r="A29" s="1"/>
      <c r="B29" s="6"/>
      <c r="C29" s="6"/>
      <c r="D29" s="6"/>
      <c r="E29" s="6"/>
      <c r="F29" s="6"/>
      <c r="G29" s="6"/>
      <c r="H29" s="6"/>
      <c r="I29" s="5"/>
    </row>
    <row r="30" spans="1:9" ht="14.25">
      <c r="A30" s="1"/>
      <c r="B30" s="6"/>
      <c r="C30" s="6"/>
      <c r="D30" s="6"/>
      <c r="E30" s="6"/>
      <c r="F30" s="6"/>
      <c r="G30" s="6"/>
      <c r="H30" s="6"/>
      <c r="I30" s="5"/>
    </row>
    <row r="31" spans="1:9" ht="14.25">
      <c r="A31" s="1"/>
      <c r="B31" s="6"/>
      <c r="C31" s="6"/>
      <c r="D31" s="6"/>
      <c r="E31" s="6"/>
      <c r="F31" s="6"/>
      <c r="G31" s="6"/>
      <c r="H31" s="6"/>
      <c r="I31" s="5"/>
    </row>
    <row r="32" spans="1:9" ht="14.25">
      <c r="A32" s="1"/>
      <c r="B32" s="6"/>
      <c r="C32" s="6"/>
      <c r="D32" s="6"/>
      <c r="E32" s="6"/>
      <c r="F32" s="6"/>
      <c r="G32" s="6"/>
      <c r="H32" s="6"/>
      <c r="I32" s="5"/>
    </row>
    <row r="33" spans="1:9" ht="14.25">
      <c r="A33" s="1"/>
      <c r="B33" s="6"/>
      <c r="C33" s="6"/>
      <c r="D33" s="6"/>
      <c r="E33" s="6"/>
      <c r="F33" s="6"/>
      <c r="G33" s="6"/>
      <c r="H33" s="6"/>
      <c r="I33" s="5"/>
    </row>
    <row r="34" spans="1:9" ht="14.25">
      <c r="A34" s="1"/>
      <c r="B34" s="6"/>
      <c r="C34" s="6"/>
      <c r="D34" s="6"/>
      <c r="E34" s="6"/>
      <c r="F34" s="6"/>
      <c r="G34" s="6"/>
      <c r="H34" s="6"/>
      <c r="I34" s="5"/>
    </row>
    <row r="35" spans="1:9" ht="14.25">
      <c r="A35" s="1"/>
      <c r="B35" s="6"/>
      <c r="C35" s="6"/>
      <c r="D35" s="6"/>
      <c r="E35" s="6"/>
      <c r="F35" s="6"/>
      <c r="G35" s="6"/>
      <c r="H35" s="6"/>
      <c r="I35" s="5"/>
    </row>
    <row r="36" spans="1:9" ht="14.25">
      <c r="A36" s="1"/>
      <c r="B36" s="6"/>
      <c r="C36" s="6"/>
      <c r="D36" s="6"/>
      <c r="E36" s="6"/>
      <c r="F36" s="6"/>
      <c r="G36" s="6"/>
      <c r="H36" s="6"/>
      <c r="I36" s="5"/>
    </row>
    <row r="37" spans="1:9" ht="14.25">
      <c r="A37" s="1"/>
      <c r="B37" s="6"/>
      <c r="C37" s="6"/>
      <c r="D37" s="6"/>
      <c r="E37" s="6"/>
      <c r="F37" s="6"/>
      <c r="G37" s="6"/>
      <c r="H37" s="6"/>
      <c r="I37" s="5"/>
    </row>
    <row r="38" spans="1:9" ht="14.25">
      <c r="A38" s="1"/>
      <c r="B38" s="6"/>
      <c r="C38" s="6"/>
      <c r="D38" s="6"/>
      <c r="E38" s="6"/>
      <c r="F38" s="6"/>
      <c r="G38" s="6"/>
      <c r="H38" s="6"/>
      <c r="I38" s="5"/>
    </row>
    <row r="39" spans="1:9" ht="14.25">
      <c r="A39" s="1"/>
      <c r="B39" s="6" t="s">
        <v>57</v>
      </c>
      <c r="C39" s="6"/>
      <c r="D39" s="6"/>
      <c r="E39" s="6"/>
      <c r="F39" s="6"/>
      <c r="G39" s="6" t="s">
        <v>58</v>
      </c>
      <c r="H39" s="6"/>
      <c r="I39" s="5"/>
    </row>
    <row r="40" spans="1:9" ht="14.25">
      <c r="A40" s="1"/>
      <c r="B40" s="6" t="s">
        <v>59</v>
      </c>
      <c r="C40" s="6"/>
      <c r="D40" s="6"/>
      <c r="E40" s="6"/>
      <c r="F40" s="6"/>
      <c r="G40" s="6" t="s">
        <v>60</v>
      </c>
      <c r="H40" s="6"/>
      <c r="I40" s="5"/>
    </row>
    <row r="41" spans="1:9" ht="14.25">
      <c r="A41" s="1"/>
      <c r="B41" s="6" t="s">
        <v>61</v>
      </c>
      <c r="C41" s="6"/>
      <c r="D41" s="6"/>
      <c r="E41" s="6"/>
      <c r="F41" s="6"/>
      <c r="G41" s="6" t="s">
        <v>62</v>
      </c>
      <c r="H41" s="6"/>
      <c r="I41" s="5"/>
    </row>
    <row r="42" spans="1:9" ht="14.25">
      <c r="A42" s="1"/>
      <c r="B42" s="6" t="s">
        <v>63</v>
      </c>
      <c r="C42" s="6"/>
      <c r="D42" s="6"/>
      <c r="E42" s="6"/>
      <c r="F42" s="6"/>
      <c r="G42" s="7" t="s">
        <v>60</v>
      </c>
      <c r="H42" s="6"/>
      <c r="I42" s="5"/>
    </row>
    <row r="43" spans="1:9" ht="14.25">
      <c r="A43" s="1"/>
      <c r="B43" s="6"/>
      <c r="C43" s="6"/>
      <c r="D43" s="6"/>
      <c r="E43" s="6"/>
      <c r="F43" s="6"/>
      <c r="G43" s="6"/>
      <c r="H43" s="6"/>
      <c r="I43" s="5"/>
    </row>
    <row r="44" spans="1:9" ht="14.25">
      <c r="A44" s="1"/>
      <c r="B44" s="6" t="s">
        <v>64</v>
      </c>
      <c r="C44" s="6"/>
      <c r="D44" s="6"/>
      <c r="E44" s="6"/>
      <c r="F44" s="6"/>
      <c r="G44" s="7" t="s">
        <v>460</v>
      </c>
      <c r="H44" s="6"/>
      <c r="I44" s="5"/>
    </row>
    <row r="45" spans="1:9" ht="14.25">
      <c r="A45" s="1"/>
      <c r="B45" s="6" t="s">
        <v>65</v>
      </c>
      <c r="C45" s="6"/>
      <c r="D45" s="6"/>
      <c r="E45" s="6"/>
      <c r="F45" s="6"/>
      <c r="G45" s="7" t="s">
        <v>461</v>
      </c>
      <c r="H45" s="6"/>
      <c r="I45" s="5"/>
    </row>
    <row r="46" spans="1:9" ht="14.25">
      <c r="A46" s="1"/>
      <c r="B46" s="6"/>
      <c r="C46" s="6"/>
      <c r="D46" s="6"/>
      <c r="E46" s="6"/>
      <c r="F46" s="6"/>
      <c r="G46" s="6"/>
      <c r="H46" s="6"/>
      <c r="I46" s="5"/>
    </row>
    <row r="47" spans="1:9" ht="14.25">
      <c r="A47" s="1"/>
      <c r="B47" s="6" t="s">
        <v>66</v>
      </c>
      <c r="C47" s="6"/>
      <c r="D47" s="6"/>
      <c r="E47" s="6"/>
      <c r="F47" s="6"/>
      <c r="G47" s="7" t="s">
        <v>462</v>
      </c>
      <c r="H47" s="6"/>
      <c r="I47" s="5"/>
    </row>
    <row r="48" spans="1:9" ht="15" thickBot="1">
      <c r="A48" s="1"/>
      <c r="B48" s="9"/>
      <c r="C48" s="9"/>
      <c r="D48" s="9"/>
      <c r="E48" s="9"/>
      <c r="F48" s="9"/>
      <c r="G48" s="9"/>
      <c r="H48" s="9"/>
      <c r="I48" s="10"/>
    </row>
  </sheetData>
  <sheetProtection/>
  <printOptions/>
  <pageMargins left="0.15" right="0.12" top="0.23" bottom="0.22" header="0.13" footer="0.1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5">
      <selection activeCell="J42" sqref="J42"/>
    </sheetView>
  </sheetViews>
  <sheetFormatPr defaultColWidth="9.140625" defaultRowHeight="12.75"/>
  <cols>
    <col min="1" max="1" width="5.140625" style="4" customWidth="1"/>
    <col min="2" max="2" width="21.140625" style="4" customWidth="1"/>
    <col min="3" max="3" width="9.421875" style="4" customWidth="1"/>
    <col min="4" max="5" width="11.57421875" style="4" customWidth="1"/>
    <col min="6" max="6" width="11.00390625" style="4" customWidth="1"/>
    <col min="7" max="7" width="12.00390625" style="4" customWidth="1"/>
    <col min="8" max="8" width="13.421875" style="4" customWidth="1"/>
    <col min="9" max="16384" width="8.8515625" style="4" customWidth="1"/>
  </cols>
  <sheetData>
    <row r="1" ht="14.25">
      <c r="B1" s="98" t="s">
        <v>248</v>
      </c>
    </row>
    <row r="2" ht="14.25">
      <c r="B2" s="51" t="s">
        <v>249</v>
      </c>
    </row>
    <row r="3" ht="14.25">
      <c r="B3" s="99"/>
    </row>
    <row r="4" spans="2:8" ht="14.25">
      <c r="B4" s="168" t="s">
        <v>537</v>
      </c>
      <c r="C4" s="168"/>
      <c r="D4" s="168"/>
      <c r="E4" s="168"/>
      <c r="F4" s="168"/>
      <c r="G4" s="168"/>
      <c r="H4" s="168"/>
    </row>
    <row r="6" spans="1:8" ht="14.25">
      <c r="A6" s="169" t="s">
        <v>243</v>
      </c>
      <c r="B6" s="169" t="s">
        <v>189</v>
      </c>
      <c r="C6" s="169" t="s">
        <v>250</v>
      </c>
      <c r="D6" s="100" t="s">
        <v>251</v>
      </c>
      <c r="E6" s="100" t="s">
        <v>454</v>
      </c>
      <c r="F6" s="169" t="s">
        <v>252</v>
      </c>
      <c r="G6" s="169" t="s">
        <v>253</v>
      </c>
      <c r="H6" s="100" t="s">
        <v>251</v>
      </c>
    </row>
    <row r="7" spans="1:9" ht="14.25">
      <c r="A7" s="170"/>
      <c r="B7" s="170"/>
      <c r="C7" s="170"/>
      <c r="D7" s="101">
        <v>40909</v>
      </c>
      <c r="E7" s="101" t="s">
        <v>455</v>
      </c>
      <c r="F7" s="170"/>
      <c r="G7" s="170"/>
      <c r="H7" s="101">
        <v>41274</v>
      </c>
      <c r="I7" s="6"/>
    </row>
    <row r="8" spans="1:9" ht="14.25">
      <c r="A8" s="102">
        <v>1</v>
      </c>
      <c r="B8" s="4" t="s">
        <v>100</v>
      </c>
      <c r="C8" s="102"/>
      <c r="D8" s="103"/>
      <c r="E8" s="103"/>
      <c r="F8" s="103"/>
      <c r="G8" s="103"/>
      <c r="H8" s="103">
        <f aca="true" t="shared" si="0" ref="H8:H16">D8+F8-G8</f>
        <v>0</v>
      </c>
      <c r="I8" s="6"/>
    </row>
    <row r="9" spans="1:9" ht="14.25">
      <c r="A9" s="102">
        <v>2</v>
      </c>
      <c r="B9" s="13" t="s">
        <v>254</v>
      </c>
      <c r="C9" s="102"/>
      <c r="D9" s="103"/>
      <c r="E9" s="103"/>
      <c r="F9" s="103"/>
      <c r="G9" s="103"/>
      <c r="H9" s="103">
        <f t="shared" si="0"/>
        <v>0</v>
      </c>
      <c r="I9" s="104"/>
    </row>
    <row r="10" spans="1:9" ht="14.25">
      <c r="A10" s="102">
        <v>3</v>
      </c>
      <c r="B10" s="13" t="s">
        <v>449</v>
      </c>
      <c r="C10" s="102">
        <v>10</v>
      </c>
      <c r="D10" s="142">
        <v>2887496</v>
      </c>
      <c r="E10" s="142"/>
      <c r="F10" s="142"/>
      <c r="G10" s="103"/>
      <c r="H10" s="103">
        <f>SUM(D10:G10)</f>
        <v>2887496</v>
      </c>
      <c r="I10" s="104"/>
    </row>
    <row r="11" spans="1:9" ht="14.25">
      <c r="A11" s="102">
        <v>4</v>
      </c>
      <c r="B11" s="13" t="s">
        <v>255</v>
      </c>
      <c r="C11" s="102">
        <v>4</v>
      </c>
      <c r="D11" s="142">
        <v>2350750</v>
      </c>
      <c r="E11" s="142"/>
      <c r="F11" s="142">
        <v>766667</v>
      </c>
      <c r="G11" s="103"/>
      <c r="H11" s="103">
        <f>D11+F11-G11</f>
        <v>3117417</v>
      </c>
      <c r="I11" s="104"/>
    </row>
    <row r="12" spans="1:9" ht="14.25">
      <c r="A12" s="102">
        <v>5</v>
      </c>
      <c r="B12" s="13" t="s">
        <v>256</v>
      </c>
      <c r="C12" s="102">
        <v>5</v>
      </c>
      <c r="D12" s="142">
        <v>167484</v>
      </c>
      <c r="E12" s="142"/>
      <c r="F12" s="142"/>
      <c r="G12" s="103"/>
      <c r="H12" s="103">
        <f>SUM(D12:G12)</f>
        <v>167484</v>
      </c>
      <c r="I12" s="104"/>
    </row>
    <row r="13" spans="1:9" ht="14.25">
      <c r="A13" s="102">
        <v>6</v>
      </c>
      <c r="B13" s="13" t="s">
        <v>257</v>
      </c>
      <c r="C13" s="102">
        <v>13</v>
      </c>
      <c r="D13" s="142">
        <v>180000</v>
      </c>
      <c r="E13" s="142"/>
      <c r="F13" s="103">
        <v>74000</v>
      </c>
      <c r="G13" s="103"/>
      <c r="H13" s="103">
        <f>SUM(D13:G13)</f>
        <v>254000</v>
      </c>
      <c r="I13" s="104"/>
    </row>
    <row r="14" spans="1:9" ht="14.25">
      <c r="A14" s="102">
        <v>7</v>
      </c>
      <c r="B14" s="13" t="s">
        <v>258</v>
      </c>
      <c r="C14" s="102">
        <v>1</v>
      </c>
      <c r="D14" s="142">
        <v>366333</v>
      </c>
      <c r="E14" s="142"/>
      <c r="F14" s="103"/>
      <c r="G14" s="103"/>
      <c r="H14" s="103">
        <f>SUM(D14:G14)</f>
        <v>366333</v>
      </c>
      <c r="I14" s="6"/>
    </row>
    <row r="15" spans="1:9" ht="14.25">
      <c r="A15" s="102">
        <v>8</v>
      </c>
      <c r="B15" s="13"/>
      <c r="C15" s="102"/>
      <c r="D15" s="103"/>
      <c r="E15" s="103"/>
      <c r="F15" s="103"/>
      <c r="G15" s="103"/>
      <c r="H15" s="103">
        <f t="shared" si="0"/>
        <v>0</v>
      </c>
      <c r="I15" s="6"/>
    </row>
    <row r="16" spans="1:9" ht="15" thickBot="1">
      <c r="A16" s="100">
        <v>9</v>
      </c>
      <c r="B16" s="35"/>
      <c r="C16" s="100"/>
      <c r="D16" s="106"/>
      <c r="E16" s="106"/>
      <c r="F16" s="106"/>
      <c r="G16" s="106"/>
      <c r="H16" s="106">
        <f t="shared" si="0"/>
        <v>0</v>
      </c>
      <c r="I16" s="6"/>
    </row>
    <row r="17" spans="1:8" ht="15" thickBot="1">
      <c r="A17" s="107"/>
      <c r="B17" s="108" t="s">
        <v>259</v>
      </c>
      <c r="C17" s="109"/>
      <c r="D17" s="110">
        <f>SUM(D8:D16)</f>
        <v>5952063</v>
      </c>
      <c r="E17" s="110"/>
      <c r="F17" s="110">
        <f>SUM(F8:F16)</f>
        <v>840667</v>
      </c>
      <c r="G17" s="110">
        <f>SUM(G8:G16)</f>
        <v>0</v>
      </c>
      <c r="H17" s="111">
        <f>SUM(H8:H16)</f>
        <v>6792730</v>
      </c>
    </row>
    <row r="20" spans="2:8" ht="14.25">
      <c r="B20" s="168" t="s">
        <v>538</v>
      </c>
      <c r="C20" s="168"/>
      <c r="D20" s="168"/>
      <c r="E20" s="168"/>
      <c r="F20" s="168"/>
      <c r="G20" s="168"/>
      <c r="H20" s="168"/>
    </row>
    <row r="22" spans="1:8" ht="14.25">
      <c r="A22" s="169" t="s">
        <v>243</v>
      </c>
      <c r="B22" s="169" t="s">
        <v>189</v>
      </c>
      <c r="C22" s="169" t="s">
        <v>250</v>
      </c>
      <c r="D22" s="100" t="s">
        <v>251</v>
      </c>
      <c r="E22" s="100" t="s">
        <v>454</v>
      </c>
      <c r="F22" s="169" t="s">
        <v>252</v>
      </c>
      <c r="G22" s="169" t="s">
        <v>253</v>
      </c>
      <c r="H22" s="100" t="s">
        <v>251</v>
      </c>
    </row>
    <row r="23" spans="1:8" ht="14.25">
      <c r="A23" s="170"/>
      <c r="B23" s="170"/>
      <c r="C23" s="170"/>
      <c r="D23" s="101">
        <v>40909</v>
      </c>
      <c r="E23" s="101" t="s">
        <v>455</v>
      </c>
      <c r="F23" s="170"/>
      <c r="G23" s="170"/>
      <c r="H23" s="101">
        <v>41274</v>
      </c>
    </row>
    <row r="24" spans="1:8" ht="14.25">
      <c r="A24" s="102">
        <v>1</v>
      </c>
      <c r="B24" s="4" t="s">
        <v>100</v>
      </c>
      <c r="C24" s="102"/>
      <c r="D24" s="103">
        <v>0</v>
      </c>
      <c r="E24" s="103"/>
      <c r="F24" s="103">
        <v>0</v>
      </c>
      <c r="G24" s="103"/>
      <c r="H24" s="103">
        <f>D24+F24</f>
        <v>0</v>
      </c>
    </row>
    <row r="25" spans="1:8" ht="14.25">
      <c r="A25" s="102">
        <v>2</v>
      </c>
      <c r="B25" s="13" t="s">
        <v>254</v>
      </c>
      <c r="C25" s="102"/>
      <c r="D25" s="103"/>
      <c r="E25" s="103"/>
      <c r="F25" s="103"/>
      <c r="G25" s="103"/>
      <c r="H25" s="103">
        <f>D25+F25</f>
        <v>0</v>
      </c>
    </row>
    <row r="26" spans="1:8" ht="14.25">
      <c r="A26" s="102">
        <v>3</v>
      </c>
      <c r="B26" s="13" t="s">
        <v>260</v>
      </c>
      <c r="C26" s="102">
        <v>10</v>
      </c>
      <c r="D26" s="142">
        <v>734921</v>
      </c>
      <c r="E26" s="142"/>
      <c r="F26" s="142">
        <v>577499</v>
      </c>
      <c r="G26" s="103"/>
      <c r="H26" s="103">
        <f>SUM(D26:G26)</f>
        <v>1312420</v>
      </c>
    </row>
    <row r="27" spans="1:8" ht="14.25">
      <c r="A27" s="102">
        <v>4</v>
      </c>
      <c r="B27" s="13" t="s">
        <v>255</v>
      </c>
      <c r="C27" s="102">
        <v>5</v>
      </c>
      <c r="D27" s="142">
        <v>673603</v>
      </c>
      <c r="E27" s="142"/>
      <c r="F27" s="142">
        <v>487794</v>
      </c>
      <c r="G27" s="103"/>
      <c r="H27" s="103">
        <f>D27+F27-G27</f>
        <v>1161397</v>
      </c>
    </row>
    <row r="28" spans="1:8" ht="14.25">
      <c r="A28" s="102">
        <v>5</v>
      </c>
      <c r="B28" s="13" t="s">
        <v>256</v>
      </c>
      <c r="C28" s="102">
        <v>7</v>
      </c>
      <c r="D28" s="142">
        <v>68754</v>
      </c>
      <c r="E28" s="142"/>
      <c r="F28" s="103">
        <v>41871</v>
      </c>
      <c r="G28" s="103"/>
      <c r="H28" s="103">
        <f>SUM(D28:G28)</f>
        <v>110625</v>
      </c>
    </row>
    <row r="29" spans="1:8" ht="14.25">
      <c r="A29" s="102">
        <v>6</v>
      </c>
      <c r="B29" s="13" t="s">
        <v>257</v>
      </c>
      <c r="C29" s="102">
        <v>13</v>
      </c>
      <c r="D29" s="142">
        <v>40809</v>
      </c>
      <c r="E29" s="142"/>
      <c r="F29" s="103">
        <v>38503</v>
      </c>
      <c r="G29" s="103"/>
      <c r="H29" s="103">
        <f>SUM(D29:G29)</f>
        <v>79312</v>
      </c>
    </row>
    <row r="30" spans="1:8" ht="14.25">
      <c r="A30" s="102">
        <v>7</v>
      </c>
      <c r="B30" s="13" t="s">
        <v>258</v>
      </c>
      <c r="C30" s="102">
        <v>1</v>
      </c>
      <c r="D30" s="142">
        <v>90610</v>
      </c>
      <c r="E30" s="142"/>
      <c r="F30" s="103">
        <v>74458</v>
      </c>
      <c r="G30" s="103"/>
      <c r="H30" s="103">
        <f>SUM(D30:G30)</f>
        <v>165068</v>
      </c>
    </row>
    <row r="31" spans="1:8" ht="14.25">
      <c r="A31" s="102">
        <v>8</v>
      </c>
      <c r="B31" s="13"/>
      <c r="C31" s="102"/>
      <c r="D31" s="103"/>
      <c r="E31" s="103"/>
      <c r="F31" s="103"/>
      <c r="G31" s="103"/>
      <c r="H31" s="103">
        <f>D31+F31-G31</f>
        <v>0</v>
      </c>
    </row>
    <row r="32" spans="1:8" ht="15" thickBot="1">
      <c r="A32" s="100">
        <v>9</v>
      </c>
      <c r="B32" s="35"/>
      <c r="C32" s="100"/>
      <c r="D32" s="106"/>
      <c r="E32" s="106"/>
      <c r="F32" s="106"/>
      <c r="G32" s="106"/>
      <c r="H32" s="106">
        <f>D32+F32-G32</f>
        <v>0</v>
      </c>
    </row>
    <row r="33" spans="1:9" ht="15" thickBot="1">
      <c r="A33" s="107"/>
      <c r="B33" s="108" t="s">
        <v>259</v>
      </c>
      <c r="C33" s="109"/>
      <c r="D33" s="110">
        <f>SUM(D24:D32)</f>
        <v>1608697</v>
      </c>
      <c r="E33" s="110"/>
      <c r="F33" s="110">
        <f>SUM(F24:F32)</f>
        <v>1220125</v>
      </c>
      <c r="G33" s="110">
        <f>SUM(G24:G32)</f>
        <v>0</v>
      </c>
      <c r="H33" s="111">
        <f>SUM(H24:H32)</f>
        <v>2828822</v>
      </c>
      <c r="I33" s="113"/>
    </row>
    <row r="34" ht="14.25">
      <c r="H34" s="113"/>
    </row>
    <row r="36" spans="2:8" ht="14.25">
      <c r="B36" s="168" t="s">
        <v>539</v>
      </c>
      <c r="C36" s="168"/>
      <c r="D36" s="168"/>
      <c r="E36" s="168"/>
      <c r="F36" s="168"/>
      <c r="G36" s="168"/>
      <c r="H36" s="168"/>
    </row>
    <row r="38" spans="1:8" ht="14.25">
      <c r="A38" s="169" t="s">
        <v>243</v>
      </c>
      <c r="B38" s="169" t="s">
        <v>189</v>
      </c>
      <c r="C38" s="169" t="s">
        <v>250</v>
      </c>
      <c r="D38" s="100" t="s">
        <v>251</v>
      </c>
      <c r="E38" s="100" t="s">
        <v>454</v>
      </c>
      <c r="F38" s="169" t="s">
        <v>252</v>
      </c>
      <c r="G38" s="169" t="s">
        <v>253</v>
      </c>
      <c r="H38" s="100" t="s">
        <v>251</v>
      </c>
    </row>
    <row r="39" spans="1:8" ht="14.25">
      <c r="A39" s="170"/>
      <c r="B39" s="170"/>
      <c r="C39" s="170"/>
      <c r="D39" s="101">
        <v>40909</v>
      </c>
      <c r="E39" s="101" t="s">
        <v>455</v>
      </c>
      <c r="F39" s="170"/>
      <c r="G39" s="170"/>
      <c r="H39" s="101">
        <v>41274</v>
      </c>
    </row>
    <row r="40" spans="1:8" ht="14.25">
      <c r="A40" s="102">
        <v>1</v>
      </c>
      <c r="B40" s="4" t="s">
        <v>100</v>
      </c>
      <c r="C40" s="102"/>
      <c r="D40" s="103">
        <v>0</v>
      </c>
      <c r="E40" s="103"/>
      <c r="F40" s="103"/>
      <c r="G40" s="103">
        <v>0</v>
      </c>
      <c r="H40" s="103">
        <f aca="true" t="shared" si="1" ref="H40:H48">D40+F40-G40</f>
        <v>0</v>
      </c>
    </row>
    <row r="41" spans="1:10" ht="14.25">
      <c r="A41" s="102">
        <v>2</v>
      </c>
      <c r="B41" s="13" t="s">
        <v>254</v>
      </c>
      <c r="C41" s="102"/>
      <c r="D41" s="103"/>
      <c r="E41" s="103"/>
      <c r="F41" s="103"/>
      <c r="G41" s="103"/>
      <c r="H41" s="103">
        <f t="shared" si="1"/>
        <v>0</v>
      </c>
      <c r="J41" s="6"/>
    </row>
    <row r="42" spans="1:10" ht="14.25">
      <c r="A42" s="102">
        <v>3</v>
      </c>
      <c r="B42" s="13" t="s">
        <v>260</v>
      </c>
      <c r="C42" s="102">
        <v>10</v>
      </c>
      <c r="D42" s="142">
        <v>2887496</v>
      </c>
      <c r="E42" s="142"/>
      <c r="F42" s="142"/>
      <c r="G42" s="142">
        <v>1312420</v>
      </c>
      <c r="H42" s="103">
        <f>D42+F42-G42</f>
        <v>1575076</v>
      </c>
      <c r="J42" s="6"/>
    </row>
    <row r="43" spans="1:10" ht="14.25">
      <c r="A43" s="102">
        <v>4</v>
      </c>
      <c r="B43" s="13" t="s">
        <v>255</v>
      </c>
      <c r="C43" s="102">
        <v>5</v>
      </c>
      <c r="D43" s="142">
        <v>2350750</v>
      </c>
      <c r="E43" s="142"/>
      <c r="F43" s="142">
        <v>766667</v>
      </c>
      <c r="G43" s="142">
        <v>1161398</v>
      </c>
      <c r="H43" s="103">
        <f>D43+F43-G43</f>
        <v>1956019</v>
      </c>
      <c r="J43" s="6"/>
    </row>
    <row r="44" spans="1:10" ht="14.25">
      <c r="A44" s="102">
        <v>5</v>
      </c>
      <c r="B44" s="13" t="s">
        <v>256</v>
      </c>
      <c r="C44" s="102">
        <v>7</v>
      </c>
      <c r="D44" s="142">
        <v>167484</v>
      </c>
      <c r="E44" s="142"/>
      <c r="F44" s="142"/>
      <c r="G44" s="142">
        <v>104667</v>
      </c>
      <c r="H44" s="103">
        <f>D44+F44-G44</f>
        <v>62817</v>
      </c>
      <c r="J44" s="6"/>
    </row>
    <row r="45" spans="1:10" ht="14.25">
      <c r="A45" s="102">
        <v>6</v>
      </c>
      <c r="B45" s="13" t="s">
        <v>257</v>
      </c>
      <c r="C45" s="102">
        <v>13</v>
      </c>
      <c r="D45" s="142">
        <v>180000</v>
      </c>
      <c r="E45" s="142"/>
      <c r="F45" s="103">
        <v>74000</v>
      </c>
      <c r="G45" s="142">
        <v>79311</v>
      </c>
      <c r="H45" s="103">
        <f>D45+F45-G45</f>
        <v>174689</v>
      </c>
      <c r="J45" s="6"/>
    </row>
    <row r="46" spans="1:10" ht="14.25">
      <c r="A46" s="102">
        <v>7</v>
      </c>
      <c r="B46" s="13" t="s">
        <v>258</v>
      </c>
      <c r="C46" s="102">
        <v>1</v>
      </c>
      <c r="D46" s="142">
        <v>366333</v>
      </c>
      <c r="E46" s="142"/>
      <c r="F46" s="103"/>
      <c r="G46" s="142">
        <v>171027</v>
      </c>
      <c r="H46" s="103">
        <f>D46+F46-G46</f>
        <v>195306</v>
      </c>
      <c r="J46" s="6"/>
    </row>
    <row r="47" spans="1:10" ht="14.25">
      <c r="A47" s="102">
        <v>8</v>
      </c>
      <c r="B47" s="13"/>
      <c r="C47" s="102"/>
      <c r="D47" s="103"/>
      <c r="E47" s="103"/>
      <c r="F47" s="103"/>
      <c r="G47" s="103"/>
      <c r="H47" s="103">
        <f t="shared" si="1"/>
        <v>0</v>
      </c>
      <c r="J47" s="6"/>
    </row>
    <row r="48" spans="1:10" ht="15" thickBot="1">
      <c r="A48" s="100">
        <v>9</v>
      </c>
      <c r="B48" s="35"/>
      <c r="C48" s="100"/>
      <c r="D48" s="106"/>
      <c r="E48" s="106"/>
      <c r="F48" s="106"/>
      <c r="G48" s="106"/>
      <c r="H48" s="106">
        <f t="shared" si="1"/>
        <v>0</v>
      </c>
      <c r="J48" s="6"/>
    </row>
    <row r="49" spans="1:10" ht="15" thickBot="1">
      <c r="A49" s="107"/>
      <c r="B49" s="108" t="s">
        <v>259</v>
      </c>
      <c r="C49" s="109"/>
      <c r="D49" s="110">
        <f>SUM(D40:D48)</f>
        <v>5952063</v>
      </c>
      <c r="E49" s="110"/>
      <c r="F49" s="110">
        <f>SUM(F40:F48)</f>
        <v>840667</v>
      </c>
      <c r="G49" s="110">
        <f>SUM(G40:G48)</f>
        <v>2828823</v>
      </c>
      <c r="H49" s="111">
        <f>SUM(H40:H48)</f>
        <v>3963907</v>
      </c>
      <c r="J49" s="6"/>
    </row>
    <row r="50" spans="7:8" s="6" customFormat="1" ht="14.25">
      <c r="G50" s="104"/>
      <c r="H50" s="114"/>
    </row>
    <row r="51" spans="4:10" ht="14.25">
      <c r="D51" s="112"/>
      <c r="E51" s="112"/>
      <c r="H51" s="112"/>
      <c r="J51" s="6"/>
    </row>
    <row r="52" spans="4:10" ht="14.25">
      <c r="D52" s="112"/>
      <c r="E52" s="112"/>
      <c r="H52" s="112"/>
      <c r="J52" s="6"/>
    </row>
    <row r="53" spans="6:10" ht="14.25">
      <c r="F53" s="171" t="s">
        <v>261</v>
      </c>
      <c r="G53" s="171"/>
      <c r="H53" s="171"/>
      <c r="J53" s="6"/>
    </row>
    <row r="54" spans="6:8" ht="14.25">
      <c r="F54" s="172" t="s">
        <v>262</v>
      </c>
      <c r="G54" s="172"/>
      <c r="H54" s="172"/>
    </row>
  </sheetData>
  <sheetProtection/>
  <mergeCells count="20">
    <mergeCell ref="F53:H53"/>
    <mergeCell ref="F54:H54"/>
    <mergeCell ref="B36:H36"/>
    <mergeCell ref="A38:A39"/>
    <mergeCell ref="B38:B39"/>
    <mergeCell ref="C38:C39"/>
    <mergeCell ref="F38:F39"/>
    <mergeCell ref="G38:G39"/>
    <mergeCell ref="B20:H20"/>
    <mergeCell ref="A22:A23"/>
    <mergeCell ref="B22:B23"/>
    <mergeCell ref="C22:C23"/>
    <mergeCell ref="F22:F23"/>
    <mergeCell ref="G22:G23"/>
    <mergeCell ref="B4:H4"/>
    <mergeCell ref="A6:A7"/>
    <mergeCell ref="B6:B7"/>
    <mergeCell ref="C6:C7"/>
    <mergeCell ref="F6:F7"/>
    <mergeCell ref="G6:G7"/>
  </mergeCells>
  <printOptions/>
  <pageMargins left="0.14" right="0.12" top="0.14" bottom="0.23" header="0.09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H1">
      <selection activeCell="N41" sqref="N41"/>
    </sheetView>
  </sheetViews>
  <sheetFormatPr defaultColWidth="9.140625" defaultRowHeight="12.75"/>
  <cols>
    <col min="1" max="1" width="0" style="4" hidden="1" customWidth="1"/>
    <col min="2" max="2" width="32.57421875" style="4" hidden="1" customWidth="1"/>
    <col min="3" max="3" width="17.00390625" style="4" hidden="1" customWidth="1"/>
    <col min="4" max="7" width="0" style="4" hidden="1" customWidth="1"/>
    <col min="8" max="8" width="3.7109375" style="4" customWidth="1"/>
    <col min="9" max="9" width="10.8515625" style="4" customWidth="1"/>
    <col min="10" max="10" width="33.8515625" style="4" customWidth="1"/>
    <col min="11" max="11" width="23.8515625" style="4" customWidth="1"/>
    <col min="12" max="16384" width="8.8515625" style="4" customWidth="1"/>
  </cols>
  <sheetData>
    <row r="1" spans="1:9" ht="14.25">
      <c r="A1" s="51" t="s">
        <v>277</v>
      </c>
      <c r="B1" s="51" t="s">
        <v>278</v>
      </c>
      <c r="C1" s="51" t="s">
        <v>279</v>
      </c>
      <c r="I1" s="51" t="s">
        <v>280</v>
      </c>
    </row>
    <row r="2" spans="2:9" ht="14.25">
      <c r="B2" s="51" t="s">
        <v>281</v>
      </c>
      <c r="C2" s="51" t="s">
        <v>281</v>
      </c>
      <c r="I2" s="51" t="s">
        <v>282</v>
      </c>
    </row>
    <row r="3" spans="2:11" ht="14.25">
      <c r="B3" s="51"/>
      <c r="C3" s="51"/>
      <c r="I3" s="99"/>
      <c r="K3" s="51" t="s">
        <v>283</v>
      </c>
    </row>
    <row r="4" spans="2:3" ht="14.25">
      <c r="B4" s="51"/>
      <c r="C4" s="51"/>
    </row>
    <row r="5" spans="2:11" ht="14.25">
      <c r="B5" s="4" t="s">
        <v>284</v>
      </c>
      <c r="C5" s="4" t="s">
        <v>284</v>
      </c>
      <c r="H5" s="13"/>
      <c r="I5" s="13"/>
      <c r="J5" s="12" t="s">
        <v>285</v>
      </c>
      <c r="K5" s="12" t="s">
        <v>286</v>
      </c>
    </row>
    <row r="6" spans="2:11" ht="14.25">
      <c r="B6" s="4" t="s">
        <v>287</v>
      </c>
      <c r="C6" s="4" t="s">
        <v>287</v>
      </c>
      <c r="H6" s="13">
        <v>1</v>
      </c>
      <c r="I6" s="12" t="s">
        <v>281</v>
      </c>
      <c r="J6" s="13" t="s">
        <v>284</v>
      </c>
      <c r="K6" s="102"/>
    </row>
    <row r="7" spans="2:11" ht="14.25">
      <c r="B7" s="4" t="s">
        <v>288</v>
      </c>
      <c r="C7" s="4" t="s">
        <v>288</v>
      </c>
      <c r="H7" s="13">
        <v>2</v>
      </c>
      <c r="I7" s="12" t="s">
        <v>281</v>
      </c>
      <c r="J7" s="13" t="s">
        <v>289</v>
      </c>
      <c r="K7" s="102"/>
    </row>
    <row r="8" spans="2:11" ht="14.25">
      <c r="B8" s="4" t="s">
        <v>290</v>
      </c>
      <c r="C8" s="4" t="s">
        <v>290</v>
      </c>
      <c r="H8" s="13">
        <v>3</v>
      </c>
      <c r="I8" s="12" t="s">
        <v>281</v>
      </c>
      <c r="J8" s="13" t="s">
        <v>291</v>
      </c>
      <c r="K8" s="150">
        <v>283238149</v>
      </c>
    </row>
    <row r="9" spans="2:11" ht="14.25">
      <c r="B9" s="4" t="s">
        <v>292</v>
      </c>
      <c r="C9" s="4" t="s">
        <v>292</v>
      </c>
      <c r="H9" s="13">
        <v>4</v>
      </c>
      <c r="I9" s="12" t="s">
        <v>281</v>
      </c>
      <c r="J9" s="13" t="s">
        <v>290</v>
      </c>
      <c r="K9" s="146"/>
    </row>
    <row r="10" spans="2:11" ht="14.25">
      <c r="B10" s="4" t="s">
        <v>293</v>
      </c>
      <c r="C10" s="4" t="s">
        <v>293</v>
      </c>
      <c r="H10" s="13">
        <v>5</v>
      </c>
      <c r="I10" s="12" t="s">
        <v>281</v>
      </c>
      <c r="J10" s="13" t="s">
        <v>292</v>
      </c>
      <c r="K10" s="150"/>
    </row>
    <row r="11" spans="2:11" ht="14.25">
      <c r="B11" s="4" t="s">
        <v>294</v>
      </c>
      <c r="C11" s="4" t="s">
        <v>294</v>
      </c>
      <c r="H11" s="13">
        <v>6</v>
      </c>
      <c r="I11" s="12" t="s">
        <v>281</v>
      </c>
      <c r="J11" s="13" t="s">
        <v>293</v>
      </c>
      <c r="K11" s="150"/>
    </row>
    <row r="12" spans="2:11" ht="14.25">
      <c r="B12" s="4" t="s">
        <v>295</v>
      </c>
      <c r="C12" s="4" t="s">
        <v>295</v>
      </c>
      <c r="H12" s="13">
        <v>7</v>
      </c>
      <c r="I12" s="12" t="s">
        <v>281</v>
      </c>
      <c r="J12" s="13" t="s">
        <v>296</v>
      </c>
      <c r="K12" s="150"/>
    </row>
    <row r="13" spans="2:11" ht="14.25">
      <c r="B13" s="51" t="s">
        <v>297</v>
      </c>
      <c r="C13" s="51" t="s">
        <v>297</v>
      </c>
      <c r="H13" s="13">
        <v>8</v>
      </c>
      <c r="I13" s="12" t="s">
        <v>281</v>
      </c>
      <c r="J13" s="13" t="s">
        <v>295</v>
      </c>
      <c r="K13" s="150">
        <v>111313</v>
      </c>
    </row>
    <row r="14" spans="2:11" ht="14.25">
      <c r="B14" s="51"/>
      <c r="C14" s="51"/>
      <c r="H14" s="12" t="s">
        <v>2</v>
      </c>
      <c r="I14" s="12"/>
      <c r="J14" s="12" t="s">
        <v>298</v>
      </c>
      <c r="K14" s="120">
        <f>SUM(K8:K13)</f>
        <v>283349462</v>
      </c>
    </row>
    <row r="15" spans="2:11" ht="14.25">
      <c r="B15" s="4" t="s">
        <v>299</v>
      </c>
      <c r="C15" s="4" t="s">
        <v>299</v>
      </c>
      <c r="H15" s="13">
        <v>9</v>
      </c>
      <c r="I15" s="12" t="s">
        <v>297</v>
      </c>
      <c r="J15" s="13" t="s">
        <v>300</v>
      </c>
      <c r="K15" s="102"/>
    </row>
    <row r="16" spans="2:11" ht="14.25">
      <c r="B16" s="4" t="s">
        <v>301</v>
      </c>
      <c r="C16" s="4" t="s">
        <v>301</v>
      </c>
      <c r="H16" s="13">
        <v>10</v>
      </c>
      <c r="I16" s="12" t="s">
        <v>297</v>
      </c>
      <c r="J16" s="13" t="s">
        <v>301</v>
      </c>
      <c r="K16" s="102"/>
    </row>
    <row r="17" spans="2:11" ht="14.25">
      <c r="B17" s="4" t="s">
        <v>302</v>
      </c>
      <c r="C17" s="4" t="s">
        <v>302</v>
      </c>
      <c r="H17" s="13">
        <v>11</v>
      </c>
      <c r="I17" s="12" t="s">
        <v>297</v>
      </c>
      <c r="J17" s="13" t="s">
        <v>302</v>
      </c>
      <c r="K17" s="102"/>
    </row>
    <row r="18" spans="8:11" ht="14.25">
      <c r="H18" s="12" t="s">
        <v>3</v>
      </c>
      <c r="I18" s="12"/>
      <c r="J18" s="12" t="s">
        <v>303</v>
      </c>
      <c r="K18" s="83"/>
    </row>
    <row r="19" spans="2:11" ht="14.25">
      <c r="B19" s="51" t="s">
        <v>304</v>
      </c>
      <c r="C19" s="51" t="s">
        <v>304</v>
      </c>
      <c r="H19" s="13">
        <v>12</v>
      </c>
      <c r="I19" s="12" t="s">
        <v>304</v>
      </c>
      <c r="J19" s="13" t="s">
        <v>305</v>
      </c>
      <c r="K19" s="102"/>
    </row>
    <row r="20" spans="2:11" ht="14.25">
      <c r="B20" s="4" t="s">
        <v>294</v>
      </c>
      <c r="C20" s="4" t="s">
        <v>294</v>
      </c>
      <c r="H20" s="13">
        <v>13</v>
      </c>
      <c r="I20" s="12" t="s">
        <v>304</v>
      </c>
      <c r="J20" s="12" t="s">
        <v>306</v>
      </c>
      <c r="K20" s="102"/>
    </row>
    <row r="21" spans="2:11" ht="14.25">
      <c r="B21" s="4" t="s">
        <v>307</v>
      </c>
      <c r="C21" s="4" t="s">
        <v>307</v>
      </c>
      <c r="H21" s="13">
        <v>14</v>
      </c>
      <c r="I21" s="12" t="s">
        <v>304</v>
      </c>
      <c r="J21" s="13" t="s">
        <v>308</v>
      </c>
      <c r="K21" s="102"/>
    </row>
    <row r="22" spans="2:11" ht="14.25">
      <c r="B22" s="4" t="s">
        <v>308</v>
      </c>
      <c r="C22" s="4" t="s">
        <v>308</v>
      </c>
      <c r="H22" s="13">
        <v>15</v>
      </c>
      <c r="I22" s="12" t="s">
        <v>304</v>
      </c>
      <c r="J22" s="13" t="s">
        <v>309</v>
      </c>
      <c r="K22" s="102"/>
    </row>
    <row r="23" spans="2:11" ht="14.25">
      <c r="B23" s="4" t="s">
        <v>309</v>
      </c>
      <c r="C23" s="4" t="s">
        <v>309</v>
      </c>
      <c r="H23" s="13">
        <v>16</v>
      </c>
      <c r="I23" s="12" t="s">
        <v>304</v>
      </c>
      <c r="J23" s="13" t="s">
        <v>310</v>
      </c>
      <c r="K23" s="102"/>
    </row>
    <row r="24" spans="2:11" ht="14.25">
      <c r="B24" s="4" t="s">
        <v>311</v>
      </c>
      <c r="C24" s="4" t="s">
        <v>311</v>
      </c>
      <c r="H24" s="13">
        <v>17</v>
      </c>
      <c r="I24" s="12" t="s">
        <v>304</v>
      </c>
      <c r="J24" s="13" t="s">
        <v>312</v>
      </c>
      <c r="K24" s="102"/>
    </row>
    <row r="25" spans="2:11" ht="14.25">
      <c r="B25" s="4" t="s">
        <v>312</v>
      </c>
      <c r="C25" s="4" t="s">
        <v>312</v>
      </c>
      <c r="H25" s="13">
        <v>18</v>
      </c>
      <c r="I25" s="12" t="s">
        <v>304</v>
      </c>
      <c r="J25" s="13" t="s">
        <v>313</v>
      </c>
      <c r="K25" s="102"/>
    </row>
    <row r="26" spans="2:11" ht="14.25">
      <c r="B26" s="4" t="s">
        <v>314</v>
      </c>
      <c r="C26" s="4" t="s">
        <v>314</v>
      </c>
      <c r="H26" s="13">
        <v>19</v>
      </c>
      <c r="I26" s="12" t="s">
        <v>304</v>
      </c>
      <c r="J26" s="13" t="s">
        <v>315</v>
      </c>
      <c r="K26" s="102"/>
    </row>
    <row r="27" spans="8:11" ht="14.25">
      <c r="H27" s="12" t="s">
        <v>12</v>
      </c>
      <c r="I27" s="12"/>
      <c r="J27" s="12" t="s">
        <v>316</v>
      </c>
      <c r="K27" s="102"/>
    </row>
    <row r="28" spans="2:11" ht="14.25">
      <c r="B28" s="4" t="s">
        <v>315</v>
      </c>
      <c r="C28" s="4" t="s">
        <v>315</v>
      </c>
      <c r="H28" s="13">
        <v>20</v>
      </c>
      <c r="I28" s="12" t="s">
        <v>317</v>
      </c>
      <c r="J28" s="13" t="s">
        <v>318</v>
      </c>
      <c r="K28" s="102"/>
    </row>
    <row r="29" spans="2:11" ht="14.25">
      <c r="B29" s="51" t="s">
        <v>317</v>
      </c>
      <c r="C29" s="51" t="s">
        <v>317</v>
      </c>
      <c r="H29" s="13">
        <v>21</v>
      </c>
      <c r="I29" s="12" t="s">
        <v>317</v>
      </c>
      <c r="J29" s="13" t="s">
        <v>319</v>
      </c>
      <c r="K29" s="102"/>
    </row>
    <row r="30" spans="2:11" ht="14.25">
      <c r="B30" s="4" t="s">
        <v>320</v>
      </c>
      <c r="C30" s="4" t="s">
        <v>320</v>
      </c>
      <c r="H30" s="13">
        <v>22</v>
      </c>
      <c r="I30" s="12" t="s">
        <v>317</v>
      </c>
      <c r="J30" s="13" t="s">
        <v>321</v>
      </c>
      <c r="K30" s="102"/>
    </row>
    <row r="31" spans="2:11" ht="14.25">
      <c r="B31" s="4" t="s">
        <v>319</v>
      </c>
      <c r="C31" s="4" t="s">
        <v>319</v>
      </c>
      <c r="H31" s="13">
        <v>23</v>
      </c>
      <c r="I31" s="12" t="s">
        <v>317</v>
      </c>
      <c r="J31" s="13" t="s">
        <v>322</v>
      </c>
      <c r="K31" s="102"/>
    </row>
    <row r="32" spans="8:11" ht="14.25">
      <c r="H32" s="12" t="s">
        <v>323</v>
      </c>
      <c r="I32" s="12"/>
      <c r="J32" s="12" t="s">
        <v>324</v>
      </c>
      <c r="K32" s="102"/>
    </row>
    <row r="33" spans="2:11" ht="14.25">
      <c r="B33" s="4" t="s">
        <v>321</v>
      </c>
      <c r="C33" s="4" t="s">
        <v>321</v>
      </c>
      <c r="H33" s="13">
        <v>24</v>
      </c>
      <c r="I33" s="12" t="s">
        <v>325</v>
      </c>
      <c r="J33" s="13" t="s">
        <v>326</v>
      </c>
      <c r="K33" s="102"/>
    </row>
    <row r="34" spans="2:11" ht="14.25">
      <c r="B34" s="4" t="s">
        <v>322</v>
      </c>
      <c r="C34" s="4" t="s">
        <v>322</v>
      </c>
      <c r="H34" s="13">
        <v>25</v>
      </c>
      <c r="I34" s="12" t="s">
        <v>325</v>
      </c>
      <c r="J34" s="13" t="s">
        <v>327</v>
      </c>
      <c r="K34" s="102"/>
    </row>
    <row r="35" spans="8:11" ht="14.25">
      <c r="H35" s="13">
        <v>26</v>
      </c>
      <c r="I35" s="12" t="s">
        <v>325</v>
      </c>
      <c r="J35" s="13" t="s">
        <v>328</v>
      </c>
      <c r="K35" s="102"/>
    </row>
    <row r="36" spans="2:11" ht="14.25">
      <c r="B36" s="51" t="s">
        <v>325</v>
      </c>
      <c r="C36" s="51" t="s">
        <v>325</v>
      </c>
      <c r="H36" s="13">
        <v>27</v>
      </c>
      <c r="I36" s="12" t="s">
        <v>325</v>
      </c>
      <c r="J36" s="13" t="s">
        <v>329</v>
      </c>
      <c r="K36" s="102"/>
    </row>
    <row r="37" spans="2:11" ht="14.25">
      <c r="B37" s="4" t="s">
        <v>326</v>
      </c>
      <c r="C37" s="4" t="s">
        <v>326</v>
      </c>
      <c r="H37" s="13">
        <v>28</v>
      </c>
      <c r="I37" s="12" t="s">
        <v>325</v>
      </c>
      <c r="J37" s="13" t="s">
        <v>330</v>
      </c>
      <c r="K37" s="102"/>
    </row>
    <row r="38" spans="2:11" ht="14.25">
      <c r="B38" s="4" t="s">
        <v>327</v>
      </c>
      <c r="C38" s="4" t="s">
        <v>327</v>
      </c>
      <c r="H38" s="13">
        <v>29</v>
      </c>
      <c r="I38" s="12" t="s">
        <v>325</v>
      </c>
      <c r="J38" s="119" t="s">
        <v>331</v>
      </c>
      <c r="K38" s="102"/>
    </row>
    <row r="39" spans="2:11" ht="14.25">
      <c r="B39" s="4" t="s">
        <v>328</v>
      </c>
      <c r="C39" s="4" t="s">
        <v>328</v>
      </c>
      <c r="H39" s="13">
        <v>30</v>
      </c>
      <c r="I39" s="12" t="s">
        <v>325</v>
      </c>
      <c r="J39" s="13" t="s">
        <v>332</v>
      </c>
      <c r="K39" s="102"/>
    </row>
    <row r="40" spans="2:11" ht="14.25">
      <c r="B40" s="4" t="s">
        <v>329</v>
      </c>
      <c r="C40" s="4" t="s">
        <v>329</v>
      </c>
      <c r="H40" s="13">
        <v>31</v>
      </c>
      <c r="I40" s="12" t="s">
        <v>325</v>
      </c>
      <c r="J40" s="13" t="s">
        <v>333</v>
      </c>
      <c r="K40" s="102"/>
    </row>
    <row r="41" spans="8:11" ht="14.25">
      <c r="H41" s="13">
        <v>32</v>
      </c>
      <c r="I41" s="12" t="s">
        <v>325</v>
      </c>
      <c r="J41" s="13" t="s">
        <v>334</v>
      </c>
      <c r="K41" s="102"/>
    </row>
    <row r="42" spans="2:11" ht="14.25">
      <c r="B42" s="4" t="s">
        <v>330</v>
      </c>
      <c r="C42" s="4" t="s">
        <v>330</v>
      </c>
      <c r="H42" s="13">
        <v>33</v>
      </c>
      <c r="I42" s="12" t="s">
        <v>325</v>
      </c>
      <c r="J42" s="13" t="s">
        <v>335</v>
      </c>
      <c r="K42" s="102"/>
    </row>
    <row r="43" spans="2:11" ht="14.25">
      <c r="B43" s="4" t="s">
        <v>331</v>
      </c>
      <c r="C43" s="4" t="s">
        <v>331</v>
      </c>
      <c r="H43" s="14">
        <v>34</v>
      </c>
      <c r="I43" s="12" t="s">
        <v>325</v>
      </c>
      <c r="J43" s="13" t="s">
        <v>336</v>
      </c>
      <c r="K43" s="102"/>
    </row>
    <row r="44" spans="2:11" ht="14.25">
      <c r="B44" s="4" t="s">
        <v>332</v>
      </c>
      <c r="C44" s="4" t="s">
        <v>332</v>
      </c>
      <c r="H44" s="12" t="s">
        <v>337</v>
      </c>
      <c r="I44" s="13"/>
      <c r="J44" s="12" t="s">
        <v>338</v>
      </c>
      <c r="K44" s="83"/>
    </row>
    <row r="45" spans="2:11" ht="14.25">
      <c r="B45" s="4" t="s">
        <v>333</v>
      </c>
      <c r="C45" s="4" t="s">
        <v>333</v>
      </c>
      <c r="H45" s="13"/>
      <c r="I45" s="13"/>
      <c r="J45" s="12" t="s">
        <v>552</v>
      </c>
      <c r="K45" s="120">
        <f>K14</f>
        <v>283349462</v>
      </c>
    </row>
    <row r="46" ht="14.25">
      <c r="K46" s="115"/>
    </row>
    <row r="47" spans="9:11" ht="14.25">
      <c r="I47" s="34" t="s">
        <v>533</v>
      </c>
      <c r="J47" s="35"/>
      <c r="K47" s="83" t="s">
        <v>339</v>
      </c>
    </row>
    <row r="48" spans="9:11" ht="14.25">
      <c r="I48" s="68"/>
      <c r="J48" s="121"/>
      <c r="K48" s="122"/>
    </row>
    <row r="49" spans="9:11" ht="14.25">
      <c r="I49" s="27" t="s">
        <v>340</v>
      </c>
      <c r="J49" s="27"/>
      <c r="K49" s="102"/>
    </row>
    <row r="50" spans="9:11" ht="14.25">
      <c r="I50" s="13" t="s">
        <v>341</v>
      </c>
      <c r="J50" s="13"/>
      <c r="K50" s="102">
        <v>7</v>
      </c>
    </row>
    <row r="51" spans="9:11" ht="14.25">
      <c r="I51" s="13" t="s">
        <v>342</v>
      </c>
      <c r="J51" s="13"/>
      <c r="K51" s="102">
        <v>2</v>
      </c>
    </row>
    <row r="52" spans="9:11" ht="14.25">
      <c r="I52" s="13" t="s">
        <v>535</v>
      </c>
      <c r="J52" s="13"/>
      <c r="K52" s="102"/>
    </row>
    <row r="53" spans="9:11" ht="14.25">
      <c r="I53" s="35" t="s">
        <v>534</v>
      </c>
      <c r="J53" s="35"/>
      <c r="K53" s="102"/>
    </row>
    <row r="54" spans="9:11" ht="14.25">
      <c r="I54" s="96"/>
      <c r="J54" s="123" t="s">
        <v>244</v>
      </c>
      <c r="K54" s="124">
        <f>SUM(K49:K53)</f>
        <v>9</v>
      </c>
    </row>
    <row r="55" ht="14.25">
      <c r="K55" s="51" t="s">
        <v>261</v>
      </c>
    </row>
    <row r="56" ht="14.25">
      <c r="K56" s="4" t="s">
        <v>262</v>
      </c>
    </row>
    <row r="58" ht="14.25">
      <c r="I58" s="51"/>
    </row>
    <row r="60" ht="14.25">
      <c r="I60" s="51"/>
    </row>
    <row r="61" spans="8:15" ht="14.25">
      <c r="H61" s="51"/>
      <c r="I61" s="51"/>
      <c r="J61" s="51"/>
      <c r="K61" s="51"/>
      <c r="L61" s="51"/>
      <c r="M61" s="51"/>
      <c r="N61" s="51"/>
      <c r="O61" s="51"/>
    </row>
    <row r="62" spans="8:15" ht="14.25">
      <c r="H62" s="51"/>
      <c r="I62" s="51"/>
      <c r="J62" s="51"/>
      <c r="K62" s="51"/>
      <c r="L62" s="51"/>
      <c r="M62" s="51"/>
      <c r="N62" s="51"/>
      <c r="O62" s="51"/>
    </row>
    <row r="63" spans="9:15" ht="14.25">
      <c r="I63" s="51"/>
      <c r="J63" s="51"/>
      <c r="K63" s="51"/>
      <c r="L63" s="51"/>
      <c r="M63" s="51"/>
      <c r="N63" s="51"/>
      <c r="O63" s="51"/>
    </row>
    <row r="64" spans="9:15" ht="14.25">
      <c r="I64" s="51"/>
      <c r="J64" s="51"/>
      <c r="K64" s="51"/>
      <c r="L64" s="51"/>
      <c r="M64" s="51"/>
      <c r="N64" s="51"/>
      <c r="O64" s="51"/>
    </row>
    <row r="65" spans="8:9" ht="14.25">
      <c r="H65" s="51"/>
      <c r="I6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B1">
      <selection activeCell="I11" sqref="I11"/>
    </sheetView>
  </sheetViews>
  <sheetFormatPr defaultColWidth="9.140625" defaultRowHeight="12.75"/>
  <cols>
    <col min="1" max="1" width="5.00390625" style="4" customWidth="1"/>
    <col min="2" max="2" width="4.421875" style="4" customWidth="1"/>
    <col min="3" max="3" width="46.57421875" style="4" customWidth="1"/>
    <col min="4" max="4" width="8.00390625" style="4" customWidth="1"/>
    <col min="5" max="5" width="14.28125" style="4" customWidth="1"/>
    <col min="6" max="6" width="15.421875" style="4" customWidth="1"/>
    <col min="7" max="16384" width="8.8515625" style="4" customWidth="1"/>
  </cols>
  <sheetData>
    <row r="2" ht="15" thickBot="1">
      <c r="C2" s="4" t="s">
        <v>509</v>
      </c>
    </row>
    <row r="3" spans="2:6" ht="14.25">
      <c r="B3" s="15"/>
      <c r="C3" s="16"/>
      <c r="D3" s="16"/>
      <c r="E3" s="17" t="s">
        <v>6</v>
      </c>
      <c r="F3" s="18" t="s">
        <v>7</v>
      </c>
    </row>
    <row r="4" spans="2:6" ht="21.75" customHeight="1" thickBot="1">
      <c r="B4" s="19" t="s">
        <v>0</v>
      </c>
      <c r="C4" s="20" t="s">
        <v>5</v>
      </c>
      <c r="D4" s="20" t="s">
        <v>1</v>
      </c>
      <c r="E4" s="20" t="s">
        <v>8</v>
      </c>
      <c r="F4" s="21" t="s">
        <v>9</v>
      </c>
    </row>
    <row r="5" spans="2:6" ht="21.75" customHeight="1" thickBot="1">
      <c r="B5" s="22" t="s">
        <v>2</v>
      </c>
      <c r="C5" s="23" t="s">
        <v>4</v>
      </c>
      <c r="D5" s="24"/>
      <c r="E5" s="16"/>
      <c r="F5" s="25"/>
    </row>
    <row r="6" spans="2:6" ht="16.5" customHeight="1">
      <c r="B6" s="26">
        <v>1.1</v>
      </c>
      <c r="C6" s="11" t="s">
        <v>223</v>
      </c>
      <c r="D6" s="27">
        <v>1</v>
      </c>
      <c r="E6" s="155">
        <v>2001</v>
      </c>
      <c r="F6" s="155">
        <v>100000</v>
      </c>
    </row>
    <row r="7" spans="2:6" ht="16.5" customHeight="1">
      <c r="B7" s="29">
        <v>1.2</v>
      </c>
      <c r="C7" s="12" t="s">
        <v>67</v>
      </c>
      <c r="D7" s="13"/>
      <c r="E7" s="156"/>
      <c r="F7" s="156"/>
    </row>
    <row r="8" spans="2:6" ht="16.5" customHeight="1">
      <c r="B8" s="29" t="s">
        <v>68</v>
      </c>
      <c r="C8" s="13" t="s">
        <v>69</v>
      </c>
      <c r="D8" s="13"/>
      <c r="E8" s="156"/>
      <c r="F8" s="156"/>
    </row>
    <row r="9" spans="2:6" ht="16.5" customHeight="1">
      <c r="B9" s="29" t="s">
        <v>70</v>
      </c>
      <c r="C9" s="4" t="s">
        <v>71</v>
      </c>
      <c r="D9" s="13"/>
      <c r="E9" s="156"/>
      <c r="F9" s="156"/>
    </row>
    <row r="10" spans="2:6" ht="16.5" customHeight="1">
      <c r="B10" s="29"/>
      <c r="C10" s="12" t="s">
        <v>72</v>
      </c>
      <c r="D10" s="13"/>
      <c r="E10" s="155"/>
      <c r="F10" s="155">
        <f>SUM(F6:F9)</f>
        <v>100000</v>
      </c>
    </row>
    <row r="11" spans="2:6" ht="16.5" customHeight="1">
      <c r="B11" s="29">
        <v>1.3</v>
      </c>
      <c r="C11" s="12" t="s">
        <v>73</v>
      </c>
      <c r="D11" s="13"/>
      <c r="E11" s="156"/>
      <c r="F11" s="156"/>
    </row>
    <row r="12" spans="2:6" ht="16.5" customHeight="1">
      <c r="B12" s="29" t="s">
        <v>74</v>
      </c>
      <c r="C12" s="13" t="s">
        <v>75</v>
      </c>
      <c r="D12" s="13">
        <v>2</v>
      </c>
      <c r="E12" s="155">
        <v>4574100</v>
      </c>
      <c r="F12" s="155">
        <v>6888337</v>
      </c>
    </row>
    <row r="13" spans="2:6" ht="16.5" customHeight="1">
      <c r="B13" s="29" t="s">
        <v>76</v>
      </c>
      <c r="C13" s="13" t="s">
        <v>77</v>
      </c>
      <c r="D13" s="13">
        <v>3</v>
      </c>
      <c r="E13" s="155">
        <v>33064209</v>
      </c>
      <c r="F13" s="155">
        <v>24307429</v>
      </c>
    </row>
    <row r="14" spans="2:6" ht="16.5" customHeight="1">
      <c r="B14" s="29" t="s">
        <v>78</v>
      </c>
      <c r="C14" s="13" t="s">
        <v>79</v>
      </c>
      <c r="D14" s="13"/>
      <c r="E14" s="156"/>
      <c r="F14" s="156"/>
    </row>
    <row r="15" spans="2:6" ht="16.5" customHeight="1">
      <c r="B15" s="29" t="s">
        <v>80</v>
      </c>
      <c r="C15" s="13" t="s">
        <v>81</v>
      </c>
      <c r="D15" s="13"/>
      <c r="E15" s="156"/>
      <c r="F15" s="156"/>
    </row>
    <row r="16" spans="2:6" ht="16.5" customHeight="1">
      <c r="B16" s="29"/>
      <c r="C16" s="12" t="s">
        <v>82</v>
      </c>
      <c r="D16" s="13"/>
      <c r="E16" s="155">
        <f>E12+E13+E14+E15</f>
        <v>37638309</v>
      </c>
      <c r="F16" s="155">
        <f>SUM(F12:F15)</f>
        <v>31195766</v>
      </c>
    </row>
    <row r="17" spans="2:6" ht="16.5" customHeight="1">
      <c r="B17" s="29">
        <v>1.4</v>
      </c>
      <c r="C17" s="12" t="s">
        <v>83</v>
      </c>
      <c r="D17" s="13"/>
      <c r="E17" s="156"/>
      <c r="F17" s="156"/>
    </row>
    <row r="18" spans="2:6" ht="16.5" customHeight="1">
      <c r="B18" s="29" t="s">
        <v>84</v>
      </c>
      <c r="C18" s="13" t="s">
        <v>85</v>
      </c>
      <c r="D18" s="13"/>
      <c r="E18" s="156"/>
      <c r="F18" s="156"/>
    </row>
    <row r="19" spans="2:6" ht="16.5" customHeight="1">
      <c r="B19" s="29" t="s">
        <v>86</v>
      </c>
      <c r="C19" s="14" t="s">
        <v>87</v>
      </c>
      <c r="D19" s="13"/>
      <c r="E19" s="156"/>
      <c r="F19" s="156"/>
    </row>
    <row r="20" spans="2:6" ht="16.5" customHeight="1">
      <c r="B20" s="29" t="s">
        <v>88</v>
      </c>
      <c r="C20" s="13" t="s">
        <v>89</v>
      </c>
      <c r="D20" s="13"/>
      <c r="E20" s="156"/>
      <c r="F20" s="156"/>
    </row>
    <row r="21" spans="2:6" ht="16.5" customHeight="1">
      <c r="B21" s="29" t="s">
        <v>90</v>
      </c>
      <c r="C21" s="13" t="s">
        <v>91</v>
      </c>
      <c r="D21" s="13">
        <v>4</v>
      </c>
      <c r="E21" s="155">
        <v>28712355</v>
      </c>
      <c r="F21" s="155">
        <v>24669486</v>
      </c>
    </row>
    <row r="22" spans="2:6" ht="16.5" customHeight="1">
      <c r="B22" s="29" t="s">
        <v>92</v>
      </c>
      <c r="C22" s="13" t="s">
        <v>93</v>
      </c>
      <c r="D22" s="13"/>
      <c r="E22" s="156"/>
      <c r="F22" s="156"/>
    </row>
    <row r="23" spans="2:6" ht="16.5" customHeight="1">
      <c r="B23" s="29"/>
      <c r="C23" s="12" t="s">
        <v>94</v>
      </c>
      <c r="D23" s="13"/>
      <c r="E23" s="155">
        <f>E21+E22+E20+E19+E18</f>
        <v>28712355</v>
      </c>
      <c r="F23" s="155">
        <f>SUM(F21:F22)</f>
        <v>24669486</v>
      </c>
    </row>
    <row r="24" spans="2:6" ht="16.5" customHeight="1">
      <c r="B24" s="29">
        <v>1.5</v>
      </c>
      <c r="C24" s="12" t="s">
        <v>95</v>
      </c>
      <c r="D24" s="13"/>
      <c r="E24" s="156"/>
      <c r="F24" s="156"/>
    </row>
    <row r="25" spans="2:6" ht="16.5" customHeight="1">
      <c r="B25" s="29">
        <v>1.6</v>
      </c>
      <c r="C25" s="12" t="s">
        <v>239</v>
      </c>
      <c r="D25" s="13"/>
      <c r="E25" s="156"/>
      <c r="F25" s="156"/>
    </row>
    <row r="26" spans="2:6" ht="16.5" customHeight="1">
      <c r="B26" s="29">
        <v>1.7</v>
      </c>
      <c r="C26" s="12" t="s">
        <v>96</v>
      </c>
      <c r="D26" s="13"/>
      <c r="E26" s="155"/>
      <c r="F26" s="155">
        <v>15449</v>
      </c>
    </row>
    <row r="27" spans="2:6" ht="16.5" customHeight="1">
      <c r="B27" s="29"/>
      <c r="C27" s="13" t="s">
        <v>97</v>
      </c>
      <c r="D27" s="13"/>
      <c r="E27" s="155">
        <f>E23+E16+E6</f>
        <v>66352665</v>
      </c>
      <c r="F27" s="155">
        <v>55980702</v>
      </c>
    </row>
    <row r="28" spans="2:6" ht="16.5" customHeight="1">
      <c r="B28" s="29">
        <v>2</v>
      </c>
      <c r="C28" s="12" t="s">
        <v>98</v>
      </c>
      <c r="D28" s="13"/>
      <c r="E28" s="156"/>
      <c r="F28" s="156"/>
    </row>
    <row r="29" spans="2:6" ht="16.5" customHeight="1">
      <c r="B29" s="29">
        <v>2.1</v>
      </c>
      <c r="C29" s="12" t="s">
        <v>99</v>
      </c>
      <c r="D29" s="13"/>
      <c r="E29" s="156"/>
      <c r="F29" s="156"/>
    </row>
    <row r="30" spans="2:6" ht="16.5" customHeight="1">
      <c r="B30" s="29" t="s">
        <v>101</v>
      </c>
      <c r="C30" s="13" t="s">
        <v>100</v>
      </c>
      <c r="D30" s="13"/>
      <c r="E30" s="156"/>
      <c r="F30" s="156"/>
    </row>
    <row r="31" spans="2:6" ht="16.5" customHeight="1">
      <c r="B31" s="29" t="s">
        <v>102</v>
      </c>
      <c r="C31" s="13" t="s">
        <v>103</v>
      </c>
      <c r="D31" s="13"/>
      <c r="E31" s="156"/>
      <c r="F31" s="156"/>
    </row>
    <row r="32" spans="2:6" ht="16.5" customHeight="1">
      <c r="B32" s="31" t="s">
        <v>104</v>
      </c>
      <c r="C32" s="32" t="s">
        <v>105</v>
      </c>
      <c r="D32" s="13"/>
      <c r="E32" s="155">
        <v>3531097</v>
      </c>
      <c r="F32" s="155">
        <v>3829724</v>
      </c>
    </row>
    <row r="33" spans="2:6" ht="16.5" customHeight="1">
      <c r="B33" s="29" t="s">
        <v>106</v>
      </c>
      <c r="C33" s="13" t="s">
        <v>107</v>
      </c>
      <c r="D33" s="13"/>
      <c r="E33" s="155">
        <v>432810</v>
      </c>
      <c r="F33" s="155">
        <v>513642</v>
      </c>
    </row>
    <row r="34" spans="2:6" ht="16.5" customHeight="1">
      <c r="B34" s="29"/>
      <c r="C34" s="12" t="s">
        <v>108</v>
      </c>
      <c r="D34" s="13">
        <v>5</v>
      </c>
      <c r="E34" s="155">
        <f>SUM(E32:E33)</f>
        <v>3963907</v>
      </c>
      <c r="F34" s="155">
        <f>SUM(F32:F33)</f>
        <v>4343366</v>
      </c>
    </row>
    <row r="35" spans="2:6" ht="16.5" customHeight="1">
      <c r="B35" s="29">
        <v>2.3</v>
      </c>
      <c r="C35" s="12" t="s">
        <v>109</v>
      </c>
      <c r="D35" s="13"/>
      <c r="E35" s="156"/>
      <c r="F35" s="156"/>
    </row>
    <row r="36" spans="2:6" ht="16.5" customHeight="1">
      <c r="B36" s="29">
        <v>2.4</v>
      </c>
      <c r="C36" s="12" t="s">
        <v>110</v>
      </c>
      <c r="D36" s="13"/>
      <c r="E36" s="156"/>
      <c r="F36" s="156"/>
    </row>
    <row r="37" spans="2:6" ht="16.5" customHeight="1">
      <c r="B37" s="29" t="s">
        <v>111</v>
      </c>
      <c r="C37" s="13" t="s">
        <v>112</v>
      </c>
      <c r="D37" s="13"/>
      <c r="E37" s="156"/>
      <c r="F37" s="156"/>
    </row>
    <row r="38" spans="2:6" ht="16.5" customHeight="1">
      <c r="B38" s="29" t="s">
        <v>113</v>
      </c>
      <c r="C38" s="13" t="s">
        <v>114</v>
      </c>
      <c r="D38" s="13"/>
      <c r="E38" s="156"/>
      <c r="F38" s="156"/>
    </row>
    <row r="39" spans="2:6" ht="16.5" customHeight="1">
      <c r="B39" s="29" t="s">
        <v>115</v>
      </c>
      <c r="C39" s="13" t="s">
        <v>116</v>
      </c>
      <c r="D39" s="13"/>
      <c r="E39" s="156"/>
      <c r="F39" s="156"/>
    </row>
    <row r="40" spans="2:6" ht="16.5" customHeight="1">
      <c r="B40" s="29"/>
      <c r="C40" s="12" t="s">
        <v>117</v>
      </c>
      <c r="D40" s="13"/>
      <c r="E40" s="156"/>
      <c r="F40" s="156"/>
    </row>
    <row r="41" spans="2:6" ht="16.5" customHeight="1">
      <c r="B41" s="29">
        <v>2.5</v>
      </c>
      <c r="C41" s="12" t="s">
        <v>118</v>
      </c>
      <c r="D41" s="13"/>
      <c r="E41" s="156"/>
      <c r="F41" s="156"/>
    </row>
    <row r="42" spans="2:6" ht="16.5" customHeight="1">
      <c r="B42" s="29">
        <v>2.6</v>
      </c>
      <c r="C42" s="12" t="s">
        <v>119</v>
      </c>
      <c r="D42" s="13"/>
      <c r="E42" s="156"/>
      <c r="F42" s="156"/>
    </row>
    <row r="43" spans="2:6" ht="16.5" customHeight="1">
      <c r="B43" s="29"/>
      <c r="C43" s="12" t="s">
        <v>120</v>
      </c>
      <c r="D43" s="13"/>
      <c r="E43" s="155">
        <f>E34</f>
        <v>3963907</v>
      </c>
      <c r="F43" s="155">
        <f>F34</f>
        <v>4343366</v>
      </c>
    </row>
    <row r="44" spans="2:6" ht="16.5" customHeight="1">
      <c r="B44" s="29"/>
      <c r="C44" s="12" t="s">
        <v>121</v>
      </c>
      <c r="D44" s="13"/>
      <c r="E44" s="157">
        <f>E43+E27</f>
        <v>70316572</v>
      </c>
      <c r="F44" s="157">
        <f>F43+F27</f>
        <v>60324068</v>
      </c>
    </row>
    <row r="45" spans="2:6" ht="16.5" customHeight="1" thickBot="1">
      <c r="B45" s="33"/>
      <c r="C45" s="34" t="s">
        <v>122</v>
      </c>
      <c r="D45" s="35"/>
      <c r="E45" s="35"/>
      <c r="F45" s="36"/>
    </row>
    <row r="46" spans="1:6" ht="27.75" customHeight="1">
      <c r="A46" s="6"/>
      <c r="B46" s="2"/>
      <c r="C46" s="37"/>
      <c r="D46" s="2"/>
      <c r="E46" s="2"/>
      <c r="F46" s="2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printOptions/>
  <pageMargins left="0.16" right="0.3" top="0.12" bottom="0.32" header="0.1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00390625" style="4" customWidth="1"/>
    <col min="2" max="2" width="6.00390625" style="4" customWidth="1"/>
    <col min="3" max="3" width="49.140625" style="4" customWidth="1"/>
    <col min="4" max="4" width="10.7109375" style="4" customWidth="1"/>
    <col min="5" max="5" width="12.8515625" style="4" customWidth="1"/>
    <col min="6" max="6" width="13.421875" style="4" customWidth="1"/>
    <col min="7" max="16384" width="8.8515625" style="4" customWidth="1"/>
  </cols>
  <sheetData>
    <row r="2" ht="15" thickBot="1">
      <c r="C2" s="4" t="s">
        <v>509</v>
      </c>
    </row>
    <row r="3" spans="2:6" ht="14.25">
      <c r="B3" s="15"/>
      <c r="C3" s="16"/>
      <c r="D3" s="16"/>
      <c r="E3" s="38" t="s">
        <v>6</v>
      </c>
      <c r="F3" s="18" t="s">
        <v>7</v>
      </c>
    </row>
    <row r="4" spans="2:6" ht="15" thickBot="1">
      <c r="B4" s="19" t="s">
        <v>0</v>
      </c>
      <c r="C4" s="20" t="s">
        <v>123</v>
      </c>
      <c r="D4" s="39" t="s">
        <v>1</v>
      </c>
      <c r="E4" s="20" t="s">
        <v>8</v>
      </c>
      <c r="F4" s="21" t="s">
        <v>9</v>
      </c>
    </row>
    <row r="5" spans="2:6" ht="17.25" customHeight="1" thickBot="1">
      <c r="B5" s="22">
        <v>3</v>
      </c>
      <c r="C5" s="40" t="s">
        <v>124</v>
      </c>
      <c r="D5" s="24"/>
      <c r="E5" s="24"/>
      <c r="F5" s="25"/>
    </row>
    <row r="6" spans="2:6" ht="15" customHeight="1">
      <c r="B6" s="41">
        <v>3.1</v>
      </c>
      <c r="C6" s="11" t="s">
        <v>10</v>
      </c>
      <c r="D6" s="27"/>
      <c r="E6" s="27"/>
      <c r="F6" s="28"/>
    </row>
    <row r="7" spans="2:6" ht="15.75" customHeight="1">
      <c r="B7" s="42">
        <v>3.2</v>
      </c>
      <c r="C7" s="12" t="s">
        <v>11</v>
      </c>
      <c r="D7" s="13"/>
      <c r="E7" s="13"/>
      <c r="F7" s="30"/>
    </row>
    <row r="8" spans="2:6" ht="15" customHeight="1">
      <c r="B8" s="42" t="s">
        <v>125</v>
      </c>
      <c r="C8" s="32" t="s">
        <v>126</v>
      </c>
      <c r="D8" s="13">
        <v>6</v>
      </c>
      <c r="E8" s="145">
        <v>2770594</v>
      </c>
      <c r="F8" s="145">
        <v>2520370</v>
      </c>
    </row>
    <row r="9" spans="2:6" ht="15" customHeight="1">
      <c r="B9" s="42" t="s">
        <v>127</v>
      </c>
      <c r="C9" s="13" t="s">
        <v>128</v>
      </c>
      <c r="D9" s="13"/>
      <c r="E9" s="13"/>
      <c r="F9" s="13"/>
    </row>
    <row r="10" spans="2:6" ht="15" customHeight="1">
      <c r="B10" s="42" t="s">
        <v>129</v>
      </c>
      <c r="C10" s="13" t="s">
        <v>130</v>
      </c>
      <c r="D10" s="13"/>
      <c r="E10" s="13"/>
      <c r="F10" s="13"/>
    </row>
    <row r="11" spans="2:6" ht="15.75" customHeight="1">
      <c r="B11" s="42"/>
      <c r="C11" s="12" t="s">
        <v>131</v>
      </c>
      <c r="D11" s="13"/>
      <c r="E11" s="145">
        <f>E8+E9+E10</f>
        <v>2770594</v>
      </c>
      <c r="F11" s="145">
        <f>SUM(F8:F10)</f>
        <v>2520370</v>
      </c>
    </row>
    <row r="12" spans="2:6" ht="15" customHeight="1">
      <c r="B12" s="42">
        <v>3.3</v>
      </c>
      <c r="C12" s="13" t="s">
        <v>132</v>
      </c>
      <c r="D12" s="13"/>
      <c r="E12" s="13"/>
      <c r="F12" s="13"/>
    </row>
    <row r="13" spans="2:6" ht="15" customHeight="1">
      <c r="B13" s="42" t="s">
        <v>133</v>
      </c>
      <c r="C13" s="13" t="s">
        <v>134</v>
      </c>
      <c r="D13" s="13">
        <v>7</v>
      </c>
      <c r="E13" s="145">
        <v>10517882</v>
      </c>
      <c r="F13" s="145">
        <v>13773267</v>
      </c>
    </row>
    <row r="14" spans="2:6" ht="15" customHeight="1">
      <c r="B14" s="42" t="s">
        <v>135</v>
      </c>
      <c r="C14" s="13" t="s">
        <v>136</v>
      </c>
      <c r="D14" s="13">
        <v>8</v>
      </c>
      <c r="E14" s="145">
        <v>244918</v>
      </c>
      <c r="F14" s="145">
        <v>212117</v>
      </c>
    </row>
    <row r="15" spans="2:6" ht="15" customHeight="1">
      <c r="B15" s="42" t="s">
        <v>137</v>
      </c>
      <c r="C15" s="13" t="s">
        <v>138</v>
      </c>
      <c r="D15" s="43" t="s">
        <v>540</v>
      </c>
      <c r="E15" s="145">
        <v>101509</v>
      </c>
      <c r="F15" s="145">
        <v>91654</v>
      </c>
    </row>
    <row r="16" spans="2:6" ht="15" customHeight="1">
      <c r="B16" s="42" t="s">
        <v>139</v>
      </c>
      <c r="C16" s="13" t="s">
        <v>140</v>
      </c>
      <c r="D16" s="13">
        <v>11</v>
      </c>
      <c r="E16" s="145">
        <v>17875574</v>
      </c>
      <c r="F16" s="145">
        <v>12147825</v>
      </c>
    </row>
    <row r="17" spans="2:6" ht="15.75" customHeight="1">
      <c r="B17" s="42" t="s">
        <v>141</v>
      </c>
      <c r="C17" s="13" t="s">
        <v>142</v>
      </c>
      <c r="D17" s="13">
        <v>12</v>
      </c>
      <c r="E17" s="145">
        <v>2350459</v>
      </c>
      <c r="F17" s="13"/>
    </row>
    <row r="18" spans="2:6" ht="15" customHeight="1">
      <c r="B18" s="42"/>
      <c r="C18" s="12" t="s">
        <v>143</v>
      </c>
      <c r="D18" s="13"/>
      <c r="E18" s="145">
        <f>E13+E14+E15+E16+E17</f>
        <v>31090342</v>
      </c>
      <c r="F18" s="145">
        <f>SUM(F13:F17)</f>
        <v>26224863</v>
      </c>
    </row>
    <row r="19" spans="2:6" ht="15" customHeight="1">
      <c r="B19" s="42">
        <v>3.4</v>
      </c>
      <c r="C19" s="44" t="s">
        <v>144</v>
      </c>
      <c r="D19" s="13"/>
      <c r="E19" s="13"/>
      <c r="F19" s="13"/>
    </row>
    <row r="20" spans="2:6" ht="15" customHeight="1">
      <c r="B20" s="42">
        <v>3.5</v>
      </c>
      <c r="C20" s="12" t="s">
        <v>145</v>
      </c>
      <c r="D20" s="13"/>
      <c r="E20" s="13"/>
      <c r="F20" s="13"/>
    </row>
    <row r="21" spans="2:6" ht="15" customHeight="1">
      <c r="B21" s="45"/>
      <c r="C21" s="12" t="s">
        <v>146</v>
      </c>
      <c r="D21" s="13"/>
      <c r="E21" s="145">
        <f>E18+E11</f>
        <v>33860936</v>
      </c>
      <c r="F21" s="145">
        <f>F18+F11</f>
        <v>28745233</v>
      </c>
    </row>
    <row r="22" spans="2:6" ht="15" customHeight="1">
      <c r="B22" s="45">
        <v>4</v>
      </c>
      <c r="C22" s="12" t="s">
        <v>147</v>
      </c>
      <c r="D22" s="13"/>
      <c r="E22" s="13"/>
      <c r="F22" s="13"/>
    </row>
    <row r="23" spans="2:6" ht="15" customHeight="1">
      <c r="B23" s="45">
        <v>4.1</v>
      </c>
      <c r="C23" s="46" t="s">
        <v>148</v>
      </c>
      <c r="D23" s="13"/>
      <c r="E23" s="13"/>
      <c r="F23" s="13"/>
    </row>
    <row r="24" spans="2:6" ht="15" customHeight="1">
      <c r="B24" s="42" t="s">
        <v>149</v>
      </c>
      <c r="C24" s="13" t="s">
        <v>150</v>
      </c>
      <c r="D24" s="13">
        <v>13</v>
      </c>
      <c r="E24" s="145">
        <v>8574671</v>
      </c>
      <c r="F24" s="145">
        <v>8652926</v>
      </c>
    </row>
    <row r="25" spans="2:6" ht="15" customHeight="1">
      <c r="B25" s="42" t="s">
        <v>151</v>
      </c>
      <c r="C25" s="13" t="s">
        <v>130</v>
      </c>
      <c r="D25" s="13"/>
      <c r="E25" s="13"/>
      <c r="F25" s="13"/>
    </row>
    <row r="26" spans="2:6" ht="15" customHeight="1">
      <c r="B26" s="42"/>
      <c r="C26" s="12" t="s">
        <v>152</v>
      </c>
      <c r="D26" s="13"/>
      <c r="E26" s="145">
        <f>E24+E25</f>
        <v>8574671</v>
      </c>
      <c r="F26" s="145">
        <f>SUM(F24:F25)</f>
        <v>8652926</v>
      </c>
    </row>
    <row r="27" spans="2:6" ht="15" customHeight="1">
      <c r="B27" s="42">
        <v>4.2</v>
      </c>
      <c r="C27" s="12" t="s">
        <v>153</v>
      </c>
      <c r="D27" s="13"/>
      <c r="E27" s="13"/>
      <c r="F27" s="13"/>
    </row>
    <row r="28" spans="2:6" ht="15" customHeight="1">
      <c r="B28" s="42">
        <v>4.3</v>
      </c>
      <c r="C28" s="12" t="s">
        <v>154</v>
      </c>
      <c r="D28" s="13"/>
      <c r="E28" s="13"/>
      <c r="F28" s="13"/>
    </row>
    <row r="29" spans="2:6" ht="15" customHeight="1">
      <c r="B29" s="42">
        <v>4.4</v>
      </c>
      <c r="C29" s="12" t="s">
        <v>144</v>
      </c>
      <c r="D29" s="13"/>
      <c r="E29" s="13"/>
      <c r="F29" s="13"/>
    </row>
    <row r="30" spans="2:6" ht="15" customHeight="1">
      <c r="B30" s="42"/>
      <c r="C30" s="12" t="s">
        <v>36</v>
      </c>
      <c r="D30" s="13"/>
      <c r="E30" s="145">
        <f>E29+E28+E27+E26</f>
        <v>8574671</v>
      </c>
      <c r="F30" s="145">
        <f>F26</f>
        <v>8652926</v>
      </c>
    </row>
    <row r="31" spans="2:6" ht="15" customHeight="1">
      <c r="B31" s="42">
        <v>5</v>
      </c>
      <c r="C31" s="12" t="s">
        <v>155</v>
      </c>
      <c r="D31" s="13"/>
      <c r="E31" s="13"/>
      <c r="F31" s="13"/>
    </row>
    <row r="32" spans="2:6" ht="15" customHeight="1">
      <c r="B32" s="42">
        <v>5.1</v>
      </c>
      <c r="C32" s="12" t="s">
        <v>156</v>
      </c>
      <c r="D32" s="13"/>
      <c r="E32" s="13"/>
      <c r="F32" s="13"/>
    </row>
    <row r="33" spans="2:6" ht="15" customHeight="1">
      <c r="B33" s="45">
        <v>5.2</v>
      </c>
      <c r="C33" s="46" t="s">
        <v>157</v>
      </c>
      <c r="D33" s="13"/>
      <c r="E33" s="13"/>
      <c r="F33" s="13"/>
    </row>
    <row r="34" spans="2:6" ht="15" customHeight="1">
      <c r="B34" s="45">
        <v>5.3</v>
      </c>
      <c r="C34" s="46" t="s">
        <v>31</v>
      </c>
      <c r="D34" s="13">
        <v>14</v>
      </c>
      <c r="E34" s="145">
        <v>4600000</v>
      </c>
      <c r="F34" s="145">
        <v>4600000</v>
      </c>
    </row>
    <row r="35" spans="2:6" ht="15.75" customHeight="1">
      <c r="B35" s="42">
        <v>5.4</v>
      </c>
      <c r="C35" s="12" t="s">
        <v>158</v>
      </c>
      <c r="D35" s="13"/>
      <c r="E35" s="13"/>
      <c r="F35" s="13"/>
    </row>
    <row r="36" spans="2:6" ht="15" customHeight="1">
      <c r="B36" s="42">
        <v>5.5</v>
      </c>
      <c r="C36" s="12" t="s">
        <v>159</v>
      </c>
      <c r="D36" s="13"/>
      <c r="E36" s="13"/>
      <c r="F36" s="13"/>
    </row>
    <row r="37" spans="2:6" ht="15" customHeight="1">
      <c r="B37" s="42">
        <v>5.6</v>
      </c>
      <c r="C37" s="12" t="s">
        <v>160</v>
      </c>
      <c r="D37" s="13"/>
      <c r="E37" s="13"/>
      <c r="F37" s="13"/>
    </row>
    <row r="38" spans="2:6" ht="15" customHeight="1">
      <c r="B38" s="42" t="s">
        <v>161</v>
      </c>
      <c r="C38" s="13" t="s">
        <v>162</v>
      </c>
      <c r="D38" s="13"/>
      <c r="E38" s="13"/>
      <c r="F38" s="13"/>
    </row>
    <row r="39" spans="2:6" ht="15" customHeight="1">
      <c r="B39" s="42" t="s">
        <v>163</v>
      </c>
      <c r="C39" s="13" t="s">
        <v>164</v>
      </c>
      <c r="D39" s="13">
        <v>15</v>
      </c>
      <c r="E39" s="145">
        <v>460000</v>
      </c>
      <c r="F39" s="145">
        <v>460000</v>
      </c>
    </row>
    <row r="40" spans="2:6" ht="15" customHeight="1">
      <c r="B40" s="42" t="s">
        <v>165</v>
      </c>
      <c r="C40" s="13" t="s">
        <v>166</v>
      </c>
      <c r="D40" s="13">
        <v>16</v>
      </c>
      <c r="E40" s="145">
        <v>16665909</v>
      </c>
      <c r="F40" s="145">
        <v>12267534</v>
      </c>
    </row>
    <row r="41" spans="2:6" ht="15.75" customHeight="1">
      <c r="B41" s="42"/>
      <c r="C41" s="12" t="s">
        <v>167</v>
      </c>
      <c r="D41" s="13"/>
      <c r="E41" s="145">
        <f>E39+E40+E38</f>
        <v>17125909</v>
      </c>
      <c r="F41" s="145">
        <f>SUM(F39:F40)</f>
        <v>12727534</v>
      </c>
    </row>
    <row r="42" spans="2:6" ht="15" customHeight="1">
      <c r="B42" s="42">
        <v>5.7</v>
      </c>
      <c r="C42" s="12" t="s">
        <v>168</v>
      </c>
      <c r="D42" s="13"/>
      <c r="E42" s="13"/>
      <c r="F42" s="13"/>
    </row>
    <row r="43" spans="2:6" ht="15" customHeight="1">
      <c r="B43" s="42">
        <v>5.8</v>
      </c>
      <c r="C43" s="12" t="s">
        <v>169</v>
      </c>
      <c r="D43" s="13">
        <v>17</v>
      </c>
      <c r="E43" s="145">
        <v>6155056</v>
      </c>
      <c r="F43" s="145">
        <v>5598375</v>
      </c>
    </row>
    <row r="44" spans="2:6" ht="15" customHeight="1">
      <c r="B44" s="29"/>
      <c r="C44" s="12" t="s">
        <v>36</v>
      </c>
      <c r="D44" s="13"/>
      <c r="E44" s="145">
        <f>E43+E41+E34</f>
        <v>27880965</v>
      </c>
      <c r="F44" s="145">
        <f>F43+F41+F34</f>
        <v>22925909</v>
      </c>
    </row>
    <row r="45" spans="2:6" ht="15.75" customHeight="1" thickBot="1">
      <c r="B45" s="47"/>
      <c r="C45" s="48" t="s">
        <v>224</v>
      </c>
      <c r="D45" s="49"/>
      <c r="E45" s="146">
        <f>E44+E30+E21</f>
        <v>70316572</v>
      </c>
      <c r="F45" s="146">
        <f>F44+F30+F21</f>
        <v>60324068</v>
      </c>
    </row>
    <row r="46" spans="2:6" ht="17.25" customHeight="1" thickBot="1">
      <c r="B46" s="50"/>
      <c r="C46" s="40" t="s">
        <v>170</v>
      </c>
      <c r="D46" s="24"/>
      <c r="E46" s="13"/>
      <c r="F46" s="13"/>
    </row>
  </sheetData>
  <sheetProtection/>
  <printOptions/>
  <pageMargins left="0.25" right="0.13" top="0.2" bottom="0.59" header="0.12" footer="0.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B11">
      <selection activeCell="C14" sqref="C14"/>
    </sheetView>
  </sheetViews>
  <sheetFormatPr defaultColWidth="9.140625" defaultRowHeight="12.75"/>
  <cols>
    <col min="1" max="1" width="5.57421875" style="4" customWidth="1"/>
    <col min="2" max="2" width="5.8515625" style="4" customWidth="1"/>
    <col min="3" max="3" width="53.00390625" style="4" customWidth="1"/>
    <col min="4" max="4" width="8.8515625" style="4" customWidth="1"/>
    <col min="5" max="5" width="13.00390625" style="4" customWidth="1"/>
    <col min="6" max="6" width="14.00390625" style="4" customWidth="1"/>
    <col min="7" max="16384" width="8.8515625" style="4" customWidth="1"/>
  </cols>
  <sheetData>
    <row r="3" spans="3:5" ht="14.25">
      <c r="C3" s="51" t="s">
        <v>171</v>
      </c>
      <c r="D3" s="51"/>
      <c r="E3" s="51"/>
    </row>
    <row r="4" ht="14.25">
      <c r="C4" s="4" t="s">
        <v>508</v>
      </c>
    </row>
    <row r="6" spans="2:6" ht="14.25">
      <c r="B6" s="52"/>
      <c r="C6" s="52"/>
      <c r="D6" s="52"/>
      <c r="E6" s="52"/>
      <c r="F6" s="52"/>
    </row>
    <row r="7" spans="2:6" ht="14.25">
      <c r="B7" s="35"/>
      <c r="D7" s="35"/>
      <c r="E7" s="4" t="s">
        <v>13</v>
      </c>
      <c r="F7" s="35" t="s">
        <v>14</v>
      </c>
    </row>
    <row r="8" spans="2:6" ht="14.25">
      <c r="B8" s="49" t="s">
        <v>0</v>
      </c>
      <c r="C8" s="51" t="s">
        <v>172</v>
      </c>
      <c r="D8" s="49" t="s">
        <v>1</v>
      </c>
      <c r="E8" s="53" t="s">
        <v>15</v>
      </c>
      <c r="F8" s="49" t="s">
        <v>16</v>
      </c>
    </row>
    <row r="9" spans="2:6" ht="16.5" customHeight="1">
      <c r="B9" s="13">
        <v>1</v>
      </c>
      <c r="C9" s="54" t="s">
        <v>17</v>
      </c>
      <c r="D9" s="13">
        <v>18</v>
      </c>
      <c r="E9" s="157">
        <v>283238149</v>
      </c>
      <c r="F9" s="157">
        <v>302858981</v>
      </c>
    </row>
    <row r="10" spans="2:6" ht="15.75" customHeight="1">
      <c r="B10" s="49">
        <v>2</v>
      </c>
      <c r="C10" s="51" t="s">
        <v>18</v>
      </c>
      <c r="D10" s="49">
        <v>19</v>
      </c>
      <c r="E10" s="157">
        <v>111313</v>
      </c>
      <c r="F10" s="158">
        <v>118819</v>
      </c>
    </row>
    <row r="11" spans="2:6" ht="15.75" customHeight="1">
      <c r="B11" s="13">
        <v>3</v>
      </c>
      <c r="C11" s="54" t="s">
        <v>580</v>
      </c>
      <c r="D11" s="13"/>
      <c r="E11" s="156"/>
      <c r="F11" s="156"/>
    </row>
    <row r="12" spans="2:6" ht="16.5" customHeight="1">
      <c r="B12" s="13">
        <v>4</v>
      </c>
      <c r="C12" s="44" t="s">
        <v>173</v>
      </c>
      <c r="D12" s="13"/>
      <c r="E12" s="155">
        <v>-267569080</v>
      </c>
      <c r="F12" s="155">
        <v>-287410491</v>
      </c>
    </row>
    <row r="13" spans="2:6" ht="16.5" customHeight="1">
      <c r="B13" s="13">
        <v>5</v>
      </c>
      <c r="C13" s="44" t="s">
        <v>19</v>
      </c>
      <c r="D13" s="13"/>
      <c r="E13" s="155">
        <v>-3467825</v>
      </c>
      <c r="F13" s="155">
        <v>-3594710</v>
      </c>
    </row>
    <row r="14" spans="2:6" ht="15.75" customHeight="1">
      <c r="B14" s="13">
        <v>5.1</v>
      </c>
      <c r="C14" s="55" t="s">
        <v>20</v>
      </c>
      <c r="D14" s="13"/>
      <c r="E14" s="155">
        <v>-2971573</v>
      </c>
      <c r="F14" s="155">
        <v>-3080300</v>
      </c>
    </row>
    <row r="15" spans="2:6" ht="16.5" customHeight="1">
      <c r="B15" s="49">
        <v>5.2</v>
      </c>
      <c r="C15" s="7" t="s">
        <v>174</v>
      </c>
      <c r="D15" s="49"/>
      <c r="E15" s="155">
        <v>-496253</v>
      </c>
      <c r="F15" s="155">
        <v>-514410</v>
      </c>
    </row>
    <row r="16" spans="2:6" ht="15.75" customHeight="1">
      <c r="B16" s="13">
        <v>6</v>
      </c>
      <c r="C16" s="54" t="s">
        <v>175</v>
      </c>
      <c r="D16" s="13"/>
      <c r="E16" s="155">
        <v>-1220125</v>
      </c>
      <c r="F16" s="155">
        <v>-1036455</v>
      </c>
    </row>
    <row r="17" spans="2:6" ht="15" customHeight="1">
      <c r="B17" s="49">
        <v>7</v>
      </c>
      <c r="C17" s="56" t="s">
        <v>176</v>
      </c>
      <c r="D17" s="49"/>
      <c r="E17" s="155">
        <v>-2835632</v>
      </c>
      <c r="F17" s="155">
        <v>-3272943</v>
      </c>
    </row>
    <row r="18" spans="2:6" ht="15.75" customHeight="1">
      <c r="B18" s="13">
        <v>8</v>
      </c>
      <c r="C18" s="54" t="s">
        <v>177</v>
      </c>
      <c r="D18" s="13"/>
      <c r="E18" s="157">
        <f>E12+E13+E16+E17</f>
        <v>-275092662</v>
      </c>
      <c r="F18" s="157">
        <f>F12+F13+F16+F17</f>
        <v>-295314599</v>
      </c>
    </row>
    <row r="19" spans="2:6" ht="15.75" customHeight="1">
      <c r="B19" s="49">
        <v>9</v>
      </c>
      <c r="C19" s="56" t="s">
        <v>178</v>
      </c>
      <c r="D19" s="49"/>
      <c r="E19" s="157">
        <f>E9+E10+E18</f>
        <v>8256800</v>
      </c>
      <c r="F19" s="157">
        <f>F9+F10+F12+F13+F16+F17</f>
        <v>7663201</v>
      </c>
    </row>
    <row r="20" spans="2:6" ht="16.5" customHeight="1">
      <c r="B20" s="13">
        <v>10</v>
      </c>
      <c r="C20" s="54" t="s">
        <v>179</v>
      </c>
      <c r="D20" s="13"/>
      <c r="E20" s="156"/>
      <c r="F20" s="156"/>
    </row>
    <row r="21" spans="2:6" ht="16.5" customHeight="1">
      <c r="B21" s="49">
        <v>11</v>
      </c>
      <c r="C21" s="56" t="s">
        <v>180</v>
      </c>
      <c r="D21" s="49"/>
      <c r="E21" s="156"/>
      <c r="F21" s="156"/>
    </row>
    <row r="22" spans="2:6" ht="15.75" customHeight="1">
      <c r="B22" s="13">
        <v>12</v>
      </c>
      <c r="C22" s="54" t="s">
        <v>225</v>
      </c>
      <c r="D22" s="13"/>
      <c r="E22" s="156"/>
      <c r="F22" s="156"/>
    </row>
    <row r="23" spans="2:6" ht="18" customHeight="1">
      <c r="B23" s="49">
        <v>12.1</v>
      </c>
      <c r="C23" s="7" t="s">
        <v>181</v>
      </c>
      <c r="D23" s="49"/>
      <c r="E23" s="156"/>
      <c r="F23" s="156"/>
    </row>
    <row r="24" spans="2:6" ht="17.25" customHeight="1">
      <c r="B24" s="13">
        <v>12.2</v>
      </c>
      <c r="C24" s="55" t="s">
        <v>226</v>
      </c>
      <c r="D24" s="13"/>
      <c r="E24" s="155">
        <v>-1421130</v>
      </c>
      <c r="F24" s="155">
        <v>-1393533</v>
      </c>
    </row>
    <row r="25" spans="2:6" ht="16.5" customHeight="1">
      <c r="B25" s="49">
        <v>12.3</v>
      </c>
      <c r="C25" s="4" t="s">
        <v>182</v>
      </c>
      <c r="D25" s="49"/>
      <c r="E25" s="155">
        <v>20761</v>
      </c>
      <c r="F25" s="155">
        <v>54086</v>
      </c>
    </row>
    <row r="26" spans="2:6" ht="16.5" customHeight="1">
      <c r="B26" s="13">
        <v>12.4</v>
      </c>
      <c r="C26" s="55" t="s">
        <v>183</v>
      </c>
      <c r="D26" s="13"/>
      <c r="E26" s="156"/>
      <c r="F26" s="156"/>
    </row>
    <row r="27" spans="2:6" ht="15.75" customHeight="1">
      <c r="B27" s="49">
        <v>13</v>
      </c>
      <c r="C27" s="56" t="s">
        <v>184</v>
      </c>
      <c r="D27" s="49"/>
      <c r="E27" s="157">
        <f>E24+E25</f>
        <v>-1400369</v>
      </c>
      <c r="F27" s="157">
        <f>SUM(F24:F26)</f>
        <v>-1339447</v>
      </c>
    </row>
    <row r="28" spans="2:6" ht="17.25" customHeight="1">
      <c r="B28" s="13">
        <v>14</v>
      </c>
      <c r="C28" s="54" t="s">
        <v>185</v>
      </c>
      <c r="D28" s="13"/>
      <c r="E28" s="156"/>
      <c r="F28" s="156"/>
    </row>
    <row r="29" spans="2:6" ht="16.5" customHeight="1">
      <c r="B29" s="49">
        <v>15</v>
      </c>
      <c r="C29" s="56" t="s">
        <v>186</v>
      </c>
      <c r="D29" s="49"/>
      <c r="E29" s="157">
        <f>E19+E27</f>
        <v>6856431</v>
      </c>
      <c r="F29" s="157">
        <v>6323755</v>
      </c>
    </row>
    <row r="30" spans="2:6" ht="16.5" customHeight="1">
      <c r="B30" s="13">
        <v>16</v>
      </c>
      <c r="C30" s="54" t="s">
        <v>21</v>
      </c>
      <c r="D30" s="13"/>
      <c r="E30" s="155">
        <v>-701375</v>
      </c>
      <c r="F30" s="155">
        <v>-725380</v>
      </c>
    </row>
    <row r="31" spans="2:6" ht="16.5" customHeight="1">
      <c r="B31" s="49">
        <v>17</v>
      </c>
      <c r="C31" s="56" t="s">
        <v>187</v>
      </c>
      <c r="D31" s="49"/>
      <c r="E31" s="157">
        <f>E29+E30</f>
        <v>6155056</v>
      </c>
      <c r="F31" s="157">
        <f>F29+F30</f>
        <v>5598375</v>
      </c>
    </row>
    <row r="32" spans="2:6" ht="17.25" customHeight="1">
      <c r="B32" s="13">
        <v>18</v>
      </c>
      <c r="C32" s="54" t="s">
        <v>22</v>
      </c>
      <c r="D32" s="13"/>
      <c r="E32" s="55"/>
      <c r="F32" s="13"/>
    </row>
  </sheetData>
  <sheetProtection/>
  <printOptions/>
  <pageMargins left="0.17" right="0.17" top="0.22" bottom="0.55" header="0.12" footer="0.49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4.7109375" style="4" customWidth="1"/>
    <col min="2" max="2" width="4.57421875" style="4" customWidth="1"/>
    <col min="3" max="3" width="59.421875" style="4" customWidth="1"/>
    <col min="4" max="4" width="11.7109375" style="4" customWidth="1"/>
    <col min="5" max="5" width="13.57421875" style="4" customWidth="1"/>
    <col min="6" max="6" width="3.28125" style="4" customWidth="1"/>
    <col min="7" max="16384" width="8.8515625" style="4" customWidth="1"/>
  </cols>
  <sheetData>
    <row r="1" spans="3:4" ht="14.25">
      <c r="C1" s="51" t="s">
        <v>188</v>
      </c>
      <c r="D1" s="51"/>
    </row>
    <row r="2" ht="14.25">
      <c r="C2" s="51" t="s">
        <v>507</v>
      </c>
    </row>
    <row r="3" ht="14.25">
      <c r="C3" s="51"/>
    </row>
    <row r="4" ht="15" thickBot="1"/>
    <row r="5" spans="2:5" ht="14.25">
      <c r="B5" s="164" t="s">
        <v>0</v>
      </c>
      <c r="C5" s="166" t="s">
        <v>189</v>
      </c>
      <c r="D5" s="57" t="s">
        <v>203</v>
      </c>
      <c r="E5" s="58" t="s">
        <v>7</v>
      </c>
    </row>
    <row r="6" spans="2:5" ht="15" thickBot="1">
      <c r="B6" s="165"/>
      <c r="C6" s="167"/>
      <c r="D6" s="59" t="s">
        <v>23</v>
      </c>
      <c r="E6" s="60" t="s">
        <v>24</v>
      </c>
    </row>
    <row r="7" spans="2:5" ht="15.75" customHeight="1">
      <c r="B7" s="61"/>
      <c r="C7" s="62" t="s">
        <v>190</v>
      </c>
      <c r="D7" s="63"/>
      <c r="E7" s="13"/>
    </row>
    <row r="8" spans="2:7" ht="15">
      <c r="B8" s="64">
        <v>1</v>
      </c>
      <c r="C8" s="65" t="s">
        <v>227</v>
      </c>
      <c r="D8" s="155">
        <v>6853864</v>
      </c>
      <c r="E8" s="155">
        <v>6323755</v>
      </c>
      <c r="G8" s="4" t="s">
        <v>544</v>
      </c>
    </row>
    <row r="9" spans="2:5" ht="15">
      <c r="B9" s="66">
        <v>2</v>
      </c>
      <c r="C9" s="67" t="s">
        <v>25</v>
      </c>
      <c r="D9" s="155"/>
      <c r="E9" s="155"/>
    </row>
    <row r="10" spans="2:7" ht="15">
      <c r="B10" s="66" t="s">
        <v>191</v>
      </c>
      <c r="C10" s="69" t="s">
        <v>26</v>
      </c>
      <c r="D10" s="155">
        <v>1220125</v>
      </c>
      <c r="E10" s="155">
        <v>1036455</v>
      </c>
      <c r="G10" s="4" t="s">
        <v>545</v>
      </c>
    </row>
    <row r="11" spans="2:5" ht="12.75" customHeight="1">
      <c r="B11" s="70" t="s">
        <v>192</v>
      </c>
      <c r="C11" s="71" t="s">
        <v>27</v>
      </c>
      <c r="D11" s="155">
        <v>18194</v>
      </c>
      <c r="E11" s="155"/>
    </row>
    <row r="12" spans="2:5" ht="15">
      <c r="B12" s="72" t="s">
        <v>193</v>
      </c>
      <c r="C12" s="67" t="s">
        <v>28</v>
      </c>
      <c r="D12" s="155"/>
      <c r="E12" s="155"/>
    </row>
    <row r="13" spans="2:5" ht="15">
      <c r="B13" s="66" t="s">
        <v>194</v>
      </c>
      <c r="C13" s="69" t="s">
        <v>29</v>
      </c>
      <c r="D13" s="155">
        <v>-1421130</v>
      </c>
      <c r="E13" s="155"/>
    </row>
    <row r="14" spans="2:7" ht="15">
      <c r="B14" s="73" t="s">
        <v>195</v>
      </c>
      <c r="C14" s="74" t="s">
        <v>229</v>
      </c>
      <c r="D14" s="155">
        <v>-6442800</v>
      </c>
      <c r="E14" s="155">
        <v>-7624306</v>
      </c>
      <c r="G14" s="4" t="s">
        <v>558</v>
      </c>
    </row>
    <row r="15" spans="2:7" ht="15">
      <c r="B15" s="66" t="s">
        <v>196</v>
      </c>
      <c r="C15" s="69" t="s">
        <v>228</v>
      </c>
      <c r="D15" s="155">
        <v>-4042869</v>
      </c>
      <c r="E15" s="155">
        <v>11508549</v>
      </c>
      <c r="G15" s="4" t="s">
        <v>557</v>
      </c>
    </row>
    <row r="16" spans="2:7" ht="15">
      <c r="B16" s="73" t="s">
        <v>197</v>
      </c>
      <c r="C16" s="74" t="s">
        <v>221</v>
      </c>
      <c r="D16" s="155">
        <v>4868157</v>
      </c>
      <c r="E16" s="155">
        <v>-10591345</v>
      </c>
      <c r="G16" s="4" t="s">
        <v>559</v>
      </c>
    </row>
    <row r="17" spans="2:8" ht="15">
      <c r="B17" s="66" t="s">
        <v>198</v>
      </c>
      <c r="C17" s="67" t="s">
        <v>209</v>
      </c>
      <c r="D17" s="155">
        <v>-1208068</v>
      </c>
      <c r="E17" s="155"/>
      <c r="H17" s="4" t="s">
        <v>556</v>
      </c>
    </row>
    <row r="18" spans="2:5" ht="15">
      <c r="B18" s="72" t="s">
        <v>199</v>
      </c>
      <c r="C18" s="67" t="s">
        <v>30</v>
      </c>
      <c r="D18" s="155"/>
      <c r="E18" s="155"/>
    </row>
    <row r="19" spans="2:7" ht="15">
      <c r="B19" s="66" t="s">
        <v>200</v>
      </c>
      <c r="C19" s="69" t="s">
        <v>230</v>
      </c>
      <c r="D19" s="155">
        <v>-715034</v>
      </c>
      <c r="E19" s="155">
        <v>-725380</v>
      </c>
      <c r="G19" s="4" t="s">
        <v>546</v>
      </c>
    </row>
    <row r="20" spans="2:5" ht="15">
      <c r="B20" s="31" t="s">
        <v>37</v>
      </c>
      <c r="C20" s="75" t="s">
        <v>235</v>
      </c>
      <c r="D20" s="157">
        <f>D8+D10+D11+D12+D13+D14+D15+D16+D17+D18+D19</f>
        <v>-869561</v>
      </c>
      <c r="E20" s="157">
        <f>E8+E10+E15+E14+E16+E19</f>
        <v>-72272</v>
      </c>
    </row>
    <row r="21" spans="2:5" ht="18" customHeight="1">
      <c r="B21" s="66"/>
      <c r="C21" s="76" t="s">
        <v>222</v>
      </c>
      <c r="D21" s="155"/>
      <c r="E21" s="155"/>
    </row>
    <row r="22" spans="2:5" ht="15">
      <c r="B22" s="66">
        <v>1</v>
      </c>
      <c r="C22" s="77" t="s">
        <v>204</v>
      </c>
      <c r="D22" s="155"/>
      <c r="E22" s="155"/>
    </row>
    <row r="23" spans="2:7" ht="15">
      <c r="B23" s="66">
        <v>2</v>
      </c>
      <c r="C23" s="69" t="s">
        <v>205</v>
      </c>
      <c r="D23" s="155">
        <v>-840666</v>
      </c>
      <c r="E23" s="155">
        <v>-1524900</v>
      </c>
      <c r="G23" s="4" t="s">
        <v>547</v>
      </c>
    </row>
    <row r="24" spans="2:5" ht="15">
      <c r="B24" s="66">
        <v>3</v>
      </c>
      <c r="C24" s="69" t="s">
        <v>206</v>
      </c>
      <c r="D24" s="155"/>
      <c r="E24" s="155"/>
    </row>
    <row r="25" spans="2:5" ht="15">
      <c r="B25" s="72">
        <v>4</v>
      </c>
      <c r="C25" s="69" t="s">
        <v>207</v>
      </c>
      <c r="D25" s="155"/>
      <c r="E25" s="155"/>
    </row>
    <row r="26" spans="2:5" ht="15">
      <c r="B26" s="72">
        <v>5</v>
      </c>
      <c r="C26" s="69" t="s">
        <v>208</v>
      </c>
      <c r="D26" s="155"/>
      <c r="E26" s="155"/>
    </row>
    <row r="27" spans="2:5" ht="15">
      <c r="B27" s="78" t="s">
        <v>39</v>
      </c>
      <c r="C27" s="79" t="s">
        <v>236</v>
      </c>
      <c r="D27" s="157">
        <f>D23</f>
        <v>-840666</v>
      </c>
      <c r="E27" s="157">
        <f>SUM(E23:E26)</f>
        <v>-1524900</v>
      </c>
    </row>
    <row r="28" spans="2:5" ht="17.25" customHeight="1">
      <c r="B28" s="78"/>
      <c r="C28" s="76" t="s">
        <v>214</v>
      </c>
      <c r="D28" s="155"/>
      <c r="E28" s="155"/>
    </row>
    <row r="29" spans="2:5" ht="15">
      <c r="B29" s="66">
        <v>1</v>
      </c>
      <c r="C29" s="69" t="s">
        <v>216</v>
      </c>
      <c r="D29" s="155"/>
      <c r="E29" s="155"/>
    </row>
    <row r="30" spans="2:7" ht="15">
      <c r="B30" s="66">
        <v>2</v>
      </c>
      <c r="C30" s="77" t="s">
        <v>215</v>
      </c>
      <c r="D30" s="155">
        <v>-78255</v>
      </c>
      <c r="E30" s="155"/>
      <c r="G30" s="4" t="s">
        <v>560</v>
      </c>
    </row>
    <row r="31" spans="2:5" ht="15" customHeight="1">
      <c r="B31" s="66">
        <v>3</v>
      </c>
      <c r="C31" s="68" t="s">
        <v>217</v>
      </c>
      <c r="D31" s="155"/>
      <c r="E31" s="155"/>
    </row>
    <row r="32" spans="2:5" ht="15" customHeight="1">
      <c r="B32" s="66">
        <v>4</v>
      </c>
      <c r="C32" s="68" t="s">
        <v>218</v>
      </c>
      <c r="D32" s="155">
        <v>-1080000</v>
      </c>
      <c r="E32" s="155">
        <v>-1080000</v>
      </c>
    </row>
    <row r="33" spans="2:5" ht="15.75" customHeight="1">
      <c r="B33" s="81" t="s">
        <v>201</v>
      </c>
      <c r="C33" s="82" t="s">
        <v>237</v>
      </c>
      <c r="D33" s="157">
        <f>D30+D32</f>
        <v>-1158255</v>
      </c>
      <c r="E33" s="157">
        <f>E31+E32</f>
        <v>-1080000</v>
      </c>
    </row>
    <row r="34" spans="2:8" ht="15">
      <c r="B34" s="83"/>
      <c r="C34" s="95" t="s">
        <v>213</v>
      </c>
      <c r="D34" s="157"/>
      <c r="E34" s="157"/>
      <c r="H34" s="112"/>
    </row>
    <row r="35" spans="2:5" ht="15">
      <c r="B35" s="84">
        <v>1</v>
      </c>
      <c r="C35" s="68" t="s">
        <v>220</v>
      </c>
      <c r="D35" s="155"/>
      <c r="E35" s="155">
        <v>238087</v>
      </c>
    </row>
    <row r="36" spans="2:5" ht="15">
      <c r="B36" s="12" t="s">
        <v>202</v>
      </c>
      <c r="C36" s="96" t="s">
        <v>219</v>
      </c>
      <c r="D36" s="157">
        <f>D35</f>
        <v>0</v>
      </c>
      <c r="E36" s="157">
        <f>E35</f>
        <v>238087</v>
      </c>
    </row>
    <row r="37" spans="2:7" ht="15">
      <c r="B37" s="13"/>
      <c r="C37" s="96" t="s">
        <v>210</v>
      </c>
      <c r="D37" s="157">
        <f>D20+D27+D33</f>
        <v>-2868482</v>
      </c>
      <c r="E37" s="157">
        <v>-2439085</v>
      </c>
      <c r="G37" s="4" t="s">
        <v>561</v>
      </c>
    </row>
    <row r="38" spans="2:7" ht="15">
      <c r="B38" s="13"/>
      <c r="C38" s="96" t="s">
        <v>211</v>
      </c>
      <c r="D38" s="157">
        <v>100000</v>
      </c>
      <c r="E38" s="157">
        <v>18715</v>
      </c>
      <c r="G38" s="4" t="s">
        <v>562</v>
      </c>
    </row>
    <row r="39" spans="2:7" ht="15">
      <c r="B39" s="13"/>
      <c r="C39" s="96" t="s">
        <v>212</v>
      </c>
      <c r="D39" s="157">
        <v>-2768482</v>
      </c>
      <c r="E39" s="157">
        <v>-2420370</v>
      </c>
      <c r="G39" s="4" t="s">
        <v>548</v>
      </c>
    </row>
    <row r="41" ht="14.25">
      <c r="G41" s="112"/>
    </row>
    <row r="42" ht="14.25">
      <c r="E42" s="112"/>
    </row>
  </sheetData>
  <sheetProtection/>
  <mergeCells count="2">
    <mergeCell ref="B5:B6"/>
    <mergeCell ref="C5:C6"/>
  </mergeCells>
  <printOptions/>
  <pageMargins left="0.12" right="0.79" top="0.25" bottom="0.57" header="0.15" footer="0.49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28125" style="4" customWidth="1"/>
    <col min="2" max="2" width="5.8515625" style="4" customWidth="1"/>
    <col min="3" max="3" width="36.8515625" style="4" customWidth="1"/>
    <col min="4" max="4" width="14.8515625" style="4" customWidth="1"/>
    <col min="5" max="5" width="12.140625" style="4" customWidth="1"/>
    <col min="6" max="6" width="14.140625" style="4" customWidth="1"/>
    <col min="7" max="7" width="16.28125" style="4" customWidth="1"/>
    <col min="8" max="8" width="15.7109375" style="4" customWidth="1"/>
    <col min="9" max="9" width="15.28125" style="4" customWidth="1"/>
    <col min="10" max="16384" width="8.8515625" style="4" customWidth="1"/>
  </cols>
  <sheetData>
    <row r="1" spans="4:9" ht="14.25">
      <c r="D1" s="51" t="s">
        <v>506</v>
      </c>
      <c r="F1" s="51"/>
      <c r="G1" s="51"/>
      <c r="H1" s="51"/>
      <c r="I1" s="51"/>
    </row>
    <row r="3" spans="2:4" ht="14.25">
      <c r="B3" s="51" t="s">
        <v>238</v>
      </c>
      <c r="C3" s="51"/>
      <c r="D3" s="51"/>
    </row>
    <row r="4" ht="15" thickBot="1"/>
    <row r="5" spans="2:9" ht="19.5" customHeight="1" thickTop="1">
      <c r="B5" s="85"/>
      <c r="C5" s="86"/>
      <c r="D5" s="87" t="s">
        <v>31</v>
      </c>
      <c r="E5" s="87" t="s">
        <v>32</v>
      </c>
      <c r="F5" s="87" t="s">
        <v>33</v>
      </c>
      <c r="G5" s="87" t="s">
        <v>34</v>
      </c>
      <c r="H5" s="87" t="s">
        <v>35</v>
      </c>
      <c r="I5" s="97" t="s">
        <v>36</v>
      </c>
    </row>
    <row r="6" spans="2:9" ht="18" customHeight="1">
      <c r="B6" s="88" t="s">
        <v>2</v>
      </c>
      <c r="C6" s="80" t="s">
        <v>505</v>
      </c>
      <c r="D6" s="159">
        <v>4600000</v>
      </c>
      <c r="E6" s="159"/>
      <c r="F6" s="159"/>
      <c r="G6" s="159">
        <v>10227233</v>
      </c>
      <c r="H6" s="159">
        <v>3700301</v>
      </c>
      <c r="I6" s="160">
        <f>D6+G6+H6</f>
        <v>18527534</v>
      </c>
    </row>
    <row r="7" spans="2:9" ht="18" customHeight="1">
      <c r="B7" s="90" t="s">
        <v>37</v>
      </c>
      <c r="C7" s="89" t="s">
        <v>38</v>
      </c>
      <c r="D7" s="159"/>
      <c r="E7" s="159"/>
      <c r="F7" s="159"/>
      <c r="G7" s="159"/>
      <c r="H7" s="159"/>
      <c r="I7" s="161"/>
    </row>
    <row r="8" spans="2:9" ht="18" customHeight="1">
      <c r="B8" s="90" t="s">
        <v>39</v>
      </c>
      <c r="C8" s="89" t="s">
        <v>40</v>
      </c>
      <c r="D8" s="159"/>
      <c r="E8" s="159"/>
      <c r="F8" s="159"/>
      <c r="G8" s="159"/>
      <c r="H8" s="159"/>
      <c r="I8" s="161"/>
    </row>
    <row r="9" spans="2:9" ht="18.75" customHeight="1">
      <c r="B9" s="90">
        <v>1</v>
      </c>
      <c r="C9" s="89" t="s">
        <v>41</v>
      </c>
      <c r="D9" s="159"/>
      <c r="E9" s="159"/>
      <c r="F9" s="159"/>
      <c r="G9" s="159"/>
      <c r="H9" s="159"/>
      <c r="I9" s="159"/>
    </row>
    <row r="10" spans="2:9" ht="18" customHeight="1">
      <c r="B10" s="90">
        <v>2</v>
      </c>
      <c r="C10" s="89" t="s">
        <v>42</v>
      </c>
      <c r="D10" s="159"/>
      <c r="E10" s="159"/>
      <c r="F10" s="159"/>
      <c r="G10" s="159"/>
      <c r="H10" s="159"/>
      <c r="I10" s="161"/>
    </row>
    <row r="11" spans="2:9" ht="18" customHeight="1">
      <c r="B11" s="90">
        <v>3</v>
      </c>
      <c r="C11" s="89" t="s">
        <v>43</v>
      </c>
      <c r="D11" s="159"/>
      <c r="E11" s="159"/>
      <c r="F11" s="159"/>
      <c r="G11" s="159"/>
      <c r="H11" s="159"/>
      <c r="I11" s="161"/>
    </row>
    <row r="12" spans="2:9" ht="17.25" customHeight="1">
      <c r="B12" s="90">
        <v>4</v>
      </c>
      <c r="C12" s="89" t="s">
        <v>44</v>
      </c>
      <c r="D12" s="159"/>
      <c r="E12" s="159"/>
      <c r="F12" s="159"/>
      <c r="G12" s="159"/>
      <c r="H12" s="159"/>
      <c r="I12" s="161"/>
    </row>
    <row r="13" spans="2:9" ht="15.75" customHeight="1">
      <c r="B13" s="88" t="s">
        <v>3</v>
      </c>
      <c r="C13" s="80" t="s">
        <v>504</v>
      </c>
      <c r="D13" s="155">
        <v>4600000</v>
      </c>
      <c r="E13" s="155"/>
      <c r="F13" s="155"/>
      <c r="G13" s="155">
        <v>12727534</v>
      </c>
      <c r="H13" s="155">
        <v>5598375</v>
      </c>
      <c r="I13" s="157">
        <v>22925909</v>
      </c>
    </row>
    <row r="14" spans="2:9" ht="17.25" customHeight="1">
      <c r="B14" s="90">
        <v>1</v>
      </c>
      <c r="C14" s="89" t="s">
        <v>41</v>
      </c>
      <c r="D14" s="159"/>
      <c r="E14" s="159"/>
      <c r="F14" s="159"/>
      <c r="G14" s="159"/>
      <c r="H14" s="159">
        <v>6155056</v>
      </c>
      <c r="I14" s="161">
        <f>SUM(H14)</f>
        <v>6155056</v>
      </c>
    </row>
    <row r="15" spans="2:9" ht="17.25" customHeight="1">
      <c r="B15" s="90">
        <v>2</v>
      </c>
      <c r="C15" s="89" t="s">
        <v>42</v>
      </c>
      <c r="D15" s="159"/>
      <c r="E15" s="159"/>
      <c r="F15" s="159"/>
      <c r="G15" s="159"/>
      <c r="H15" s="159">
        <v>-1200000</v>
      </c>
      <c r="I15" s="161">
        <v>-1200000</v>
      </c>
    </row>
    <row r="16" spans="2:9" ht="17.25" customHeight="1">
      <c r="B16" s="90">
        <v>3</v>
      </c>
      <c r="C16" s="89" t="s">
        <v>45</v>
      </c>
      <c r="D16" s="159"/>
      <c r="E16" s="159"/>
      <c r="F16" s="159"/>
      <c r="G16" s="159">
        <v>4398375</v>
      </c>
      <c r="H16" s="159">
        <v>-4398375</v>
      </c>
      <c r="I16" s="161"/>
    </row>
    <row r="17" spans="2:9" ht="17.25" customHeight="1">
      <c r="B17" s="90">
        <v>4</v>
      </c>
      <c r="C17" s="89" t="s">
        <v>46</v>
      </c>
      <c r="D17" s="159"/>
      <c r="E17" s="159"/>
      <c r="F17" s="159"/>
      <c r="G17" s="159"/>
      <c r="H17" s="159"/>
      <c r="I17" s="161"/>
    </row>
    <row r="18" spans="2:9" ht="18" customHeight="1" thickBot="1">
      <c r="B18" s="91" t="s">
        <v>12</v>
      </c>
      <c r="C18" s="92" t="s">
        <v>503</v>
      </c>
      <c r="D18" s="162">
        <v>4600000</v>
      </c>
      <c r="E18" s="162"/>
      <c r="F18" s="162"/>
      <c r="G18" s="162">
        <v>17125909</v>
      </c>
      <c r="H18" s="159">
        <v>6155056</v>
      </c>
      <c r="I18" s="163">
        <f>D18+G18+H18</f>
        <v>27880965</v>
      </c>
    </row>
    <row r="19" spans="2:9" ht="15" thickTop="1">
      <c r="B19" s="93"/>
      <c r="C19" s="93"/>
      <c r="D19" s="93"/>
      <c r="E19" s="93"/>
      <c r="F19" s="93"/>
      <c r="G19" s="93"/>
      <c r="H19" s="93"/>
      <c r="I19" s="93"/>
    </row>
    <row r="20" spans="2:9" ht="14.25">
      <c r="B20" s="93"/>
      <c r="C20" s="93"/>
      <c r="D20" s="93"/>
      <c r="E20" s="93"/>
      <c r="F20" s="93"/>
      <c r="G20" s="93"/>
      <c r="H20" s="93"/>
      <c r="I20" s="93"/>
    </row>
  </sheetData>
  <sheetProtection/>
  <printOptions/>
  <pageMargins left="0.18" right="0.13" top="0.93" bottom="0.9" header="0.61" footer="0.1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16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28125" style="140" customWidth="1"/>
    <col min="2" max="2" width="99.00390625" style="133" customWidth="1"/>
    <col min="3" max="3" width="75.140625" style="133" hidden="1" customWidth="1"/>
    <col min="4" max="4" width="60.8515625" style="133" hidden="1" customWidth="1"/>
    <col min="5" max="5" width="9.57421875" style="133" customWidth="1"/>
    <col min="6" max="6" width="10.8515625" style="133" customWidth="1"/>
    <col min="7" max="7" width="9.421875" style="133" customWidth="1"/>
    <col min="8" max="8" width="12.8515625" style="133" customWidth="1"/>
    <col min="9" max="9" width="12.28125" style="133" customWidth="1"/>
    <col min="10" max="10" width="14.00390625" style="133" customWidth="1"/>
    <col min="11" max="16384" width="8.8515625" style="133" customWidth="1"/>
  </cols>
  <sheetData>
    <row r="1" spans="1:3" ht="15">
      <c r="A1" s="130"/>
      <c r="B1" s="131"/>
      <c r="C1" s="132"/>
    </row>
    <row r="2" spans="1:4" ht="15">
      <c r="A2" s="134"/>
      <c r="B2" s="143" t="s">
        <v>422</v>
      </c>
      <c r="C2" s="132"/>
      <c r="D2" s="132"/>
    </row>
    <row r="3" spans="1:4" ht="15">
      <c r="A3" s="136" t="s">
        <v>2</v>
      </c>
      <c r="B3" s="135" t="s">
        <v>241</v>
      </c>
      <c r="C3" s="132"/>
      <c r="D3" s="132"/>
    </row>
    <row r="4" spans="1:4" ht="15">
      <c r="A4" s="136"/>
      <c r="B4" s="137" t="s">
        <v>543</v>
      </c>
      <c r="C4" s="132"/>
      <c r="D4" s="132"/>
    </row>
    <row r="5" spans="1:4" ht="15">
      <c r="A5" s="136"/>
      <c r="B5" s="132" t="s">
        <v>424</v>
      </c>
      <c r="C5" s="132"/>
      <c r="D5" s="132"/>
    </row>
    <row r="6" spans="1:4" ht="15">
      <c r="A6" s="136"/>
      <c r="B6" s="132" t="s">
        <v>385</v>
      </c>
      <c r="C6" s="132"/>
      <c r="D6" s="132"/>
    </row>
    <row r="7" spans="1:4" ht="15">
      <c r="A7" s="136"/>
      <c r="B7" s="132" t="s">
        <v>386</v>
      </c>
      <c r="C7" s="132"/>
      <c r="D7" s="132"/>
    </row>
    <row r="8" spans="1:4" ht="15">
      <c r="A8" s="136"/>
      <c r="B8" s="137" t="s">
        <v>387</v>
      </c>
      <c r="C8" s="132"/>
      <c r="D8" s="132"/>
    </row>
    <row r="9" spans="1:4" ht="15">
      <c r="A9" s="136"/>
      <c r="B9" s="132" t="s">
        <v>541</v>
      </c>
      <c r="C9" s="132"/>
      <c r="D9" s="132"/>
    </row>
    <row r="10" spans="1:4" ht="15">
      <c r="A10" s="136"/>
      <c r="B10" s="137" t="s">
        <v>388</v>
      </c>
      <c r="C10" s="132"/>
      <c r="D10" s="132"/>
    </row>
    <row r="11" spans="1:4" ht="15">
      <c r="A11" s="136"/>
      <c r="B11" s="132" t="s">
        <v>542</v>
      </c>
      <c r="C11" s="132"/>
      <c r="D11" s="132"/>
    </row>
    <row r="12" spans="1:4" ht="15">
      <c r="A12" s="136"/>
      <c r="B12" s="137" t="s">
        <v>389</v>
      </c>
      <c r="C12" s="132"/>
      <c r="D12" s="132"/>
    </row>
    <row r="13" spans="1:4" ht="15">
      <c r="A13" s="136"/>
      <c r="B13" s="132" t="s">
        <v>425</v>
      </c>
      <c r="C13" s="132"/>
      <c r="D13" s="132"/>
    </row>
    <row r="14" spans="1:4" ht="15">
      <c r="A14" s="136"/>
      <c r="B14" s="132" t="s">
        <v>573</v>
      </c>
      <c r="C14" s="132"/>
      <c r="D14" s="132"/>
    </row>
    <row r="15" spans="1:4" ht="15">
      <c r="A15" s="136"/>
      <c r="B15" s="132" t="s">
        <v>572</v>
      </c>
      <c r="C15" s="132"/>
      <c r="D15" s="132"/>
    </row>
    <row r="16" spans="1:4" ht="15">
      <c r="A16" s="136" t="s">
        <v>3</v>
      </c>
      <c r="B16" s="135" t="s">
        <v>242</v>
      </c>
      <c r="C16" s="132"/>
      <c r="D16" s="132"/>
    </row>
    <row r="17" spans="1:4" ht="15">
      <c r="A17" s="136"/>
      <c r="B17" s="144" t="s">
        <v>452</v>
      </c>
      <c r="C17" s="132"/>
      <c r="D17" s="132"/>
    </row>
    <row r="18" spans="1:4" ht="15">
      <c r="A18" s="136"/>
      <c r="B18" s="144" t="s">
        <v>453</v>
      </c>
      <c r="C18" s="132"/>
      <c r="D18" s="132"/>
    </row>
    <row r="19" spans="1:4" ht="15">
      <c r="A19" s="136"/>
      <c r="B19" s="144" t="s">
        <v>423</v>
      </c>
      <c r="C19" s="132"/>
      <c r="D19" s="132"/>
    </row>
    <row r="20" spans="1:4" ht="15">
      <c r="A20" s="136"/>
      <c r="B20" s="132" t="s">
        <v>390</v>
      </c>
      <c r="C20" s="132"/>
      <c r="D20" s="132"/>
    </row>
    <row r="21" spans="1:4" ht="15">
      <c r="A21" s="136"/>
      <c r="B21" s="132" t="s">
        <v>391</v>
      </c>
      <c r="C21" s="132"/>
      <c r="D21" s="132"/>
    </row>
    <row r="22" spans="1:4" ht="15">
      <c r="A22" s="136"/>
      <c r="B22" s="132" t="s">
        <v>392</v>
      </c>
      <c r="C22" s="132"/>
      <c r="D22" s="132"/>
    </row>
    <row r="23" spans="1:4" ht="15">
      <c r="A23" s="136"/>
      <c r="B23" s="132" t="s">
        <v>393</v>
      </c>
      <c r="C23" s="132"/>
      <c r="D23" s="132"/>
    </row>
    <row r="24" spans="1:4" ht="15">
      <c r="A24" s="136"/>
      <c r="B24" s="132" t="s">
        <v>394</v>
      </c>
      <c r="C24" s="132"/>
      <c r="D24" s="132"/>
    </row>
    <row r="25" spans="1:4" ht="15">
      <c r="A25" s="136"/>
      <c r="B25" s="132" t="s">
        <v>395</v>
      </c>
      <c r="C25" s="132"/>
      <c r="D25" s="132"/>
    </row>
    <row r="26" spans="1:4" ht="15">
      <c r="A26" s="136"/>
      <c r="B26" s="132" t="s">
        <v>396</v>
      </c>
      <c r="C26" s="132"/>
      <c r="D26" s="132"/>
    </row>
    <row r="27" spans="1:4" ht="15">
      <c r="A27" s="136"/>
      <c r="B27" s="132" t="s">
        <v>397</v>
      </c>
      <c r="C27" s="132"/>
      <c r="D27" s="132"/>
    </row>
    <row r="28" spans="1:4" ht="15">
      <c r="A28" s="136"/>
      <c r="B28" s="132" t="s">
        <v>398</v>
      </c>
      <c r="C28" s="132"/>
      <c r="D28" s="132"/>
    </row>
    <row r="29" spans="1:4" ht="15">
      <c r="A29" s="136"/>
      <c r="B29" s="132" t="s">
        <v>399</v>
      </c>
      <c r="C29" s="132"/>
      <c r="D29" s="132"/>
    </row>
    <row r="30" spans="1:4" ht="15">
      <c r="A30" s="136"/>
      <c r="B30" s="132" t="s">
        <v>400</v>
      </c>
      <c r="C30" s="132"/>
      <c r="D30" s="132"/>
    </row>
    <row r="31" spans="1:92" ht="15">
      <c r="A31" s="136"/>
      <c r="B31" s="132" t="s">
        <v>401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</row>
    <row r="32" spans="1:92" ht="15">
      <c r="A32" s="136"/>
      <c r="B32" s="132" t="s">
        <v>402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</row>
    <row r="33" spans="1:92" ht="15">
      <c r="A33" s="138"/>
      <c r="B33" s="132" t="s">
        <v>403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</row>
    <row r="34" spans="1:3" ht="15">
      <c r="A34" s="138"/>
      <c r="B34" s="133" t="s">
        <v>404</v>
      </c>
      <c r="C34" s="132"/>
    </row>
    <row r="35" spans="1:3" ht="15">
      <c r="A35" s="138"/>
      <c r="B35" s="133" t="s">
        <v>405</v>
      </c>
      <c r="C35" s="132"/>
    </row>
    <row r="36" spans="1:3" ht="15">
      <c r="A36" s="138"/>
      <c r="B36" s="133" t="s">
        <v>406</v>
      </c>
      <c r="C36" s="132"/>
    </row>
    <row r="37" spans="1:3" ht="15">
      <c r="A37" s="138"/>
      <c r="B37" s="133" t="s">
        <v>407</v>
      </c>
      <c r="C37" s="132"/>
    </row>
    <row r="38" spans="1:3" ht="15">
      <c r="A38" s="138"/>
      <c r="B38" s="133" t="s">
        <v>408</v>
      </c>
      <c r="C38" s="132"/>
    </row>
    <row r="39" spans="1:3" ht="15">
      <c r="A39" s="138"/>
      <c r="B39" s="133" t="s">
        <v>409</v>
      </c>
      <c r="C39" s="132"/>
    </row>
    <row r="40" spans="1:3" ht="15">
      <c r="A40" s="138"/>
      <c r="B40" s="133" t="s">
        <v>410</v>
      </c>
      <c r="C40" s="132"/>
    </row>
    <row r="41" spans="1:3" ht="15">
      <c r="A41" s="138"/>
      <c r="B41" s="133" t="s">
        <v>411</v>
      </c>
      <c r="C41" s="132"/>
    </row>
    <row r="42" spans="1:3" ht="15">
      <c r="A42" s="138"/>
      <c r="B42" s="133" t="s">
        <v>412</v>
      </c>
      <c r="C42" s="132"/>
    </row>
    <row r="43" spans="1:3" ht="15">
      <c r="A43" s="138"/>
      <c r="B43" s="133" t="s">
        <v>413</v>
      </c>
      <c r="C43" s="132"/>
    </row>
    <row r="44" spans="1:3" ht="15">
      <c r="A44" s="138"/>
      <c r="B44" s="133" t="s">
        <v>414</v>
      </c>
      <c r="C44" s="132"/>
    </row>
    <row r="45" spans="1:3" ht="15">
      <c r="A45" s="138"/>
      <c r="B45" s="139" t="s">
        <v>415</v>
      </c>
      <c r="C45" s="132"/>
    </row>
    <row r="46" spans="1:3" ht="15">
      <c r="A46" s="138">
        <v>1</v>
      </c>
      <c r="B46" s="133" t="s">
        <v>473</v>
      </c>
      <c r="C46" s="132"/>
    </row>
    <row r="47" spans="1:3" ht="15">
      <c r="A47" s="138"/>
      <c r="B47" s="133" t="s">
        <v>474</v>
      </c>
      <c r="C47" s="132"/>
    </row>
    <row r="48" spans="1:3" ht="15">
      <c r="A48" s="138"/>
      <c r="B48" s="133" t="s">
        <v>564</v>
      </c>
      <c r="C48" s="132"/>
    </row>
    <row r="49" spans="1:3" ht="15">
      <c r="A49" s="138"/>
      <c r="B49" s="133" t="s">
        <v>416</v>
      </c>
      <c r="C49" s="132"/>
    </row>
    <row r="50" spans="1:3" ht="15">
      <c r="A50" s="138"/>
      <c r="B50" s="133" t="s">
        <v>434</v>
      </c>
      <c r="C50" s="132"/>
    </row>
    <row r="51" spans="1:3" ht="15">
      <c r="A51" s="138"/>
      <c r="B51" s="133" t="s">
        <v>569</v>
      </c>
      <c r="C51" s="132"/>
    </row>
    <row r="52" spans="1:3" ht="15">
      <c r="A52" s="138"/>
      <c r="B52" s="133" t="s">
        <v>475</v>
      </c>
      <c r="C52" s="132"/>
    </row>
    <row r="53" spans="1:3" ht="15">
      <c r="A53" s="138"/>
      <c r="B53" s="133" t="s">
        <v>566</v>
      </c>
      <c r="C53" s="132"/>
    </row>
    <row r="54" spans="1:3" ht="15">
      <c r="A54" s="138"/>
      <c r="B54" s="133" t="s">
        <v>565</v>
      </c>
      <c r="C54" s="132"/>
    </row>
    <row r="55" spans="1:3" ht="15">
      <c r="A55" s="138">
        <v>2</v>
      </c>
      <c r="B55" s="133" t="s">
        <v>476</v>
      </c>
      <c r="C55" s="132"/>
    </row>
    <row r="56" spans="1:3" ht="15">
      <c r="A56" s="138"/>
      <c r="B56" s="133" t="s">
        <v>477</v>
      </c>
      <c r="C56" s="132"/>
    </row>
    <row r="57" spans="1:3" ht="15">
      <c r="A57" s="138"/>
      <c r="B57" s="139" t="s">
        <v>426</v>
      </c>
      <c r="C57" s="132"/>
    </row>
    <row r="58" spans="1:3" ht="15">
      <c r="A58" s="138"/>
      <c r="B58" s="133" t="s">
        <v>479</v>
      </c>
      <c r="C58" s="132"/>
    </row>
    <row r="59" spans="1:3" ht="15">
      <c r="A59" s="138"/>
      <c r="B59" s="133" t="s">
        <v>478</v>
      </c>
      <c r="C59" s="132"/>
    </row>
    <row r="60" spans="1:3" ht="15">
      <c r="A60" s="138"/>
      <c r="B60" s="133" t="s">
        <v>480</v>
      </c>
      <c r="C60" s="132"/>
    </row>
    <row r="61" spans="1:3" ht="15">
      <c r="A61" s="138"/>
      <c r="B61" s="133" t="s">
        <v>427</v>
      </c>
      <c r="C61" s="132"/>
    </row>
    <row r="62" spans="1:3" ht="15">
      <c r="A62" s="138"/>
      <c r="B62" s="133" t="s">
        <v>481</v>
      </c>
      <c r="C62" s="132"/>
    </row>
    <row r="63" spans="1:3" ht="15">
      <c r="A63" s="138">
        <v>3</v>
      </c>
      <c r="B63" s="133" t="s">
        <v>567</v>
      </c>
      <c r="C63" s="132"/>
    </row>
    <row r="64" spans="1:3" ht="15">
      <c r="A64" s="138"/>
      <c r="B64" s="133" t="s">
        <v>536</v>
      </c>
      <c r="C64" s="132"/>
    </row>
    <row r="65" spans="1:3" ht="15">
      <c r="A65" s="138"/>
      <c r="B65" s="133" t="s">
        <v>575</v>
      </c>
      <c r="C65" s="132"/>
    </row>
    <row r="66" spans="1:3" ht="15">
      <c r="A66" s="138"/>
      <c r="B66" s="133" t="s">
        <v>574</v>
      </c>
      <c r="C66" s="132"/>
    </row>
    <row r="67" spans="1:3" ht="15">
      <c r="A67" s="138"/>
      <c r="B67" s="133" t="s">
        <v>571</v>
      </c>
      <c r="C67" s="132"/>
    </row>
    <row r="68" spans="1:3" ht="15">
      <c r="A68" s="138"/>
      <c r="B68" s="133" t="s">
        <v>463</v>
      </c>
      <c r="C68" s="132"/>
    </row>
    <row r="69" spans="1:3" ht="15">
      <c r="A69" s="138"/>
      <c r="B69" s="133" t="s">
        <v>464</v>
      </c>
      <c r="C69" s="132"/>
    </row>
    <row r="70" spans="1:3" ht="15">
      <c r="A70" s="138"/>
      <c r="B70" s="133" t="s">
        <v>465</v>
      </c>
      <c r="C70" s="132"/>
    </row>
    <row r="71" spans="1:3" ht="15">
      <c r="A71" s="138"/>
      <c r="B71" s="133" t="s">
        <v>466</v>
      </c>
      <c r="C71" s="132"/>
    </row>
    <row r="72" spans="1:3" ht="15">
      <c r="A72" s="138"/>
      <c r="B72" s="133" t="s">
        <v>467</v>
      </c>
      <c r="C72" s="132"/>
    </row>
    <row r="73" spans="1:3" ht="15">
      <c r="A73" s="138">
        <v>4</v>
      </c>
      <c r="B73" s="133" t="s">
        <v>471</v>
      </c>
      <c r="C73" s="132"/>
    </row>
    <row r="74" spans="1:3" ht="15">
      <c r="A74" s="138"/>
      <c r="B74" s="133" t="s">
        <v>417</v>
      </c>
      <c r="C74" s="132"/>
    </row>
    <row r="75" spans="1:3" ht="15">
      <c r="A75" s="138"/>
      <c r="B75" s="133" t="s">
        <v>418</v>
      </c>
      <c r="C75" s="132"/>
    </row>
    <row r="76" spans="1:3" ht="15">
      <c r="A76" s="138"/>
      <c r="B76" s="133" t="s">
        <v>472</v>
      </c>
      <c r="C76" s="132"/>
    </row>
    <row r="77" spans="1:3" ht="15">
      <c r="A77" s="138">
        <v>5</v>
      </c>
      <c r="B77" s="133" t="s">
        <v>550</v>
      </c>
      <c r="C77" s="132"/>
    </row>
    <row r="78" spans="1:3" ht="15">
      <c r="A78" s="138"/>
      <c r="B78" s="133" t="s">
        <v>551</v>
      </c>
      <c r="C78" s="132"/>
    </row>
    <row r="79" spans="1:3" ht="15">
      <c r="A79" s="138">
        <v>6</v>
      </c>
      <c r="B79" s="133" t="s">
        <v>570</v>
      </c>
      <c r="C79" s="132"/>
    </row>
    <row r="80" spans="1:3" ht="15">
      <c r="A80" s="138">
        <v>7</v>
      </c>
      <c r="B80" s="133" t="s">
        <v>555</v>
      </c>
      <c r="C80" s="132"/>
    </row>
    <row r="81" spans="1:3" ht="15">
      <c r="A81" s="138"/>
      <c r="B81" s="133" t="s">
        <v>482</v>
      </c>
      <c r="C81" s="132"/>
    </row>
    <row r="82" spans="1:3" ht="15">
      <c r="A82" s="138"/>
      <c r="B82" s="139" t="s">
        <v>433</v>
      </c>
      <c r="C82" s="132"/>
    </row>
    <row r="83" spans="1:3" ht="15">
      <c r="A83" s="138"/>
      <c r="B83" s="133" t="s">
        <v>483</v>
      </c>
      <c r="C83" s="132"/>
    </row>
    <row r="84" spans="1:3" ht="15">
      <c r="A84" s="138"/>
      <c r="B84" s="133" t="s">
        <v>484</v>
      </c>
      <c r="C84" s="132"/>
    </row>
    <row r="85" spans="1:3" ht="15">
      <c r="A85" s="138"/>
      <c r="B85" s="133" t="s">
        <v>429</v>
      </c>
      <c r="C85" s="132"/>
    </row>
    <row r="86" spans="1:3" ht="15">
      <c r="A86" s="138"/>
      <c r="B86" s="133" t="s">
        <v>485</v>
      </c>
      <c r="C86" s="132"/>
    </row>
    <row r="87" spans="1:3" ht="15">
      <c r="A87" s="138"/>
      <c r="B87" s="133" t="s">
        <v>486</v>
      </c>
      <c r="C87" s="132"/>
    </row>
    <row r="88" spans="1:3" ht="15">
      <c r="A88" s="138"/>
      <c r="B88" s="133" t="s">
        <v>487</v>
      </c>
      <c r="C88" s="132"/>
    </row>
    <row r="89" spans="1:3" ht="15">
      <c r="A89" s="138"/>
      <c r="B89" s="133" t="s">
        <v>431</v>
      </c>
      <c r="C89" s="132"/>
    </row>
    <row r="90" spans="1:3" ht="15">
      <c r="A90" s="138"/>
      <c r="B90" s="133" t="s">
        <v>432</v>
      </c>
      <c r="C90" s="132"/>
    </row>
    <row r="91" spans="1:3" ht="15">
      <c r="A91" s="138"/>
      <c r="B91" s="133" t="s">
        <v>488</v>
      </c>
      <c r="C91" s="132"/>
    </row>
    <row r="92" spans="1:3" ht="15">
      <c r="A92" s="138"/>
      <c r="B92" s="133" t="s">
        <v>489</v>
      </c>
      <c r="C92" s="132"/>
    </row>
    <row r="93" spans="1:3" ht="15">
      <c r="A93" s="138"/>
      <c r="B93" s="133" t="s">
        <v>430</v>
      </c>
      <c r="C93" s="132"/>
    </row>
    <row r="94" spans="1:3" ht="15">
      <c r="A94" s="138"/>
      <c r="B94" s="133" t="s">
        <v>490</v>
      </c>
      <c r="C94" s="132"/>
    </row>
    <row r="95" spans="1:3" ht="15">
      <c r="A95" s="138">
        <v>8</v>
      </c>
      <c r="B95" s="133" t="s">
        <v>469</v>
      </c>
      <c r="C95" s="132"/>
    </row>
    <row r="96" spans="1:3" ht="15">
      <c r="A96" s="138">
        <v>9</v>
      </c>
      <c r="B96" s="133" t="s">
        <v>468</v>
      </c>
      <c r="C96" s="132"/>
    </row>
    <row r="97" spans="1:3" ht="15">
      <c r="A97" s="138">
        <v>10</v>
      </c>
      <c r="B97" s="133" t="s">
        <v>470</v>
      </c>
      <c r="C97" s="132"/>
    </row>
    <row r="98" spans="1:3" ht="15">
      <c r="A98" s="138"/>
      <c r="B98" s="133" t="s">
        <v>419</v>
      </c>
      <c r="C98" s="132"/>
    </row>
    <row r="99" spans="1:3" ht="15">
      <c r="A99" s="138">
        <v>11</v>
      </c>
      <c r="B99" s="133" t="s">
        <v>491</v>
      </c>
      <c r="C99" s="132"/>
    </row>
    <row r="100" spans="1:3" ht="15">
      <c r="A100" s="138"/>
      <c r="B100" s="133" t="s">
        <v>420</v>
      </c>
      <c r="C100" s="132"/>
    </row>
    <row r="101" spans="1:3" ht="15">
      <c r="A101" s="138">
        <v>12</v>
      </c>
      <c r="B101" s="133" t="s">
        <v>496</v>
      </c>
      <c r="C101" s="132"/>
    </row>
    <row r="102" spans="1:3" ht="15">
      <c r="A102" s="138"/>
      <c r="B102" s="133" t="s">
        <v>495</v>
      </c>
      <c r="C102" s="132"/>
    </row>
    <row r="103" spans="1:3" ht="15">
      <c r="A103" s="138"/>
      <c r="B103" s="133" t="s">
        <v>493</v>
      </c>
      <c r="C103" s="132"/>
    </row>
    <row r="104" spans="1:3" ht="15">
      <c r="A104" s="138"/>
      <c r="B104" s="133" t="s">
        <v>494</v>
      </c>
      <c r="C104" s="132"/>
    </row>
    <row r="105" spans="1:3" ht="15">
      <c r="A105" s="138">
        <v>13</v>
      </c>
      <c r="B105" s="133" t="s">
        <v>492</v>
      </c>
      <c r="C105" s="132"/>
    </row>
    <row r="106" spans="1:3" ht="15">
      <c r="A106" s="138">
        <v>14</v>
      </c>
      <c r="B106" s="133" t="s">
        <v>458</v>
      </c>
      <c r="C106" s="132"/>
    </row>
    <row r="107" spans="1:3" ht="15">
      <c r="A107" s="138">
        <v>15</v>
      </c>
      <c r="B107" s="133" t="s">
        <v>428</v>
      </c>
      <c r="C107" s="132"/>
    </row>
    <row r="108" spans="1:3" ht="15">
      <c r="A108" s="138">
        <v>16</v>
      </c>
      <c r="B108" s="133" t="s">
        <v>497</v>
      </c>
      <c r="C108" s="132"/>
    </row>
    <row r="109" spans="1:3" ht="15">
      <c r="A109" s="138"/>
      <c r="B109" s="133" t="s">
        <v>498</v>
      </c>
      <c r="C109" s="132"/>
    </row>
    <row r="110" spans="1:3" ht="15">
      <c r="A110" s="138">
        <v>17</v>
      </c>
      <c r="B110" s="133" t="s">
        <v>568</v>
      </c>
      <c r="C110" s="132"/>
    </row>
    <row r="111" spans="1:3" ht="15">
      <c r="A111" s="138"/>
      <c r="B111" s="133" t="s">
        <v>435</v>
      </c>
      <c r="C111" s="132"/>
    </row>
    <row r="112" spans="1:3" ht="15">
      <c r="A112" s="138"/>
      <c r="B112" s="133" t="s">
        <v>563</v>
      </c>
      <c r="C112" s="132"/>
    </row>
    <row r="113" spans="1:2" ht="15">
      <c r="A113" s="138">
        <v>18</v>
      </c>
      <c r="B113" s="133" t="s">
        <v>499</v>
      </c>
    </row>
    <row r="114" spans="1:2" ht="15">
      <c r="A114" s="138"/>
      <c r="B114" s="133" t="s">
        <v>554</v>
      </c>
    </row>
    <row r="115" spans="1:2" ht="15">
      <c r="A115" s="138"/>
      <c r="B115" s="133" t="s">
        <v>502</v>
      </c>
    </row>
    <row r="116" spans="1:2" ht="15">
      <c r="A116" s="138">
        <v>19</v>
      </c>
      <c r="B116" s="133" t="s">
        <v>500</v>
      </c>
    </row>
    <row r="117" spans="1:2" ht="15">
      <c r="A117" s="138"/>
      <c r="B117" s="133" t="s">
        <v>501</v>
      </c>
    </row>
    <row r="118" spans="1:3" ht="15">
      <c r="A118" s="138" t="s">
        <v>12</v>
      </c>
      <c r="B118" s="139" t="s">
        <v>421</v>
      </c>
      <c r="C118" s="132"/>
    </row>
    <row r="119" spans="1:3" ht="15">
      <c r="A119" s="138"/>
      <c r="B119" s="133" t="s">
        <v>450</v>
      </c>
      <c r="C119" s="132"/>
    </row>
    <row r="120" spans="1:3" ht="15">
      <c r="A120" s="138"/>
      <c r="B120" s="133" t="s">
        <v>451</v>
      </c>
      <c r="C120" s="132"/>
    </row>
    <row r="121" spans="1:3" ht="15">
      <c r="A121" s="138"/>
      <c r="C121" s="132"/>
    </row>
    <row r="122" spans="1:3" ht="15">
      <c r="A122" s="138"/>
      <c r="B122" s="133" t="s">
        <v>576</v>
      </c>
      <c r="C122" s="132"/>
    </row>
    <row r="123" spans="1:3" ht="15">
      <c r="A123" s="138"/>
      <c r="B123" s="133" t="s">
        <v>577</v>
      </c>
      <c r="C123" s="132"/>
    </row>
    <row r="124" spans="1:3" ht="15">
      <c r="A124" s="138"/>
      <c r="B124" s="133" t="s">
        <v>578</v>
      </c>
      <c r="C124" s="132"/>
    </row>
    <row r="125" spans="1:3" ht="15">
      <c r="A125" s="138"/>
      <c r="C125" s="132"/>
    </row>
    <row r="126" spans="1:3" ht="15">
      <c r="A126" s="138"/>
      <c r="C126" s="132"/>
    </row>
    <row r="127" spans="1:3" ht="15">
      <c r="A127" s="138"/>
      <c r="C127" s="132"/>
    </row>
    <row r="128" spans="1:3" ht="15">
      <c r="A128" s="138"/>
      <c r="C128" s="132"/>
    </row>
    <row r="129" spans="1:3" ht="15">
      <c r="A129" s="138"/>
      <c r="C129" s="132"/>
    </row>
    <row r="130" spans="1:3" ht="15">
      <c r="A130" s="138"/>
      <c r="C130" s="132"/>
    </row>
    <row r="131" spans="1:3" ht="15">
      <c r="A131" s="138"/>
      <c r="C131" s="132"/>
    </row>
    <row r="132" spans="1:3" ht="15">
      <c r="A132" s="138"/>
      <c r="C132" s="132"/>
    </row>
    <row r="133" spans="1:3" ht="15">
      <c r="A133" s="138"/>
      <c r="C133" s="132"/>
    </row>
    <row r="134" spans="1:3" ht="15">
      <c r="A134" s="138"/>
      <c r="C134" s="132"/>
    </row>
    <row r="135" spans="1:3" ht="15">
      <c r="A135" s="138"/>
      <c r="C135" s="132"/>
    </row>
    <row r="136" spans="1:3" ht="15">
      <c r="A136" s="138"/>
      <c r="C136" s="132"/>
    </row>
    <row r="137" ht="15">
      <c r="A137" s="138"/>
    </row>
    <row r="138" ht="15">
      <c r="A138" s="138"/>
    </row>
    <row r="139" ht="15">
      <c r="A139" s="138"/>
    </row>
    <row r="140" ht="15">
      <c r="A140" s="138"/>
    </row>
    <row r="141" ht="15">
      <c r="A141" s="138"/>
    </row>
    <row r="142" ht="15">
      <c r="A142" s="138"/>
    </row>
    <row r="143" ht="15">
      <c r="A143" s="138"/>
    </row>
    <row r="144" ht="15">
      <c r="A144" s="138"/>
    </row>
    <row r="145" ht="15">
      <c r="A145" s="138"/>
    </row>
    <row r="146" ht="15">
      <c r="A146" s="138"/>
    </row>
    <row r="147" ht="15">
      <c r="A147" s="138"/>
    </row>
    <row r="148" ht="15">
      <c r="A148" s="138"/>
    </row>
    <row r="149" ht="15">
      <c r="A149" s="138"/>
    </row>
    <row r="150" ht="15">
      <c r="A150" s="138"/>
    </row>
    <row r="151" ht="15">
      <c r="A151" s="138"/>
    </row>
    <row r="152" ht="15">
      <c r="A152" s="138"/>
    </row>
    <row r="153" ht="15">
      <c r="A153" s="138"/>
    </row>
    <row r="154" ht="15">
      <c r="A154" s="138"/>
    </row>
    <row r="155" ht="15">
      <c r="A155" s="138"/>
    </row>
    <row r="156" ht="15">
      <c r="A156" s="138"/>
    </row>
    <row r="157" ht="15">
      <c r="A157" s="138"/>
    </row>
    <row r="158" ht="15">
      <c r="A158" s="138"/>
    </row>
    <row r="159" ht="15">
      <c r="A159" s="138"/>
    </row>
    <row r="160" ht="15">
      <c r="A160" s="138"/>
    </row>
    <row r="161" ht="15">
      <c r="A161" s="138"/>
    </row>
    <row r="162" ht="15">
      <c r="A162" s="138"/>
    </row>
    <row r="163" ht="15">
      <c r="A163" s="138"/>
    </row>
    <row r="164" ht="15">
      <c r="A164" s="138"/>
    </row>
    <row r="165" ht="15">
      <c r="A165" s="138"/>
    </row>
  </sheetData>
  <sheetProtection/>
  <printOptions/>
  <pageMargins left="0.14" right="0.12" top="0.12" bottom="0.19" header="0.07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F31" sqref="F31"/>
    </sheetView>
  </sheetViews>
  <sheetFormatPr defaultColWidth="11.57421875" defaultRowHeight="12.75"/>
  <cols>
    <col min="1" max="1" width="6.7109375" style="125" customWidth="1"/>
    <col min="2" max="2" width="35.8515625" style="125" customWidth="1"/>
    <col min="3" max="3" width="8.140625" style="125" customWidth="1"/>
    <col min="4" max="5" width="11.57421875" style="125" customWidth="1"/>
    <col min="6" max="6" width="12.421875" style="125" customWidth="1"/>
    <col min="7" max="16384" width="11.57421875" style="125" customWidth="1"/>
  </cols>
  <sheetData>
    <row r="1" spans="3:5" ht="14.25">
      <c r="C1" s="126" t="s">
        <v>343</v>
      </c>
      <c r="E1" s="141" t="s">
        <v>448</v>
      </c>
    </row>
    <row r="3" spans="1:3" ht="14.25">
      <c r="A3" s="127"/>
      <c r="C3" s="126" t="s">
        <v>531</v>
      </c>
    </row>
    <row r="5" spans="1:6" ht="14.25">
      <c r="A5" s="128" t="s">
        <v>344</v>
      </c>
      <c r="B5" s="128" t="s">
        <v>189</v>
      </c>
      <c r="C5" s="128" t="s">
        <v>345</v>
      </c>
      <c r="D5" s="129" t="s">
        <v>251</v>
      </c>
      <c r="E5" s="129" t="s">
        <v>346</v>
      </c>
      <c r="F5" s="129" t="s">
        <v>347</v>
      </c>
    </row>
    <row r="6" spans="1:6" ht="14.25">
      <c r="A6" s="151" t="s">
        <v>348</v>
      </c>
      <c r="B6" s="151" t="s">
        <v>349</v>
      </c>
      <c r="C6" s="152" t="s">
        <v>350</v>
      </c>
      <c r="D6" s="153">
        <v>1025.640000000042</v>
      </c>
      <c r="E6" s="153">
        <v>17751.133775568625</v>
      </c>
      <c r="F6" s="153">
        <v>18206272.845574945</v>
      </c>
    </row>
    <row r="7" spans="1:6" ht="14.25">
      <c r="A7" s="151" t="s">
        <v>351</v>
      </c>
      <c r="B7" s="151" t="s">
        <v>352</v>
      </c>
      <c r="C7" s="152" t="s">
        <v>245</v>
      </c>
      <c r="D7" s="153">
        <v>102006</v>
      </c>
      <c r="E7" s="153">
        <v>18.833810338299326</v>
      </c>
      <c r="F7" s="153">
        <v>1921161.6573685608</v>
      </c>
    </row>
    <row r="8" spans="1:6" ht="14.25">
      <c r="A8" s="151" t="s">
        <v>353</v>
      </c>
      <c r="B8" s="151" t="s">
        <v>354</v>
      </c>
      <c r="C8" s="152" t="s">
        <v>355</v>
      </c>
      <c r="D8" s="153">
        <v>42008.600000000006</v>
      </c>
      <c r="E8" s="153">
        <v>70.6854063536801</v>
      </c>
      <c r="F8" s="153">
        <v>2969394.9613492056</v>
      </c>
    </row>
    <row r="9" spans="1:6" ht="14.25">
      <c r="A9" s="151" t="s">
        <v>356</v>
      </c>
      <c r="B9" s="151" t="s">
        <v>357</v>
      </c>
      <c r="C9" s="152" t="s">
        <v>245</v>
      </c>
      <c r="D9" s="153">
        <v>1</v>
      </c>
      <c r="E9" s="153">
        <v>8802.633157894723</v>
      </c>
      <c r="F9" s="153">
        <v>8802.633157894723</v>
      </c>
    </row>
    <row r="10" spans="1:6" ht="14.25">
      <c r="A10" s="151" t="s">
        <v>358</v>
      </c>
      <c r="B10" s="151" t="s">
        <v>359</v>
      </c>
      <c r="C10" s="152" t="s">
        <v>350</v>
      </c>
      <c r="D10" s="153">
        <v>38.79999999999998</v>
      </c>
      <c r="E10" s="153">
        <v>1709.6010650007454</v>
      </c>
      <c r="F10" s="153">
        <v>66332.52132202889</v>
      </c>
    </row>
    <row r="11" spans="1:6" ht="14.25">
      <c r="A11" s="151" t="s">
        <v>360</v>
      </c>
      <c r="B11" s="151" t="s">
        <v>361</v>
      </c>
      <c r="C11" s="152" t="s">
        <v>362</v>
      </c>
      <c r="D11" s="153">
        <v>934.6900000000006</v>
      </c>
      <c r="E11" s="153">
        <v>138.5193936278364</v>
      </c>
      <c r="F11" s="153">
        <v>129472.69203000248</v>
      </c>
    </row>
    <row r="12" spans="1:6" ht="14.25">
      <c r="A12" s="151" t="s">
        <v>363</v>
      </c>
      <c r="B12" s="151" t="s">
        <v>364</v>
      </c>
      <c r="C12" s="152" t="s">
        <v>365</v>
      </c>
      <c r="D12" s="153">
        <v>548.9</v>
      </c>
      <c r="E12" s="153">
        <v>741.8857955038868</v>
      </c>
      <c r="F12" s="153">
        <v>407221.1131520835</v>
      </c>
    </row>
    <row r="13" spans="1:6" ht="14.25">
      <c r="A13" s="151" t="s">
        <v>366</v>
      </c>
      <c r="B13" s="151" t="s">
        <v>367</v>
      </c>
      <c r="C13" s="152" t="s">
        <v>245</v>
      </c>
      <c r="D13" s="153">
        <v>11244</v>
      </c>
      <c r="E13" s="153">
        <v>61.2698316565394</v>
      </c>
      <c r="F13" s="153">
        <v>688917.987146129</v>
      </c>
    </row>
    <row r="14" spans="1:6" ht="14.25">
      <c r="A14" s="151" t="s">
        <v>368</v>
      </c>
      <c r="B14" s="151" t="s">
        <v>369</v>
      </c>
      <c r="C14" s="152" t="s">
        <v>245</v>
      </c>
      <c r="D14" s="153">
        <v>158</v>
      </c>
      <c r="E14" s="153">
        <v>54</v>
      </c>
      <c r="F14" s="153">
        <v>8532</v>
      </c>
    </row>
    <row r="15" spans="1:6" ht="14.25">
      <c r="A15" s="151" t="s">
        <v>370</v>
      </c>
      <c r="B15" s="151" t="s">
        <v>371</v>
      </c>
      <c r="C15" s="152" t="s">
        <v>350</v>
      </c>
      <c r="D15" s="153">
        <v>32.62000000000003</v>
      </c>
      <c r="E15" s="153">
        <v>27863.085158744605</v>
      </c>
      <c r="F15" s="153">
        <v>908893.83787825</v>
      </c>
    </row>
    <row r="16" spans="1:6" ht="14.25">
      <c r="A16" s="151" t="s">
        <v>372</v>
      </c>
      <c r="B16" s="151" t="s">
        <v>373</v>
      </c>
      <c r="C16" s="152" t="s">
        <v>350</v>
      </c>
      <c r="D16" s="153">
        <v>127</v>
      </c>
      <c r="E16" s="153">
        <v>907.6776661186865</v>
      </c>
      <c r="F16" s="153">
        <v>115275.0635970732</v>
      </c>
    </row>
    <row r="17" spans="1:6" ht="14.25">
      <c r="A17" s="151" t="s">
        <v>374</v>
      </c>
      <c r="B17" s="151" t="s">
        <v>375</v>
      </c>
      <c r="C17" s="152" t="s">
        <v>350</v>
      </c>
      <c r="D17" s="153">
        <v>30</v>
      </c>
      <c r="E17" s="153">
        <v>4000.2987303958153</v>
      </c>
      <c r="F17" s="153">
        <v>120008.96191187444</v>
      </c>
    </row>
    <row r="18" spans="1:6" ht="14.25">
      <c r="A18" s="151" t="s">
        <v>510</v>
      </c>
      <c r="B18" s="151" t="s">
        <v>511</v>
      </c>
      <c r="C18" s="152" t="s">
        <v>362</v>
      </c>
      <c r="D18" s="153">
        <v>0.009999999999763531</v>
      </c>
      <c r="E18" s="153">
        <v>831.2758744774447</v>
      </c>
      <c r="F18" s="153">
        <v>8.312758744577877</v>
      </c>
    </row>
    <row r="19" spans="1:6" ht="14.25">
      <c r="A19" s="151" t="s">
        <v>376</v>
      </c>
      <c r="B19" s="151" t="s">
        <v>436</v>
      </c>
      <c r="C19" s="152" t="s">
        <v>350</v>
      </c>
      <c r="D19" s="153">
        <v>10.479999999999672</v>
      </c>
      <c r="E19" s="153">
        <v>29245.37800409482</v>
      </c>
      <c r="F19" s="153">
        <v>306491.56148290413</v>
      </c>
    </row>
    <row r="20" spans="1:6" ht="14.25">
      <c r="A20" s="151" t="s">
        <v>377</v>
      </c>
      <c r="B20" s="151" t="s">
        <v>378</v>
      </c>
      <c r="C20" s="152" t="s">
        <v>350</v>
      </c>
      <c r="D20" s="153">
        <v>53</v>
      </c>
      <c r="E20" s="153">
        <v>629.2383292383294</v>
      </c>
      <c r="F20" s="153">
        <v>33349.63144963145</v>
      </c>
    </row>
    <row r="21" spans="1:6" ht="14.25">
      <c r="A21" s="151" t="s">
        <v>379</v>
      </c>
      <c r="B21" s="151" t="s">
        <v>380</v>
      </c>
      <c r="C21" s="152" t="s">
        <v>355</v>
      </c>
      <c r="D21" s="153">
        <v>14869</v>
      </c>
      <c r="E21" s="153">
        <v>12.193875080076877</v>
      </c>
      <c r="F21" s="153">
        <v>181310.72856566313</v>
      </c>
    </row>
    <row r="22" spans="1:6" ht="14.25">
      <c r="A22" s="151" t="s">
        <v>381</v>
      </c>
      <c r="B22" s="151" t="s">
        <v>382</v>
      </c>
      <c r="C22" s="152" t="s">
        <v>355</v>
      </c>
      <c r="D22" s="153">
        <v>400</v>
      </c>
      <c r="E22" s="153">
        <v>83.3334</v>
      </c>
      <c r="F22" s="153">
        <v>33333.36</v>
      </c>
    </row>
    <row r="23" spans="1:6" ht="14.25">
      <c r="A23" s="151" t="s">
        <v>383</v>
      </c>
      <c r="B23" s="151" t="s">
        <v>437</v>
      </c>
      <c r="C23" s="152" t="s">
        <v>245</v>
      </c>
      <c r="D23" s="153">
        <v>1780</v>
      </c>
      <c r="E23" s="153">
        <v>22.5</v>
      </c>
      <c r="F23" s="153">
        <v>40050</v>
      </c>
    </row>
    <row r="24" spans="1:6" ht="14.25">
      <c r="A24" s="151" t="s">
        <v>384</v>
      </c>
      <c r="B24" s="151" t="s">
        <v>438</v>
      </c>
      <c r="C24" s="152" t="s">
        <v>362</v>
      </c>
      <c r="D24" s="153">
        <v>878.3</v>
      </c>
      <c r="E24" s="153">
        <v>75.33660938374813</v>
      </c>
      <c r="F24" s="153">
        <v>66168.14402174599</v>
      </c>
    </row>
    <row r="25" spans="1:6" ht="14.25">
      <c r="A25" s="151" t="s">
        <v>439</v>
      </c>
      <c r="B25" s="151" t="s">
        <v>440</v>
      </c>
      <c r="C25" s="152" t="s">
        <v>245</v>
      </c>
      <c r="D25" s="153">
        <v>480</v>
      </c>
      <c r="E25" s="153">
        <v>50</v>
      </c>
      <c r="F25" s="153">
        <v>24000</v>
      </c>
    </row>
    <row r="26" spans="1:6" ht="14.25">
      <c r="A26" s="151" t="s">
        <v>441</v>
      </c>
      <c r="B26" s="151" t="s">
        <v>442</v>
      </c>
      <c r="C26" s="152" t="s">
        <v>443</v>
      </c>
      <c r="D26" s="153">
        <v>420</v>
      </c>
      <c r="E26" s="153">
        <v>50</v>
      </c>
      <c r="F26" s="153">
        <v>21000</v>
      </c>
    </row>
    <row r="27" spans="1:6" ht="14.25">
      <c r="A27" s="151" t="s">
        <v>444</v>
      </c>
      <c r="B27" s="151" t="s">
        <v>445</v>
      </c>
      <c r="C27" s="152" t="s">
        <v>350</v>
      </c>
      <c r="D27" s="153">
        <v>46.64999999999996</v>
      </c>
      <c r="E27" s="153">
        <v>27903.523919813117</v>
      </c>
      <c r="F27" s="153">
        <v>1301699.390859281</v>
      </c>
    </row>
    <row r="28" spans="1:6" ht="14.25">
      <c r="A28" s="151" t="s">
        <v>446</v>
      </c>
      <c r="B28" s="151" t="s">
        <v>447</v>
      </c>
      <c r="C28" s="152" t="s">
        <v>350</v>
      </c>
      <c r="D28" s="153">
        <v>26.5</v>
      </c>
      <c r="E28" s="153">
        <v>5000</v>
      </c>
      <c r="F28" s="153">
        <v>132500</v>
      </c>
    </row>
    <row r="29" spans="1:6" ht="14.25">
      <c r="A29" s="151" t="s">
        <v>512</v>
      </c>
      <c r="B29" s="151" t="s">
        <v>513</v>
      </c>
      <c r="C29" s="152" t="s">
        <v>355</v>
      </c>
      <c r="D29" s="153">
        <v>514</v>
      </c>
      <c r="E29" s="153">
        <v>116.48249027237354</v>
      </c>
      <c r="F29" s="153">
        <v>59872</v>
      </c>
    </row>
    <row r="30" spans="1:6" ht="14.25">
      <c r="A30" s="151" t="s">
        <v>514</v>
      </c>
      <c r="B30" s="151" t="s">
        <v>515</v>
      </c>
      <c r="C30" s="152" t="s">
        <v>355</v>
      </c>
      <c r="D30" s="153">
        <v>705</v>
      </c>
      <c r="E30" s="153">
        <v>82.24</v>
      </c>
      <c r="F30" s="153">
        <v>57979.2</v>
      </c>
    </row>
    <row r="31" spans="1:6" ht="14.25">
      <c r="A31" s="151" t="s">
        <v>516</v>
      </c>
      <c r="B31" s="151" t="s">
        <v>517</v>
      </c>
      <c r="C31" s="152" t="s">
        <v>355</v>
      </c>
      <c r="D31" s="153">
        <v>0.1</v>
      </c>
      <c r="E31" s="153">
        <v>20.428333329129963</v>
      </c>
      <c r="F31" s="153">
        <v>2.0428333329129966</v>
      </c>
    </row>
    <row r="32" spans="1:6" ht="14.25">
      <c r="A32" s="151" t="s">
        <v>518</v>
      </c>
      <c r="B32" s="151" t="s">
        <v>519</v>
      </c>
      <c r="C32" s="152" t="s">
        <v>355</v>
      </c>
      <c r="D32" s="153">
        <v>50</v>
      </c>
      <c r="E32" s="153">
        <v>46.11329192545638</v>
      </c>
      <c r="F32" s="153">
        <v>2305.664596272819</v>
      </c>
    </row>
    <row r="33" spans="1:6" ht="14.25">
      <c r="A33" s="151" t="s">
        <v>520</v>
      </c>
      <c r="B33" s="151" t="s">
        <v>521</v>
      </c>
      <c r="C33" s="152" t="s">
        <v>245</v>
      </c>
      <c r="D33" s="153">
        <v>1000</v>
      </c>
      <c r="E33" s="153">
        <v>5.5</v>
      </c>
      <c r="F33" s="153">
        <v>5500</v>
      </c>
    </row>
    <row r="34" spans="1:6" ht="14.25">
      <c r="A34" s="151" t="s">
        <v>522</v>
      </c>
      <c r="B34" s="151" t="s">
        <v>523</v>
      </c>
      <c r="C34" s="152" t="s">
        <v>362</v>
      </c>
      <c r="D34" s="153">
        <v>500</v>
      </c>
      <c r="E34" s="153">
        <v>50</v>
      </c>
      <c r="F34" s="153">
        <v>25000</v>
      </c>
    </row>
    <row r="35" spans="1:6" ht="14.25">
      <c r="A35" s="151" t="s">
        <v>524</v>
      </c>
      <c r="B35" s="151" t="s">
        <v>525</v>
      </c>
      <c r="C35" s="152" t="s">
        <v>526</v>
      </c>
      <c r="D35" s="153">
        <v>300</v>
      </c>
      <c r="E35" s="153">
        <v>47</v>
      </c>
      <c r="F35" s="153">
        <v>14100</v>
      </c>
    </row>
    <row r="36" spans="1:6" ht="14.25">
      <c r="A36" s="151" t="s">
        <v>527</v>
      </c>
      <c r="B36" s="151" t="s">
        <v>528</v>
      </c>
      <c r="C36" s="152" t="s">
        <v>350</v>
      </c>
      <c r="D36" s="153">
        <v>26.26</v>
      </c>
      <c r="E36" s="153">
        <v>27329.469143576818</v>
      </c>
      <c r="F36" s="153">
        <v>717671.8597103271</v>
      </c>
    </row>
    <row r="37" spans="1:6" ht="14.25">
      <c r="A37" s="151" t="s">
        <v>529</v>
      </c>
      <c r="B37" s="151" t="s">
        <v>530</v>
      </c>
      <c r="C37" s="152" t="s">
        <v>350</v>
      </c>
      <c r="D37" s="153">
        <v>11</v>
      </c>
      <c r="E37" s="153">
        <v>12702.415161290279</v>
      </c>
      <c r="F37" s="153">
        <v>139726.56677419305</v>
      </c>
    </row>
    <row r="38" ht="14.25">
      <c r="F38" s="154">
        <f>SUM(F6:F37)</f>
        <v>28712354.737540137</v>
      </c>
    </row>
  </sheetData>
  <sheetProtection/>
  <printOptions/>
  <pageMargins left="0.25" right="0.22" top="0.2" bottom="0.19" header="0.12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8515625" style="116" customWidth="1"/>
    <col min="2" max="2" width="6.421875" style="116" customWidth="1"/>
    <col min="3" max="3" width="21.7109375" style="116" customWidth="1"/>
    <col min="4" max="4" width="10.57421875" style="116" customWidth="1"/>
    <col min="5" max="5" width="11.28125" style="116" customWidth="1"/>
    <col min="6" max="6" width="11.8515625" style="116" customWidth="1"/>
    <col min="7" max="16384" width="8.8515625" style="116" customWidth="1"/>
  </cols>
  <sheetData>
    <row r="2" spans="2:4" ht="14.25">
      <c r="B2" s="116" t="s">
        <v>263</v>
      </c>
      <c r="D2" s="116" t="s">
        <v>553</v>
      </c>
    </row>
    <row r="4" spans="2:6" ht="20.25" customHeight="1">
      <c r="B4" s="105"/>
      <c r="C4" s="117" t="s">
        <v>264</v>
      </c>
      <c r="D4" s="118" t="s">
        <v>265</v>
      </c>
      <c r="E4" s="118" t="s">
        <v>266</v>
      </c>
      <c r="F4" s="118" t="s">
        <v>246</v>
      </c>
    </row>
    <row r="5" spans="2:6" ht="14.25">
      <c r="B5" s="117">
        <v>1</v>
      </c>
      <c r="C5" s="117" t="s">
        <v>267</v>
      </c>
      <c r="D5" s="117" t="s">
        <v>268</v>
      </c>
      <c r="E5" s="117" t="s">
        <v>269</v>
      </c>
      <c r="F5" s="148">
        <v>250000</v>
      </c>
    </row>
    <row r="6" spans="2:6" ht="14.25">
      <c r="B6" s="117">
        <v>2</v>
      </c>
      <c r="C6" s="117" t="s">
        <v>270</v>
      </c>
      <c r="D6" s="117" t="s">
        <v>271</v>
      </c>
      <c r="E6" s="117" t="s">
        <v>272</v>
      </c>
      <c r="F6" s="148">
        <v>182250</v>
      </c>
    </row>
    <row r="7" spans="2:6" ht="14.25">
      <c r="B7" s="117">
        <v>3</v>
      </c>
      <c r="C7" s="117" t="s">
        <v>270</v>
      </c>
      <c r="D7" s="117" t="s">
        <v>273</v>
      </c>
      <c r="E7" s="117" t="s">
        <v>532</v>
      </c>
      <c r="F7" s="148">
        <v>766667</v>
      </c>
    </row>
    <row r="8" spans="2:6" ht="14.25">
      <c r="B8" s="117">
        <v>4</v>
      </c>
      <c r="C8" s="117" t="s">
        <v>270</v>
      </c>
      <c r="D8" s="117" t="s">
        <v>273</v>
      </c>
      <c r="E8" s="117" t="s">
        <v>274</v>
      </c>
      <c r="F8" s="148">
        <v>1027500</v>
      </c>
    </row>
    <row r="9" spans="2:6" ht="14.25">
      <c r="B9" s="117">
        <v>5</v>
      </c>
      <c r="C9" s="117" t="s">
        <v>270</v>
      </c>
      <c r="D9" s="117" t="s">
        <v>273</v>
      </c>
      <c r="E9" s="117" t="s">
        <v>549</v>
      </c>
      <c r="F9" s="148">
        <v>891000</v>
      </c>
    </row>
    <row r="10" spans="2:6" ht="14.25">
      <c r="B10" s="117">
        <v>6</v>
      </c>
      <c r="C10" s="117"/>
      <c r="D10" s="117"/>
      <c r="E10" s="117"/>
      <c r="F10" s="148"/>
    </row>
    <row r="11" spans="2:6" ht="14.25">
      <c r="B11" s="117">
        <v>7</v>
      </c>
      <c r="C11" s="117"/>
      <c r="D11" s="117"/>
      <c r="E11" s="117"/>
      <c r="F11" s="148"/>
    </row>
    <row r="12" spans="2:6" ht="14.25">
      <c r="B12" s="117">
        <v>8</v>
      </c>
      <c r="C12" s="117"/>
      <c r="D12" s="117"/>
      <c r="E12" s="117"/>
      <c r="F12" s="148"/>
    </row>
    <row r="13" spans="2:6" ht="14.25">
      <c r="B13" s="117">
        <v>9</v>
      </c>
      <c r="C13" s="117"/>
      <c r="D13" s="117"/>
      <c r="E13" s="117"/>
      <c r="F13" s="148"/>
    </row>
    <row r="14" spans="2:6" ht="14.25">
      <c r="B14" s="117">
        <v>10</v>
      </c>
      <c r="C14" s="117"/>
      <c r="D14" s="117"/>
      <c r="E14" s="117"/>
      <c r="F14" s="148"/>
    </row>
    <row r="15" spans="2:6" ht="14.25">
      <c r="B15" s="105"/>
      <c r="C15" s="117" t="s">
        <v>247</v>
      </c>
      <c r="D15" s="117"/>
      <c r="E15" s="117"/>
      <c r="F15" s="149">
        <f>SUM(F5:F14)</f>
        <v>3117417</v>
      </c>
    </row>
    <row r="17" ht="14.25">
      <c r="D17" s="116" t="s">
        <v>275</v>
      </c>
    </row>
    <row r="19" ht="14.25">
      <c r="D19" s="116" t="s">
        <v>276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perdorues</cp:lastModifiedBy>
  <cp:lastPrinted>2013-03-26T12:01:45Z</cp:lastPrinted>
  <dcterms:created xsi:type="dcterms:W3CDTF">2009-01-09T18:21:01Z</dcterms:created>
  <dcterms:modified xsi:type="dcterms:W3CDTF">2013-06-12T10:08:03Z</dcterms:modified>
  <cp:category/>
  <cp:version/>
  <cp:contentType/>
  <cp:contentStatus/>
</cp:coreProperties>
</file>