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Sheet1" sheetId="1" r:id="rId1"/>
    <sheet name="Aktiv" sheetId="2" r:id="rId2"/>
    <sheet name="Pasiv" sheetId="3" r:id="rId3"/>
    <sheet name="A Sh sip natyres" sheetId="4" r:id="rId4"/>
    <sheet name="Sheet2" sheetId="5" r:id="rId5"/>
    <sheet name="pasq ndr kap pa kons" sheetId="6" r:id="rId6"/>
  </sheets>
  <definedNames/>
  <calcPr fullCalcOnLoad="1"/>
</workbook>
</file>

<file path=xl/sharedStrings.xml><?xml version="1.0" encoding="utf-8"?>
<sst xmlns="http://schemas.openxmlformats.org/spreadsheetml/2006/main" count="222" uniqueCount="200">
  <si>
    <t xml:space="preserve">  2  Huamarrjet</t>
  </si>
  <si>
    <t xml:space="preserve">  3   Huat dhe parapagimet</t>
  </si>
  <si>
    <t xml:space="preserve">  4 Grantet dhe te ardhurat e shtyra</t>
  </si>
  <si>
    <t xml:space="preserve">  1 Investimet financiare afatgjata</t>
  </si>
  <si>
    <t xml:space="preserve">  3 Aktivet biologjike afatgjata</t>
  </si>
  <si>
    <t xml:space="preserve">  4 Aktivet afatgjata jomateriale</t>
  </si>
  <si>
    <t xml:space="preserve">  7  Parapagimet dhe shpenzimet e shtyra</t>
  </si>
  <si>
    <t xml:space="preserve">  3  Kapitali aksionar</t>
  </si>
  <si>
    <t xml:space="preserve">  4   Primi I aksionit</t>
  </si>
  <si>
    <t xml:space="preserve">  4  Iventari</t>
  </si>
  <si>
    <t xml:space="preserve">  5 Aktivet biologjike afatshkurtra</t>
  </si>
  <si>
    <t xml:space="preserve">  2 Aktivet afatgjata materiale</t>
  </si>
  <si>
    <t>Shenime</t>
  </si>
  <si>
    <t xml:space="preserve">  5 Provizionet afatshkurtra</t>
  </si>
  <si>
    <t xml:space="preserve">  2  Huamarrje te tjera afatgjata</t>
  </si>
  <si>
    <t>Nr</t>
  </si>
  <si>
    <t>Pershkrimi I Elementeve</t>
  </si>
  <si>
    <t>Referencat         Nr llog</t>
  </si>
  <si>
    <t>Shitjet neto</t>
  </si>
  <si>
    <t>Te ardhura te tjera nga veprimtarite e shfrytezimit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</si>
  <si>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</si>
  <si>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</si>
  <si>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</si>
  <si>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</si>
  <si>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Shpenzimet per sigurimet shoqerore dhe shendetesore</t>
  </si>
  <si>
    <t>Amortizimi dhe zhvleresimet</t>
  </si>
  <si>
    <t>Shpenzime te tjera</t>
  </si>
  <si>
    <t>Fitimi apo humbja nga veprimtaria kryesore(1+2+/-3-8)</t>
  </si>
  <si>
    <t>Totali I shpenzimeve ( shuma 4-7 )</t>
  </si>
  <si>
    <t>Te ardhurat dhe shpenzimet financiare nga njesite e kontrolluara</t>
  </si>
  <si>
    <t>Te ardhurat dhe shpenzimet financiare nga pjesmarrje</t>
  </si>
  <si>
    <t>Te ardhura dhe shpenzimet financiare nga :</t>
  </si>
  <si>
    <t>c-fitimet(humbjet)nga kursi I kembimit</t>
  </si>
  <si>
    <t>Totali I te ardhurave nga shpenzimeve financiare                          (+/-10+/-11+/-12)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</si>
  <si>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</si>
  <si>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</si>
  <si>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</si>
  <si>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</si>
  <si>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A</t>
  </si>
  <si>
    <t>B</t>
  </si>
  <si>
    <t>I</t>
  </si>
  <si>
    <t>II</t>
  </si>
  <si>
    <t xml:space="preserve">Kapitali aksionar  </t>
  </si>
  <si>
    <t>Primi I aksionit</t>
  </si>
  <si>
    <t>Aksionet e thesarit</t>
  </si>
  <si>
    <t>Rezerva statutore dhe ligjore</t>
  </si>
  <si>
    <t>Fitimi I pa shperndare</t>
  </si>
  <si>
    <t>Efekti I ndryshimit ne politikat kontabel</t>
  </si>
  <si>
    <t>Pozicioni I rregulluar</t>
  </si>
  <si>
    <t>Fitimi neto I periudhes kontabel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</si>
  <si>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</si>
  <si>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</si>
  <si>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</si>
  <si>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</si>
  <si>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</si>
  <si>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</si>
  <si>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 xml:space="preserve">  (Ne zbatim te Standartit Kombetar te Kontabilitetit Nr.2 dhe</t>
  </si>
  <si>
    <t>Ligjit Nr.9228 Date 29.04.2004  Per kontabilitetin dhe pasqyrat Financiare)</t>
  </si>
  <si>
    <t>Pasqyra Financiare jane individuale</t>
  </si>
  <si>
    <t>Pasqyra Financiare jane te konsoliduara</t>
  </si>
  <si>
    <t>Pasqyra Financiare jane te shprehura ne</t>
  </si>
  <si>
    <t>Pasqyra Financiare jane te rrumbullakosura ne</t>
  </si>
  <si>
    <t>Periudha Kontabel e Pasqyrave Financiare</t>
  </si>
  <si>
    <t xml:space="preserve">Nga </t>
  </si>
  <si>
    <t xml:space="preserve">Deri </t>
  </si>
  <si>
    <t>Data e mbylljes se Pasqyrave Financiare</t>
  </si>
  <si>
    <t>P A S Q Y R A T F I N A N C I A R E</t>
  </si>
  <si>
    <t xml:space="preserve">  1 Aktivet monetare</t>
  </si>
  <si>
    <t xml:space="preserve">   &gt; Banka</t>
  </si>
  <si>
    <t xml:space="preserve">  &gt; Arka</t>
  </si>
  <si>
    <t xml:space="preserve">  2  Derivative  dhe aktive  te mbajtura per tregtim</t>
  </si>
  <si>
    <t xml:space="preserve">  3   Aktivet te tjera  financiare afatshkurtra</t>
  </si>
  <si>
    <t xml:space="preserve">      &gt; Kliente per mallra ,produkte e sherbime</t>
  </si>
  <si>
    <t xml:space="preserve">      &gt; Debitore,Kreditore te tjere</t>
  </si>
  <si>
    <t xml:space="preserve">      &gt; Tatim mbi fitimin</t>
  </si>
  <si>
    <t xml:space="preserve">     &gt; Tvsh</t>
  </si>
  <si>
    <t xml:space="preserve">     &gt; Te drejta e detyrime ndaj ortakeve</t>
  </si>
  <si>
    <t xml:space="preserve">     &gt;</t>
  </si>
  <si>
    <t xml:space="preserve">      &gt; Lendet e para</t>
  </si>
  <si>
    <t xml:space="preserve">      &gt; Prodhim ne proces</t>
  </si>
  <si>
    <t xml:space="preserve">      &gt; Inventari Imet</t>
  </si>
  <si>
    <t xml:space="preserve">      &gt; Produkte te gatshme</t>
  </si>
  <si>
    <t xml:space="preserve">      &gt; Mallra per rishitje</t>
  </si>
  <si>
    <t xml:space="preserve">      &gt; Parapagesat per furnizime</t>
  </si>
  <si>
    <t xml:space="preserve">      &gt;</t>
  </si>
  <si>
    <t xml:space="preserve">  6  Aktivet afatshkurtra te mbajtura per rishitje</t>
  </si>
  <si>
    <t xml:space="preserve">     &gt; Shpenzime te perudhave te ardhme</t>
  </si>
  <si>
    <t xml:space="preserve">     &gt;  Toka</t>
  </si>
  <si>
    <t xml:space="preserve">     &gt;  Ndertesa</t>
  </si>
  <si>
    <t xml:space="preserve">    &gt;  Makineri dhe pajisje</t>
  </si>
  <si>
    <t xml:space="preserve">    &gt;  Aktive te tjera afatgjata materiale</t>
  </si>
  <si>
    <t xml:space="preserve">  5 Kapital aksionar I pa paguar</t>
  </si>
  <si>
    <t>TOTALI AKTIVEVE ( I + II )</t>
  </si>
  <si>
    <t>Periudha                    para ardhese</t>
  </si>
  <si>
    <t>A K T I V E T</t>
  </si>
  <si>
    <t xml:space="preserve">             AKTIVET AFATSHKURTRA</t>
  </si>
  <si>
    <t xml:space="preserve">                     AKTIVET      AFATGJATA</t>
  </si>
  <si>
    <t>PASIVET DHE KAPITALI</t>
  </si>
  <si>
    <t>P A S I V E T    A F A T S H K U R T R A</t>
  </si>
  <si>
    <t xml:space="preserve">  1  Derivativet </t>
  </si>
  <si>
    <t xml:space="preserve">      &gt; Overdrafte bankare</t>
  </si>
  <si>
    <t xml:space="preserve">     &gt; Huamarrje afatshkurtra </t>
  </si>
  <si>
    <t xml:space="preserve">      &gt;  Te pagueshme ndaj furnitoreve</t>
  </si>
  <si>
    <t xml:space="preserve">     &gt; Te pagueshme ndaj punonjesve</t>
  </si>
  <si>
    <t xml:space="preserve">     &gt; Detyrime per Sigurime Shoq.Shend.</t>
  </si>
  <si>
    <t xml:space="preserve">      &gt; Detyrimet tatimore  per TAP-in</t>
  </si>
  <si>
    <t xml:space="preserve">     &gt; Detyrimet tatimore per Tatim Fitimin</t>
  </si>
  <si>
    <t xml:space="preserve">     &gt; Detyrimet tatimore per TVSH-ne</t>
  </si>
  <si>
    <t xml:space="preserve">     &gt; Detyrimet tatimore per tatimin ne Burim</t>
  </si>
  <si>
    <t xml:space="preserve">     &gt; Te drejta dhe detyrime ndaj ortakeve</t>
  </si>
  <si>
    <t xml:space="preserve">     &gt; Dividente per tu paguar</t>
  </si>
  <si>
    <t xml:space="preserve">     &gt; Debitore dhe kreditore te tjere</t>
  </si>
  <si>
    <t xml:space="preserve">II </t>
  </si>
  <si>
    <t>P A S I V E T    A F A T G J A T A</t>
  </si>
  <si>
    <t xml:space="preserve">  1  Hua Afatgjata</t>
  </si>
  <si>
    <t xml:space="preserve">      &gt;  Hua,bono dhe detyrime nga qiraja financiare</t>
  </si>
  <si>
    <t xml:space="preserve">      &gt;  Bono te konvertueshme</t>
  </si>
  <si>
    <t xml:space="preserve">  3 Grantet dhe te ardhura  te shtyra</t>
  </si>
  <si>
    <t xml:space="preserve">  4 Provizionet afatgjata</t>
  </si>
  <si>
    <t>T O T A LI P A S I V E V E ( I + II)</t>
  </si>
  <si>
    <t>K A P I T A L I</t>
  </si>
  <si>
    <t xml:space="preserve">  1  Aksionet e pakices(PF te konsoliduara)</t>
  </si>
  <si>
    <t xml:space="preserve">  2  Kapitali  aksionereve te shoqerise meme(PF te kons.)</t>
  </si>
  <si>
    <t xml:space="preserve">  5  Njesite ose aksionet e thesarit (Negative)</t>
  </si>
  <si>
    <t xml:space="preserve">  6  Rezerva statuore</t>
  </si>
  <si>
    <t xml:space="preserve">  7  Rezerva ligjire</t>
  </si>
  <si>
    <t xml:space="preserve">  8 Rezerva te tjera</t>
  </si>
  <si>
    <t xml:space="preserve">  9  Fitimet e pa shperndara</t>
  </si>
  <si>
    <t xml:space="preserve"> 10  Fitimi (Humbja) e vitit financiar</t>
  </si>
  <si>
    <t>TOTALI PASIVEVE DHE KAPITALIT  (  I +II+III )</t>
  </si>
  <si>
    <t>III</t>
  </si>
  <si>
    <t>( Bazuar ne klasifikimin e Shpenzimeve sipas natyres)</t>
  </si>
  <si>
    <t>Periudha               Raportuese</t>
  </si>
  <si>
    <t>a- investime te tjera financiare afatgjata</t>
  </si>
  <si>
    <t>b-te ardhurat dhe shpenzimet nga interesat</t>
  </si>
  <si>
    <t>d-te ardhurat dhe shpenzimet e tjera financiare</t>
  </si>
  <si>
    <t>Emertimi</t>
  </si>
  <si>
    <t>TOTALI</t>
  </si>
  <si>
    <t>Dividentet e paguar</t>
  </si>
  <si>
    <t>Aksione te thesarit te riblera</t>
  </si>
  <si>
    <t>Nje pasqyre e pa konsoliduar</t>
  </si>
  <si>
    <t>Rritja e rezerves kapitalit</t>
  </si>
  <si>
    <t>Emetimi I aksioneve</t>
  </si>
  <si>
    <t>Emetimi kapitali aksionar</t>
  </si>
  <si>
    <t>Po</t>
  </si>
  <si>
    <t>Jo</t>
  </si>
  <si>
    <t>Leke</t>
  </si>
  <si>
    <t>Te qindtetat</t>
  </si>
  <si>
    <t xml:space="preserve">     &gt; Ne proces</t>
  </si>
  <si>
    <t xml:space="preserve">  6 Aktive te tjera afatgjata ( Ne proces)</t>
  </si>
  <si>
    <t>Periudha      para ardhese</t>
  </si>
  <si>
    <t xml:space="preserve">  "TERZIU"  sh.p.k</t>
  </si>
  <si>
    <t>J62903391 M</t>
  </si>
  <si>
    <t>Ish Kombinati Metalurgjik</t>
  </si>
  <si>
    <t>Elbasan</t>
  </si>
  <si>
    <t>Ndertim Montim</t>
  </si>
  <si>
    <t>Pozicioni me 31 dhjetor 2010</t>
  </si>
  <si>
    <t>Pasqyra e fluksit monetar -Metoda direkte</t>
  </si>
  <si>
    <t>Shen</t>
  </si>
  <si>
    <t>Fluksi monetar  nga veprimtarite e shfrytezimit</t>
  </si>
  <si>
    <t>Mjete monetare (MM) te arketuara nga klientet</t>
  </si>
  <si>
    <t xml:space="preserve"> -   </t>
  </si>
  <si>
    <t>MM te paguara per sig.shoq,tap</t>
  </si>
  <si>
    <t>Interesi I paguar,komisione</t>
  </si>
  <si>
    <t>Tatim mbi  fitimin I paguar</t>
  </si>
  <si>
    <t xml:space="preserve">   MM Neto nga veprimtarite  e shfrytezimit</t>
  </si>
  <si>
    <t>Fluksi monetar nga veprimtaria investuese</t>
  </si>
  <si>
    <t xml:space="preserve">   Blerje e njesise  se kontrolluar minus parate e arketuara</t>
  </si>
  <si>
    <t xml:space="preserve">   Blerja e aktiveve afatgjata materiale</t>
  </si>
  <si>
    <t xml:space="preserve">   Te ardhura nga shitja e paisjeve</t>
  </si>
  <si>
    <t xml:space="preserve">   Interes I arketuar</t>
  </si>
  <si>
    <t xml:space="preserve">   Dividentet e arketuar</t>
  </si>
  <si>
    <t xml:space="preserve">  MM Neto te perdorura ne veprimtarite investuese</t>
  </si>
  <si>
    <t>Fluksi monetar nga aktivitetet financuesiare</t>
  </si>
  <si>
    <t xml:space="preserve">     Te ardhura nga emetimi I kapitalit aksionar</t>
  </si>
  <si>
    <t xml:space="preserve">     Te ardhura nga huamarrje afatgjata</t>
  </si>
  <si>
    <t xml:space="preserve">     Pagesat e detyrimeve te qirase financiare</t>
  </si>
  <si>
    <t xml:space="preserve">     Dividente te paguar</t>
  </si>
  <si>
    <t xml:space="preserve">   MM Neto e perdorur ne veprimtarite  financiare</t>
  </si>
  <si>
    <t>Rritja/renia neto e mjeteve monetare</t>
  </si>
  <si>
    <t>Mjete monetare ne fillim te periudhes kontabel</t>
  </si>
  <si>
    <t>Mjete monetare ne fund te periudhes kontabel</t>
  </si>
  <si>
    <t>Periudha   Raportuese</t>
  </si>
  <si>
    <t>Periudha    para ardhese</t>
  </si>
  <si>
    <t>MM te paguara ndaj  punonjesve</t>
  </si>
  <si>
    <t>MM te paguara per tvsh</t>
  </si>
  <si>
    <t>MM per pagesa te tjera( td)</t>
  </si>
  <si>
    <t>MM te paguara ndaj  furnitoreve</t>
  </si>
  <si>
    <t>Viti  2011</t>
  </si>
  <si>
    <t>01.01.2011</t>
  </si>
  <si>
    <t>31.12.2011</t>
  </si>
  <si>
    <t>Pasqyrat Financiare te Vitit  2011</t>
  </si>
  <si>
    <t>Pasqyra e te Ardhurave  dhe  Shpenzimeve   2011</t>
  </si>
  <si>
    <t>Pqsqyra e Fluksit Monetar -Metoda  Direkte  -   2011</t>
  </si>
  <si>
    <t>Pasqyra e Ndryshimeve ne Kapital 2011</t>
  </si>
  <si>
    <t>Pozicioni me 31 dhjetor 2011</t>
  </si>
  <si>
    <t>20.03.2012</t>
  </si>
  <si>
    <t xml:space="preserve">Shpenzime te panjohura </t>
  </si>
  <si>
    <t>Fitimi I tatueshem</t>
  </si>
  <si>
    <t>MM te paguara per gjoba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</si>
</sst>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_L_e_k_-;_-@_-"/>
    <numFmt numFmtId="166" formatCode="_-* #,##0.00&quot;Lek&quot;_-;\-* #,##0.00&quot;Lek&quot;_-;_-* &quot;-&quot;??&quot;Lek&quot;_-;_-@_-"/>
    <numFmt numFmtId="167" formatCode="_-* #,##0&quot;Lek&quot;_-;\-* #,##0&quot;Lek&quot;_-;_-* &quot;-&quot;&quot;Lek&quot;_-;_-@_-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60">
    <font>
      <sz val="10"/>
      <name val="Arial"/>
      <family val="0"/>
    </font>
    <font>
      <sz val="8"/>
      <name val="Arial Narrow"/>
      <family val="0"/>
    </font>
    <font>
      <u val="single"/>
      <sz val="8"/>
      <color indexed="36"/>
      <name val="Arial Narrow"/>
      <family val="0"/>
    </font>
    <font>
      <u val="single"/>
      <sz val="8"/>
      <color indexed="12"/>
      <name val="Arial Narrow"/>
      <family val="0"/>
    </font>
    <font>
      <sz val="8"/>
      <color indexed="12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sz val="12"/>
      <name val="Baskerville Old Face"/>
      <family val="1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sz val="22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57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3" fontId="0" fillId="0" borderId="0" xfId="42" applyFont="1" applyAlignment="1">
      <alignment/>
    </xf>
    <xf numFmtId="169" fontId="6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169" fontId="6" fillId="0" borderId="28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169" fontId="6" fillId="0" borderId="26" xfId="42" applyNumberFormat="1" applyFont="1" applyBorder="1" applyAlignment="1">
      <alignment/>
    </xf>
    <xf numFmtId="169" fontId="6" fillId="0" borderId="29" xfId="42" applyNumberFormat="1" applyFont="1" applyBorder="1" applyAlignment="1">
      <alignment/>
    </xf>
    <xf numFmtId="3" fontId="17" fillId="0" borderId="0" xfId="0" applyNumberFormat="1" applyFont="1" applyAlignment="1">
      <alignment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0" fontId="10" fillId="0" borderId="0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Continuous"/>
      <protection/>
    </xf>
    <xf numFmtId="43" fontId="1" fillId="0" borderId="0" xfId="42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57" applyFont="1" applyFill="1" applyBorder="1" applyAlignment="1">
      <alignment horizontal="left"/>
      <protection/>
    </xf>
    <xf numFmtId="0" fontId="24" fillId="0" borderId="0" xfId="57" applyFont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0" xfId="57" applyFont="1" applyFill="1" applyBorder="1" applyAlignment="1">
      <alignment horizontal="center"/>
      <protection/>
    </xf>
    <xf numFmtId="0" fontId="21" fillId="0" borderId="31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>
      <alignment/>
      <protection/>
    </xf>
    <xf numFmtId="0" fontId="19" fillId="0" borderId="31" xfId="57" applyFont="1" applyBorder="1" applyAlignment="1">
      <alignment horizontal="center"/>
      <protection/>
    </xf>
    <xf numFmtId="0" fontId="19" fillId="0" borderId="10" xfId="57" applyFont="1" applyBorder="1">
      <alignment/>
      <protection/>
    </xf>
    <xf numFmtId="0" fontId="22" fillId="0" borderId="31" xfId="57" applyFont="1" applyBorder="1" applyAlignment="1">
      <alignment horizontal="center"/>
      <protection/>
    </xf>
    <xf numFmtId="0" fontId="22" fillId="0" borderId="10" xfId="57" applyFont="1" applyBorder="1">
      <alignment/>
      <protection/>
    </xf>
    <xf numFmtId="0" fontId="23" fillId="0" borderId="31" xfId="57" applyFont="1" applyBorder="1" applyAlignment="1">
      <alignment horizontal="center"/>
      <protection/>
    </xf>
    <xf numFmtId="0" fontId="23" fillId="0" borderId="10" xfId="57" applyFont="1" applyBorder="1">
      <alignment/>
      <protection/>
    </xf>
    <xf numFmtId="0" fontId="19" fillId="0" borderId="31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0" fontId="18" fillId="0" borderId="31" xfId="57" applyFont="1" applyBorder="1" applyAlignment="1">
      <alignment horizontal="center"/>
      <protection/>
    </xf>
    <xf numFmtId="0" fontId="19" fillId="0" borderId="10" xfId="57" applyFont="1" applyBorder="1" applyAlignment="1">
      <alignment horizontal="left"/>
      <protection/>
    </xf>
    <xf numFmtId="0" fontId="18" fillId="0" borderId="10" xfId="57" applyFont="1" applyBorder="1">
      <alignment/>
      <protection/>
    </xf>
    <xf numFmtId="0" fontId="20" fillId="0" borderId="32" xfId="57" applyFont="1" applyBorder="1" applyAlignment="1">
      <alignment horizontal="center"/>
      <protection/>
    </xf>
    <xf numFmtId="0" fontId="25" fillId="0" borderId="10" xfId="57" applyFont="1" applyBorder="1">
      <alignment/>
      <protection/>
    </xf>
    <xf numFmtId="0" fontId="16" fillId="0" borderId="10" xfId="0" applyFont="1" applyBorder="1" applyAlignment="1">
      <alignment/>
    </xf>
    <xf numFmtId="0" fontId="19" fillId="0" borderId="10" xfId="57" applyFont="1" applyFill="1" applyBorder="1">
      <alignment/>
      <protection/>
    </xf>
    <xf numFmtId="0" fontId="6" fillId="0" borderId="10" xfId="0" applyFont="1" applyBorder="1" applyAlignment="1">
      <alignment/>
    </xf>
    <xf numFmtId="0" fontId="21" fillId="0" borderId="10" xfId="57" applyFont="1" applyFill="1" applyBorder="1" applyAlignment="1">
      <alignment horizontal="center"/>
      <protection/>
    </xf>
    <xf numFmtId="0" fontId="10" fillId="0" borderId="10" xfId="0" applyFont="1" applyBorder="1" applyAlignment="1">
      <alignment/>
    </xf>
    <xf numFmtId="169" fontId="1" fillId="0" borderId="0" xfId="42" applyNumberFormat="1" applyFont="1" applyFill="1" applyBorder="1" applyAlignment="1">
      <alignment horizontal="centerContinuous"/>
    </xf>
    <xf numFmtId="169" fontId="24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169" fontId="6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21" fillId="0" borderId="10" xfId="42" applyNumberFormat="1" applyFont="1" applyBorder="1" applyAlignment="1">
      <alignment/>
    </xf>
    <xf numFmtId="169" fontId="19" fillId="0" borderId="10" xfId="42" applyNumberFormat="1" applyFont="1" applyBorder="1" applyAlignment="1">
      <alignment/>
    </xf>
    <xf numFmtId="169" fontId="22" fillId="0" borderId="10" xfId="42" applyNumberFormat="1" applyFont="1" applyBorder="1" applyAlignment="1">
      <alignment/>
    </xf>
    <xf numFmtId="169" fontId="22" fillId="0" borderId="10" xfId="42" applyNumberFormat="1" applyFont="1" applyFill="1" applyBorder="1" applyAlignment="1">
      <alignment/>
    </xf>
    <xf numFmtId="169" fontId="18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169" fontId="1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69" fontId="6" fillId="0" borderId="10" xfId="42" applyNumberFormat="1" applyFont="1" applyBorder="1" applyAlignment="1">
      <alignment wrapText="1"/>
    </xf>
    <xf numFmtId="169" fontId="0" fillId="0" borderId="10" xfId="42" applyNumberFormat="1" applyFont="1" applyFill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169" fontId="1" fillId="0" borderId="10" xfId="42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/>
    </xf>
    <xf numFmtId="0" fontId="20" fillId="0" borderId="10" xfId="57" applyFont="1" applyBorder="1">
      <alignment/>
      <protection/>
    </xf>
    <xf numFmtId="169" fontId="20" fillId="0" borderId="10" xfId="42" applyNumberFormat="1" applyFont="1" applyBorder="1" applyAlignment="1">
      <alignment/>
    </xf>
    <xf numFmtId="0" fontId="24" fillId="0" borderId="10" xfId="57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/>
      <protection/>
    </xf>
    <xf numFmtId="43" fontId="1" fillId="0" borderId="10" xfId="42" applyFont="1" applyFill="1" applyBorder="1" applyAlignment="1">
      <alignment horizontal="center" wrapText="1"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169" fontId="16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10" fillId="0" borderId="10" xfId="42" applyNumberFormat="1" applyFont="1" applyBorder="1" applyAlignment="1">
      <alignment/>
    </xf>
    <xf numFmtId="0" fontId="19" fillId="0" borderId="10" xfId="57" applyFont="1" applyBorder="1" applyAlignment="1">
      <alignment horizontal="center"/>
      <protection/>
    </xf>
    <xf numFmtId="0" fontId="8" fillId="0" borderId="33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43" fontId="1" fillId="0" borderId="33" xfId="42" applyFont="1" applyFill="1" applyBorder="1" applyAlignment="1">
      <alignment horizontal="center" wrapText="1"/>
    </xf>
    <xf numFmtId="169" fontId="1" fillId="0" borderId="33" xfId="42" applyNumberFormat="1" applyFont="1" applyFill="1" applyBorder="1" applyAlignment="1">
      <alignment horizontal="center" wrapText="1"/>
    </xf>
    <xf numFmtId="169" fontId="9" fillId="0" borderId="11" xfId="42" applyNumberFormat="1" applyFont="1" applyBorder="1" applyAlignment="1">
      <alignment/>
    </xf>
    <xf numFmtId="169" fontId="9" fillId="0" borderId="10" xfId="42" applyNumberFormat="1" applyFont="1" applyBorder="1" applyAlignment="1">
      <alignment/>
    </xf>
    <xf numFmtId="169" fontId="16" fillId="0" borderId="10" xfId="42" applyNumberFormat="1" applyFont="1" applyFill="1" applyBorder="1" applyAlignment="1">
      <alignment/>
    </xf>
    <xf numFmtId="169" fontId="0" fillId="0" borderId="10" xfId="42" applyNumberFormat="1" applyFont="1" applyBorder="1" applyAlignment="1">
      <alignment horizontal="right"/>
    </xf>
    <xf numFmtId="169" fontId="6" fillId="0" borderId="1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8" fontId="6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34">
      <selection activeCell="H44" sqref="H4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7.140625" style="0" customWidth="1"/>
    <col min="8" max="8" width="14.140625" style="0" customWidth="1"/>
  </cols>
  <sheetData>
    <row r="2" spans="2:8" ht="12.75" customHeight="1">
      <c r="B2" s="18"/>
      <c r="C2" s="19"/>
      <c r="D2" s="19"/>
      <c r="E2" s="19"/>
      <c r="F2" s="19"/>
      <c r="G2" s="19"/>
      <c r="H2" s="20"/>
    </row>
    <row r="3" spans="2:8" ht="15.75" customHeight="1">
      <c r="B3" s="21"/>
      <c r="C3" s="22" t="s">
        <v>50</v>
      </c>
      <c r="D3" s="48" t="s">
        <v>151</v>
      </c>
      <c r="E3" s="48"/>
      <c r="F3" s="48"/>
      <c r="G3" s="48"/>
      <c r="H3" s="49"/>
    </row>
    <row r="4" spans="2:8" ht="9.75" customHeight="1">
      <c r="B4" s="21"/>
      <c r="C4" s="22"/>
      <c r="D4" s="48"/>
      <c r="E4" s="48"/>
      <c r="F4" s="48"/>
      <c r="G4" s="48"/>
      <c r="H4" s="49"/>
    </row>
    <row r="5" spans="2:8" ht="15.75" customHeight="1">
      <c r="B5" s="21"/>
      <c r="C5" s="22" t="s">
        <v>51</v>
      </c>
      <c r="D5" s="48" t="s">
        <v>152</v>
      </c>
      <c r="E5" s="48"/>
      <c r="F5" s="48"/>
      <c r="G5" s="48"/>
      <c r="H5" s="49"/>
    </row>
    <row r="6" spans="2:8" ht="8.25" customHeight="1">
      <c r="B6" s="21"/>
      <c r="C6" s="22"/>
      <c r="D6" s="48"/>
      <c r="E6" s="48"/>
      <c r="F6" s="48"/>
      <c r="G6" s="48"/>
      <c r="H6" s="49"/>
    </row>
    <row r="7" spans="2:8" ht="15" customHeight="1">
      <c r="B7" s="21"/>
      <c r="C7" s="22" t="s">
        <v>52</v>
      </c>
      <c r="D7" s="48" t="s">
        <v>153</v>
      </c>
      <c r="E7" s="48"/>
      <c r="F7" s="48"/>
      <c r="G7" s="48"/>
      <c r="H7" s="49"/>
    </row>
    <row r="8" spans="2:8" ht="6.75" customHeight="1">
      <c r="B8" s="21"/>
      <c r="C8" s="22"/>
      <c r="D8" s="48"/>
      <c r="E8" s="48"/>
      <c r="F8" s="48"/>
      <c r="G8" s="48"/>
      <c r="H8" s="49"/>
    </row>
    <row r="9" spans="2:8" ht="15.75" customHeight="1">
      <c r="B9" s="21"/>
      <c r="C9" s="22"/>
      <c r="D9" s="48"/>
      <c r="E9" s="48"/>
      <c r="F9" s="48" t="s">
        <v>154</v>
      </c>
      <c r="G9" s="48"/>
      <c r="H9" s="49"/>
    </row>
    <row r="10" spans="2:8" ht="9" customHeight="1">
      <c r="B10" s="21"/>
      <c r="C10" s="22"/>
      <c r="D10" s="48"/>
      <c r="E10" s="48"/>
      <c r="F10" s="48"/>
      <c r="G10" s="48"/>
      <c r="H10" s="49"/>
    </row>
    <row r="11" spans="2:8" ht="16.5" customHeight="1">
      <c r="B11" s="21"/>
      <c r="C11" s="22" t="s">
        <v>53</v>
      </c>
      <c r="D11" s="48"/>
      <c r="E11" s="48"/>
      <c r="F11" s="48"/>
      <c r="G11" s="48"/>
      <c r="H11" s="49"/>
    </row>
    <row r="12" spans="2:8" ht="9" customHeight="1">
      <c r="B12" s="21"/>
      <c r="C12" s="22"/>
      <c r="D12" s="48"/>
      <c r="E12" s="48"/>
      <c r="F12" s="48"/>
      <c r="G12" s="48"/>
      <c r="H12" s="49"/>
    </row>
    <row r="13" spans="2:8" ht="15.75" customHeight="1">
      <c r="B13" s="21"/>
      <c r="C13" s="22" t="s">
        <v>54</v>
      </c>
      <c r="D13" s="48"/>
      <c r="E13" s="48"/>
      <c r="F13" s="48"/>
      <c r="G13" s="48"/>
      <c r="H13" s="49"/>
    </row>
    <row r="14" spans="2:8" ht="5.25" customHeight="1">
      <c r="B14" s="21"/>
      <c r="C14" s="22"/>
      <c r="D14" s="48"/>
      <c r="E14" s="48"/>
      <c r="F14" s="48"/>
      <c r="G14" s="48"/>
      <c r="H14" s="49"/>
    </row>
    <row r="15" spans="2:8" ht="18" customHeight="1">
      <c r="B15" s="21"/>
      <c r="C15" s="22" t="s">
        <v>55</v>
      </c>
      <c r="D15" s="48" t="s">
        <v>155</v>
      </c>
      <c r="E15" s="48"/>
      <c r="F15" s="48"/>
      <c r="G15" s="48"/>
      <c r="H15" s="49"/>
    </row>
    <row r="16" spans="2:8" ht="8.25" customHeight="1">
      <c r="B16" s="21"/>
      <c r="C16" s="22"/>
      <c r="D16" s="48"/>
      <c r="E16" s="48"/>
      <c r="F16" s="48"/>
      <c r="G16" s="48"/>
      <c r="H16" s="49"/>
    </row>
    <row r="17" spans="2:8" ht="14.25" customHeight="1">
      <c r="B17" s="21"/>
      <c r="C17" s="22"/>
      <c r="D17" s="48"/>
      <c r="E17" s="48"/>
      <c r="F17" s="48"/>
      <c r="G17" s="48"/>
      <c r="H17" s="49"/>
    </row>
    <row r="18" spans="2:8" ht="12.75" customHeight="1">
      <c r="B18" s="21"/>
      <c r="C18" s="22"/>
      <c r="D18" s="48"/>
      <c r="E18" s="48"/>
      <c r="F18" s="48"/>
      <c r="G18" s="48"/>
      <c r="H18" s="49"/>
    </row>
    <row r="19" spans="2:8" ht="12.75" customHeight="1">
      <c r="B19" s="21"/>
      <c r="C19" s="15"/>
      <c r="D19" s="15"/>
      <c r="E19" s="15"/>
      <c r="F19" s="15"/>
      <c r="G19" s="15"/>
      <c r="H19" s="23"/>
    </row>
    <row r="20" spans="2:8" ht="12.75" customHeight="1">
      <c r="B20" s="21"/>
      <c r="C20" s="15"/>
      <c r="D20" s="15"/>
      <c r="E20" s="15"/>
      <c r="F20" s="15"/>
      <c r="G20" s="15"/>
      <c r="H20" s="23"/>
    </row>
    <row r="21" spans="2:8" ht="12.75" customHeight="1">
      <c r="B21" s="21"/>
      <c r="C21" s="15"/>
      <c r="D21" s="15"/>
      <c r="E21" s="15"/>
      <c r="F21" s="15"/>
      <c r="G21" s="15"/>
      <c r="H21" s="23"/>
    </row>
    <row r="22" spans="2:8" ht="29.25" customHeight="1">
      <c r="B22" s="135" t="s">
        <v>66</v>
      </c>
      <c r="C22" s="136"/>
      <c r="D22" s="136"/>
      <c r="E22" s="136"/>
      <c r="F22" s="136"/>
      <c r="G22" s="136"/>
      <c r="H22" s="137"/>
    </row>
    <row r="23" spans="2:8" ht="12.75" customHeight="1">
      <c r="B23" s="138" t="s">
        <v>56</v>
      </c>
      <c r="C23" s="139"/>
      <c r="D23" s="139"/>
      <c r="E23" s="139"/>
      <c r="F23" s="139"/>
      <c r="G23" s="139"/>
      <c r="H23" s="140"/>
    </row>
    <row r="24" spans="2:8" ht="12.75" customHeight="1">
      <c r="B24" s="138" t="s">
        <v>57</v>
      </c>
      <c r="C24" s="139"/>
      <c r="D24" s="139"/>
      <c r="E24" s="139"/>
      <c r="F24" s="139"/>
      <c r="G24" s="139"/>
      <c r="H24" s="140"/>
    </row>
    <row r="25" spans="2:8" ht="12.75">
      <c r="B25" s="21"/>
      <c r="C25" s="15"/>
      <c r="D25" s="15"/>
      <c r="E25" s="15"/>
      <c r="F25" s="15"/>
      <c r="G25" s="15"/>
      <c r="H25" s="23"/>
    </row>
    <row r="26" spans="2:8" ht="12.75">
      <c r="B26" s="21"/>
      <c r="C26" s="15"/>
      <c r="D26" s="15"/>
      <c r="E26" s="15"/>
      <c r="F26" s="15"/>
      <c r="G26" s="15"/>
      <c r="H26" s="23"/>
    </row>
    <row r="27" spans="2:8" ht="25.5">
      <c r="B27" s="141" t="s">
        <v>188</v>
      </c>
      <c r="C27" s="142"/>
      <c r="D27" s="142"/>
      <c r="E27" s="142"/>
      <c r="F27" s="142"/>
      <c r="G27" s="142"/>
      <c r="H27" s="143"/>
    </row>
    <row r="28" spans="2:8" ht="12.75">
      <c r="B28" s="21"/>
      <c r="C28" s="15"/>
      <c r="D28" s="15"/>
      <c r="E28" s="15"/>
      <c r="F28" s="15"/>
      <c r="G28" s="15"/>
      <c r="H28" s="23"/>
    </row>
    <row r="29" spans="2:8" ht="12.75">
      <c r="B29" s="21"/>
      <c r="C29" s="15"/>
      <c r="D29" s="15"/>
      <c r="E29" s="15"/>
      <c r="F29" s="15"/>
      <c r="G29" s="15"/>
      <c r="H29" s="23"/>
    </row>
    <row r="30" spans="2:8" ht="12.75">
      <c r="B30" s="21"/>
      <c r="C30" s="15"/>
      <c r="D30" s="15"/>
      <c r="E30" s="15"/>
      <c r="F30" s="15"/>
      <c r="G30" s="15"/>
      <c r="H30" s="23"/>
    </row>
    <row r="31" spans="2:8" ht="12.75">
      <c r="B31" s="21"/>
      <c r="C31" s="15"/>
      <c r="D31" s="15"/>
      <c r="E31" s="15"/>
      <c r="F31" s="15"/>
      <c r="G31" s="15"/>
      <c r="H31" s="23"/>
    </row>
    <row r="32" spans="2:8" ht="12.75">
      <c r="B32" s="21"/>
      <c r="C32" s="15"/>
      <c r="D32" s="15"/>
      <c r="E32" s="15"/>
      <c r="F32" s="15"/>
      <c r="G32" s="15"/>
      <c r="H32" s="23"/>
    </row>
    <row r="33" spans="2:8" ht="12.75">
      <c r="B33" s="21"/>
      <c r="C33" s="15"/>
      <c r="D33" s="15"/>
      <c r="E33" s="15"/>
      <c r="F33" s="15"/>
      <c r="G33" s="15"/>
      <c r="H33" s="23"/>
    </row>
    <row r="34" spans="2:8" ht="12.75">
      <c r="B34" s="21"/>
      <c r="C34" s="15"/>
      <c r="D34" s="15"/>
      <c r="E34" s="15"/>
      <c r="F34" s="15"/>
      <c r="G34" s="15"/>
      <c r="H34" s="23"/>
    </row>
    <row r="35" spans="2:8" ht="12.75">
      <c r="B35" s="21"/>
      <c r="C35" s="15"/>
      <c r="D35" s="15"/>
      <c r="E35" s="15"/>
      <c r="F35" s="15"/>
      <c r="G35" s="15"/>
      <c r="H35" s="23"/>
    </row>
    <row r="36" spans="2:8" ht="12.75">
      <c r="B36" s="21"/>
      <c r="C36" s="15"/>
      <c r="D36" s="15"/>
      <c r="E36" s="15"/>
      <c r="F36" s="15"/>
      <c r="G36" s="15"/>
      <c r="H36" s="23"/>
    </row>
    <row r="37" spans="2:8" ht="12.75">
      <c r="B37" s="21"/>
      <c r="C37" s="15"/>
      <c r="D37" s="15"/>
      <c r="E37" s="15"/>
      <c r="F37" s="15"/>
      <c r="G37" s="15"/>
      <c r="H37" s="23"/>
    </row>
    <row r="38" spans="2:8" ht="12.75">
      <c r="B38" s="21"/>
      <c r="C38" s="15"/>
      <c r="D38" s="15"/>
      <c r="E38" s="15"/>
      <c r="F38" s="15"/>
      <c r="G38" s="15"/>
      <c r="H38" s="23"/>
    </row>
    <row r="39" spans="2:8" ht="12.75">
      <c r="B39" s="21"/>
      <c r="C39" s="15"/>
      <c r="D39" s="15"/>
      <c r="E39" s="15"/>
      <c r="F39" s="15"/>
      <c r="G39" s="15"/>
      <c r="H39" s="23"/>
    </row>
    <row r="40" spans="2:8" ht="12.75">
      <c r="B40" s="21"/>
      <c r="C40" s="15"/>
      <c r="D40" s="15"/>
      <c r="E40" s="15"/>
      <c r="F40" s="15"/>
      <c r="G40" s="15"/>
      <c r="H40" s="23"/>
    </row>
    <row r="41" spans="2:8" ht="12.75">
      <c r="B41" s="21"/>
      <c r="C41" s="15" t="s">
        <v>58</v>
      </c>
      <c r="D41" s="15"/>
      <c r="E41" s="15"/>
      <c r="F41" s="15" t="s">
        <v>144</v>
      </c>
      <c r="G41" s="15"/>
      <c r="H41" s="23"/>
    </row>
    <row r="42" spans="2:8" ht="12.75">
      <c r="B42" s="21"/>
      <c r="C42" s="15" t="s">
        <v>59</v>
      </c>
      <c r="D42" s="15"/>
      <c r="E42" s="15"/>
      <c r="F42" s="15" t="s">
        <v>145</v>
      </c>
      <c r="G42" s="15"/>
      <c r="H42" s="23"/>
    </row>
    <row r="43" spans="2:8" ht="12.75">
      <c r="B43" s="21"/>
      <c r="C43" s="15" t="s">
        <v>60</v>
      </c>
      <c r="D43" s="15"/>
      <c r="E43" s="15"/>
      <c r="F43" s="15" t="s">
        <v>146</v>
      </c>
      <c r="G43" s="15"/>
      <c r="H43" s="23"/>
    </row>
    <row r="44" spans="2:8" ht="12.75">
      <c r="B44" s="21"/>
      <c r="C44" s="15" t="s">
        <v>61</v>
      </c>
      <c r="D44" s="15"/>
      <c r="E44" s="15"/>
      <c r="F44" s="15" t="s">
        <v>147</v>
      </c>
      <c r="G44" s="15"/>
      <c r="H44" s="23"/>
    </row>
    <row r="45" spans="2:8" ht="12.75">
      <c r="B45" s="21"/>
      <c r="C45" s="15"/>
      <c r="D45" s="15"/>
      <c r="E45" s="15"/>
      <c r="F45" s="15"/>
      <c r="G45" s="15"/>
      <c r="H45" s="23"/>
    </row>
    <row r="46" spans="2:8" ht="12.75">
      <c r="B46" s="21"/>
      <c r="C46" s="15" t="s">
        <v>62</v>
      </c>
      <c r="D46" s="15"/>
      <c r="E46" s="15"/>
      <c r="F46" s="15" t="s">
        <v>63</v>
      </c>
      <c r="G46" s="15" t="s">
        <v>189</v>
      </c>
      <c r="H46" s="23"/>
    </row>
    <row r="47" spans="2:8" ht="12.75">
      <c r="B47" s="21"/>
      <c r="C47" s="15"/>
      <c r="D47" s="15"/>
      <c r="E47" s="15"/>
      <c r="F47" s="15"/>
      <c r="G47" s="15"/>
      <c r="H47" s="23"/>
    </row>
    <row r="48" spans="2:8" ht="12.75">
      <c r="B48" s="21"/>
      <c r="C48" s="15"/>
      <c r="D48" s="15"/>
      <c r="E48" s="15"/>
      <c r="F48" s="15" t="s">
        <v>64</v>
      </c>
      <c r="G48" s="15" t="s">
        <v>190</v>
      </c>
      <c r="H48" s="23"/>
    </row>
    <row r="49" spans="2:8" ht="12.75">
      <c r="B49" s="21"/>
      <c r="C49" s="15"/>
      <c r="D49" s="15"/>
      <c r="E49" s="15"/>
      <c r="F49" s="15"/>
      <c r="G49" s="15"/>
      <c r="H49" s="23"/>
    </row>
    <row r="50" spans="2:8" ht="12.75">
      <c r="B50" s="21"/>
      <c r="C50" s="15" t="s">
        <v>65</v>
      </c>
      <c r="D50" s="15"/>
      <c r="E50" s="15"/>
      <c r="F50" s="132" t="s">
        <v>196</v>
      </c>
      <c r="G50" s="15"/>
      <c r="H50" s="23"/>
    </row>
    <row r="51" spans="2:8" ht="12.75">
      <c r="B51" s="21"/>
      <c r="C51" s="15"/>
      <c r="D51" s="15"/>
      <c r="E51" s="15"/>
      <c r="F51" s="15"/>
      <c r="G51" s="15"/>
      <c r="H51" s="23"/>
    </row>
    <row r="52" spans="2:8" ht="12.75">
      <c r="B52" s="24"/>
      <c r="C52" s="25"/>
      <c r="D52" s="25"/>
      <c r="E52" s="25"/>
      <c r="F52" s="25"/>
      <c r="G52" s="25"/>
      <c r="H52" s="26"/>
    </row>
  </sheetData>
  <sheetProtection/>
  <mergeCells count="4">
    <mergeCell ref="B22:H22"/>
    <mergeCell ref="B23:H23"/>
    <mergeCell ref="B24:H24"/>
    <mergeCell ref="B27:H27"/>
  </mergeCells>
  <printOptions/>
  <pageMargins left="0.61" right="0.58" top="0.78" bottom="0.6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4.140625" style="31" customWidth="1"/>
    <col min="2" max="2" width="44.421875" style="3" customWidth="1"/>
    <col min="3" max="3" width="11.57421875" style="3" customWidth="1"/>
    <col min="4" max="4" width="16.7109375" style="92" customWidth="1"/>
    <col min="5" max="5" width="17.421875" style="92" customWidth="1"/>
    <col min="6" max="6" width="4.8515625" style="3" customWidth="1"/>
    <col min="7" max="16384" width="9.140625" style="3" customWidth="1"/>
  </cols>
  <sheetData>
    <row r="1" spans="1:5" s="60" customFormat="1" ht="15">
      <c r="A1" s="57"/>
      <c r="B1" s="58"/>
      <c r="C1" s="58"/>
      <c r="D1" s="88"/>
      <c r="E1" s="88"/>
    </row>
    <row r="2" spans="1:5" s="28" customFormat="1" ht="15.75">
      <c r="A2" s="144" t="s">
        <v>191</v>
      </c>
      <c r="B2" s="144"/>
      <c r="C2" s="144"/>
      <c r="D2" s="144"/>
      <c r="E2" s="144"/>
    </row>
    <row r="3" spans="1:5" s="60" customFormat="1" ht="15.75" thickBot="1">
      <c r="A3" s="57"/>
      <c r="B3" s="61"/>
      <c r="C3" s="58"/>
      <c r="D3" s="88"/>
      <c r="E3" s="88"/>
    </row>
    <row r="4" spans="1:5" s="35" customFormat="1" ht="33.75" customHeight="1">
      <c r="A4" s="66" t="s">
        <v>15</v>
      </c>
      <c r="B4" s="105" t="s">
        <v>94</v>
      </c>
      <c r="C4" s="106" t="s">
        <v>12</v>
      </c>
      <c r="D4" s="107" t="s">
        <v>132</v>
      </c>
      <c r="E4" s="107" t="s">
        <v>150</v>
      </c>
    </row>
    <row r="5" spans="1:5" s="29" customFormat="1" ht="33.75" customHeight="1">
      <c r="A5" s="67" t="s">
        <v>40</v>
      </c>
      <c r="B5" s="68" t="s">
        <v>95</v>
      </c>
      <c r="C5" s="69"/>
      <c r="D5" s="93">
        <f>D6+D9+D10+D18+D26+D27+D28</f>
        <v>21074311</v>
      </c>
      <c r="E5" s="93">
        <f>E6+E9+E10+E18+E26+E27+E28</f>
        <v>19118078</v>
      </c>
    </row>
    <row r="6" spans="1:7" s="35" customFormat="1" ht="15" customHeight="1">
      <c r="A6" s="70"/>
      <c r="B6" s="71" t="s">
        <v>67</v>
      </c>
      <c r="C6" s="71"/>
      <c r="D6" s="94">
        <f>+D7+D8</f>
        <v>62703</v>
      </c>
      <c r="E6" s="94">
        <f>+E7+E8</f>
        <v>4554498</v>
      </c>
      <c r="F6" s="60"/>
      <c r="G6" s="60"/>
    </row>
    <row r="7" spans="1:5" s="33" customFormat="1" ht="15" customHeight="1">
      <c r="A7" s="72"/>
      <c r="B7" s="73" t="s">
        <v>68</v>
      </c>
      <c r="C7" s="73"/>
      <c r="D7" s="95">
        <v>20026</v>
      </c>
      <c r="E7" s="95">
        <v>19709</v>
      </c>
    </row>
    <row r="8" spans="1:5" s="33" customFormat="1" ht="15" customHeight="1">
      <c r="A8" s="72"/>
      <c r="B8" s="73" t="s">
        <v>69</v>
      </c>
      <c r="C8" s="73"/>
      <c r="D8" s="95">
        <v>42677</v>
      </c>
      <c r="E8" s="95">
        <v>4534789</v>
      </c>
    </row>
    <row r="9" spans="1:7" s="35" customFormat="1" ht="15" customHeight="1">
      <c r="A9" s="70"/>
      <c r="B9" s="71" t="s">
        <v>70</v>
      </c>
      <c r="C9" s="71"/>
      <c r="D9" s="94"/>
      <c r="E9" s="94"/>
      <c r="F9" s="60"/>
      <c r="G9" s="60"/>
    </row>
    <row r="10" spans="1:7" s="35" customFormat="1" ht="15" customHeight="1">
      <c r="A10" s="70"/>
      <c r="B10" s="71" t="s">
        <v>71</v>
      </c>
      <c r="C10" s="71"/>
      <c r="D10" s="94">
        <f>D11+D12+D13+D14+D15+D16+D17</f>
        <v>17725421</v>
      </c>
      <c r="E10" s="94">
        <f>E11+E12+E13+E14+E15+E16+E17</f>
        <v>9973227</v>
      </c>
      <c r="F10" s="60"/>
      <c r="G10" s="60"/>
    </row>
    <row r="11" spans="1:5" s="33" customFormat="1" ht="15" customHeight="1">
      <c r="A11" s="72"/>
      <c r="B11" s="73" t="s">
        <v>72</v>
      </c>
      <c r="C11" s="73"/>
      <c r="D11" s="95">
        <v>17704037</v>
      </c>
      <c r="E11" s="95">
        <v>9903077</v>
      </c>
    </row>
    <row r="12" spans="1:5" s="33" customFormat="1" ht="15" customHeight="1">
      <c r="A12" s="72"/>
      <c r="B12" s="73" t="s">
        <v>73</v>
      </c>
      <c r="C12" s="73"/>
      <c r="D12" s="95"/>
      <c r="E12" s="95"/>
    </row>
    <row r="13" spans="1:5" s="33" customFormat="1" ht="15" customHeight="1">
      <c r="A13" s="72"/>
      <c r="B13" s="73" t="s">
        <v>74</v>
      </c>
      <c r="C13" s="73"/>
      <c r="D13" s="96">
        <v>3078</v>
      </c>
      <c r="E13" s="96"/>
    </row>
    <row r="14" spans="1:5" s="33" customFormat="1" ht="15" customHeight="1">
      <c r="A14" s="72"/>
      <c r="B14" s="73" t="s">
        <v>75</v>
      </c>
      <c r="C14" s="73"/>
      <c r="D14" s="95">
        <v>18306</v>
      </c>
      <c r="E14" s="95">
        <v>70150</v>
      </c>
    </row>
    <row r="15" spans="1:5" s="33" customFormat="1" ht="15" customHeight="1">
      <c r="A15" s="72"/>
      <c r="B15" s="73" t="s">
        <v>76</v>
      </c>
      <c r="C15" s="73"/>
      <c r="D15" s="95"/>
      <c r="E15" s="95"/>
    </row>
    <row r="16" spans="1:5" s="33" customFormat="1" ht="15" customHeight="1">
      <c r="A16" s="72"/>
      <c r="B16" s="73" t="s">
        <v>148</v>
      </c>
      <c r="C16" s="73"/>
      <c r="D16" s="95"/>
      <c r="E16" s="95"/>
    </row>
    <row r="17" spans="1:5" s="33" customFormat="1" ht="15" customHeight="1">
      <c r="A17" s="72"/>
      <c r="B17" s="108"/>
      <c r="C17" s="73"/>
      <c r="D17" s="95"/>
      <c r="E17" s="95"/>
    </row>
    <row r="18" spans="1:5" s="2" customFormat="1" ht="15" customHeight="1">
      <c r="A18" s="70"/>
      <c r="B18" s="71" t="s">
        <v>9</v>
      </c>
      <c r="C18" s="71"/>
      <c r="D18" s="94">
        <f>D19+D20+D21+D22+D23+D24+D25</f>
        <v>1154047</v>
      </c>
      <c r="E18" s="94">
        <f>E19+E20+E21+E22+E23+E24+E25</f>
        <v>1308213</v>
      </c>
    </row>
    <row r="19" spans="1:5" s="34" customFormat="1" ht="15" customHeight="1">
      <c r="A19" s="74"/>
      <c r="B19" s="73" t="s">
        <v>78</v>
      </c>
      <c r="C19" s="75"/>
      <c r="D19" s="95">
        <v>1154047</v>
      </c>
      <c r="E19" s="95">
        <v>1308213</v>
      </c>
    </row>
    <row r="20" spans="1:5" s="34" customFormat="1" ht="15" customHeight="1">
      <c r="A20" s="74"/>
      <c r="B20" s="73" t="s">
        <v>80</v>
      </c>
      <c r="C20" s="75"/>
      <c r="D20" s="95"/>
      <c r="E20" s="95"/>
    </row>
    <row r="21" spans="1:5" s="34" customFormat="1" ht="15" customHeight="1">
      <c r="A21" s="74"/>
      <c r="B21" s="73" t="s">
        <v>79</v>
      </c>
      <c r="C21" s="75"/>
      <c r="D21" s="95"/>
      <c r="E21" s="95">
        <v>0</v>
      </c>
    </row>
    <row r="22" spans="1:5" s="34" customFormat="1" ht="15" customHeight="1">
      <c r="A22" s="74"/>
      <c r="B22" s="73" t="s">
        <v>81</v>
      </c>
      <c r="C22" s="75"/>
      <c r="D22" s="95"/>
      <c r="E22" s="95">
        <v>0</v>
      </c>
    </row>
    <row r="23" spans="1:7" s="34" customFormat="1" ht="15" customHeight="1">
      <c r="A23" s="74"/>
      <c r="B23" s="73" t="s">
        <v>82</v>
      </c>
      <c r="C23" s="75"/>
      <c r="D23" s="95"/>
      <c r="E23" s="95">
        <v>0</v>
      </c>
      <c r="G23" s="54"/>
    </row>
    <row r="24" spans="1:5" s="33" customFormat="1" ht="15" customHeight="1">
      <c r="A24" s="72"/>
      <c r="B24" s="73" t="s">
        <v>83</v>
      </c>
      <c r="C24" s="73"/>
      <c r="D24" s="95"/>
      <c r="E24" s="95"/>
    </row>
    <row r="25" spans="1:5" s="33" customFormat="1" ht="15" customHeight="1">
      <c r="A25" s="72"/>
      <c r="B25" s="73" t="s">
        <v>84</v>
      </c>
      <c r="C25" s="73"/>
      <c r="D25" s="95"/>
      <c r="E25" s="95"/>
    </row>
    <row r="26" spans="1:5" s="2" customFormat="1" ht="15" customHeight="1">
      <c r="A26" s="70"/>
      <c r="B26" s="71" t="s">
        <v>10</v>
      </c>
      <c r="C26" s="71"/>
      <c r="D26" s="94">
        <v>0</v>
      </c>
      <c r="E26" s="94">
        <v>0</v>
      </c>
    </row>
    <row r="27" spans="1:5" s="2" customFormat="1" ht="15" customHeight="1">
      <c r="A27" s="70"/>
      <c r="B27" s="71" t="s">
        <v>85</v>
      </c>
      <c r="C27" s="71"/>
      <c r="D27" s="94">
        <v>0</v>
      </c>
      <c r="E27" s="94">
        <v>0</v>
      </c>
    </row>
    <row r="28" spans="1:5" s="2" customFormat="1" ht="15" customHeight="1">
      <c r="A28" s="76"/>
      <c r="B28" s="71" t="s">
        <v>6</v>
      </c>
      <c r="C28" s="71"/>
      <c r="D28" s="94">
        <v>2132140</v>
      </c>
      <c r="E28" s="94">
        <v>3282140</v>
      </c>
    </row>
    <row r="29" spans="1:5" s="33" customFormat="1" ht="15" customHeight="1">
      <c r="A29" s="77"/>
      <c r="B29" s="73" t="s">
        <v>86</v>
      </c>
      <c r="C29" s="73"/>
      <c r="D29" s="95">
        <v>0</v>
      </c>
      <c r="E29" s="95"/>
    </row>
    <row r="30" spans="1:5" s="33" customFormat="1" ht="15" customHeight="1">
      <c r="A30" s="77"/>
      <c r="B30" s="73" t="s">
        <v>77</v>
      </c>
      <c r="C30" s="73"/>
      <c r="D30" s="95">
        <v>0</v>
      </c>
      <c r="E30" s="95"/>
    </row>
    <row r="31" spans="1:5" s="29" customFormat="1" ht="39" customHeight="1">
      <c r="A31" s="67" t="s">
        <v>41</v>
      </c>
      <c r="B31" s="68" t="s">
        <v>96</v>
      </c>
      <c r="C31" s="69"/>
      <c r="D31" s="93">
        <f>D32+D33+D38+D39+D40+D41</f>
        <v>4894118</v>
      </c>
      <c r="E31" s="93">
        <f>E32+E33+E38+E39+E40+E41</f>
        <v>4894118</v>
      </c>
    </row>
    <row r="32" spans="1:5" s="60" customFormat="1" ht="15" customHeight="1">
      <c r="A32" s="70"/>
      <c r="B32" s="71" t="s">
        <v>3</v>
      </c>
      <c r="C32" s="71"/>
      <c r="D32" s="94"/>
      <c r="E32" s="94"/>
    </row>
    <row r="33" spans="1:5" s="2" customFormat="1" ht="15" customHeight="1">
      <c r="A33" s="70"/>
      <c r="B33" s="71" t="s">
        <v>11</v>
      </c>
      <c r="C33" s="71"/>
      <c r="D33" s="94">
        <f>D34+D35+D36+D37</f>
        <v>4894118</v>
      </c>
      <c r="E33" s="94">
        <f>E34+E35+E36+E37</f>
        <v>4894118</v>
      </c>
    </row>
    <row r="34" spans="1:5" s="33" customFormat="1" ht="15" customHeight="1">
      <c r="A34" s="77"/>
      <c r="B34" s="73" t="s">
        <v>87</v>
      </c>
      <c r="C34" s="73"/>
      <c r="D34" s="95">
        <v>0</v>
      </c>
      <c r="E34" s="95">
        <v>0</v>
      </c>
    </row>
    <row r="35" spans="1:5" s="33" customFormat="1" ht="15" customHeight="1">
      <c r="A35" s="77"/>
      <c r="B35" s="73" t="s">
        <v>88</v>
      </c>
      <c r="C35" s="73"/>
      <c r="D35" s="95">
        <v>2793243</v>
      </c>
      <c r="E35" s="95">
        <v>2793243</v>
      </c>
    </row>
    <row r="36" spans="1:5" s="33" customFormat="1" ht="15" customHeight="1">
      <c r="A36" s="77"/>
      <c r="B36" s="73" t="s">
        <v>89</v>
      </c>
      <c r="C36" s="73"/>
      <c r="D36" s="95">
        <v>1988862</v>
      </c>
      <c r="E36" s="95">
        <v>1988862</v>
      </c>
    </row>
    <row r="37" spans="1:5" s="33" customFormat="1" ht="15" customHeight="1">
      <c r="A37" s="77"/>
      <c r="B37" s="73" t="s">
        <v>90</v>
      </c>
      <c r="C37" s="73"/>
      <c r="D37" s="95">
        <v>112013</v>
      </c>
      <c r="E37" s="95">
        <v>112013</v>
      </c>
    </row>
    <row r="38" spans="1:5" s="35" customFormat="1" ht="17.25" customHeight="1">
      <c r="A38" s="78"/>
      <c r="B38" s="79" t="s">
        <v>4</v>
      </c>
      <c r="C38" s="80"/>
      <c r="D38" s="97">
        <v>0</v>
      </c>
      <c r="E38" s="97">
        <v>0</v>
      </c>
    </row>
    <row r="39" spans="1:5" s="60" customFormat="1" ht="18.75" customHeight="1">
      <c r="A39" s="70"/>
      <c r="B39" s="71" t="s">
        <v>5</v>
      </c>
      <c r="C39" s="71"/>
      <c r="D39" s="94"/>
      <c r="E39" s="94"/>
    </row>
    <row r="40" spans="1:5" s="60" customFormat="1" ht="15" customHeight="1">
      <c r="A40" s="70"/>
      <c r="B40" s="79" t="s">
        <v>91</v>
      </c>
      <c r="C40" s="71"/>
      <c r="D40" s="94">
        <v>0</v>
      </c>
      <c r="E40" s="94">
        <v>0</v>
      </c>
    </row>
    <row r="41" spans="1:5" s="60" customFormat="1" ht="18.75" customHeight="1">
      <c r="A41" s="70"/>
      <c r="B41" s="71" t="s">
        <v>149</v>
      </c>
      <c r="C41" s="71"/>
      <c r="D41" s="94"/>
      <c r="E41" s="94">
        <v>0</v>
      </c>
    </row>
    <row r="42" spans="1:5" s="28" customFormat="1" ht="45" customHeight="1" thickBot="1">
      <c r="A42" s="81"/>
      <c r="B42" s="105" t="s">
        <v>92</v>
      </c>
      <c r="C42" s="109"/>
      <c r="D42" s="110">
        <f>D5+D31</f>
        <v>25968429</v>
      </c>
      <c r="E42" s="110">
        <f>E5+E31</f>
        <v>24012196</v>
      </c>
    </row>
    <row r="43" spans="1:5" s="64" customFormat="1" ht="13.5">
      <c r="A43" s="62"/>
      <c r="B43" s="63"/>
      <c r="C43" s="63"/>
      <c r="D43" s="89"/>
      <c r="E43" s="89"/>
    </row>
    <row r="44" spans="1:5" s="64" customFormat="1" ht="13.5">
      <c r="A44" s="62"/>
      <c r="B44" s="63"/>
      <c r="C44" s="63"/>
      <c r="D44" s="89"/>
      <c r="E44" s="89"/>
    </row>
    <row r="45" spans="1:5" s="64" customFormat="1" ht="12.75">
      <c r="A45" s="65"/>
      <c r="D45" s="90"/>
      <c r="E45" s="90"/>
    </row>
    <row r="46" spans="1:5" s="64" customFormat="1" ht="12.75">
      <c r="A46" s="65"/>
      <c r="D46" s="90"/>
      <c r="E46" s="90"/>
    </row>
    <row r="47" spans="1:5" s="64" customFormat="1" ht="12.75">
      <c r="A47" s="65"/>
      <c r="D47" s="90"/>
      <c r="E47" s="90"/>
    </row>
    <row r="48" spans="1:5" s="64" customFormat="1" ht="12.75">
      <c r="A48" s="65"/>
      <c r="D48" s="90"/>
      <c r="E48" s="90"/>
    </row>
    <row r="49" spans="1:5" s="64" customFormat="1" ht="12.75">
      <c r="A49" s="65"/>
      <c r="D49" s="90"/>
      <c r="E49" s="90"/>
    </row>
    <row r="50" spans="1:5" s="64" customFormat="1" ht="12.75">
      <c r="A50" s="65"/>
      <c r="D50" s="90"/>
      <c r="E50" s="90"/>
    </row>
    <row r="51" spans="1:5" s="64" customFormat="1" ht="12.75">
      <c r="A51" s="65"/>
      <c r="D51" s="90"/>
      <c r="E51" s="90"/>
    </row>
    <row r="52" spans="1:5" s="64" customFormat="1" ht="12.75">
      <c r="A52" s="65"/>
      <c r="D52" s="90"/>
      <c r="E52" s="90"/>
    </row>
    <row r="53" spans="1:5" s="64" customFormat="1" ht="12.75">
      <c r="A53" s="65"/>
      <c r="D53" s="90"/>
      <c r="E53" s="90"/>
    </row>
    <row r="54" spans="1:5" s="64" customFormat="1" ht="12.75">
      <c r="A54" s="65"/>
      <c r="D54" s="90"/>
      <c r="E54" s="90"/>
    </row>
    <row r="55" spans="1:5" s="64" customFormat="1" ht="12.75">
      <c r="A55" s="65"/>
      <c r="D55" s="90"/>
      <c r="E55" s="90"/>
    </row>
    <row r="56" spans="1:5" s="64" customFormat="1" ht="12.75">
      <c r="A56" s="65"/>
      <c r="D56" s="90"/>
      <c r="E56" s="90"/>
    </row>
    <row r="57" spans="1:5" s="64" customFormat="1" ht="12.75">
      <c r="A57" s="65"/>
      <c r="D57" s="90"/>
      <c r="E57" s="90"/>
    </row>
    <row r="58" spans="1:5" s="64" customFormat="1" ht="12.75">
      <c r="A58" s="65"/>
      <c r="D58" s="90"/>
      <c r="E58" s="90"/>
    </row>
    <row r="59" spans="1:5" s="64" customFormat="1" ht="12.75">
      <c r="A59" s="65"/>
      <c r="D59" s="90"/>
      <c r="E59" s="90"/>
    </row>
    <row r="60" spans="1:5" s="64" customFormat="1" ht="12.75">
      <c r="A60" s="65"/>
      <c r="D60" s="90"/>
      <c r="E60" s="90"/>
    </row>
    <row r="61" spans="1:5" s="64" customFormat="1" ht="12.75">
      <c r="A61" s="65"/>
      <c r="D61" s="90"/>
      <c r="E61" s="90"/>
    </row>
    <row r="62" spans="1:5" s="64" customFormat="1" ht="12.75">
      <c r="A62" s="65"/>
      <c r="D62" s="90"/>
      <c r="E62" s="90"/>
    </row>
    <row r="63" spans="1:5" s="64" customFormat="1" ht="12.75">
      <c r="A63" s="65"/>
      <c r="D63" s="90"/>
      <c r="E63" s="90"/>
    </row>
    <row r="64" spans="1:5" s="64" customFormat="1" ht="12.75">
      <c r="A64" s="65"/>
      <c r="D64" s="90"/>
      <c r="E64" s="90"/>
    </row>
    <row r="65" spans="1:5" s="2" customFormat="1" ht="12.75">
      <c r="A65" s="30"/>
      <c r="D65" s="91"/>
      <c r="E65" s="91"/>
    </row>
    <row r="66" spans="1:5" s="2" customFormat="1" ht="12.75">
      <c r="A66" s="30"/>
      <c r="D66" s="91"/>
      <c r="E66" s="91"/>
    </row>
    <row r="67" spans="1:5" s="2" customFormat="1" ht="12.75">
      <c r="A67" s="30"/>
      <c r="D67" s="91"/>
      <c r="E67" s="91"/>
    </row>
    <row r="68" spans="1:5" s="2" customFormat="1" ht="12.75">
      <c r="A68" s="30"/>
      <c r="D68" s="91"/>
      <c r="E68" s="91"/>
    </row>
    <row r="69" spans="1:5" s="2" customFormat="1" ht="12.75">
      <c r="A69" s="30"/>
      <c r="D69" s="91"/>
      <c r="E69" s="91"/>
    </row>
    <row r="70" spans="1:5" s="2" customFormat="1" ht="12.75">
      <c r="A70" s="30"/>
      <c r="D70" s="91"/>
      <c r="E70" s="91"/>
    </row>
    <row r="73" spans="1:5" s="2" customFormat="1" ht="12.75">
      <c r="A73" s="30"/>
      <c r="D73" s="91"/>
      <c r="E73" s="91"/>
    </row>
    <row r="74" spans="1:5" s="2" customFormat="1" ht="12.75">
      <c r="A74" s="30"/>
      <c r="D74" s="91"/>
      <c r="E74" s="91"/>
    </row>
    <row r="75" spans="1:5" s="2" customFormat="1" ht="12.75">
      <c r="A75" s="30"/>
      <c r="D75" s="91"/>
      <c r="E75" s="91"/>
    </row>
    <row r="76" spans="1:5" s="2" customFormat="1" ht="12.75">
      <c r="A76" s="30"/>
      <c r="D76" s="91"/>
      <c r="E76" s="91"/>
    </row>
    <row r="77" spans="1:5" s="2" customFormat="1" ht="12.75">
      <c r="A77" s="30"/>
      <c r="D77" s="91"/>
      <c r="E77" s="91"/>
    </row>
  </sheetData>
  <sheetProtection/>
  <mergeCells count="1">
    <mergeCell ref="A2:E2"/>
  </mergeCells>
  <printOptions/>
  <pageMargins left="0.44" right="0.47" top="0.5" bottom="0.3" header="0.35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5.7109375" style="30" customWidth="1"/>
    <col min="2" max="2" width="44.421875" style="0" customWidth="1"/>
    <col min="3" max="3" width="7.421875" style="0" customWidth="1"/>
    <col min="4" max="4" width="16.421875" style="13" customWidth="1"/>
    <col min="5" max="5" width="15.28125" style="99" customWidth="1"/>
  </cols>
  <sheetData>
    <row r="1" spans="1:5" ht="15">
      <c r="A1" s="57"/>
      <c r="B1" s="58"/>
      <c r="C1" s="58"/>
      <c r="D1" s="59"/>
      <c r="E1" s="88"/>
    </row>
    <row r="2" spans="1:5" s="28" customFormat="1" ht="15.75">
      <c r="A2" s="144" t="s">
        <v>191</v>
      </c>
      <c r="B2" s="144"/>
      <c r="C2" s="144"/>
      <c r="D2" s="144"/>
      <c r="E2" s="144"/>
    </row>
    <row r="3" spans="1:5" ht="15">
      <c r="A3" s="57"/>
      <c r="B3" s="61"/>
      <c r="C3" s="58"/>
      <c r="D3" s="59"/>
      <c r="E3" s="88"/>
    </row>
    <row r="4" spans="1:5" ht="25.5">
      <c r="A4" s="111" t="s">
        <v>15</v>
      </c>
      <c r="B4" s="112" t="s">
        <v>97</v>
      </c>
      <c r="C4" s="106" t="s">
        <v>12</v>
      </c>
      <c r="D4" s="113" t="s">
        <v>132</v>
      </c>
      <c r="E4" s="107" t="s">
        <v>93</v>
      </c>
    </row>
    <row r="5" spans="1:5" s="29" customFormat="1" ht="26.25" customHeight="1">
      <c r="A5" s="114" t="s">
        <v>40</v>
      </c>
      <c r="B5" s="68" t="s">
        <v>98</v>
      </c>
      <c r="C5" s="82"/>
      <c r="D5" s="93">
        <f>D6+D7+D10+D22+D23</f>
        <v>15451601</v>
      </c>
      <c r="E5" s="93">
        <f>E6+E7+E10+E22+E23</f>
        <v>13345002</v>
      </c>
    </row>
    <row r="6" spans="1:5" s="27" customFormat="1" ht="13.5" customHeight="1">
      <c r="A6" s="115"/>
      <c r="B6" s="71" t="s">
        <v>99</v>
      </c>
      <c r="C6" s="71"/>
      <c r="D6" s="94"/>
      <c r="E6" s="94"/>
    </row>
    <row r="7" spans="1:5" s="27" customFormat="1" ht="13.5" customHeight="1">
      <c r="A7" s="115"/>
      <c r="B7" s="71" t="s">
        <v>0</v>
      </c>
      <c r="C7" s="71"/>
      <c r="D7" s="94">
        <f>D8+D9</f>
        <v>0</v>
      </c>
      <c r="E7" s="94">
        <f>E8+E9</f>
        <v>0</v>
      </c>
    </row>
    <row r="8" spans="1:5" s="33" customFormat="1" ht="13.5" customHeight="1">
      <c r="A8" s="116"/>
      <c r="B8" s="73" t="s">
        <v>100</v>
      </c>
      <c r="C8" s="73"/>
      <c r="D8" s="95">
        <v>0</v>
      </c>
      <c r="E8" s="95">
        <v>0</v>
      </c>
    </row>
    <row r="9" spans="1:5" s="33" customFormat="1" ht="13.5" customHeight="1">
      <c r="A9" s="116"/>
      <c r="B9" s="73" t="s">
        <v>101</v>
      </c>
      <c r="C9" s="73"/>
      <c r="D9" s="95"/>
      <c r="E9" s="95"/>
    </row>
    <row r="10" spans="1:5" s="27" customFormat="1" ht="13.5" customHeight="1">
      <c r="A10" s="115"/>
      <c r="B10" s="71" t="s">
        <v>1</v>
      </c>
      <c r="C10" s="71"/>
      <c r="D10" s="94">
        <f>D11+D12+D13+D14+D15+D16+D17+D18+D19+D20+D21</f>
        <v>15451601</v>
      </c>
      <c r="E10" s="94">
        <f>E11+E12+E13+E14+E15+E16+E17+E18+E19+E20+E21</f>
        <v>13345002</v>
      </c>
    </row>
    <row r="11" spans="1:5" s="33" customFormat="1" ht="13.5" customHeight="1">
      <c r="A11" s="117"/>
      <c r="B11" s="73" t="s">
        <v>102</v>
      </c>
      <c r="C11" s="83"/>
      <c r="D11" s="118">
        <v>13870181</v>
      </c>
      <c r="E11" s="118">
        <v>12664181</v>
      </c>
    </row>
    <row r="12" spans="1:5" s="33" customFormat="1" ht="13.5" customHeight="1">
      <c r="A12" s="117"/>
      <c r="B12" s="73" t="s">
        <v>103</v>
      </c>
      <c r="C12" s="83"/>
      <c r="D12" s="118">
        <v>1562470</v>
      </c>
      <c r="E12" s="118">
        <v>618467</v>
      </c>
    </row>
    <row r="13" spans="1:5" s="33" customFormat="1" ht="13.5" customHeight="1">
      <c r="A13" s="117"/>
      <c r="B13" s="73" t="s">
        <v>104</v>
      </c>
      <c r="C13" s="83"/>
      <c r="D13" s="118"/>
      <c r="E13" s="118"/>
    </row>
    <row r="14" spans="1:5" s="33" customFormat="1" ht="13.5" customHeight="1">
      <c r="A14" s="117"/>
      <c r="B14" s="73" t="s">
        <v>104</v>
      </c>
      <c r="C14" s="83"/>
      <c r="D14" s="118">
        <v>13950</v>
      </c>
      <c r="E14" s="118">
        <v>34624</v>
      </c>
    </row>
    <row r="15" spans="1:5" s="33" customFormat="1" ht="13.5" customHeight="1">
      <c r="A15" s="117"/>
      <c r="B15" s="73" t="s">
        <v>105</v>
      </c>
      <c r="C15" s="83"/>
      <c r="D15" s="118">
        <v>5000</v>
      </c>
      <c r="E15" s="118">
        <v>12000</v>
      </c>
    </row>
    <row r="16" spans="1:5" s="33" customFormat="1" ht="13.5" customHeight="1">
      <c r="A16" s="117"/>
      <c r="B16" s="73" t="s">
        <v>106</v>
      </c>
      <c r="C16" s="83"/>
      <c r="D16" s="129">
        <v>0</v>
      </c>
      <c r="E16" s="129">
        <v>15730</v>
      </c>
    </row>
    <row r="17" spans="1:5" s="33" customFormat="1" ht="13.5" customHeight="1">
      <c r="A17" s="117"/>
      <c r="B17" s="73" t="s">
        <v>107</v>
      </c>
      <c r="C17" s="83"/>
      <c r="D17" s="118">
        <v>0</v>
      </c>
      <c r="E17" s="118">
        <v>0</v>
      </c>
    </row>
    <row r="18" spans="1:5" s="33" customFormat="1" ht="13.5" customHeight="1">
      <c r="A18" s="117"/>
      <c r="B18" s="73" t="s">
        <v>108</v>
      </c>
      <c r="C18" s="83"/>
      <c r="D18" s="118"/>
      <c r="E18" s="118"/>
    </row>
    <row r="19" spans="1:5" s="33" customFormat="1" ht="13.5" customHeight="1">
      <c r="A19" s="117"/>
      <c r="B19" s="73" t="s">
        <v>109</v>
      </c>
      <c r="C19" s="83"/>
      <c r="D19" s="118"/>
      <c r="E19" s="118"/>
    </row>
    <row r="20" spans="1:5" s="33" customFormat="1" ht="13.5" customHeight="1">
      <c r="A20" s="117"/>
      <c r="B20" s="73" t="s">
        <v>110</v>
      </c>
      <c r="C20" s="83"/>
      <c r="D20" s="118"/>
      <c r="E20" s="118"/>
    </row>
    <row r="21" spans="1:5" s="34" customFormat="1" ht="13.5" customHeight="1">
      <c r="A21" s="117"/>
      <c r="B21" s="73" t="s">
        <v>111</v>
      </c>
      <c r="C21" s="83"/>
      <c r="D21" s="118"/>
      <c r="E21" s="118">
        <v>0</v>
      </c>
    </row>
    <row r="22" spans="1:5" s="2" customFormat="1" ht="13.5" customHeight="1">
      <c r="A22" s="119"/>
      <c r="B22" s="84" t="s">
        <v>2</v>
      </c>
      <c r="C22" s="85"/>
      <c r="D22" s="98">
        <v>0</v>
      </c>
      <c r="E22" s="98">
        <v>0</v>
      </c>
    </row>
    <row r="23" spans="1:5" s="2" customFormat="1" ht="13.5" customHeight="1">
      <c r="A23" s="119"/>
      <c r="B23" s="84" t="s">
        <v>13</v>
      </c>
      <c r="C23" s="85"/>
      <c r="D23" s="98">
        <v>0</v>
      </c>
      <c r="E23" s="98">
        <v>0</v>
      </c>
    </row>
    <row r="24" spans="1:5" s="32" customFormat="1" ht="16.5">
      <c r="A24" s="120" t="s">
        <v>112</v>
      </c>
      <c r="B24" s="86" t="s">
        <v>113</v>
      </c>
      <c r="C24" s="87"/>
      <c r="D24" s="121">
        <f>D25+D28+D29+D30</f>
        <v>0</v>
      </c>
      <c r="E24" s="121">
        <f>E25+E28+E29+E30</f>
        <v>0</v>
      </c>
    </row>
    <row r="25" spans="1:5" s="3" customFormat="1" ht="13.5" customHeight="1">
      <c r="A25" s="119"/>
      <c r="B25" s="84" t="s">
        <v>114</v>
      </c>
      <c r="C25" s="85"/>
      <c r="D25" s="98">
        <f>D26+D27</f>
        <v>0</v>
      </c>
      <c r="E25" s="98">
        <f>E26+E27</f>
        <v>0</v>
      </c>
    </row>
    <row r="26" spans="1:5" s="33" customFormat="1" ht="13.5" customHeight="1">
      <c r="A26" s="117"/>
      <c r="B26" s="73" t="s">
        <v>115</v>
      </c>
      <c r="C26" s="83"/>
      <c r="D26" s="118"/>
      <c r="E26" s="118"/>
    </row>
    <row r="27" spans="1:5" s="34" customFormat="1" ht="13.5" customHeight="1">
      <c r="A27" s="117"/>
      <c r="B27" s="73" t="s">
        <v>116</v>
      </c>
      <c r="C27" s="83"/>
      <c r="D27" s="118"/>
      <c r="E27" s="118"/>
    </row>
    <row r="28" spans="1:5" s="2" customFormat="1" ht="13.5" customHeight="1">
      <c r="A28" s="119"/>
      <c r="B28" s="71" t="s">
        <v>14</v>
      </c>
      <c r="C28" s="85"/>
      <c r="D28" s="98">
        <v>0</v>
      </c>
      <c r="E28" s="98">
        <v>0</v>
      </c>
    </row>
    <row r="29" spans="1:5" s="2" customFormat="1" ht="13.5" customHeight="1">
      <c r="A29" s="119"/>
      <c r="B29" s="71" t="s">
        <v>117</v>
      </c>
      <c r="C29" s="85"/>
      <c r="D29" s="98"/>
      <c r="E29" s="98"/>
    </row>
    <row r="30" spans="1:5" s="3" customFormat="1" ht="13.5" customHeight="1">
      <c r="A30" s="119"/>
      <c r="B30" s="71" t="s">
        <v>118</v>
      </c>
      <c r="C30" s="85"/>
      <c r="D30" s="98">
        <v>0</v>
      </c>
      <c r="E30" s="98">
        <v>0</v>
      </c>
    </row>
    <row r="31" spans="1:5" s="29" customFormat="1" ht="24.75" customHeight="1">
      <c r="A31" s="120"/>
      <c r="B31" s="86" t="s">
        <v>119</v>
      </c>
      <c r="C31" s="87"/>
      <c r="D31" s="121">
        <f>D5+D24</f>
        <v>15451601</v>
      </c>
      <c r="E31" s="121">
        <f>E5+E24</f>
        <v>13345002</v>
      </c>
    </row>
    <row r="32" spans="1:5" s="29" customFormat="1" ht="21" customHeight="1">
      <c r="A32" s="114" t="s">
        <v>130</v>
      </c>
      <c r="B32" s="68" t="s">
        <v>120</v>
      </c>
      <c r="C32" s="82"/>
      <c r="D32" s="93">
        <f>D33+D34+D35+D36+D37+D38+D39+D40+D41+D42</f>
        <v>10516828</v>
      </c>
      <c r="E32" s="93">
        <f>E33+E34+E35+E36+E37+E38+E39+E40+E41+E42</f>
        <v>10667194</v>
      </c>
    </row>
    <row r="33" spans="1:5" s="2" customFormat="1" ht="13.5" customHeight="1">
      <c r="A33" s="115"/>
      <c r="B33" s="71" t="s">
        <v>121</v>
      </c>
      <c r="C33" s="71"/>
      <c r="D33" s="94">
        <v>0</v>
      </c>
      <c r="E33" s="94">
        <v>0</v>
      </c>
    </row>
    <row r="34" spans="1:5" s="2" customFormat="1" ht="13.5" customHeight="1">
      <c r="A34" s="115"/>
      <c r="B34" s="71" t="s">
        <v>122</v>
      </c>
      <c r="C34" s="71"/>
      <c r="D34" s="94">
        <v>0</v>
      </c>
      <c r="E34" s="94">
        <v>0</v>
      </c>
    </row>
    <row r="35" spans="1:5" s="2" customFormat="1" ht="13.5" customHeight="1">
      <c r="A35" s="115"/>
      <c r="B35" s="71" t="s">
        <v>7</v>
      </c>
      <c r="C35" s="71"/>
      <c r="D35" s="94">
        <v>100000</v>
      </c>
      <c r="E35" s="94">
        <v>100000</v>
      </c>
    </row>
    <row r="36" spans="1:5" s="2" customFormat="1" ht="13.5" customHeight="1">
      <c r="A36" s="115"/>
      <c r="B36" s="71" t="s">
        <v>8</v>
      </c>
      <c r="C36" s="71"/>
      <c r="D36" s="94">
        <v>0</v>
      </c>
      <c r="E36" s="94">
        <v>0</v>
      </c>
    </row>
    <row r="37" spans="1:5" s="2" customFormat="1" ht="13.5" customHeight="1">
      <c r="A37" s="115"/>
      <c r="B37" s="71" t="s">
        <v>123</v>
      </c>
      <c r="C37" s="71"/>
      <c r="D37" s="94">
        <v>0</v>
      </c>
      <c r="E37" s="94">
        <v>0</v>
      </c>
    </row>
    <row r="38" spans="1:5" s="2" customFormat="1" ht="13.5" customHeight="1">
      <c r="A38" s="115"/>
      <c r="B38" s="71" t="s">
        <v>124</v>
      </c>
      <c r="C38" s="71"/>
      <c r="D38" s="94"/>
      <c r="E38" s="94"/>
    </row>
    <row r="39" spans="1:5" s="2" customFormat="1" ht="13.5" customHeight="1">
      <c r="A39" s="122"/>
      <c r="B39" s="71" t="s">
        <v>125</v>
      </c>
      <c r="C39" s="71"/>
      <c r="D39" s="94">
        <v>1316580</v>
      </c>
      <c r="E39" s="94">
        <v>1316580</v>
      </c>
    </row>
    <row r="40" spans="1:5" s="2" customFormat="1" ht="13.5" customHeight="1">
      <c r="A40" s="122"/>
      <c r="B40" s="71" t="s">
        <v>126</v>
      </c>
      <c r="C40" s="71"/>
      <c r="D40" s="94">
        <v>9109044</v>
      </c>
      <c r="E40" s="94">
        <v>9109044</v>
      </c>
    </row>
    <row r="41" spans="1:5" s="2" customFormat="1" ht="13.5" customHeight="1">
      <c r="A41" s="115"/>
      <c r="B41" s="71" t="s">
        <v>127</v>
      </c>
      <c r="C41" s="71"/>
      <c r="D41" s="94"/>
      <c r="E41" s="94">
        <v>0</v>
      </c>
    </row>
    <row r="42" spans="1:5" s="2" customFormat="1" ht="13.5" customHeight="1">
      <c r="A42" s="115"/>
      <c r="B42" s="71" t="s">
        <v>128</v>
      </c>
      <c r="C42" s="71"/>
      <c r="D42" s="94">
        <v>-8796</v>
      </c>
      <c r="E42" s="94">
        <v>141570</v>
      </c>
    </row>
    <row r="43" spans="1:5" s="28" customFormat="1" ht="15.75">
      <c r="A43" s="105"/>
      <c r="B43" s="105" t="s">
        <v>129</v>
      </c>
      <c r="C43" s="109"/>
      <c r="D43" s="110">
        <f>D32+D31</f>
        <v>25968429</v>
      </c>
      <c r="E43" s="110">
        <f>E32+E31</f>
        <v>24012196</v>
      </c>
    </row>
    <row r="45" spans="4:5" ht="12.75">
      <c r="D45" s="99">
        <f>D43-Aktiv!D42</f>
        <v>0</v>
      </c>
      <c r="E45" s="99">
        <f>E43-Aktiv!E42</f>
        <v>0</v>
      </c>
    </row>
    <row r="59" spans="2:5" ht="12.75">
      <c r="B59" s="2"/>
      <c r="C59" s="2"/>
      <c r="D59" s="55"/>
      <c r="E59" s="91"/>
    </row>
    <row r="60" spans="2:5" ht="12.75">
      <c r="B60" s="2"/>
      <c r="C60" s="2"/>
      <c r="D60" s="55"/>
      <c r="E60" s="91"/>
    </row>
    <row r="61" spans="1:5" s="2" customFormat="1" ht="12.75">
      <c r="A61" s="30"/>
      <c r="D61" s="55"/>
      <c r="E61" s="91"/>
    </row>
    <row r="62" spans="1:5" s="2" customFormat="1" ht="12.75">
      <c r="A62" s="30"/>
      <c r="D62" s="55"/>
      <c r="E62" s="91"/>
    </row>
    <row r="63" spans="1:5" s="2" customFormat="1" ht="12.75">
      <c r="A63" s="30"/>
      <c r="D63" s="55"/>
      <c r="E63" s="91"/>
    </row>
    <row r="64" spans="1:5" s="2" customFormat="1" ht="12.75">
      <c r="A64" s="30"/>
      <c r="D64" s="55"/>
      <c r="E64" s="91"/>
    </row>
    <row r="65" spans="1:5" s="2" customFormat="1" ht="12.75">
      <c r="A65" s="30"/>
      <c r="B65" s="3"/>
      <c r="C65" s="3"/>
      <c r="D65" s="56"/>
      <c r="E65" s="92"/>
    </row>
    <row r="66" spans="1:5" s="2" customFormat="1" ht="12.75">
      <c r="A66" s="30"/>
      <c r="B66" s="3"/>
      <c r="C66" s="3"/>
      <c r="D66" s="56"/>
      <c r="E66" s="92"/>
    </row>
    <row r="67" spans="1:5" s="3" customFormat="1" ht="12.75">
      <c r="A67" s="30"/>
      <c r="B67" s="2"/>
      <c r="C67" s="2"/>
      <c r="D67" s="55"/>
      <c r="E67" s="91"/>
    </row>
    <row r="68" spans="1:5" s="3" customFormat="1" ht="12.75">
      <c r="A68" s="30"/>
      <c r="B68" s="2"/>
      <c r="C68" s="2"/>
      <c r="D68" s="55"/>
      <c r="E68" s="91"/>
    </row>
    <row r="69" spans="1:5" s="2" customFormat="1" ht="12.75">
      <c r="A69" s="30"/>
      <c r="D69" s="55"/>
      <c r="E69" s="91"/>
    </row>
    <row r="70" spans="1:5" s="2" customFormat="1" ht="12.75">
      <c r="A70" s="30"/>
      <c r="D70" s="55"/>
      <c r="E70" s="91"/>
    </row>
    <row r="71" spans="1:5" s="2" customFormat="1" ht="12.75">
      <c r="A71" s="30"/>
      <c r="D71" s="55"/>
      <c r="E71" s="91"/>
    </row>
    <row r="72" spans="1:5" s="2" customFormat="1" ht="12.75">
      <c r="A72" s="30"/>
      <c r="B72"/>
      <c r="C72"/>
      <c r="D72" s="13"/>
      <c r="E72" s="99"/>
    </row>
    <row r="73" spans="1:5" s="2" customFormat="1" ht="12.75">
      <c r="A73" s="30"/>
      <c r="B73"/>
      <c r="C73"/>
      <c r="D73" s="13"/>
      <c r="E73" s="99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28125" style="0" customWidth="1"/>
    <col min="2" max="2" width="49.421875" style="0" customWidth="1"/>
    <col min="3" max="3" width="7.140625" style="0" customWidth="1"/>
    <col min="4" max="4" width="16.421875" style="13" customWidth="1"/>
    <col min="5" max="5" width="15.28125" style="99" customWidth="1"/>
  </cols>
  <sheetData>
    <row r="1" ht="13.5">
      <c r="A1" s="1"/>
    </row>
    <row r="2" spans="1:5" ht="20.25">
      <c r="A2" s="145" t="s">
        <v>192</v>
      </c>
      <c r="B2" s="145"/>
      <c r="C2" s="145"/>
      <c r="D2" s="145"/>
      <c r="E2" s="145"/>
    </row>
    <row r="4" spans="1:5" ht="18.75" customHeight="1">
      <c r="A4" s="144" t="s">
        <v>131</v>
      </c>
      <c r="B4" s="144"/>
      <c r="C4" s="144"/>
      <c r="D4" s="144"/>
      <c r="E4" s="144"/>
    </row>
    <row r="5" ht="18.75" customHeight="1"/>
    <row r="7" spans="1:5" ht="63.75" thickBot="1">
      <c r="A7" s="123" t="s">
        <v>15</v>
      </c>
      <c r="B7" s="123" t="s">
        <v>16</v>
      </c>
      <c r="C7" s="124" t="s">
        <v>17</v>
      </c>
      <c r="D7" s="125" t="s">
        <v>132</v>
      </c>
      <c r="E7" s="126" t="s">
        <v>93</v>
      </c>
    </row>
    <row r="8" spans="1:5" ht="15" thickTop="1">
      <c r="A8" s="8">
        <v>1</v>
      </c>
      <c r="B8" s="8" t="s">
        <v>18</v>
      </c>
      <c r="C8" s="6"/>
      <c r="D8" s="127">
        <v>6500800</v>
      </c>
      <c r="E8" s="127">
        <v>7157590</v>
      </c>
    </row>
    <row r="9" spans="1:5" ht="14.25">
      <c r="A9" s="9">
        <v>2</v>
      </c>
      <c r="B9" s="9" t="s">
        <v>19</v>
      </c>
      <c r="C9" s="7"/>
      <c r="D9" s="128">
        <v>0</v>
      </c>
      <c r="E9" s="128">
        <v>0</v>
      </c>
    </row>
    <row r="10" spans="1:5" ht="25.5">
      <c r="A10" s="9">
        <v>3</v>
      </c>
      <c r="B10" s="10" t="s">
        <v>20</v>
      </c>
      <c r="C10" s="7"/>
      <c r="D10" s="128">
        <v>0</v>
      </c>
      <c r="E10" s="128">
        <v>0</v>
      </c>
    </row>
    <row r="11" spans="1:5" ht="14.25">
      <c r="A11" s="9">
        <v>4</v>
      </c>
      <c r="B11" s="9" t="s">
        <v>21</v>
      </c>
      <c r="C11" s="7"/>
      <c r="D11" s="128">
        <v>4299748</v>
      </c>
      <c r="E11" s="128">
        <v>5403166</v>
      </c>
    </row>
    <row r="12" spans="1:5" ht="15">
      <c r="A12" s="9">
        <v>5</v>
      </c>
      <c r="B12" s="9" t="s">
        <v>22</v>
      </c>
      <c r="C12" s="7"/>
      <c r="D12" s="100">
        <f>D13+D14</f>
        <v>1994696</v>
      </c>
      <c r="E12" s="100">
        <f>E13+E14</f>
        <v>1568965</v>
      </c>
    </row>
    <row r="13" spans="1:5" ht="14.25">
      <c r="A13" s="9"/>
      <c r="B13" s="9" t="s">
        <v>23</v>
      </c>
      <c r="C13" s="7"/>
      <c r="D13" s="128">
        <v>1724544</v>
      </c>
      <c r="E13" s="128">
        <v>1355819</v>
      </c>
    </row>
    <row r="14" spans="1:5" ht="14.25">
      <c r="A14" s="9"/>
      <c r="B14" s="9" t="s">
        <v>24</v>
      </c>
      <c r="C14" s="7"/>
      <c r="D14" s="128">
        <v>270152</v>
      </c>
      <c r="E14" s="128">
        <v>213146</v>
      </c>
    </row>
    <row r="15" spans="1:5" ht="14.25">
      <c r="A15" s="9">
        <v>6</v>
      </c>
      <c r="B15" s="9" t="s">
        <v>25</v>
      </c>
      <c r="C15" s="7"/>
      <c r="D15" s="128">
        <v>0</v>
      </c>
      <c r="E15" s="128">
        <v>0</v>
      </c>
    </row>
    <row r="16" spans="1:5" ht="14.25">
      <c r="A16" s="9">
        <v>7</v>
      </c>
      <c r="B16" s="9" t="s">
        <v>26</v>
      </c>
      <c r="C16" s="7"/>
      <c r="D16" s="128">
        <v>22840</v>
      </c>
      <c r="E16" s="128">
        <v>28159</v>
      </c>
    </row>
    <row r="17" spans="1:5" ht="14.25">
      <c r="A17" s="9"/>
      <c r="B17" s="9" t="s">
        <v>26</v>
      </c>
      <c r="C17" s="7"/>
      <c r="D17" s="128">
        <v>173960</v>
      </c>
      <c r="E17" s="128">
        <v>0</v>
      </c>
    </row>
    <row r="18" spans="1:5" s="5" customFormat="1" ht="15">
      <c r="A18" s="4">
        <v>8</v>
      </c>
      <c r="B18" s="4" t="s">
        <v>28</v>
      </c>
      <c r="C18" s="11"/>
      <c r="D18" s="100">
        <f>D11+D12+D15+D16+D17</f>
        <v>6491244</v>
      </c>
      <c r="E18" s="100">
        <f>E11+E12+E15+E16+E17</f>
        <v>7000290</v>
      </c>
    </row>
    <row r="19" spans="1:5" ht="15">
      <c r="A19" s="4">
        <v>9</v>
      </c>
      <c r="B19" s="4" t="s">
        <v>27</v>
      </c>
      <c r="C19" s="11"/>
      <c r="D19" s="100">
        <f>D8+D9+D10-D18</f>
        <v>9556</v>
      </c>
      <c r="E19" s="100">
        <f>E8+E9+E10-E18</f>
        <v>157300</v>
      </c>
    </row>
    <row r="20" spans="1:5" ht="25.5">
      <c r="A20" s="9">
        <v>10</v>
      </c>
      <c r="B20" s="10" t="s">
        <v>29</v>
      </c>
      <c r="C20" s="7"/>
      <c r="D20" s="128"/>
      <c r="E20" s="128"/>
    </row>
    <row r="21" spans="1:5" ht="14.25">
      <c r="A21" s="9">
        <v>11</v>
      </c>
      <c r="B21" s="9" t="s">
        <v>30</v>
      </c>
      <c r="C21" s="7"/>
      <c r="D21" s="128"/>
      <c r="E21" s="128"/>
    </row>
    <row r="22" spans="1:5" ht="15">
      <c r="A22" s="9">
        <v>12</v>
      </c>
      <c r="B22" s="9" t="s">
        <v>31</v>
      </c>
      <c r="C22" s="7"/>
      <c r="D22" s="100">
        <f>D23+D24+D25+D26</f>
        <v>0</v>
      </c>
      <c r="E22" s="100">
        <f>E23+E24+E25+E26</f>
        <v>0</v>
      </c>
    </row>
    <row r="23" spans="1:5" ht="14.25">
      <c r="A23" s="9"/>
      <c r="B23" s="9" t="s">
        <v>133</v>
      </c>
      <c r="C23" s="7"/>
      <c r="D23" s="128"/>
      <c r="E23" s="128"/>
    </row>
    <row r="24" spans="1:5" ht="14.25">
      <c r="A24" s="9"/>
      <c r="B24" s="9" t="s">
        <v>134</v>
      </c>
      <c r="C24" s="7"/>
      <c r="D24" s="128"/>
      <c r="E24" s="128">
        <v>0</v>
      </c>
    </row>
    <row r="25" spans="1:5" ht="14.25">
      <c r="A25" s="9"/>
      <c r="B25" s="9" t="s">
        <v>32</v>
      </c>
      <c r="C25" s="7"/>
      <c r="D25" s="128"/>
      <c r="E25" s="128"/>
    </row>
    <row r="26" spans="1:5" ht="14.25">
      <c r="A26" s="9"/>
      <c r="B26" s="9" t="s">
        <v>135</v>
      </c>
      <c r="C26" s="7"/>
      <c r="D26" s="128"/>
      <c r="E26" s="128"/>
    </row>
    <row r="27" spans="1:5" s="5" customFormat="1" ht="26.25">
      <c r="A27" s="4">
        <v>13</v>
      </c>
      <c r="B27" s="12" t="s">
        <v>33</v>
      </c>
      <c r="C27" s="11"/>
      <c r="D27" s="100">
        <f>D20+D21+D22</f>
        <v>0</v>
      </c>
      <c r="E27" s="100">
        <f>E20+E21+E22</f>
        <v>0</v>
      </c>
    </row>
    <row r="28" spans="1:5" s="5" customFormat="1" ht="15">
      <c r="A28" s="4">
        <v>14</v>
      </c>
      <c r="B28" s="4" t="s">
        <v>34</v>
      </c>
      <c r="C28" s="11"/>
      <c r="D28" s="100">
        <f>D19+D27</f>
        <v>9556</v>
      </c>
      <c r="E28" s="100">
        <f>E19+E27+E17</f>
        <v>157300</v>
      </c>
    </row>
    <row r="29" spans="1:5" s="5" customFormat="1" ht="15">
      <c r="A29" s="133">
        <v>14.1</v>
      </c>
      <c r="B29" s="4" t="s">
        <v>197</v>
      </c>
      <c r="C29" s="11"/>
      <c r="D29" s="100">
        <v>173960</v>
      </c>
      <c r="E29" s="100"/>
    </row>
    <row r="30" spans="1:5" s="5" customFormat="1" ht="15">
      <c r="A30" s="133">
        <v>14.2</v>
      </c>
      <c r="B30" s="4" t="s">
        <v>198</v>
      </c>
      <c r="C30" s="11"/>
      <c r="D30" s="100">
        <f>D29+D28</f>
        <v>183516</v>
      </c>
      <c r="E30" s="100"/>
    </row>
    <row r="31" spans="1:5" ht="14.25">
      <c r="A31" s="9">
        <v>15</v>
      </c>
      <c r="B31" s="9" t="s">
        <v>35</v>
      </c>
      <c r="C31" s="7"/>
      <c r="D31" s="128">
        <f>D30*0.1</f>
        <v>18351.600000000002</v>
      </c>
      <c r="E31" s="128">
        <f>E28*0.1</f>
        <v>15730</v>
      </c>
    </row>
    <row r="32" spans="1:5" s="5" customFormat="1" ht="15">
      <c r="A32" s="4">
        <v>16</v>
      </c>
      <c r="B32" s="4" t="s">
        <v>36</v>
      </c>
      <c r="C32" s="11"/>
      <c r="D32" s="100">
        <f>D28-D31</f>
        <v>-8795.600000000002</v>
      </c>
      <c r="E32" s="100">
        <f>E28-E31-E17</f>
        <v>141570</v>
      </c>
    </row>
    <row r="33" spans="1:5" ht="14.25">
      <c r="A33" s="9">
        <v>17</v>
      </c>
      <c r="B33" s="9" t="s">
        <v>37</v>
      </c>
      <c r="C33" s="7"/>
      <c r="D33" s="128"/>
      <c r="E33" s="128"/>
    </row>
  </sheetData>
  <sheetProtection/>
  <mergeCells count="2">
    <mergeCell ref="A2:E2"/>
    <mergeCell ref="A4:E4"/>
  </mergeCells>
  <printOptions/>
  <pageMargins left="0.58" right="0.5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28">
      <selection activeCell="E33" sqref="E33:F37"/>
    </sheetView>
  </sheetViews>
  <sheetFormatPr defaultColWidth="9.140625" defaultRowHeight="12.75"/>
  <cols>
    <col min="1" max="1" width="2.57421875" style="0" customWidth="1"/>
    <col min="2" max="2" width="4.28125" style="0" customWidth="1"/>
    <col min="3" max="3" width="46.8515625" style="0" customWidth="1"/>
    <col min="4" max="4" width="8.421875" style="0" customWidth="1"/>
    <col min="5" max="5" width="12.8515625" style="99" customWidth="1"/>
    <col min="6" max="6" width="15.421875" style="99" customWidth="1"/>
  </cols>
  <sheetData>
    <row r="2" ht="15.75">
      <c r="C2" s="17" t="s">
        <v>193</v>
      </c>
    </row>
    <row r="4" spans="2:6" ht="26.25" customHeight="1">
      <c r="B4" s="101"/>
      <c r="C4" s="4" t="s">
        <v>157</v>
      </c>
      <c r="D4" s="4" t="s">
        <v>158</v>
      </c>
      <c r="E4" s="103" t="s">
        <v>182</v>
      </c>
      <c r="F4" s="103" t="s">
        <v>183</v>
      </c>
    </row>
    <row r="5" spans="2:6" ht="19.5" customHeight="1">
      <c r="B5" s="101"/>
      <c r="C5" s="101" t="s">
        <v>159</v>
      </c>
      <c r="D5" s="101"/>
      <c r="E5" s="51"/>
      <c r="F5" s="51"/>
    </row>
    <row r="6" spans="2:6" ht="19.5" customHeight="1">
      <c r="B6" s="101"/>
      <c r="C6" s="101" t="s">
        <v>160</v>
      </c>
      <c r="D6" s="101"/>
      <c r="E6" s="51">
        <v>0</v>
      </c>
      <c r="F6" s="51">
        <v>13409295</v>
      </c>
    </row>
    <row r="7" spans="2:6" ht="19.5" customHeight="1">
      <c r="B7" s="101"/>
      <c r="C7" s="101" t="s">
        <v>187</v>
      </c>
      <c r="D7" s="101"/>
      <c r="E7" s="104">
        <v>-3828697</v>
      </c>
      <c r="F7" s="104">
        <v>-6325601</v>
      </c>
    </row>
    <row r="8" spans="2:6" ht="19.5" customHeight="1">
      <c r="B8" s="101"/>
      <c r="C8" s="101" t="s">
        <v>184</v>
      </c>
      <c r="D8" s="101"/>
      <c r="E8" s="51">
        <v>-504366</v>
      </c>
      <c r="F8" s="51">
        <v>-478005</v>
      </c>
    </row>
    <row r="9" spans="2:6" ht="19.5" customHeight="1">
      <c r="B9" s="101"/>
      <c r="C9" s="101" t="s">
        <v>162</v>
      </c>
      <c r="D9" s="101"/>
      <c r="E9" s="51">
        <v>-624000</v>
      </c>
      <c r="F9" s="51">
        <v>-444819</v>
      </c>
    </row>
    <row r="10" spans="2:6" ht="19.5" customHeight="1">
      <c r="B10" s="101"/>
      <c r="C10" s="101" t="s">
        <v>185</v>
      </c>
      <c r="D10" s="101"/>
      <c r="E10" s="51">
        <v>-408533</v>
      </c>
      <c r="F10" s="51">
        <v>-327681</v>
      </c>
    </row>
    <row r="11" spans="2:6" ht="19.5" customHeight="1">
      <c r="B11" s="101"/>
      <c r="C11" s="134" t="s">
        <v>199</v>
      </c>
      <c r="D11" s="101"/>
      <c r="E11" s="51">
        <v>-173960</v>
      </c>
      <c r="F11" s="51"/>
    </row>
    <row r="12" spans="2:6" ht="19.5" customHeight="1">
      <c r="B12" s="101"/>
      <c r="C12" s="101" t="s">
        <v>163</v>
      </c>
      <c r="D12" s="101"/>
      <c r="E12" s="51">
        <v>-14507</v>
      </c>
      <c r="F12" s="51">
        <v>-11372</v>
      </c>
    </row>
    <row r="13" spans="2:6" ht="19.5" customHeight="1">
      <c r="B13" s="101"/>
      <c r="C13" s="101" t="s">
        <v>186</v>
      </c>
      <c r="D13" s="101"/>
      <c r="E13" s="51">
        <v>0</v>
      </c>
      <c r="F13" s="51">
        <v>-147650</v>
      </c>
    </row>
    <row r="14" spans="2:6" ht="19.5" customHeight="1">
      <c r="B14" s="101"/>
      <c r="C14" s="101" t="s">
        <v>164</v>
      </c>
      <c r="D14" s="101"/>
      <c r="E14" s="130">
        <v>-37160</v>
      </c>
      <c r="F14" s="51" t="s">
        <v>161</v>
      </c>
    </row>
    <row r="15" spans="2:6" ht="19.5" customHeight="1">
      <c r="B15" s="101"/>
      <c r="C15" s="4" t="s">
        <v>165</v>
      </c>
      <c r="D15" s="4"/>
      <c r="E15" s="14">
        <f>SUM(E5:E14)</f>
        <v>-5591223</v>
      </c>
      <c r="F15" s="14">
        <f>SUM(F5:F14)</f>
        <v>5674167</v>
      </c>
    </row>
    <row r="16" spans="2:6" ht="19.5" customHeight="1">
      <c r="B16" s="101"/>
      <c r="C16" s="101" t="s">
        <v>166</v>
      </c>
      <c r="D16" s="101"/>
      <c r="E16" s="51"/>
      <c r="F16" s="51">
        <v>0</v>
      </c>
    </row>
    <row r="17" spans="2:6" ht="19.5" customHeight="1">
      <c r="B17" s="101"/>
      <c r="C17" s="102" t="s">
        <v>167</v>
      </c>
      <c r="D17" s="101"/>
      <c r="E17" s="130" t="s">
        <v>161</v>
      </c>
      <c r="F17" s="51"/>
    </row>
    <row r="18" spans="2:6" ht="19.5" customHeight="1">
      <c r="B18" s="101"/>
      <c r="C18" s="101" t="s">
        <v>168</v>
      </c>
      <c r="D18" s="101"/>
      <c r="E18" s="130">
        <v>0</v>
      </c>
      <c r="F18" s="51">
        <v>-1372172</v>
      </c>
    </row>
    <row r="19" spans="2:6" ht="19.5" customHeight="1">
      <c r="B19" s="101"/>
      <c r="C19" s="101" t="s">
        <v>169</v>
      </c>
      <c r="D19" s="101"/>
      <c r="E19" s="130" t="s">
        <v>161</v>
      </c>
      <c r="F19" s="51"/>
    </row>
    <row r="20" spans="2:6" ht="19.5" customHeight="1">
      <c r="B20" s="101"/>
      <c r="C20" s="101" t="s">
        <v>170</v>
      </c>
      <c r="D20" s="101"/>
      <c r="E20" s="130"/>
      <c r="F20" s="51"/>
    </row>
    <row r="21" spans="2:6" ht="19.5" customHeight="1">
      <c r="B21" s="101"/>
      <c r="C21" s="101" t="s">
        <v>171</v>
      </c>
      <c r="D21" s="101"/>
      <c r="E21" s="130" t="s">
        <v>161</v>
      </c>
      <c r="F21" s="51"/>
    </row>
    <row r="22" spans="2:6" ht="19.5" customHeight="1">
      <c r="B22" s="4"/>
      <c r="C22" s="4" t="s">
        <v>172</v>
      </c>
      <c r="D22" s="4"/>
      <c r="E22" s="131">
        <f>SUM(E16:E21)</f>
        <v>0</v>
      </c>
      <c r="F22" s="14">
        <f>SUM(F16:F21)</f>
        <v>-1372172</v>
      </c>
    </row>
    <row r="23" spans="2:6" ht="19.5" customHeight="1">
      <c r="B23" s="101"/>
      <c r="C23" s="101" t="s">
        <v>173</v>
      </c>
      <c r="D23" s="101"/>
      <c r="E23" s="130"/>
      <c r="F23" s="51"/>
    </row>
    <row r="24" spans="2:6" ht="19.5" customHeight="1">
      <c r="B24" s="101"/>
      <c r="C24" s="101" t="s">
        <v>174</v>
      </c>
      <c r="D24" s="101"/>
      <c r="E24" s="130" t="s">
        <v>161</v>
      </c>
      <c r="F24" s="51" t="s">
        <v>161</v>
      </c>
    </row>
    <row r="25" spans="2:6" ht="19.5" customHeight="1">
      <c r="B25" s="101"/>
      <c r="C25" s="101" t="s">
        <v>175</v>
      </c>
      <c r="D25" s="101"/>
      <c r="E25" s="130">
        <v>1240998</v>
      </c>
      <c r="F25" s="51" t="s">
        <v>161</v>
      </c>
    </row>
    <row r="26" spans="2:6" ht="19.5" customHeight="1">
      <c r="B26" s="101"/>
      <c r="C26" s="101" t="s">
        <v>176</v>
      </c>
      <c r="D26" s="101"/>
      <c r="E26" s="130" t="s">
        <v>161</v>
      </c>
      <c r="F26" s="51">
        <v>0</v>
      </c>
    </row>
    <row r="27" spans="2:6" ht="19.5" customHeight="1">
      <c r="B27" s="101"/>
      <c r="C27" s="101" t="s">
        <v>177</v>
      </c>
      <c r="D27" s="101"/>
      <c r="E27" s="130">
        <v>-141570</v>
      </c>
      <c r="F27" s="51"/>
    </row>
    <row r="28" spans="2:6" ht="19.5" customHeight="1">
      <c r="B28" s="4"/>
      <c r="C28" s="4" t="s">
        <v>178</v>
      </c>
      <c r="D28" s="4"/>
      <c r="E28" s="14">
        <f>SUM(E23:E27)</f>
        <v>1099428</v>
      </c>
      <c r="F28" s="14"/>
    </row>
    <row r="29" spans="2:6" ht="19.5" customHeight="1">
      <c r="B29" s="101"/>
      <c r="C29" s="101" t="s">
        <v>179</v>
      </c>
      <c r="D29" s="101"/>
      <c r="E29" s="51">
        <f>E28+E22+E15</f>
        <v>-4491795</v>
      </c>
      <c r="F29" s="51">
        <f>F28+F22+F15</f>
        <v>4301995</v>
      </c>
    </row>
    <row r="30" spans="2:6" ht="19.5" customHeight="1">
      <c r="B30" s="101"/>
      <c r="C30" s="101" t="s">
        <v>180</v>
      </c>
      <c r="D30" s="101"/>
      <c r="E30" s="51">
        <v>4554498</v>
      </c>
      <c r="F30" s="51">
        <v>252503</v>
      </c>
    </row>
    <row r="31" spans="2:6" ht="19.5" customHeight="1">
      <c r="B31" s="101"/>
      <c r="C31" s="101" t="s">
        <v>181</v>
      </c>
      <c r="D31" s="101"/>
      <c r="E31" s="51">
        <f>E29+E30</f>
        <v>62703</v>
      </c>
      <c r="F31" s="51">
        <f>F29+F30</f>
        <v>4554498</v>
      </c>
    </row>
    <row r="32" ht="12.75">
      <c r="F32" s="99">
        <f>SUM(F23:F28)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2" width="2.140625" style="0" customWidth="1"/>
    <col min="3" max="3" width="32.00390625" style="0" customWidth="1"/>
    <col min="4" max="4" width="15.00390625" style="0" customWidth="1"/>
    <col min="5" max="5" width="13.28125" style="0" customWidth="1"/>
    <col min="6" max="7" width="14.140625" style="0" customWidth="1"/>
    <col min="8" max="8" width="13.7109375" style="0" customWidth="1"/>
    <col min="9" max="9" width="16.421875" style="0" customWidth="1"/>
  </cols>
  <sheetData>
    <row r="2" spans="4:8" ht="15.75">
      <c r="D2" s="17" t="s">
        <v>194</v>
      </c>
      <c r="F2" s="17"/>
      <c r="G2" s="17"/>
      <c r="H2" s="17"/>
    </row>
    <row r="4" ht="12.75">
      <c r="C4" t="s">
        <v>140</v>
      </c>
    </row>
    <row r="5" ht="13.5" thickBot="1"/>
    <row r="6" spans="2:9" ht="39" thickTop="1">
      <c r="B6" s="45"/>
      <c r="C6" s="40" t="s">
        <v>136</v>
      </c>
      <c r="D6" s="41" t="s">
        <v>42</v>
      </c>
      <c r="E6" s="42" t="s">
        <v>43</v>
      </c>
      <c r="F6" s="43" t="s">
        <v>44</v>
      </c>
      <c r="G6" s="42" t="s">
        <v>45</v>
      </c>
      <c r="H6" s="42" t="s">
        <v>46</v>
      </c>
      <c r="I6" s="44" t="s">
        <v>137</v>
      </c>
    </row>
    <row r="7" spans="1:9" ht="24.75" customHeight="1">
      <c r="A7" s="5"/>
      <c r="B7" s="47" t="s">
        <v>40</v>
      </c>
      <c r="C7" s="12" t="s">
        <v>156</v>
      </c>
      <c r="D7" s="14">
        <v>100000</v>
      </c>
      <c r="E7" s="14">
        <v>0</v>
      </c>
      <c r="F7" s="14">
        <v>0</v>
      </c>
      <c r="G7" s="14">
        <v>10425624</v>
      </c>
      <c r="H7" s="14">
        <v>0</v>
      </c>
      <c r="I7" s="50">
        <f aca="true" t="shared" si="0" ref="I7:I18">SUM(D7:H7)</f>
        <v>10525624</v>
      </c>
    </row>
    <row r="8" spans="2:9" ht="24.75" customHeight="1">
      <c r="B8" s="39" t="s">
        <v>38</v>
      </c>
      <c r="C8" s="16" t="s">
        <v>47</v>
      </c>
      <c r="D8" s="51"/>
      <c r="E8" s="51"/>
      <c r="F8" s="51"/>
      <c r="G8" s="51"/>
      <c r="H8" s="51"/>
      <c r="I8" s="50">
        <f t="shared" si="0"/>
        <v>0</v>
      </c>
    </row>
    <row r="9" spans="1:9" ht="24.75" customHeight="1">
      <c r="A9" s="5"/>
      <c r="B9" s="36" t="s">
        <v>39</v>
      </c>
      <c r="C9" s="4" t="s">
        <v>48</v>
      </c>
      <c r="D9" s="14">
        <f>D7+D8</f>
        <v>100000</v>
      </c>
      <c r="E9" s="14">
        <f>E7+E8</f>
        <v>0</v>
      </c>
      <c r="F9" s="14">
        <f>F7+F8</f>
        <v>0</v>
      </c>
      <c r="G9" s="14">
        <f>G7+G8</f>
        <v>10425624</v>
      </c>
      <c r="H9" s="14">
        <f>H7+H8</f>
        <v>0</v>
      </c>
      <c r="I9" s="50">
        <f t="shared" si="0"/>
        <v>10525624</v>
      </c>
    </row>
    <row r="10" spans="2:9" ht="24.75" customHeight="1">
      <c r="B10" s="39">
        <v>1</v>
      </c>
      <c r="C10" s="16" t="s">
        <v>49</v>
      </c>
      <c r="D10" s="51">
        <v>0</v>
      </c>
      <c r="E10" s="51">
        <v>0</v>
      </c>
      <c r="F10" s="51">
        <v>0</v>
      </c>
      <c r="G10" s="51">
        <v>0</v>
      </c>
      <c r="H10" s="51">
        <v>141570</v>
      </c>
      <c r="I10" s="50">
        <f t="shared" si="0"/>
        <v>141570</v>
      </c>
    </row>
    <row r="11" spans="2:9" ht="24.75" customHeight="1">
      <c r="B11" s="37">
        <v>2</v>
      </c>
      <c r="C11" s="16" t="s">
        <v>138</v>
      </c>
      <c r="D11" s="51"/>
      <c r="E11" s="51"/>
      <c r="F11" s="51"/>
      <c r="G11" s="51"/>
      <c r="H11" s="51">
        <v>-141570</v>
      </c>
      <c r="I11" s="50">
        <f t="shared" si="0"/>
        <v>-141570</v>
      </c>
    </row>
    <row r="12" spans="2:9" ht="24.75" customHeight="1">
      <c r="B12" s="39">
        <v>3</v>
      </c>
      <c r="C12" s="16" t="s">
        <v>141</v>
      </c>
      <c r="D12" s="51"/>
      <c r="E12" s="51"/>
      <c r="F12" s="51"/>
      <c r="G12" s="51">
        <v>0</v>
      </c>
      <c r="H12" s="51"/>
      <c r="I12" s="50">
        <f t="shared" si="0"/>
        <v>0</v>
      </c>
    </row>
    <row r="13" spans="2:9" ht="24.75" customHeight="1">
      <c r="B13" s="39">
        <v>4</v>
      </c>
      <c r="C13" s="16" t="s">
        <v>142</v>
      </c>
      <c r="D13" s="51"/>
      <c r="E13" s="51"/>
      <c r="F13" s="51"/>
      <c r="G13" s="51"/>
      <c r="H13" s="51"/>
      <c r="I13" s="50">
        <f t="shared" si="0"/>
        <v>0</v>
      </c>
    </row>
    <row r="14" spans="2:9" ht="24.75" customHeight="1">
      <c r="B14" s="37" t="s">
        <v>41</v>
      </c>
      <c r="C14" s="12" t="s">
        <v>156</v>
      </c>
      <c r="D14" s="14">
        <f>SUM(D9:D13)</f>
        <v>100000</v>
      </c>
      <c r="E14" s="14">
        <f>SUM(E9:E13)</f>
        <v>0</v>
      </c>
      <c r="F14" s="14">
        <f>SUM(F9:F13)</f>
        <v>0</v>
      </c>
      <c r="G14" s="14">
        <f>SUM(G9:G13)</f>
        <v>10425624</v>
      </c>
      <c r="H14" s="14">
        <f>SUM(H9:H13)</f>
        <v>0</v>
      </c>
      <c r="I14" s="50">
        <f>SUM(D14:H14)</f>
        <v>10525624</v>
      </c>
    </row>
    <row r="15" spans="2:9" ht="24.75" customHeight="1">
      <c r="B15" s="39">
        <v>1</v>
      </c>
      <c r="C15" s="16" t="s">
        <v>49</v>
      </c>
      <c r="D15" s="51"/>
      <c r="E15" s="51"/>
      <c r="F15" s="51"/>
      <c r="G15" s="51"/>
      <c r="H15" s="51">
        <v>-8796</v>
      </c>
      <c r="I15" s="50">
        <f t="shared" si="0"/>
        <v>-8796</v>
      </c>
    </row>
    <row r="16" spans="2:9" ht="24.75" customHeight="1">
      <c r="B16" s="37">
        <v>2</v>
      </c>
      <c r="C16" s="16" t="s">
        <v>138</v>
      </c>
      <c r="D16" s="51"/>
      <c r="E16" s="51"/>
      <c r="F16" s="51">
        <v>0</v>
      </c>
      <c r="G16" s="51"/>
      <c r="H16" s="51"/>
      <c r="I16" s="50">
        <f t="shared" si="0"/>
        <v>0</v>
      </c>
    </row>
    <row r="17" spans="2:9" ht="24.75" customHeight="1">
      <c r="B17" s="39">
        <v>3</v>
      </c>
      <c r="C17" s="16" t="s">
        <v>143</v>
      </c>
      <c r="D17" s="51"/>
      <c r="E17" s="51"/>
      <c r="F17" s="51"/>
      <c r="G17" s="51"/>
      <c r="H17" s="51"/>
      <c r="I17" s="50">
        <f t="shared" si="0"/>
        <v>0</v>
      </c>
    </row>
    <row r="18" spans="2:9" ht="24.75" customHeight="1">
      <c r="B18" s="37">
        <v>4</v>
      </c>
      <c r="C18" s="16" t="s">
        <v>139</v>
      </c>
      <c r="D18" s="51"/>
      <c r="E18" s="51"/>
      <c r="F18" s="51"/>
      <c r="G18" s="51"/>
      <c r="H18" s="51"/>
      <c r="I18" s="50">
        <f t="shared" si="0"/>
        <v>0</v>
      </c>
    </row>
    <row r="19" spans="1:9" ht="13.5" thickBot="1">
      <c r="A19" s="5"/>
      <c r="B19" s="38"/>
      <c r="C19" s="46" t="s">
        <v>195</v>
      </c>
      <c r="D19" s="52">
        <f>SUM(D14:D18)</f>
        <v>100000</v>
      </c>
      <c r="E19" s="52">
        <f>SUM(E14:E18)</f>
        <v>0</v>
      </c>
      <c r="F19" s="52">
        <f>SUM(F14:F18)</f>
        <v>0</v>
      </c>
      <c r="G19" s="52">
        <f>SUM(G14:G18)</f>
        <v>10425624</v>
      </c>
      <c r="H19" s="52">
        <f>SUM(H14:H18)</f>
        <v>-8796</v>
      </c>
      <c r="I19" s="53">
        <f>SUM(D19:H19)</f>
        <v>10516828</v>
      </c>
    </row>
    <row r="20" ht="13.5" thickTop="1"/>
  </sheetData>
  <sheetProtection/>
  <printOptions/>
  <pageMargins left="0.68" right="0.75" top="0.8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2011-03-24T21:13:26Z</cp:lastPrinted>
  <dcterms:created xsi:type="dcterms:W3CDTF">2008-11-10T11:45:40Z</dcterms:created>
  <dcterms:modified xsi:type="dcterms:W3CDTF">2011-03-24T22:00:30Z</dcterms:modified>
  <cp:category/>
  <cp:version/>
  <cp:contentType/>
  <cp:contentStatus/>
</cp:coreProperties>
</file>