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5480" windowHeight="3210" tabRatio="823" activeTab="9"/>
  </bookViews>
  <sheets>
    <sheet name="Kopertina" sheetId="1" r:id="rId1"/>
    <sheet name="Aktivet" sheetId="2" r:id="rId2"/>
    <sheet name="Pasivet" sheetId="3" r:id="rId3"/>
    <sheet name="Rez." sheetId="4" r:id="rId4"/>
    <sheet name="Fluxi monetar" sheetId="5" r:id="rId5"/>
    <sheet name="AAM" sheetId="6" r:id="rId6"/>
    <sheet name="INVENTARI" sheetId="7" r:id="rId7"/>
    <sheet name="Kapitali" sheetId="8" r:id="rId8"/>
    <sheet name="Aneks Statistikor" sheetId="9" r:id="rId9"/>
    <sheet name="Shenimet " sheetId="10" r:id="rId10"/>
  </sheets>
  <externalReferences>
    <externalReference r:id="rId13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8">'Aneks Statistikor'!$A$1:$J$76</definedName>
  </definedNames>
  <calcPr fullCalcOnLoad="1"/>
</workbook>
</file>

<file path=xl/sharedStrings.xml><?xml version="1.0" encoding="utf-8"?>
<sst xmlns="http://schemas.openxmlformats.org/spreadsheetml/2006/main" count="481" uniqueCount="344">
  <si>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</si>
  <si>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</si>
  <si>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</si>
  <si>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</si>
  <si>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</si>
  <si>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</si>
  <si>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</si>
  <si>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</si>
  <si>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</si>
  <si>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</si>
  <si>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</si>
  <si>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</si>
  <si>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</si>
  <si>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</si>
  <si>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</si>
  <si>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</si>
  <si>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</si>
  <si>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</si>
  <si>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</si>
  <si>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</si>
  <si>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</si>
  <si>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</si>
  <si>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</si>
  <si>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</si>
  <si>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</si>
  <si>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</si>
  <si>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</si>
  <si>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</si>
  <si>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</si>
  <si>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</si>
  <si>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</si>
  <si>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</si>
  <si>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</si>
  <si>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</si>
  <si>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</si>
  <si>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</si>
  <si>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</si>
  <si>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</si>
  <si>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</si>
  <si>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</si>
  <si>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</si>
  <si>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</si>
  <si>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</si>
  <si>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</si>
  <si>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</si>
  <si>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</si>
  <si>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</si>
  <si>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</si>
  <si>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</si>
  <si>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</si>
  <si>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</si>
  <si>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</si>
  <si>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</si>
  <si>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</si>
  <si>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</si>
  <si>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</si>
  <si>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</si>
  <si>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</si>
  <si>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</si>
  <si>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</si>
  <si>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</si>
  <si>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</si>
  <si>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</si>
  <si>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</si>
  <si>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</si>
  <si>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</si>
  <si>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</si>
  <si>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</si>
  <si>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</si>
  <si>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</si>
  <si>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</si>
  <si>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</si>
  <si>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</si>
  <si>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</si>
  <si>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</si>
  <si>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</si>
  <si>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</si>
  <si>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</si>
  <si>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</si>
  <si>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</si>
  <si>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investuese</t>
  </si>
  <si>
    <t>MM neto te perdoruara ne veprimtarite investuese</t>
  </si>
  <si>
    <t>Rritja/Renia neto e mjeteve monetare</t>
  </si>
  <si>
    <t>Mjetet monetare ne fillim te periudhes kontabel</t>
  </si>
  <si>
    <t>Mjetet monetare ne fund te periudhes kontabel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</si>
  <si>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</si>
  <si>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</si>
  <si>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</si>
  <si>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</si>
  <si>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</si>
  <si>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</si>
  <si>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</si>
  <si>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</si>
  <si>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</si>
  <si>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Amortizimin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</si>
  <si>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</si>
  <si>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</si>
  <si>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</si>
  <si>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</si>
  <si>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</si>
  <si>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</si>
  <si>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</si>
  <si>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</si>
  <si>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</si>
  <si>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</si>
  <si>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</si>
  <si>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</si>
  <si>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</si>
  <si>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</si>
  <si>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</si>
  <si>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</si>
  <si>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</si>
  <si>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</si>
  <si>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</si>
  <si>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</si>
  <si>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</si>
  <si>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</si>
  <si>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</si>
  <si>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</si>
  <si>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</si>
  <si>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</si>
  <si>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</si>
  <si>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</si>
  <si>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</si>
  <si>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</si>
  <si>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</si>
  <si>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</si>
  <si>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</si>
  <si>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</si>
  <si>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</si>
  <si>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</si>
  <si>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</si>
  <si>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</si>
  <si>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</si>
  <si>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</si>
  <si>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</si>
  <si>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</si>
  <si>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</si>
  <si>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</si>
  <si>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</si>
  <si>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</si>
  <si>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</si>
  <si>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</si>
  <si>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</si>
  <si>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</si>
  <si>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</si>
  <si>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</si>
  <si>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</si>
  <si>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</si>
  <si>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</si>
  <si>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</si>
  <si>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</si>
  <si>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</si>
  <si>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</si>
  <si>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</si>
  <si>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</si>
  <si>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</si>
  <si>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</si>
  <si>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AR &amp; DET sh.p.k</t>
  </si>
  <si>
    <t>K 81325501 I</t>
  </si>
  <si>
    <t>Lagjia 15 Aleksander Goga Durres</t>
  </si>
  <si>
    <t>Punime Karpienterie</t>
  </si>
  <si>
    <t>25.01.2008</t>
  </si>
  <si>
    <t>Tatim mbi fitimin i llogaritur</t>
  </si>
  <si>
    <t>Fluksi monetar nga veprimtarite financiare</t>
  </si>
  <si>
    <t>MM neto e perdorur ne aktivitetet Financiare</t>
  </si>
  <si>
    <t>Pozicioni me 31 dhjetor 2010</t>
  </si>
  <si>
    <t>Shtesa</t>
  </si>
  <si>
    <t>Pakesime</t>
  </si>
  <si>
    <t>Sasia</t>
  </si>
  <si>
    <t>Gjendje</t>
  </si>
  <si>
    <t xml:space="preserve">             TOTALI</t>
  </si>
  <si>
    <t>Administratori</t>
  </si>
  <si>
    <t xml:space="preserve">ortaku </t>
  </si>
  <si>
    <t>Viti   2012</t>
  </si>
  <si>
    <t>01.01.2012</t>
  </si>
  <si>
    <t>31.12.2012</t>
  </si>
  <si>
    <t>Pasqyra   e   Fluksit   Monetar  -  Metoda  Indirekte   2012</t>
  </si>
  <si>
    <t>Pasqyra  e  Ndryshimeve  ne  Kapital  2012</t>
  </si>
  <si>
    <t>Aktivet Afatgjata Materiale  me vlere fillestare   2012</t>
  </si>
  <si>
    <t>Amortizimi A.A.Materiale   2012</t>
  </si>
  <si>
    <t>Vlera Kontabel Neto e A.A.Materiale  2012</t>
  </si>
  <si>
    <t>28.03.2013</t>
  </si>
  <si>
    <t>Pasqyrat    Financiare    te    Vitit   2012</t>
  </si>
  <si>
    <t>MM te perfituara nga aktivitetet</t>
  </si>
  <si>
    <t>Interesi i paguar</t>
  </si>
  <si>
    <t>Blerja e njesise kontrolluar minus parate e arketuara</t>
  </si>
  <si>
    <t>Blerja e aktiveve afatgjata materiale</t>
  </si>
  <si>
    <t>Te ardhura nga shitja e pajisjeve</t>
  </si>
  <si>
    <t>Interesi i arketuar</t>
  </si>
  <si>
    <t>Dividentet e arketuar</t>
  </si>
  <si>
    <t>Pagesat e detyrimeve te qirase financiare</t>
  </si>
  <si>
    <t>Te ardhura nga huamarrje afatgjata</t>
  </si>
  <si>
    <t>Te ardhura nga emetimi i kapitalit aksioner</t>
  </si>
  <si>
    <t>Humbje nga kembimet valutore</t>
  </si>
  <si>
    <t>Te ardhura nga investimet</t>
  </si>
  <si>
    <t>Shpenzime per interesa</t>
  </si>
  <si>
    <t xml:space="preserve">SHOQERIA </t>
  </si>
  <si>
    <t xml:space="preserve">NIPT </t>
  </si>
  <si>
    <t>Makineri</t>
  </si>
  <si>
    <t>Zyra</t>
  </si>
  <si>
    <t>Pozicioni me 31 dhjetor 2011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</si>
  <si>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</si>
  <si>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</si>
  <si>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</si>
  <si>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</si>
  <si>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</si>
  <si>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</si>
  <si>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</si>
  <si>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Emertimi i materialeve</t>
  </si>
  <si>
    <t>Njesia</t>
  </si>
  <si>
    <t>Cmim/Njesi</t>
  </si>
  <si>
    <t>Vlere</t>
  </si>
  <si>
    <t>M3</t>
  </si>
  <si>
    <t>M2</t>
  </si>
  <si>
    <t>ML</t>
  </si>
  <si>
    <t>Tel Bari</t>
  </si>
  <si>
    <t>Totale</t>
  </si>
  <si>
    <t>CELES KOLLONE</t>
  </si>
  <si>
    <t>COP</t>
  </si>
  <si>
    <t>GOZHDE</t>
  </si>
  <si>
    <t>KG</t>
  </si>
  <si>
    <t xml:space="preserve">HEKUR </t>
  </si>
  <si>
    <t>LENDE DRURI</t>
  </si>
  <si>
    <t>LENDE DRURI E PERPUNUAR</t>
  </si>
  <si>
    <t>MBERTHYESE SKELASH</t>
  </si>
  <si>
    <t>MINIFREZE DORE</t>
  </si>
  <si>
    <t>PANEL L 50CM</t>
  </si>
  <si>
    <t>PUNTELA 3.6T</t>
  </si>
  <si>
    <t>ROSCTE PER TUBO</t>
  </si>
  <si>
    <t>ROSETE</t>
  </si>
  <si>
    <t>ROSETE D-22</t>
  </si>
  <si>
    <t>STAFA 0.50MT</t>
  </si>
  <si>
    <t>TUB D20</t>
  </si>
  <si>
    <t>TUBO EIGIDO</t>
  </si>
  <si>
    <t>TUBO D-22</t>
  </si>
  <si>
    <t>VIDE SKELERIE 1 M</t>
  </si>
  <si>
    <t>VEGLA PUNE DORE</t>
  </si>
  <si>
    <t>ZORRE VIBRATORI</t>
  </si>
  <si>
    <t>LLAMARINE E PERPUNUAR</t>
  </si>
  <si>
    <t>TRAPAN ME GODITJE</t>
  </si>
  <si>
    <t>TUBO 1.8</t>
  </si>
  <si>
    <r>
      <t>Gjendjen e inventarit te materialeve me date 31.12.2012 (analitik)</t>
    </r>
    <r>
      <rPr>
        <b/>
        <sz val="11"/>
        <color indexed="8"/>
        <rFont val="Arial"/>
        <family val="2"/>
      </rPr>
      <t xml:space="preserve"> </t>
    </r>
  </si>
  <si>
    <t>Pasqyra   e   te   Ardhurave   dhe   Shpenzimeve     2012</t>
  </si>
  <si>
    <t>Pasqyre Nr.1</t>
  </si>
  <si>
    <t>Lekë</t>
  </si>
  <si>
    <t>ANEKS STATISTIKOR</t>
  </si>
  <si>
    <t>TE ARDHURAT</t>
  </si>
  <si>
    <t>Numri i Llogarise</t>
  </si>
  <si>
    <t>Kodi Statistikor</t>
  </si>
  <si>
    <t>Viti 2012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</si>
  <si>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</si>
  <si>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</si>
  <si>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</si>
  <si>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</si>
  <si>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</si>
  <si>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</si>
  <si>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</si>
  <si>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</si>
  <si>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</si>
  <si>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</si>
  <si>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</si>
  <si>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</si>
  <si>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</si>
  <si>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</si>
  <si>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</si>
  <si>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</si>
  <si>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</si>
  <si>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</si>
  <si>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</si>
  <si>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</si>
  <si>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</si>
  <si>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</si>
  <si>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</si>
  <si>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</si>
  <si>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</si>
  <si>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</si>
  <si>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</si>
  <si>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</si>
  <si>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</si>
  <si>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</si>
  <si>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</si>
  <si>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</si>
  <si>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</si>
  <si>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</si>
  <si>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</si>
  <si>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</si>
  <si>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</si>
  <si>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</si>
  <si>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</si>
  <si>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</si>
  <si>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</si>
  <si>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</si>
  <si>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</si>
  <si>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</si>
  <si>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</si>
  <si>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</si>
  <si>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</si>
  <si>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</si>
  <si>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</si>
  <si>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</si>
  <si>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</si>
  <si>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</si>
  <si>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</si>
  <si>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</si>
  <si>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</si>
  <si>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</si>
  <si>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</si>
  <si>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</si>
  <si>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</si>
  <si>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</si>
  <si>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</si>
  <si>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</si>
  <si>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</si>
  <si>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</si>
  <si>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</si>
  <si>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</si>
  <si>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</si>
  <si>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</si>
  <si>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</si>
  <si>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</si>
  <si>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</si>
  <si>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</si>
  <si>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</si>
  <si>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</si>
  <si>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</si>
  <si>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</si>
  <si>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</si>
  <si>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</si>
  <si>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</si>
  <si>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</si>
  <si>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</si>
  <si>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</si>
  <si>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</si>
  <si>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</si>
  <si>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</si>
  <si>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 _______K 81325501 I_________</t>
  </si>
  <si>
    <t>SHOQERIA _____AR &amp; DET sh.p.k________</t>
  </si>
  <si>
    <t>NIPT ___K 81325501 I________</t>
  </si>
  <si>
    <t xml:space="preserve"> Shpenzime per sherbime</t>
  </si>
  <si>
    <t>605/2</t>
  </si>
  <si>
    <t>SHOQERIA __AR &amp; DET sh.p.k__</t>
  </si>
  <si>
    <r>
      <rPr>
        <u val="single"/>
        <sz val="12"/>
        <rFont val="Arial"/>
        <family val="2"/>
      </rPr>
      <t>Shoqeria     AR &amp; DET     sh.p.k</t>
    </r>
    <r>
      <rPr>
        <sz val="12"/>
        <rFont val="Arial"/>
        <family val="2"/>
      </rPr>
      <t xml:space="preserve">                                     </t>
    </r>
  </si>
  <si>
    <t>(  Festim RODHA 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</si>
</sst>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  <numFmt numFmtId="183" formatCode="0.0"/>
    <numFmt numFmtId="184" formatCode="_(* #,##0_);_(* \(#,##0\);_(* &quot;-&quot;??_);_(@_)"/>
    <numFmt numFmtId="185" formatCode="0.000"/>
    <numFmt numFmtId="186" formatCode="#,##0.00000000"/>
    <numFmt numFmtId="187" formatCode="#,##0.0000000"/>
    <numFmt numFmtId="188" formatCode="#,##0.000000"/>
    <numFmt numFmtId="189" formatCode="#,##0.00000"/>
    <numFmt numFmtId="190" formatCode="#,##0.0000"/>
    <numFmt numFmtId="191" formatCode="#,##0.000"/>
    <numFmt numFmtId="192" formatCode="General_);[Red]\-General_)"/>
    <numFmt numFmtId="193" formatCode="General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00_L_e_k_-;\-* #,##0.000_L_e_k_-;_-* &quot;-&quot;??_L_e_k_-;_-@_-"/>
    <numFmt numFmtId="200" formatCode="_(* #,##0.0_);_(* \(#,##0.0\);_(* &quot;-&quot;?_);_(@_)"/>
  </numFmts>
  <fonts count="79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color indexed="10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180" fontId="0" fillId="0" borderId="21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3" fontId="5" fillId="0" borderId="19" xfId="0" applyNumberFormat="1" applyFont="1" applyBorder="1" applyAlignment="1">
      <alignment vertical="center"/>
    </xf>
    <xf numFmtId="182" fontId="0" fillId="0" borderId="0" xfId="42" applyNumberFormat="1" applyFont="1" applyAlignment="1">
      <alignment vertical="center"/>
    </xf>
    <xf numFmtId="182" fontId="0" fillId="0" borderId="0" xfId="42" applyNumberFormat="1" applyFont="1" applyAlignment="1">
      <alignment horizontal="center" vertical="center"/>
    </xf>
    <xf numFmtId="182" fontId="0" fillId="0" borderId="0" xfId="42" applyNumberFormat="1" applyFont="1" applyAlignment="1">
      <alignment/>
    </xf>
    <xf numFmtId="182" fontId="5" fillId="0" borderId="12" xfId="42" applyNumberFormat="1" applyFont="1" applyBorder="1" applyAlignment="1">
      <alignment horizontal="center" vertical="center"/>
    </xf>
    <xf numFmtId="182" fontId="5" fillId="0" borderId="17" xfId="42" applyNumberFormat="1" applyFont="1" applyBorder="1" applyAlignment="1">
      <alignment horizontal="center" vertical="center"/>
    </xf>
    <xf numFmtId="182" fontId="0" fillId="0" borderId="19" xfId="42" applyNumberFormat="1" applyFont="1" applyBorder="1" applyAlignment="1">
      <alignment vertical="center"/>
    </xf>
    <xf numFmtId="182" fontId="0" fillId="0" borderId="0" xfId="42" applyNumberFormat="1" applyFont="1" applyBorder="1" applyAlignment="1">
      <alignment vertical="center"/>
    </xf>
    <xf numFmtId="182" fontId="0" fillId="0" borderId="0" xfId="42" applyNumberFormat="1" applyFont="1" applyBorder="1" applyAlignment="1">
      <alignment/>
    </xf>
    <xf numFmtId="182" fontId="0" fillId="0" borderId="0" xfId="42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3" xfId="0" applyFont="1" applyBorder="1" applyAlignment="1">
      <alignment/>
    </xf>
    <xf numFmtId="182" fontId="0" fillId="0" borderId="19" xfId="42" applyNumberFormat="1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3" fontId="0" fillId="0" borderId="19" xfId="52" applyNumberForma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23" xfId="52" applyNumberFormat="1" applyBorder="1" applyAlignment="1">
      <alignment/>
    </xf>
    <xf numFmtId="0" fontId="0" fillId="0" borderId="34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3" fontId="20" fillId="0" borderId="35" xfId="52" applyNumberFormat="1" applyFont="1" applyBorder="1" applyAlignment="1">
      <alignment vertical="center"/>
    </xf>
    <xf numFmtId="3" fontId="20" fillId="0" borderId="36" xfId="52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52" applyNumberFormat="1" applyFill="1" applyBorder="1" applyAlignment="1">
      <alignment/>
    </xf>
    <xf numFmtId="0" fontId="5" fillId="0" borderId="0" xfId="0" applyFont="1" applyAlignment="1">
      <alignment/>
    </xf>
    <xf numFmtId="182" fontId="12" fillId="0" borderId="0" xfId="42" applyNumberFormat="1" applyFont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82" fontId="0" fillId="0" borderId="19" xfId="42" applyNumberFormat="1" applyFont="1" applyFill="1" applyBorder="1" applyAlignment="1">
      <alignment vertical="center"/>
    </xf>
    <xf numFmtId="182" fontId="0" fillId="0" borderId="19" xfId="42" applyNumberFormat="1" applyFont="1" applyFill="1" applyBorder="1" applyAlignment="1">
      <alignment vertical="center"/>
    </xf>
    <xf numFmtId="182" fontId="5" fillId="0" borderId="19" xfId="42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>
      <alignment horizontal="left" vertical="center"/>
    </xf>
    <xf numFmtId="182" fontId="0" fillId="0" borderId="18" xfId="42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182" fontId="25" fillId="0" borderId="0" xfId="42" applyNumberFormat="1" applyFont="1" applyAlignment="1">
      <alignment vertical="center"/>
    </xf>
    <xf numFmtId="0" fontId="5" fillId="0" borderId="0" xfId="0" applyFont="1" applyAlignment="1">
      <alignment vertical="center"/>
    </xf>
    <xf numFmtId="182" fontId="0" fillId="0" borderId="19" xfId="42" applyNumberFormat="1" applyFont="1" applyBorder="1" applyAlignment="1">
      <alignment horizontal="right" vertical="center"/>
    </xf>
    <xf numFmtId="182" fontId="5" fillId="0" borderId="19" xfId="42" applyNumberFormat="1" applyFont="1" applyBorder="1" applyAlignment="1">
      <alignment horizontal="right" vertical="center"/>
    </xf>
    <xf numFmtId="182" fontId="0" fillId="0" borderId="0" xfId="42" applyNumberFormat="1" applyFont="1" applyAlignment="1">
      <alignment horizontal="right" vertical="center"/>
    </xf>
    <xf numFmtId="182" fontId="0" fillId="0" borderId="0" xfId="42" applyNumberFormat="1" applyFont="1" applyAlignment="1">
      <alignment horizontal="right"/>
    </xf>
    <xf numFmtId="182" fontId="0" fillId="0" borderId="12" xfId="42" applyNumberFormat="1" applyFont="1" applyBorder="1" applyAlignment="1">
      <alignment horizontal="right" vertical="center"/>
    </xf>
    <xf numFmtId="182" fontId="0" fillId="0" borderId="17" xfId="42" applyNumberFormat="1" applyFont="1" applyBorder="1" applyAlignment="1">
      <alignment horizontal="right" vertical="center"/>
    </xf>
    <xf numFmtId="182" fontId="0" fillId="0" borderId="18" xfId="42" applyNumberFormat="1" applyFont="1" applyBorder="1" applyAlignment="1">
      <alignment horizontal="right" vertical="center"/>
    </xf>
    <xf numFmtId="182" fontId="0" fillId="0" borderId="19" xfId="42" applyNumberFormat="1" applyFont="1" applyBorder="1" applyAlignment="1">
      <alignment horizontal="right" vertical="center"/>
    </xf>
    <xf numFmtId="182" fontId="0" fillId="0" borderId="19" xfId="42" applyNumberFormat="1" applyFont="1" applyFill="1" applyBorder="1" applyAlignment="1">
      <alignment horizontal="right" vertical="center"/>
    </xf>
    <xf numFmtId="182" fontId="0" fillId="0" borderId="19" xfId="42" applyNumberFormat="1" applyFont="1" applyFill="1" applyBorder="1" applyAlignment="1">
      <alignment horizontal="right" vertical="center"/>
    </xf>
    <xf numFmtId="182" fontId="5" fillId="0" borderId="19" xfId="42" applyNumberFormat="1" applyFont="1" applyFill="1" applyBorder="1" applyAlignment="1">
      <alignment horizontal="right" vertical="center"/>
    </xf>
    <xf numFmtId="182" fontId="12" fillId="0" borderId="0" xfId="42" applyNumberFormat="1" applyFont="1" applyBorder="1" applyAlignment="1">
      <alignment horizontal="right" vertical="center"/>
    </xf>
    <xf numFmtId="182" fontId="0" fillId="0" borderId="0" xfId="42" applyNumberFormat="1" applyFont="1" applyBorder="1" applyAlignment="1">
      <alignment horizontal="right" vertical="center"/>
    </xf>
    <xf numFmtId="182" fontId="0" fillId="0" borderId="0" xfId="42" applyNumberFormat="1" applyFont="1" applyBorder="1" applyAlignment="1">
      <alignment horizontal="right"/>
    </xf>
    <xf numFmtId="182" fontId="5" fillId="0" borderId="19" xfId="42" applyNumberFormat="1" applyFont="1" applyFill="1" applyBorder="1" applyAlignment="1">
      <alignment vertical="center"/>
    </xf>
    <xf numFmtId="182" fontId="0" fillId="0" borderId="23" xfId="42" applyNumberFormat="1" applyFont="1" applyFill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5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3" fontId="23" fillId="0" borderId="35" xfId="52" applyNumberFormat="1" applyFont="1" applyBorder="1" applyAlignment="1">
      <alignment vertical="center"/>
    </xf>
    <xf numFmtId="3" fontId="23" fillId="0" borderId="36" xfId="52" applyNumberFormat="1" applyFont="1" applyBorder="1" applyAlignment="1">
      <alignment vertical="center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3" fontId="5" fillId="0" borderId="35" xfId="52" applyNumberFormat="1" applyFont="1" applyBorder="1" applyAlignment="1">
      <alignment vertical="center"/>
    </xf>
    <xf numFmtId="3" fontId="5" fillId="0" borderId="36" xfId="52" applyNumberFormat="1" applyFont="1" applyBorder="1" applyAlignment="1">
      <alignment vertical="center"/>
    </xf>
    <xf numFmtId="0" fontId="3" fillId="0" borderId="37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5" fillId="0" borderId="0" xfId="68" applyFont="1">
      <alignment/>
      <protection/>
    </xf>
    <xf numFmtId="0" fontId="0" fillId="0" borderId="0" xfId="68">
      <alignment/>
      <protection/>
    </xf>
    <xf numFmtId="0" fontId="23" fillId="0" borderId="0" xfId="68" applyFont="1">
      <alignment/>
      <protection/>
    </xf>
    <xf numFmtId="0" fontId="9" fillId="0" borderId="0" xfId="68" applyFont="1" applyBorder="1">
      <alignment/>
      <protection/>
    </xf>
    <xf numFmtId="0" fontId="26" fillId="0" borderId="0" xfId="68" applyFont="1">
      <alignment/>
      <protection/>
    </xf>
    <xf numFmtId="0" fontId="28" fillId="0" borderId="0" xfId="68" applyFont="1">
      <alignment/>
      <protection/>
    </xf>
    <xf numFmtId="0" fontId="29" fillId="0" borderId="19" xfId="68" applyFont="1" applyBorder="1">
      <alignment/>
      <protection/>
    </xf>
    <xf numFmtId="0" fontId="27" fillId="0" borderId="19" xfId="68" applyFont="1" applyBorder="1" applyAlignment="1">
      <alignment horizontal="center"/>
      <protection/>
    </xf>
    <xf numFmtId="0" fontId="27" fillId="0" borderId="19" xfId="68" applyFont="1" applyBorder="1">
      <alignment/>
      <protection/>
    </xf>
    <xf numFmtId="0" fontId="0" fillId="0" borderId="19" xfId="68" applyBorder="1">
      <alignment/>
      <protection/>
    </xf>
    <xf numFmtId="0" fontId="30" fillId="0" borderId="19" xfId="68" applyFont="1" applyBorder="1">
      <alignment/>
      <protection/>
    </xf>
    <xf numFmtId="184" fontId="27" fillId="0" borderId="19" xfId="45" applyNumberFormat="1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2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34" fillId="0" borderId="19" xfId="68" applyFont="1" applyBorder="1">
      <alignment/>
      <protection/>
    </xf>
    <xf numFmtId="0" fontId="35" fillId="0" borderId="19" xfId="0" applyFont="1" applyBorder="1" applyAlignment="1">
      <alignment/>
    </xf>
    <xf numFmtId="4" fontId="36" fillId="0" borderId="19" xfId="0" applyNumberFormat="1" applyFont="1" applyBorder="1" applyAlignment="1">
      <alignment/>
    </xf>
    <xf numFmtId="184" fontId="34" fillId="0" borderId="19" xfId="45" applyNumberFormat="1" applyFont="1" applyBorder="1" applyAlignment="1">
      <alignment/>
    </xf>
    <xf numFmtId="0" fontId="36" fillId="0" borderId="19" xfId="0" applyNumberFormat="1" applyFont="1" applyBorder="1" applyAlignment="1">
      <alignment/>
    </xf>
    <xf numFmtId="0" fontId="37" fillId="0" borderId="19" xfId="68" applyFont="1" applyBorder="1">
      <alignment/>
      <protection/>
    </xf>
    <xf numFmtId="0" fontId="38" fillId="0" borderId="19" xfId="68" applyFont="1" applyBorder="1">
      <alignment/>
      <protection/>
    </xf>
    <xf numFmtId="184" fontId="38" fillId="0" borderId="19" xfId="46" applyNumberFormat="1" applyFont="1" applyBorder="1" applyAlignment="1">
      <alignment/>
    </xf>
    <xf numFmtId="182" fontId="34" fillId="0" borderId="19" xfId="42" applyNumberFormat="1" applyFont="1" applyBorder="1" applyAlignment="1">
      <alignment/>
    </xf>
    <xf numFmtId="182" fontId="37" fillId="0" borderId="19" xfId="42" applyNumberFormat="1" applyFont="1" applyBorder="1" applyAlignment="1">
      <alignment/>
    </xf>
    <xf numFmtId="182" fontId="5" fillId="0" borderId="0" xfId="42" applyNumberFormat="1" applyFont="1" applyAlignment="1">
      <alignment/>
    </xf>
    <xf numFmtId="184" fontId="0" fillId="0" borderId="0" xfId="68" applyNumberFormat="1">
      <alignment/>
      <protection/>
    </xf>
    <xf numFmtId="2" fontId="39" fillId="0" borderId="0" xfId="69" applyNumberFormat="1" applyFont="1" applyBorder="1" applyAlignment="1">
      <alignment wrapText="1"/>
      <protection/>
    </xf>
    <xf numFmtId="0" fontId="5" fillId="0" borderId="43" xfId="69" applyFont="1" applyBorder="1" applyAlignment="1">
      <alignment horizontal="center"/>
      <protection/>
    </xf>
    <xf numFmtId="2" fontId="40" fillId="0" borderId="14" xfId="69" applyNumberFormat="1" applyFont="1" applyBorder="1" applyAlignment="1">
      <alignment horizontal="center" wrapText="1"/>
      <protection/>
    </xf>
    <xf numFmtId="0" fontId="41" fillId="0" borderId="44" xfId="69" applyFont="1" applyBorder="1" applyAlignment="1">
      <alignment horizontal="center" vertical="center" wrapText="1"/>
      <protection/>
    </xf>
    <xf numFmtId="0" fontId="5" fillId="0" borderId="45" xfId="69" applyFont="1" applyBorder="1" applyAlignment="1">
      <alignment horizontal="center"/>
      <protection/>
    </xf>
    <xf numFmtId="0" fontId="5" fillId="0" borderId="46" xfId="69" applyFont="1" applyBorder="1" applyAlignment="1">
      <alignment horizontal="left" wrapText="1"/>
      <protection/>
    </xf>
    <xf numFmtId="0" fontId="0" fillId="0" borderId="43" xfId="69" applyFont="1" applyBorder="1" applyAlignment="1">
      <alignment horizontal="center"/>
      <protection/>
    </xf>
    <xf numFmtId="0" fontId="0" fillId="0" borderId="32" xfId="69" applyFont="1" applyBorder="1" applyAlignment="1">
      <alignment horizontal="left" wrapText="1"/>
      <protection/>
    </xf>
    <xf numFmtId="0" fontId="0" fillId="0" borderId="47" xfId="69" applyFont="1" applyBorder="1" applyAlignment="1">
      <alignment horizontal="center"/>
      <protection/>
    </xf>
    <xf numFmtId="0" fontId="20" fillId="0" borderId="32" xfId="69" applyFont="1" applyBorder="1" applyAlignment="1">
      <alignment horizontal="left" wrapText="1"/>
      <protection/>
    </xf>
    <xf numFmtId="0" fontId="5" fillId="0" borderId="48" xfId="69" applyFont="1" applyBorder="1" applyAlignment="1">
      <alignment horizontal="center"/>
      <protection/>
    </xf>
    <xf numFmtId="0" fontId="5" fillId="0" borderId="32" xfId="69" applyFont="1" applyBorder="1" applyAlignment="1">
      <alignment horizontal="left" wrapText="1"/>
      <protection/>
    </xf>
    <xf numFmtId="0" fontId="0" fillId="0" borderId="18" xfId="69" applyFont="1" applyBorder="1" applyAlignment="1">
      <alignment horizontal="left" wrapText="1"/>
      <protection/>
    </xf>
    <xf numFmtId="0" fontId="0" fillId="0" borderId="49" xfId="69" applyFont="1" applyBorder="1" applyAlignment="1">
      <alignment horizontal="center"/>
      <protection/>
    </xf>
    <xf numFmtId="0" fontId="0" fillId="0" borderId="17" xfId="69" applyFont="1" applyBorder="1" applyAlignment="1">
      <alignment horizontal="left" wrapText="1"/>
      <protection/>
    </xf>
    <xf numFmtId="0" fontId="5" fillId="0" borderId="48" xfId="69" applyFont="1" applyBorder="1" applyAlignment="1">
      <alignment horizontal="center" vertical="center"/>
      <protection/>
    </xf>
    <xf numFmtId="0" fontId="5" fillId="0" borderId="47" xfId="69" applyFont="1" applyBorder="1" applyAlignment="1">
      <alignment horizontal="center" vertical="center"/>
      <protection/>
    </xf>
    <xf numFmtId="0" fontId="0" fillId="0" borderId="32" xfId="69" applyFont="1" applyBorder="1" applyAlignment="1">
      <alignment horizontal="center" wrapText="1"/>
      <protection/>
    </xf>
    <xf numFmtId="0" fontId="23" fillId="0" borderId="19" xfId="69" applyFont="1" applyBorder="1" applyAlignment="1">
      <alignment horizontal="left" wrapText="1"/>
      <protection/>
    </xf>
    <xf numFmtId="0" fontId="5" fillId="0" borderId="47" xfId="69" applyFont="1" applyBorder="1" applyAlignment="1">
      <alignment horizontal="center"/>
      <protection/>
    </xf>
    <xf numFmtId="0" fontId="5" fillId="0" borderId="19" xfId="69" applyFont="1" applyBorder="1" applyAlignment="1">
      <alignment horizontal="left" wrapText="1"/>
      <protection/>
    </xf>
    <xf numFmtId="0" fontId="5" fillId="0" borderId="49" xfId="69" applyFont="1" applyBorder="1" applyAlignment="1">
      <alignment horizontal="center"/>
      <protection/>
    </xf>
    <xf numFmtId="0" fontId="5" fillId="0" borderId="18" xfId="69" applyFont="1" applyBorder="1" applyAlignment="1">
      <alignment horizontal="left" wrapText="1"/>
      <protection/>
    </xf>
    <xf numFmtId="0" fontId="5" fillId="0" borderId="50" xfId="69" applyFont="1" applyBorder="1" applyAlignment="1">
      <alignment horizontal="center"/>
      <protection/>
    </xf>
    <xf numFmtId="0" fontId="5" fillId="0" borderId="51" xfId="69" applyFont="1" applyBorder="1" applyAlignment="1">
      <alignment horizontal="left" wrapText="1"/>
      <protection/>
    </xf>
    <xf numFmtId="0" fontId="5" fillId="0" borderId="0" xfId="69" applyFont="1" applyBorder="1" applyAlignment="1">
      <alignment horizontal="center"/>
      <protection/>
    </xf>
    <xf numFmtId="0" fontId="5" fillId="0" borderId="0" xfId="69" applyFont="1" applyBorder="1" applyAlignment="1">
      <alignment horizontal="left" wrapText="1"/>
      <protection/>
    </xf>
    <xf numFmtId="0" fontId="5" fillId="0" borderId="0" xfId="69" applyFont="1" applyBorder="1" applyAlignment="1">
      <alignment horizontal="left"/>
      <protection/>
    </xf>
    <xf numFmtId="0" fontId="8" fillId="0" borderId="23" xfId="69" applyFont="1" applyBorder="1">
      <alignment/>
      <protection/>
    </xf>
    <xf numFmtId="2" fontId="40" fillId="0" borderId="23" xfId="69" applyNumberFormat="1" applyFont="1" applyBorder="1" applyAlignment="1">
      <alignment horizontal="center" wrapText="1"/>
      <protection/>
    </xf>
    <xf numFmtId="0" fontId="41" fillId="0" borderId="23" xfId="69" applyFont="1" applyBorder="1" applyAlignment="1">
      <alignment horizontal="center" vertical="center" wrapText="1"/>
      <protection/>
    </xf>
    <xf numFmtId="0" fontId="41" fillId="0" borderId="52" xfId="69" applyFont="1" applyBorder="1" applyAlignment="1">
      <alignment horizontal="center"/>
      <protection/>
    </xf>
    <xf numFmtId="0" fontId="41" fillId="0" borderId="46" xfId="69" applyFont="1" applyBorder="1" applyAlignment="1">
      <alignment horizontal="left" wrapText="1"/>
      <protection/>
    </xf>
    <xf numFmtId="0" fontId="8" fillId="0" borderId="48" xfId="69" applyFont="1" applyBorder="1" applyAlignment="1">
      <alignment horizontal="left"/>
      <protection/>
    </xf>
    <xf numFmtId="0" fontId="8" fillId="0" borderId="19" xfId="70" applyFont="1" applyFill="1" applyBorder="1" applyAlignment="1">
      <alignment horizontal="left" wrapText="1"/>
      <protection/>
    </xf>
    <xf numFmtId="0" fontId="8" fillId="0" borderId="19" xfId="69" applyFont="1" applyBorder="1" applyAlignment="1">
      <alignment horizontal="left" wrapText="1"/>
      <protection/>
    </xf>
    <xf numFmtId="0" fontId="41" fillId="0" borderId="48" xfId="69" applyFont="1" applyBorder="1" applyAlignment="1">
      <alignment horizontal="center"/>
      <protection/>
    </xf>
    <xf numFmtId="0" fontId="41" fillId="0" borderId="19" xfId="69" applyFont="1" applyBorder="1" applyAlignment="1">
      <alignment horizontal="left" wrapText="1"/>
      <protection/>
    </xf>
    <xf numFmtId="0" fontId="8" fillId="0" borderId="48" xfId="69" applyFont="1" applyBorder="1" applyAlignment="1">
      <alignment horizontal="center"/>
      <protection/>
    </xf>
    <xf numFmtId="0" fontId="8" fillId="0" borderId="19" xfId="69" applyFont="1" applyBorder="1" applyAlignment="1">
      <alignment horizontal="left"/>
      <protection/>
    </xf>
    <xf numFmtId="0" fontId="8" fillId="0" borderId="48" xfId="69" applyFont="1" applyFill="1" applyBorder="1" applyAlignment="1">
      <alignment horizontal="center"/>
      <protection/>
    </xf>
    <xf numFmtId="0" fontId="41" fillId="0" borderId="19" xfId="69" applyFont="1" applyBorder="1" applyAlignment="1">
      <alignment horizontal="left"/>
      <protection/>
    </xf>
    <xf numFmtId="0" fontId="41" fillId="0" borderId="48" xfId="69" applyFont="1" applyBorder="1">
      <alignment/>
      <protection/>
    </xf>
    <xf numFmtId="0" fontId="8" fillId="0" borderId="48" xfId="69" applyFont="1" applyBorder="1">
      <alignment/>
      <protection/>
    </xf>
    <xf numFmtId="0" fontId="8" fillId="0" borderId="50" xfId="69" applyFont="1" applyBorder="1">
      <alignment/>
      <protection/>
    </xf>
    <xf numFmtId="0" fontId="41" fillId="0" borderId="51" xfId="69" applyFont="1" applyBorder="1" applyAlignment="1">
      <alignment horizontal="left"/>
      <protection/>
    </xf>
    <xf numFmtId="0" fontId="8" fillId="0" borderId="51" xfId="69" applyFont="1" applyBorder="1" applyAlignment="1">
      <alignment horizontal="left"/>
      <protection/>
    </xf>
    <xf numFmtId="0" fontId="41" fillId="0" borderId="0" xfId="69" applyFont="1" applyBorder="1" applyAlignment="1">
      <alignment horizontal="left"/>
      <protection/>
    </xf>
    <xf numFmtId="0" fontId="24" fillId="0" borderId="0" xfId="69" applyFont="1" applyBorder="1" applyAlignment="1">
      <alignment horizontal="left"/>
      <protection/>
    </xf>
    <xf numFmtId="0" fontId="0" fillId="0" borderId="0" xfId="69" applyFont="1">
      <alignment/>
      <protection/>
    </xf>
    <xf numFmtId="0" fontId="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82" fontId="5" fillId="0" borderId="46" xfId="69" applyNumberFormat="1" applyFont="1" applyBorder="1" applyAlignment="1">
      <alignment horizontal="left"/>
      <protection/>
    </xf>
    <xf numFmtId="182" fontId="5" fillId="0" borderId="19" xfId="51" applyNumberFormat="1" applyFont="1" applyBorder="1" applyAlignment="1">
      <alignment horizontal="left"/>
    </xf>
    <xf numFmtId="182" fontId="0" fillId="0" borderId="19" xfId="51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182" fontId="5" fillId="0" borderId="51" xfId="51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182" fontId="41" fillId="0" borderId="46" xfId="69" applyNumberFormat="1" applyFont="1" applyFill="1" applyBorder="1" applyAlignment="1">
      <alignment horizontal="left"/>
      <protection/>
    </xf>
    <xf numFmtId="182" fontId="41" fillId="0" borderId="19" xfId="51" applyNumberFormat="1" applyFont="1" applyFill="1" applyBorder="1" applyAlignment="1">
      <alignment horizontal="left"/>
    </xf>
    <xf numFmtId="182" fontId="8" fillId="0" borderId="19" xfId="51" applyNumberFormat="1" applyFont="1" applyFill="1" applyBorder="1" applyAlignment="1">
      <alignment horizontal="left"/>
    </xf>
    <xf numFmtId="182" fontId="8" fillId="0" borderId="19" xfId="51" applyNumberFormat="1" applyFont="1" applyFill="1" applyBorder="1" applyAlignment="1">
      <alignment horizontal="left" wrapText="1"/>
    </xf>
    <xf numFmtId="0" fontId="8" fillId="0" borderId="53" xfId="0" applyFont="1" applyBorder="1" applyAlignment="1">
      <alignment/>
    </xf>
    <xf numFmtId="0" fontId="4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1" fillId="0" borderId="18" xfId="69" applyFont="1" applyFill="1" applyBorder="1" applyAlignment="1">
      <alignment horizontal="center" vertical="center" wrapText="1"/>
      <protection/>
    </xf>
    <xf numFmtId="0" fontId="41" fillId="0" borderId="54" xfId="69" applyFont="1" applyBorder="1" applyAlignment="1">
      <alignment horizontal="left"/>
      <protection/>
    </xf>
    <xf numFmtId="0" fontId="8" fillId="0" borderId="48" xfId="0" applyFont="1" applyBorder="1" applyAlignment="1">
      <alignment/>
    </xf>
    <xf numFmtId="0" fontId="41" fillId="0" borderId="55" xfId="69" applyFont="1" applyBorder="1" applyAlignment="1">
      <alignment horizontal="left"/>
      <protection/>
    </xf>
    <xf numFmtId="182" fontId="0" fillId="0" borderId="0" xfId="0" applyNumberFormat="1" applyFont="1" applyAlignment="1">
      <alignment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4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44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2" fontId="0" fillId="0" borderId="23" xfId="42" applyNumberFormat="1" applyFont="1" applyFill="1" applyBorder="1" applyAlignment="1">
      <alignment horizontal="center" vertical="center"/>
    </xf>
    <xf numFmtId="182" fontId="0" fillId="0" borderId="18" xfId="42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1" fillId="0" borderId="19" xfId="69" applyFont="1" applyBorder="1" applyAlignment="1">
      <alignment horizontal="left"/>
      <protection/>
    </xf>
    <xf numFmtId="0" fontId="8" fillId="0" borderId="19" xfId="69" applyFont="1" applyBorder="1" applyAlignment="1">
      <alignment horizontal="left"/>
      <protection/>
    </xf>
    <xf numFmtId="0" fontId="42" fillId="0" borderId="19" xfId="69" applyFont="1" applyBorder="1" applyAlignment="1">
      <alignment horizontal="left"/>
      <protection/>
    </xf>
    <xf numFmtId="0" fontId="42" fillId="0" borderId="51" xfId="69" applyFont="1" applyBorder="1" applyAlignment="1">
      <alignment horizontal="left"/>
      <protection/>
    </xf>
    <xf numFmtId="0" fontId="8" fillId="0" borderId="19" xfId="70" applyFont="1" applyFill="1" applyBorder="1" applyAlignment="1">
      <alignment horizontal="left" wrapText="1"/>
      <protection/>
    </xf>
    <xf numFmtId="0" fontId="41" fillId="0" borderId="19" xfId="69" applyFont="1" applyBorder="1" applyAlignment="1">
      <alignment horizontal="left" wrapText="1"/>
      <protection/>
    </xf>
    <xf numFmtId="0" fontId="42" fillId="0" borderId="19" xfId="70" applyFont="1" applyFill="1" applyBorder="1" applyAlignment="1">
      <alignment horizontal="left" wrapText="1"/>
      <protection/>
    </xf>
    <xf numFmtId="0" fontId="41" fillId="0" borderId="19" xfId="70" applyFont="1" applyFill="1" applyBorder="1" applyAlignment="1">
      <alignment horizontal="left" wrapText="1"/>
      <protection/>
    </xf>
    <xf numFmtId="0" fontId="8" fillId="0" borderId="19" xfId="69" applyFont="1" applyBorder="1" applyAlignment="1">
      <alignment horizontal="left" wrapText="1"/>
      <protection/>
    </xf>
    <xf numFmtId="0" fontId="5" fillId="0" borderId="51" xfId="69" applyFont="1" applyBorder="1" applyAlignment="1">
      <alignment horizontal="left" wrapText="1"/>
      <protection/>
    </xf>
    <xf numFmtId="2" fontId="5" fillId="0" borderId="21" xfId="69" applyNumberFormat="1" applyFont="1" applyBorder="1" applyAlignment="1">
      <alignment horizontal="center" wrapText="1"/>
      <protection/>
    </xf>
    <xf numFmtId="2" fontId="5" fillId="0" borderId="33" xfId="69" applyNumberFormat="1" applyFont="1" applyBorder="1" applyAlignment="1">
      <alignment horizontal="center" wrapText="1"/>
      <protection/>
    </xf>
    <xf numFmtId="2" fontId="5" fillId="0" borderId="32" xfId="69" applyNumberFormat="1" applyFont="1" applyBorder="1" applyAlignment="1">
      <alignment horizontal="center" wrapText="1"/>
      <protection/>
    </xf>
    <xf numFmtId="0" fontId="40" fillId="0" borderId="10" xfId="69" applyFont="1" applyBorder="1" applyAlignment="1">
      <alignment horizontal="center" wrapText="1"/>
      <protection/>
    </xf>
    <xf numFmtId="0" fontId="40" fillId="0" borderId="11" xfId="69" applyFont="1" applyBorder="1" applyAlignment="1">
      <alignment horizontal="center" wrapText="1"/>
      <protection/>
    </xf>
    <xf numFmtId="0" fontId="40" fillId="0" borderId="12" xfId="69" applyFont="1" applyBorder="1" applyAlignment="1">
      <alignment horizontal="center" wrapText="1"/>
      <protection/>
    </xf>
    <xf numFmtId="0" fontId="41" fillId="0" borderId="57" xfId="69" applyFont="1" applyBorder="1" applyAlignment="1">
      <alignment horizontal="left" wrapText="1"/>
      <protection/>
    </xf>
    <xf numFmtId="0" fontId="41" fillId="0" borderId="46" xfId="69" applyFont="1" applyBorder="1" applyAlignment="1">
      <alignment horizontal="left" wrapText="1"/>
      <protection/>
    </xf>
    <xf numFmtId="0" fontId="0" fillId="0" borderId="33" xfId="69" applyFont="1" applyBorder="1" applyAlignment="1">
      <alignment horizontal="center" wrapText="1"/>
      <protection/>
    </xf>
    <xf numFmtId="0" fontId="0" fillId="0" borderId="32" xfId="69" applyFont="1" applyBorder="1" applyAlignment="1">
      <alignment horizontal="center" wrapText="1"/>
      <protection/>
    </xf>
    <xf numFmtId="0" fontId="5" fillId="0" borderId="33" xfId="69" applyFont="1" applyBorder="1" applyAlignment="1">
      <alignment horizontal="left" wrapText="1"/>
      <protection/>
    </xf>
    <xf numFmtId="0" fontId="5" fillId="0" borderId="32" xfId="69" applyFont="1" applyBorder="1" applyAlignment="1">
      <alignment horizontal="left" wrapText="1"/>
      <protection/>
    </xf>
    <xf numFmtId="0" fontId="20" fillId="0" borderId="32" xfId="69" applyFont="1" applyBorder="1" applyAlignment="1">
      <alignment horizontal="left" wrapText="1"/>
      <protection/>
    </xf>
    <xf numFmtId="0" fontId="20" fillId="0" borderId="19" xfId="69" applyFont="1" applyBorder="1" applyAlignment="1">
      <alignment horizontal="left" wrapText="1"/>
      <protection/>
    </xf>
    <xf numFmtId="0" fontId="5" fillId="0" borderId="19" xfId="69" applyFont="1" applyBorder="1" applyAlignment="1">
      <alignment horizontal="left" wrapText="1"/>
      <protection/>
    </xf>
    <xf numFmtId="0" fontId="0" fillId="0" borderId="33" xfId="69" applyFont="1" applyBorder="1" applyAlignment="1">
      <alignment horizontal="left" wrapText="1"/>
      <protection/>
    </xf>
    <xf numFmtId="0" fontId="0" fillId="0" borderId="32" xfId="69" applyFont="1" applyBorder="1" applyAlignment="1">
      <alignment horizontal="left" wrapText="1"/>
      <protection/>
    </xf>
    <xf numFmtId="2" fontId="5" fillId="0" borderId="58" xfId="69" applyNumberFormat="1" applyFont="1" applyBorder="1" applyAlignment="1">
      <alignment horizontal="center" wrapText="1"/>
      <protection/>
    </xf>
    <xf numFmtId="2" fontId="5" fillId="0" borderId="59" xfId="69" applyNumberFormat="1" applyFont="1" applyBorder="1" applyAlignment="1">
      <alignment horizontal="center" wrapText="1"/>
      <protection/>
    </xf>
    <xf numFmtId="2" fontId="5" fillId="0" borderId="60" xfId="69" applyNumberFormat="1" applyFont="1" applyBorder="1" applyAlignment="1">
      <alignment horizontal="center" wrapText="1"/>
      <protection/>
    </xf>
    <xf numFmtId="2" fontId="40" fillId="0" borderId="0" xfId="69" applyNumberFormat="1" applyFont="1" applyBorder="1" applyAlignment="1">
      <alignment horizontal="center" wrapText="1"/>
      <protection/>
    </xf>
    <xf numFmtId="2" fontId="40" fillId="0" borderId="14" xfId="69" applyNumberFormat="1" applyFont="1" applyBorder="1" applyAlignment="1">
      <alignment horizontal="center" wrapText="1"/>
      <protection/>
    </xf>
    <xf numFmtId="0" fontId="5" fillId="0" borderId="57" xfId="69" applyFont="1" applyBorder="1" applyAlignment="1">
      <alignment horizontal="left" wrapText="1"/>
      <protection/>
    </xf>
    <xf numFmtId="0" fontId="5" fillId="0" borderId="46" xfId="69" applyFont="1" applyBorder="1" applyAlignment="1">
      <alignment horizontal="left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 7" xfId="51"/>
    <cellStyle name="Comma_21.Aktivet Afatgjata Materiale  09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_asn_2009 Propozimet" xfId="69"/>
    <cellStyle name="Normal_Sheet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20">
      <selection activeCell="A2" sqref="A2:J57"/>
    </sheetView>
  </sheetViews>
  <sheetFormatPr defaultColWidth="9.140625" defaultRowHeight="12.75"/>
  <cols>
    <col min="1" max="2" width="9.140625" style="44" customWidth="1"/>
    <col min="3" max="3" width="9.28125" style="44" customWidth="1"/>
    <col min="4" max="4" width="11.421875" style="44" customWidth="1"/>
    <col min="5" max="5" width="12.8515625" style="44" customWidth="1"/>
    <col min="6" max="6" width="5.421875" style="44" customWidth="1"/>
    <col min="7" max="8" width="9.140625" style="44" customWidth="1"/>
    <col min="9" max="9" width="3.140625" style="44" customWidth="1"/>
    <col min="10" max="10" width="9.140625" style="44" customWidth="1"/>
    <col min="11" max="11" width="1.8515625" style="44" customWidth="1"/>
    <col min="12" max="16384" width="9.140625" style="44" customWidth="1"/>
  </cols>
  <sheetData>
    <row r="1" ht="6.75" customHeight="1"/>
    <row r="2" spans="1:10" ht="12.75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s="50" customFormat="1" ht="13.5" customHeight="1">
      <c r="A3" s="126"/>
      <c r="B3" s="127" t="s">
        <v>157</v>
      </c>
      <c r="C3" s="127"/>
      <c r="D3" s="127"/>
      <c r="E3" s="128" t="s">
        <v>158</v>
      </c>
      <c r="F3" s="129"/>
      <c r="G3" s="130"/>
      <c r="H3" s="128"/>
      <c r="I3" s="127"/>
      <c r="J3" s="131"/>
    </row>
    <row r="4" spans="1:10" s="50" customFormat="1" ht="13.5" customHeight="1">
      <c r="A4" s="126"/>
      <c r="B4" s="127" t="s">
        <v>95</v>
      </c>
      <c r="C4" s="127"/>
      <c r="D4" s="127"/>
      <c r="E4" s="128" t="s">
        <v>159</v>
      </c>
      <c r="F4" s="132"/>
      <c r="G4" s="133"/>
      <c r="H4" s="134"/>
      <c r="I4" s="134"/>
      <c r="J4" s="131"/>
    </row>
    <row r="5" spans="1:10" s="50" customFormat="1" ht="13.5" customHeight="1">
      <c r="A5" s="126"/>
      <c r="B5" s="127" t="s">
        <v>6</v>
      </c>
      <c r="C5" s="127"/>
      <c r="D5" s="127"/>
      <c r="E5" s="135" t="s">
        <v>160</v>
      </c>
      <c r="F5" s="128"/>
      <c r="G5" s="128"/>
      <c r="H5" s="128"/>
      <c r="I5" s="128"/>
      <c r="J5" s="131"/>
    </row>
    <row r="6" spans="1:10" s="50" customFormat="1" ht="13.5" customHeight="1">
      <c r="A6" s="126"/>
      <c r="B6" s="127"/>
      <c r="C6" s="127"/>
      <c r="D6" s="127"/>
      <c r="E6" s="127"/>
      <c r="F6" s="127"/>
      <c r="G6" s="133"/>
      <c r="H6" s="133"/>
      <c r="I6" s="134"/>
      <c r="J6" s="131"/>
    </row>
    <row r="7" spans="1:10" s="50" customFormat="1" ht="13.5" customHeight="1">
      <c r="A7" s="126"/>
      <c r="B7" s="127" t="s">
        <v>0</v>
      </c>
      <c r="C7" s="127"/>
      <c r="D7" s="127"/>
      <c r="E7" s="128" t="s">
        <v>162</v>
      </c>
      <c r="F7" s="136"/>
      <c r="G7" s="127"/>
      <c r="H7" s="127"/>
      <c r="I7" s="127"/>
      <c r="J7" s="131"/>
    </row>
    <row r="8" spans="1:10" s="50" customFormat="1" ht="13.5" customHeight="1">
      <c r="A8" s="126"/>
      <c r="B8" s="127" t="s">
        <v>1</v>
      </c>
      <c r="C8" s="127"/>
      <c r="D8" s="127"/>
      <c r="E8" s="135"/>
      <c r="F8" s="137"/>
      <c r="G8" s="127"/>
      <c r="H8" s="127"/>
      <c r="I8" s="127"/>
      <c r="J8" s="131"/>
    </row>
    <row r="9" spans="1:10" s="50" customFormat="1" ht="13.5" customHeight="1">
      <c r="A9" s="126"/>
      <c r="B9" s="127"/>
      <c r="C9" s="127"/>
      <c r="D9" s="127"/>
      <c r="E9" s="127"/>
      <c r="F9" s="127"/>
      <c r="G9" s="127"/>
      <c r="H9" s="127"/>
      <c r="I9" s="127"/>
      <c r="J9" s="131"/>
    </row>
    <row r="10" spans="1:10" s="50" customFormat="1" ht="13.5" customHeight="1">
      <c r="A10" s="126"/>
      <c r="B10" s="127" t="s">
        <v>32</v>
      </c>
      <c r="C10" s="127"/>
      <c r="D10" s="127"/>
      <c r="E10" s="128" t="s">
        <v>161</v>
      </c>
      <c r="F10" s="128"/>
      <c r="G10" s="128"/>
      <c r="H10" s="128"/>
      <c r="I10" s="128"/>
      <c r="J10" s="131"/>
    </row>
    <row r="11" spans="1:10" s="50" customFormat="1" ht="13.5" customHeight="1">
      <c r="A11" s="126"/>
      <c r="B11" s="127"/>
      <c r="C11" s="127"/>
      <c r="D11" s="127"/>
      <c r="E11" s="135"/>
      <c r="F11" s="135"/>
      <c r="G11" s="135"/>
      <c r="H11" s="135"/>
      <c r="I11" s="135"/>
      <c r="J11" s="131"/>
    </row>
    <row r="12" spans="1:10" s="50" customFormat="1" ht="13.5" customHeight="1">
      <c r="A12" s="126"/>
      <c r="B12" s="127"/>
      <c r="C12" s="127"/>
      <c r="D12" s="127"/>
      <c r="E12" s="135"/>
      <c r="F12" s="135"/>
      <c r="G12" s="135"/>
      <c r="H12" s="135"/>
      <c r="I12" s="135"/>
      <c r="J12" s="131"/>
    </row>
    <row r="13" spans="1:10" ht="12.75">
      <c r="A13" s="84"/>
      <c r="B13" s="87"/>
      <c r="C13" s="87"/>
      <c r="D13" s="87"/>
      <c r="E13" s="87"/>
      <c r="F13" s="87"/>
      <c r="G13" s="87"/>
      <c r="H13" s="87"/>
      <c r="I13" s="87"/>
      <c r="J13" s="138"/>
    </row>
    <row r="14" spans="1:10" ht="12.75">
      <c r="A14" s="84"/>
      <c r="B14" s="87"/>
      <c r="C14" s="87"/>
      <c r="D14" s="87"/>
      <c r="E14" s="87"/>
      <c r="F14" s="87"/>
      <c r="G14" s="87"/>
      <c r="H14" s="87"/>
      <c r="I14" s="87"/>
      <c r="J14" s="138"/>
    </row>
    <row r="15" spans="1:10" ht="12.75">
      <c r="A15" s="84"/>
      <c r="B15" s="87"/>
      <c r="C15" s="87"/>
      <c r="D15" s="87"/>
      <c r="E15" s="87"/>
      <c r="F15" s="87"/>
      <c r="G15" s="87"/>
      <c r="H15" s="87"/>
      <c r="I15" s="87"/>
      <c r="J15" s="138"/>
    </row>
    <row r="16" spans="1:10" ht="12.75">
      <c r="A16" s="84"/>
      <c r="B16" s="87"/>
      <c r="C16" s="87"/>
      <c r="D16" s="87"/>
      <c r="E16" s="87"/>
      <c r="F16" s="87"/>
      <c r="G16" s="87"/>
      <c r="H16" s="87"/>
      <c r="I16" s="87"/>
      <c r="J16" s="138"/>
    </row>
    <row r="17" spans="1:10" ht="12.75">
      <c r="A17" s="84"/>
      <c r="B17" s="87"/>
      <c r="C17" s="87"/>
      <c r="D17" s="87"/>
      <c r="E17" s="87"/>
      <c r="F17" s="87"/>
      <c r="G17" s="87"/>
      <c r="H17" s="87"/>
      <c r="I17" s="87"/>
      <c r="J17" s="138"/>
    </row>
    <row r="18" spans="1:10" ht="12.75">
      <c r="A18" s="84"/>
      <c r="B18" s="87"/>
      <c r="C18" s="87"/>
      <c r="D18" s="87"/>
      <c r="E18" s="87"/>
      <c r="F18" s="87"/>
      <c r="G18" s="87"/>
      <c r="H18" s="87"/>
      <c r="I18" s="87"/>
      <c r="J18" s="138"/>
    </row>
    <row r="19" spans="1:10" ht="12.75">
      <c r="A19" s="84"/>
      <c r="B19" s="87"/>
      <c r="C19" s="87"/>
      <c r="D19" s="87"/>
      <c r="E19" s="87"/>
      <c r="F19" s="87"/>
      <c r="G19" s="87"/>
      <c r="H19" s="87"/>
      <c r="I19" s="87"/>
      <c r="J19" s="138"/>
    </row>
    <row r="20" spans="1:10" ht="12.75">
      <c r="A20" s="84"/>
      <c r="B20" s="87"/>
      <c r="C20" s="87"/>
      <c r="D20" s="87"/>
      <c r="E20" s="87"/>
      <c r="F20" s="87"/>
      <c r="G20" s="87"/>
      <c r="H20" s="87"/>
      <c r="I20" s="87"/>
      <c r="J20" s="138"/>
    </row>
    <row r="21" spans="1:10" ht="12.75">
      <c r="A21" s="84"/>
      <c r="B21" s="139"/>
      <c r="C21" s="87"/>
      <c r="D21" s="87"/>
      <c r="E21" s="87"/>
      <c r="F21" s="87"/>
      <c r="G21" s="87"/>
      <c r="H21" s="87"/>
      <c r="I21" s="87"/>
      <c r="J21" s="138"/>
    </row>
    <row r="22" spans="1:10" ht="12.75">
      <c r="A22" s="84"/>
      <c r="B22" s="87"/>
      <c r="C22" s="87"/>
      <c r="D22" s="87"/>
      <c r="E22" s="87"/>
      <c r="F22" s="87"/>
      <c r="G22" s="87"/>
      <c r="H22" s="87"/>
      <c r="I22" s="87"/>
      <c r="J22" s="138"/>
    </row>
    <row r="23" spans="1:10" ht="12.75">
      <c r="A23" s="84"/>
      <c r="B23" s="87"/>
      <c r="C23" s="87"/>
      <c r="D23" s="87"/>
      <c r="E23" s="87"/>
      <c r="F23" s="87"/>
      <c r="G23" s="87"/>
      <c r="H23" s="87"/>
      <c r="I23" s="87"/>
      <c r="J23" s="138"/>
    </row>
    <row r="24" spans="1:10" ht="12.75">
      <c r="A24" s="84"/>
      <c r="B24" s="87"/>
      <c r="C24" s="87"/>
      <c r="D24" s="87"/>
      <c r="E24" s="87"/>
      <c r="F24" s="87"/>
      <c r="G24" s="87"/>
      <c r="H24" s="87"/>
      <c r="I24" s="87"/>
      <c r="J24" s="138"/>
    </row>
    <row r="25" spans="1:10" ht="33.75">
      <c r="A25" s="353" t="s">
        <v>7</v>
      </c>
      <c r="B25" s="354"/>
      <c r="C25" s="354"/>
      <c r="D25" s="354"/>
      <c r="E25" s="354"/>
      <c r="F25" s="354"/>
      <c r="G25" s="354"/>
      <c r="H25" s="354"/>
      <c r="I25" s="354"/>
      <c r="J25" s="355"/>
    </row>
    <row r="26" spans="1:10" ht="12.75">
      <c r="A26" s="140"/>
      <c r="B26" s="356" t="s">
        <v>78</v>
      </c>
      <c r="C26" s="356"/>
      <c r="D26" s="356"/>
      <c r="E26" s="356"/>
      <c r="F26" s="356"/>
      <c r="G26" s="356"/>
      <c r="H26" s="356"/>
      <c r="I26" s="356"/>
      <c r="J26" s="138"/>
    </row>
    <row r="27" spans="1:10" ht="12.75">
      <c r="A27" s="84"/>
      <c r="B27" s="356" t="s">
        <v>79</v>
      </c>
      <c r="C27" s="356"/>
      <c r="D27" s="356"/>
      <c r="E27" s="356"/>
      <c r="F27" s="356"/>
      <c r="G27" s="356"/>
      <c r="H27" s="356"/>
      <c r="I27" s="356"/>
      <c r="J27" s="138"/>
    </row>
    <row r="28" spans="1:10" ht="12.75">
      <c r="A28" s="84"/>
      <c r="B28" s="87"/>
      <c r="C28" s="87"/>
      <c r="D28" s="87"/>
      <c r="E28" s="87"/>
      <c r="F28" s="87"/>
      <c r="G28" s="87"/>
      <c r="H28" s="87"/>
      <c r="I28" s="87"/>
      <c r="J28" s="138"/>
    </row>
    <row r="29" spans="1:10" ht="12.75">
      <c r="A29" s="84"/>
      <c r="B29" s="87"/>
      <c r="C29" s="87"/>
      <c r="D29" s="87"/>
      <c r="E29" s="87"/>
      <c r="F29" s="87"/>
      <c r="G29" s="87"/>
      <c r="H29" s="87"/>
      <c r="I29" s="87"/>
      <c r="J29" s="138"/>
    </row>
    <row r="30" spans="1:10" ht="33.75">
      <c r="A30" s="84"/>
      <c r="B30" s="87"/>
      <c r="C30" s="87"/>
      <c r="D30" s="87"/>
      <c r="E30" s="141" t="s">
        <v>174</v>
      </c>
      <c r="F30" s="142"/>
      <c r="G30" s="142"/>
      <c r="H30" s="142"/>
      <c r="I30" s="142"/>
      <c r="J30" s="143"/>
    </row>
    <row r="31" spans="1:10" ht="12.75">
      <c r="A31" s="144"/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ht="12.75">
      <c r="A32" s="144"/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ht="12.75">
      <c r="A33" s="144"/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ht="12.75">
      <c r="A34" s="144"/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ht="12.75">
      <c r="A35" s="144"/>
      <c r="B35" s="142"/>
      <c r="C35" s="142"/>
      <c r="D35" s="142"/>
      <c r="E35" s="142"/>
      <c r="F35" s="142"/>
      <c r="G35" s="142"/>
      <c r="H35" s="142"/>
      <c r="I35" s="142"/>
      <c r="J35" s="143"/>
    </row>
    <row r="36" spans="1:10" ht="12.75">
      <c r="A36" s="144"/>
      <c r="B36" s="142"/>
      <c r="C36" s="142"/>
      <c r="D36" s="142"/>
      <c r="E36" s="142"/>
      <c r="F36" s="142"/>
      <c r="G36" s="142"/>
      <c r="H36" s="142"/>
      <c r="I36" s="142"/>
      <c r="J36" s="143"/>
    </row>
    <row r="37" spans="1:10" ht="12.75">
      <c r="A37" s="144"/>
      <c r="B37" s="142"/>
      <c r="C37" s="142"/>
      <c r="D37" s="142"/>
      <c r="E37" s="142"/>
      <c r="F37" s="142"/>
      <c r="G37" s="142"/>
      <c r="H37" s="142"/>
      <c r="I37" s="142"/>
      <c r="J37" s="143"/>
    </row>
    <row r="38" spans="1:10" ht="12.75">
      <c r="A38" s="144"/>
      <c r="B38" s="142"/>
      <c r="C38" s="142"/>
      <c r="D38" s="142"/>
      <c r="E38" s="142"/>
      <c r="F38" s="142"/>
      <c r="G38" s="142"/>
      <c r="H38" s="142"/>
      <c r="I38" s="142"/>
      <c r="J38" s="143"/>
    </row>
    <row r="39" spans="1:10" ht="12.75">
      <c r="A39" s="144"/>
      <c r="B39" s="142"/>
      <c r="C39" s="142"/>
      <c r="D39" s="142"/>
      <c r="E39" s="142"/>
      <c r="F39" s="142"/>
      <c r="G39" s="142"/>
      <c r="H39" s="142"/>
      <c r="I39" s="142"/>
      <c r="J39" s="143"/>
    </row>
    <row r="40" spans="1:10" ht="12.75">
      <c r="A40" s="144"/>
      <c r="B40" s="142"/>
      <c r="C40" s="142"/>
      <c r="D40" s="142"/>
      <c r="E40" s="142"/>
      <c r="F40" s="142"/>
      <c r="G40" s="142"/>
      <c r="H40" s="142"/>
      <c r="I40" s="142"/>
      <c r="J40" s="143"/>
    </row>
    <row r="41" spans="1:10" ht="12.75">
      <c r="A41" s="144"/>
      <c r="B41" s="142"/>
      <c r="C41" s="142"/>
      <c r="D41" s="142"/>
      <c r="E41" s="142"/>
      <c r="F41" s="142"/>
      <c r="G41" s="142"/>
      <c r="H41" s="142"/>
      <c r="I41" s="142"/>
      <c r="J41" s="143"/>
    </row>
    <row r="42" spans="1:10" ht="12.75">
      <c r="A42" s="144"/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2.75">
      <c r="A43" s="144"/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12.75">
      <c r="A44" s="144"/>
      <c r="B44" s="142"/>
      <c r="C44" s="142"/>
      <c r="D44" s="142"/>
      <c r="E44" s="142"/>
      <c r="F44" s="142"/>
      <c r="G44" s="142"/>
      <c r="H44" s="142"/>
      <c r="I44" s="142"/>
      <c r="J44" s="143"/>
    </row>
    <row r="45" spans="1:10" ht="9" customHeight="1">
      <c r="A45" s="144"/>
      <c r="B45" s="142"/>
      <c r="C45" s="142"/>
      <c r="D45" s="142"/>
      <c r="E45" s="142"/>
      <c r="F45" s="142"/>
      <c r="G45" s="142"/>
      <c r="H45" s="142"/>
      <c r="I45" s="142"/>
      <c r="J45" s="143"/>
    </row>
    <row r="46" spans="1:10" ht="12.75">
      <c r="A46" s="144"/>
      <c r="B46" s="142"/>
      <c r="C46" s="142"/>
      <c r="D46" s="142"/>
      <c r="E46" s="142"/>
      <c r="F46" s="142"/>
      <c r="G46" s="142"/>
      <c r="H46" s="142"/>
      <c r="I46" s="142"/>
      <c r="J46" s="143"/>
    </row>
    <row r="47" spans="1:10" ht="12.75">
      <c r="A47" s="144"/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s="50" customFormat="1" ht="12.75" customHeight="1">
      <c r="A48" s="126"/>
      <c r="B48" s="127" t="s">
        <v>101</v>
      </c>
      <c r="C48" s="127"/>
      <c r="D48" s="127"/>
      <c r="E48" s="127"/>
      <c r="F48" s="127"/>
      <c r="G48" s="352"/>
      <c r="H48" s="352"/>
      <c r="I48" s="127"/>
      <c r="J48" s="131"/>
    </row>
    <row r="49" spans="1:10" s="50" customFormat="1" ht="12.75" customHeight="1">
      <c r="A49" s="126"/>
      <c r="B49" s="127" t="s">
        <v>102</v>
      </c>
      <c r="C49" s="127"/>
      <c r="D49" s="127"/>
      <c r="E49" s="127"/>
      <c r="F49" s="127"/>
      <c r="G49" s="357"/>
      <c r="H49" s="357"/>
      <c r="I49" s="127"/>
      <c r="J49" s="131"/>
    </row>
    <row r="50" spans="1:10" s="50" customFormat="1" ht="12.75" customHeight="1">
      <c r="A50" s="126"/>
      <c r="B50" s="127" t="s">
        <v>96</v>
      </c>
      <c r="C50" s="127"/>
      <c r="D50" s="127"/>
      <c r="E50" s="127"/>
      <c r="F50" s="127"/>
      <c r="G50" s="357" t="s">
        <v>103</v>
      </c>
      <c r="H50" s="357"/>
      <c r="I50" s="127"/>
      <c r="J50" s="131"/>
    </row>
    <row r="51" spans="1:10" s="50" customFormat="1" ht="12.75" customHeight="1">
      <c r="A51" s="126"/>
      <c r="B51" s="127" t="s">
        <v>97</v>
      </c>
      <c r="C51" s="127"/>
      <c r="D51" s="127"/>
      <c r="E51" s="127"/>
      <c r="F51" s="127"/>
      <c r="G51" s="357">
        <v>0</v>
      </c>
      <c r="H51" s="357"/>
      <c r="I51" s="127"/>
      <c r="J51" s="131"/>
    </row>
    <row r="52" spans="1:10" ht="12.75">
      <c r="A52" s="84"/>
      <c r="B52" s="87"/>
      <c r="C52" s="87"/>
      <c r="D52" s="87"/>
      <c r="E52" s="87"/>
      <c r="F52" s="87"/>
      <c r="G52" s="87"/>
      <c r="H52" s="87"/>
      <c r="I52" s="87"/>
      <c r="J52" s="138"/>
    </row>
    <row r="53" spans="1:10" s="49" customFormat="1" ht="12.75" customHeight="1">
      <c r="A53" s="145"/>
      <c r="B53" s="127" t="s">
        <v>104</v>
      </c>
      <c r="C53" s="127"/>
      <c r="D53" s="127"/>
      <c r="E53" s="127"/>
      <c r="F53" s="137" t="s">
        <v>98</v>
      </c>
      <c r="G53" s="352" t="s">
        <v>175</v>
      </c>
      <c r="H53" s="352"/>
      <c r="I53" s="146"/>
      <c r="J53" s="147"/>
    </row>
    <row r="54" spans="1:10" s="49" customFormat="1" ht="12.75" customHeight="1">
      <c r="A54" s="145"/>
      <c r="B54" s="127"/>
      <c r="C54" s="127"/>
      <c r="D54" s="127"/>
      <c r="E54" s="127"/>
      <c r="F54" s="137" t="s">
        <v>99</v>
      </c>
      <c r="G54" s="357" t="s">
        <v>176</v>
      </c>
      <c r="H54" s="357"/>
      <c r="I54" s="146"/>
      <c r="J54" s="147"/>
    </row>
    <row r="55" spans="1:10" s="49" customFormat="1" ht="7.5" customHeight="1">
      <c r="A55" s="145"/>
      <c r="B55" s="127"/>
      <c r="C55" s="127"/>
      <c r="D55" s="127"/>
      <c r="E55" s="127"/>
      <c r="F55" s="137"/>
      <c r="G55" s="137"/>
      <c r="H55" s="137"/>
      <c r="I55" s="146"/>
      <c r="J55" s="147"/>
    </row>
    <row r="56" spans="1:10" s="49" customFormat="1" ht="12.75" customHeight="1">
      <c r="A56" s="145"/>
      <c r="B56" s="127" t="s">
        <v>100</v>
      </c>
      <c r="C56" s="127"/>
      <c r="D56" s="127"/>
      <c r="E56" s="137"/>
      <c r="F56" s="127"/>
      <c r="G56" s="352" t="s">
        <v>182</v>
      </c>
      <c r="H56" s="352"/>
      <c r="I56" s="146"/>
      <c r="J56" s="147"/>
    </row>
    <row r="57" spans="1:10" ht="22.5" customHeight="1">
      <c r="A57" s="148"/>
      <c r="B57" s="149"/>
      <c r="C57" s="149"/>
      <c r="D57" s="149"/>
      <c r="E57" s="149"/>
      <c r="F57" s="149"/>
      <c r="G57" s="149"/>
      <c r="H57" s="149"/>
      <c r="I57" s="149"/>
      <c r="J57" s="150"/>
    </row>
    <row r="58" ht="6.75" customHeight="1"/>
  </sheetData>
  <sheetProtection/>
  <mergeCells count="10">
    <mergeCell ref="G56:H56"/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rintOptions horizontalCentered="1" verticalCentered="1"/>
  <pageMargins left="0" right="0" top="0" bottom="0" header="0.22" footer="0.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61"/>
  <sheetViews>
    <sheetView tabSelected="1" zoomScalePageLayoutView="0" workbookViewId="0" topLeftCell="A1">
      <selection activeCell="B2" sqref="B2:F61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4" customFormat="1" ht="33" customHeight="1">
      <c r="B3" s="446" t="s">
        <v>75</v>
      </c>
      <c r="C3" s="447"/>
      <c r="D3" s="447"/>
      <c r="E3" s="448"/>
    </row>
    <row r="4" spans="2:5" s="71" customFormat="1" ht="12.75">
      <c r="B4" s="69"/>
      <c r="C4" s="233" t="s">
        <v>202</v>
      </c>
      <c r="D4" s="234"/>
      <c r="E4" s="70"/>
    </row>
    <row r="5" spans="2:5" s="71" customFormat="1" ht="11.25">
      <c r="B5" s="69"/>
      <c r="C5" s="235"/>
      <c r="D5" s="236" t="s">
        <v>203</v>
      </c>
      <c r="E5" s="70"/>
    </row>
    <row r="6" spans="2:5" s="71" customFormat="1" ht="11.25">
      <c r="B6" s="69"/>
      <c r="C6" s="235"/>
      <c r="D6" s="236" t="s">
        <v>204</v>
      </c>
      <c r="E6" s="70"/>
    </row>
    <row r="7" spans="2:5" s="71" customFormat="1" ht="11.25">
      <c r="B7" s="69"/>
      <c r="C7" s="235" t="s">
        <v>205</v>
      </c>
      <c r="D7" s="237"/>
      <c r="E7" s="70"/>
    </row>
    <row r="8" spans="2:5" s="71" customFormat="1" ht="11.25">
      <c r="B8" s="69"/>
      <c r="C8" s="235"/>
      <c r="D8" s="236" t="s">
        <v>206</v>
      </c>
      <c r="E8" s="70"/>
    </row>
    <row r="9" spans="2:5" s="71" customFormat="1" ht="11.25">
      <c r="B9" s="69"/>
      <c r="C9" s="238"/>
      <c r="D9" s="236" t="s">
        <v>207</v>
      </c>
      <c r="E9" s="70"/>
    </row>
    <row r="10" spans="2:5" s="71" customFormat="1" ht="11.25">
      <c r="B10" s="69"/>
      <c r="C10" s="239"/>
      <c r="D10" s="240" t="s">
        <v>208</v>
      </c>
      <c r="E10" s="70"/>
    </row>
    <row r="11" spans="2:5" ht="5.25" customHeight="1">
      <c r="B11" s="4"/>
      <c r="C11" s="5"/>
      <c r="D11" s="5"/>
      <c r="E11" s="6"/>
    </row>
    <row r="12" spans="2:5" ht="15.75">
      <c r="B12" s="4"/>
      <c r="C12" s="77"/>
      <c r="D12" s="72"/>
      <c r="E12" s="6"/>
    </row>
    <row r="13" spans="2:5" ht="6" customHeight="1">
      <c r="B13" s="4"/>
      <c r="C13" s="78"/>
      <c r="E13" s="6"/>
    </row>
    <row r="14" spans="2:5" ht="12.75">
      <c r="B14" s="4"/>
      <c r="C14" s="79"/>
      <c r="D14" s="81"/>
      <c r="E14" s="6"/>
    </row>
    <row r="15" spans="2:5" ht="12.75">
      <c r="B15" s="4"/>
      <c r="C15" s="79"/>
      <c r="E15" s="6"/>
    </row>
    <row r="16" spans="2:5" ht="12.75">
      <c r="B16" s="4"/>
      <c r="C16" s="74"/>
      <c r="E16" s="6"/>
    </row>
    <row r="17" spans="2:5" s="76" customFormat="1" ht="12.75">
      <c r="B17" s="73"/>
      <c r="C17" s="74"/>
      <c r="D17"/>
      <c r="E17" s="75"/>
    </row>
    <row r="18" spans="2:5" s="76" customFormat="1" ht="12.75">
      <c r="B18" s="73"/>
      <c r="C18" s="74"/>
      <c r="E18" s="75"/>
    </row>
    <row r="19" spans="2:5" s="76" customFormat="1" ht="12.75">
      <c r="B19" s="73"/>
      <c r="C19" s="74"/>
      <c r="D19" s="5"/>
      <c r="E19" s="75"/>
    </row>
    <row r="20" spans="2:5" s="76" customFormat="1" ht="12.75">
      <c r="B20" s="73"/>
      <c r="C20" s="74"/>
      <c r="E20" s="75"/>
    </row>
    <row r="21" spans="2:5" s="76" customFormat="1" ht="12.75">
      <c r="B21" s="73"/>
      <c r="C21" s="74"/>
      <c r="D21" s="197"/>
      <c r="E21" s="75"/>
    </row>
    <row r="22" spans="2:5" s="76" customFormat="1" ht="12.75">
      <c r="B22" s="73"/>
      <c r="C22" s="74"/>
      <c r="D22" s="80"/>
      <c r="E22" s="75"/>
    </row>
    <row r="23" spans="2:5" s="76" customFormat="1" ht="12.75">
      <c r="B23" s="73"/>
      <c r="C23" s="74"/>
      <c r="D23" s="81"/>
      <c r="E23" s="75"/>
    </row>
    <row r="24" spans="2:5" s="76" customFormat="1" ht="12.75">
      <c r="B24" s="73"/>
      <c r="C24" s="74"/>
      <c r="D24" s="74"/>
      <c r="E24" s="75"/>
    </row>
    <row r="25" spans="2:5" s="76" customFormat="1" ht="12.75">
      <c r="B25" s="73"/>
      <c r="C25" s="74"/>
      <c r="D25" s="197"/>
      <c r="E25" s="75"/>
    </row>
    <row r="26" spans="2:5" s="76" customFormat="1" ht="12.75">
      <c r="B26" s="73"/>
      <c r="C26" s="80"/>
      <c r="D26" s="74"/>
      <c r="E26" s="75"/>
    </row>
    <row r="27" spans="2:5" s="76" customFormat="1" ht="12.75">
      <c r="B27" s="73"/>
      <c r="C27" s="74"/>
      <c r="E27" s="75"/>
    </row>
    <row r="28" spans="2:5" s="76" customFormat="1" ht="12.75">
      <c r="B28" s="73"/>
      <c r="C28" s="80"/>
      <c r="D28" s="74"/>
      <c r="E28" s="75"/>
    </row>
    <row r="29" spans="2:5" s="76" customFormat="1" ht="12.75">
      <c r="B29" s="73"/>
      <c r="C29" s="74"/>
      <c r="D29" s="74"/>
      <c r="E29" s="75"/>
    </row>
    <row r="30" spans="2:5" s="76" customFormat="1" ht="12.75">
      <c r="B30" s="73"/>
      <c r="C30" s="80"/>
      <c r="D30" s="74"/>
      <c r="E30" s="75"/>
    </row>
    <row r="31" spans="2:5" s="76" customFormat="1" ht="12.75">
      <c r="B31" s="73"/>
      <c r="C31" s="74"/>
      <c r="D31" s="74"/>
      <c r="E31" s="75"/>
    </row>
    <row r="32" spans="2:5" s="76" customFormat="1" ht="12.75">
      <c r="B32" s="73"/>
      <c r="C32" s="74"/>
      <c r="D32" s="80"/>
      <c r="E32" s="75"/>
    </row>
    <row r="33" spans="2:5" s="76" customFormat="1" ht="12.75">
      <c r="B33" s="73"/>
      <c r="C33" s="74"/>
      <c r="D33" s="80"/>
      <c r="E33" s="75"/>
    </row>
    <row r="34" spans="2:5" s="76" customFormat="1" ht="12.75">
      <c r="B34" s="73"/>
      <c r="C34" s="74"/>
      <c r="D34" s="80"/>
      <c r="E34" s="75"/>
    </row>
    <row r="35" spans="2:5" s="76" customFormat="1" ht="12.75">
      <c r="B35" s="73"/>
      <c r="C35" s="74"/>
      <c r="D35" s="80"/>
      <c r="E35" s="75"/>
    </row>
    <row r="36" spans="2:5" s="76" customFormat="1" ht="12.75">
      <c r="B36" s="73"/>
      <c r="C36" s="74"/>
      <c r="D36" s="80"/>
      <c r="E36" s="75"/>
    </row>
    <row r="37" spans="2:5" s="76" customFormat="1" ht="12.75">
      <c r="B37" s="73"/>
      <c r="C37" s="74"/>
      <c r="D37" s="80"/>
      <c r="E37" s="75"/>
    </row>
    <row r="38" spans="2:5" s="76" customFormat="1" ht="6" customHeight="1">
      <c r="B38" s="73"/>
      <c r="C38" s="74"/>
      <c r="D38" s="74"/>
      <c r="E38" s="75"/>
    </row>
    <row r="39" spans="2:5" s="76" customFormat="1" ht="15.75">
      <c r="B39" s="73"/>
      <c r="C39" s="77"/>
      <c r="D39" s="72"/>
      <c r="E39" s="75"/>
    </row>
    <row r="40" spans="2:5" s="76" customFormat="1" ht="4.5" customHeight="1">
      <c r="B40" s="73"/>
      <c r="C40" s="74"/>
      <c r="D40" s="74"/>
      <c r="E40" s="75"/>
    </row>
    <row r="41" spans="2:5" s="76" customFormat="1" ht="12.75">
      <c r="B41" s="73"/>
      <c r="C41" s="74"/>
      <c r="D41" s="80"/>
      <c r="E41" s="75"/>
    </row>
    <row r="42" spans="2:5" s="76" customFormat="1" ht="12.75">
      <c r="B42" s="73"/>
      <c r="C42" s="74"/>
      <c r="D42" s="74"/>
      <c r="E42" s="75"/>
    </row>
    <row r="43" spans="2:5" s="76" customFormat="1" ht="12.75">
      <c r="B43" s="73"/>
      <c r="C43" s="74"/>
      <c r="D43" s="74"/>
      <c r="E43" s="75"/>
    </row>
    <row r="44" spans="2:5" s="76" customFormat="1" ht="12.75">
      <c r="B44" s="73"/>
      <c r="C44" s="74"/>
      <c r="D44" s="74"/>
      <c r="E44" s="75"/>
    </row>
    <row r="45" spans="2:5" s="76" customFormat="1" ht="12.75">
      <c r="B45" s="73"/>
      <c r="C45" s="74"/>
      <c r="D45" s="74"/>
      <c r="E45" s="75"/>
    </row>
    <row r="46" spans="2:5" s="76" customFormat="1" ht="12.75">
      <c r="B46" s="73"/>
      <c r="C46" s="74"/>
      <c r="D46" s="74"/>
      <c r="E46" s="75"/>
    </row>
    <row r="47" spans="2:5" s="76" customFormat="1" ht="12.75">
      <c r="B47" s="73"/>
      <c r="C47" s="74"/>
      <c r="D47" s="74"/>
      <c r="E47" s="75"/>
    </row>
    <row r="48" spans="2:5" s="76" customFormat="1" ht="12.75">
      <c r="B48" s="73"/>
      <c r="C48" s="74"/>
      <c r="D48" s="74"/>
      <c r="E48" s="75"/>
    </row>
    <row r="49" spans="2:5" s="76" customFormat="1" ht="12.75">
      <c r="B49" s="73"/>
      <c r="E49" s="75"/>
    </row>
    <row r="50" spans="2:5" s="76" customFormat="1" ht="12.75">
      <c r="B50" s="73"/>
      <c r="E50" s="75"/>
    </row>
    <row r="51" spans="2:5" s="76" customFormat="1" ht="12.75">
      <c r="B51" s="73"/>
      <c r="E51" s="75"/>
    </row>
    <row r="52" spans="2:5" s="76" customFormat="1" ht="12.75">
      <c r="B52" s="73"/>
      <c r="D52" s="74"/>
      <c r="E52" s="75"/>
    </row>
    <row r="53" spans="2:5" s="76" customFormat="1" ht="12.75">
      <c r="B53" s="73"/>
      <c r="C53" s="74"/>
      <c r="E53" s="75"/>
    </row>
    <row r="54" spans="2:5" s="76" customFormat="1" ht="12.75">
      <c r="B54" s="73"/>
      <c r="C54" s="74"/>
      <c r="D54" s="74"/>
      <c r="E54" s="75"/>
    </row>
    <row r="55" spans="2:6" s="40" customFormat="1" ht="15">
      <c r="B55" s="38"/>
      <c r="C55" s="39"/>
      <c r="D55" s="449" t="s">
        <v>77</v>
      </c>
      <c r="E55" s="449"/>
      <c r="F55" s="449"/>
    </row>
    <row r="56" spans="2:6" ht="15">
      <c r="B56" s="4"/>
      <c r="C56" s="76"/>
      <c r="D56" s="450" t="s">
        <v>343</v>
      </c>
      <c r="E56" s="450"/>
      <c r="F56" s="450"/>
    </row>
    <row r="57" spans="2:5" ht="12.75">
      <c r="B57" s="4"/>
      <c r="C57" s="76"/>
      <c r="D57" s="76"/>
      <c r="E57" s="6"/>
    </row>
    <row r="58" spans="2:5" ht="12.75">
      <c r="B58" s="4"/>
      <c r="C58" s="76"/>
      <c r="D58" s="76"/>
      <c r="E58" s="6"/>
    </row>
    <row r="59" spans="2:5" ht="12.75">
      <c r="B59" s="4"/>
      <c r="C59" s="76"/>
      <c r="D59" s="76"/>
      <c r="E59" s="6"/>
    </row>
    <row r="60" spans="2:5" ht="12.75">
      <c r="B60" s="4"/>
      <c r="C60" s="76"/>
      <c r="D60" s="76"/>
      <c r="E60" s="82"/>
    </row>
    <row r="61" spans="2:5" ht="12.75">
      <c r="B61" s="7"/>
      <c r="C61" s="8"/>
      <c r="D61" s="8"/>
      <c r="E61" s="9"/>
    </row>
  </sheetData>
  <sheetProtection/>
  <mergeCells count="3">
    <mergeCell ref="B3:E3"/>
    <mergeCell ref="D55:F55"/>
    <mergeCell ref="D56:F5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6"/>
  <sheetViews>
    <sheetView zoomScalePageLayoutView="0" workbookViewId="0" topLeftCell="A5">
      <selection activeCell="B3" sqref="B3:H44"/>
    </sheetView>
  </sheetViews>
  <sheetFormatPr defaultColWidth="9.140625" defaultRowHeight="12.75"/>
  <cols>
    <col min="1" max="1" width="3.7109375" style="44" customWidth="1"/>
    <col min="2" max="2" width="3.7109375" style="56" customWidth="1"/>
    <col min="3" max="3" width="2.7109375" style="56" customWidth="1"/>
    <col min="4" max="4" width="4.00390625" style="56" customWidth="1"/>
    <col min="5" max="5" width="40.57421875" style="44" customWidth="1"/>
    <col min="6" max="6" width="8.28125" style="44" customWidth="1"/>
    <col min="7" max="7" width="15.28125" style="57" customWidth="1"/>
    <col min="8" max="8" width="15.140625" style="57" customWidth="1"/>
    <col min="9" max="9" width="1.421875" style="44" customWidth="1"/>
    <col min="10" max="10" width="9.140625" style="44" customWidth="1"/>
    <col min="11" max="11" width="16.00390625" style="44" bestFit="1" customWidth="1"/>
    <col min="12" max="14" width="9.140625" style="44" customWidth="1"/>
    <col min="15" max="15" width="16.00390625" style="44" bestFit="1" customWidth="1"/>
    <col min="16" max="16384" width="9.140625" style="44" customWidth="1"/>
  </cols>
  <sheetData>
    <row r="1" ht="17.25" customHeight="1"/>
    <row r="2" spans="2:8" s="51" customFormat="1" ht="9" customHeight="1">
      <c r="B2" s="20"/>
      <c r="C2" s="21"/>
      <c r="D2" s="21"/>
      <c r="E2" s="22"/>
      <c r="F2" s="113"/>
      <c r="G2" s="114"/>
      <c r="H2" s="114"/>
    </row>
    <row r="3" spans="2:8" s="200" customFormat="1" ht="18" customHeight="1">
      <c r="B3" s="358" t="s">
        <v>183</v>
      </c>
      <c r="C3" s="358"/>
      <c r="D3" s="358"/>
      <c r="E3" s="358"/>
      <c r="F3" s="358"/>
      <c r="G3" s="358"/>
      <c r="H3" s="358"/>
    </row>
    <row r="4" spans="2:8" ht="6.75" customHeight="1">
      <c r="B4" s="25"/>
      <c r="C4" s="25"/>
      <c r="D4" s="25"/>
      <c r="E4" s="40"/>
      <c r="F4" s="40"/>
      <c r="G4" s="115"/>
      <c r="H4" s="115"/>
    </row>
    <row r="5" spans="2:8" ht="12" customHeight="1">
      <c r="B5" s="362" t="s">
        <v>2</v>
      </c>
      <c r="C5" s="364" t="s">
        <v>8</v>
      </c>
      <c r="D5" s="365"/>
      <c r="E5" s="366"/>
      <c r="F5" s="362" t="s">
        <v>9</v>
      </c>
      <c r="G5" s="116" t="s">
        <v>137</v>
      </c>
      <c r="H5" s="18" t="s">
        <v>137</v>
      </c>
    </row>
    <row r="6" spans="2:8" ht="12" customHeight="1">
      <c r="B6" s="363"/>
      <c r="C6" s="367"/>
      <c r="D6" s="368"/>
      <c r="E6" s="369"/>
      <c r="F6" s="363"/>
      <c r="G6" s="118" t="s">
        <v>138</v>
      </c>
      <c r="H6" s="19" t="s">
        <v>155</v>
      </c>
    </row>
    <row r="7" spans="2:8" s="51" customFormat="1" ht="24.75" customHeight="1">
      <c r="B7" s="99" t="s">
        <v>3</v>
      </c>
      <c r="C7" s="359" t="s">
        <v>156</v>
      </c>
      <c r="D7" s="360"/>
      <c r="E7" s="361"/>
      <c r="F7" s="117">
        <v>1</v>
      </c>
      <c r="G7" s="158">
        <f>G8+G11+G12+G20+G28+G29+G30</f>
        <v>28781823</v>
      </c>
      <c r="H7" s="158">
        <f>H8+H11+H12+H20+H28+H29+H30</f>
        <v>32375789.46</v>
      </c>
    </row>
    <row r="8" spans="2:8" s="51" customFormat="1" ht="16.5" customHeight="1">
      <c r="B8" s="101"/>
      <c r="C8" s="88">
        <v>1</v>
      </c>
      <c r="D8" s="105" t="s">
        <v>10</v>
      </c>
      <c r="E8" s="120"/>
      <c r="F8" s="101">
        <v>2</v>
      </c>
      <c r="G8" s="158">
        <f>SUM(G9:G10)</f>
        <v>156529</v>
      </c>
      <c r="H8" s="158">
        <f>SUM(H9:H10)</f>
        <v>199757.55</v>
      </c>
    </row>
    <row r="9" spans="2:8" s="51" customFormat="1" ht="16.5" customHeight="1">
      <c r="B9" s="101"/>
      <c r="C9" s="88"/>
      <c r="D9" s="121" t="s">
        <v>105</v>
      </c>
      <c r="E9" s="122" t="s">
        <v>29</v>
      </c>
      <c r="F9" s="117">
        <v>3</v>
      </c>
      <c r="G9" s="103">
        <v>-1680</v>
      </c>
      <c r="H9" s="103">
        <v>162182.41</v>
      </c>
    </row>
    <row r="10" spans="2:8" s="51" customFormat="1" ht="16.5" customHeight="1">
      <c r="B10" s="101"/>
      <c r="C10" s="88"/>
      <c r="D10" s="121" t="s">
        <v>105</v>
      </c>
      <c r="E10" s="122" t="s">
        <v>30</v>
      </c>
      <c r="F10" s="101">
        <v>4</v>
      </c>
      <c r="G10" s="103">
        <v>158209</v>
      </c>
      <c r="H10" s="103">
        <v>37575.14</v>
      </c>
    </row>
    <row r="11" spans="2:8" s="51" customFormat="1" ht="16.5" customHeight="1">
      <c r="B11" s="101"/>
      <c r="C11" s="88">
        <v>2</v>
      </c>
      <c r="D11" s="105" t="s">
        <v>141</v>
      </c>
      <c r="E11" s="120"/>
      <c r="F11" s="117">
        <v>5</v>
      </c>
      <c r="G11" s="103">
        <v>0</v>
      </c>
      <c r="H11" s="103">
        <v>0</v>
      </c>
    </row>
    <row r="12" spans="2:8" s="51" customFormat="1" ht="16.5" customHeight="1">
      <c r="B12" s="101"/>
      <c r="C12" s="88">
        <v>3</v>
      </c>
      <c r="D12" s="105" t="s">
        <v>142</v>
      </c>
      <c r="E12" s="120"/>
      <c r="F12" s="101">
        <v>6</v>
      </c>
      <c r="G12" s="158">
        <f>SUM(G13:G19)</f>
        <v>23877408</v>
      </c>
      <c r="H12" s="158">
        <f>SUM(H13:H19)</f>
        <v>28815246.75</v>
      </c>
    </row>
    <row r="13" spans="2:8" s="51" customFormat="1" ht="16.5" customHeight="1">
      <c r="B13" s="101"/>
      <c r="C13" s="123"/>
      <c r="D13" s="121" t="s">
        <v>105</v>
      </c>
      <c r="E13" s="122" t="s">
        <v>143</v>
      </c>
      <c r="F13" s="117">
        <v>7</v>
      </c>
      <c r="G13" s="192">
        <v>23640503</v>
      </c>
      <c r="H13" s="192">
        <v>28622388.63</v>
      </c>
    </row>
    <row r="14" spans="2:8" s="51" customFormat="1" ht="16.5" customHeight="1">
      <c r="B14" s="101"/>
      <c r="C14" s="123"/>
      <c r="D14" s="121" t="s">
        <v>105</v>
      </c>
      <c r="E14" s="122" t="s">
        <v>106</v>
      </c>
      <c r="F14" s="101">
        <v>8</v>
      </c>
      <c r="G14" s="192"/>
      <c r="H14" s="192"/>
    </row>
    <row r="15" spans="2:8" s="51" customFormat="1" ht="16.5" customHeight="1">
      <c r="B15" s="101"/>
      <c r="C15" s="123"/>
      <c r="D15" s="121" t="s">
        <v>105</v>
      </c>
      <c r="E15" s="122" t="s">
        <v>107</v>
      </c>
      <c r="F15" s="117">
        <v>9</v>
      </c>
      <c r="G15" s="192">
        <v>151878</v>
      </c>
      <c r="H15" s="192">
        <v>151878</v>
      </c>
    </row>
    <row r="16" spans="2:8" s="51" customFormat="1" ht="16.5" customHeight="1">
      <c r="B16" s="101"/>
      <c r="C16" s="123"/>
      <c r="D16" s="121" t="s">
        <v>105</v>
      </c>
      <c r="E16" s="122" t="s">
        <v>108</v>
      </c>
      <c r="F16" s="101">
        <v>10</v>
      </c>
      <c r="G16" s="192">
        <v>85027</v>
      </c>
      <c r="H16" s="192">
        <v>40980.12</v>
      </c>
    </row>
    <row r="17" spans="2:8" s="51" customFormat="1" ht="16.5" customHeight="1">
      <c r="B17" s="101"/>
      <c r="C17" s="123"/>
      <c r="D17" s="121" t="s">
        <v>105</v>
      </c>
      <c r="E17" s="122" t="s">
        <v>111</v>
      </c>
      <c r="F17" s="117">
        <v>11</v>
      </c>
      <c r="G17" s="192"/>
      <c r="H17" s="192"/>
    </row>
    <row r="18" spans="2:8" s="51" customFormat="1" ht="16.5" customHeight="1">
      <c r="B18" s="101"/>
      <c r="C18" s="123"/>
      <c r="D18" s="121" t="s">
        <v>105</v>
      </c>
      <c r="E18" s="122"/>
      <c r="F18" s="101">
        <v>12</v>
      </c>
      <c r="G18" s="192"/>
      <c r="H18" s="192"/>
    </row>
    <row r="19" spans="2:8" s="51" customFormat="1" ht="16.5" customHeight="1">
      <c r="B19" s="101"/>
      <c r="C19" s="123"/>
      <c r="D19" s="121" t="s">
        <v>105</v>
      </c>
      <c r="E19" s="122"/>
      <c r="F19" s="117">
        <v>13</v>
      </c>
      <c r="G19" s="192"/>
      <c r="H19" s="192"/>
    </row>
    <row r="20" spans="2:8" s="51" customFormat="1" ht="16.5" customHeight="1">
      <c r="B20" s="101"/>
      <c r="C20" s="88">
        <v>4</v>
      </c>
      <c r="D20" s="105" t="s">
        <v>11</v>
      </c>
      <c r="E20" s="120"/>
      <c r="F20" s="101">
        <v>14</v>
      </c>
      <c r="G20" s="193">
        <f>SUM(G21:G27)</f>
        <v>3553112</v>
      </c>
      <c r="H20" s="193">
        <f>SUM(H21:H27)</f>
        <v>3360785.16</v>
      </c>
    </row>
    <row r="21" spans="2:8" s="51" customFormat="1" ht="16.5" customHeight="1">
      <c r="B21" s="101"/>
      <c r="C21" s="123"/>
      <c r="D21" s="121" t="s">
        <v>105</v>
      </c>
      <c r="E21" s="122" t="s">
        <v>12</v>
      </c>
      <c r="F21" s="117">
        <v>15</v>
      </c>
      <c r="G21" s="192">
        <v>3553112</v>
      </c>
      <c r="H21" s="192">
        <v>3360785.16</v>
      </c>
    </row>
    <row r="22" spans="2:8" s="51" customFormat="1" ht="16.5" customHeight="1">
      <c r="B22" s="101"/>
      <c r="C22" s="123"/>
      <c r="D22" s="121" t="s">
        <v>105</v>
      </c>
      <c r="E22" s="122" t="s">
        <v>110</v>
      </c>
      <c r="F22" s="101">
        <v>16</v>
      </c>
      <c r="G22" s="103"/>
      <c r="H22" s="103"/>
    </row>
    <row r="23" spans="2:8" s="51" customFormat="1" ht="16.5" customHeight="1">
      <c r="B23" s="101"/>
      <c r="C23" s="123"/>
      <c r="D23" s="121" t="s">
        <v>105</v>
      </c>
      <c r="E23" s="122" t="s">
        <v>13</v>
      </c>
      <c r="F23" s="117">
        <v>17</v>
      </c>
      <c r="G23" s="103"/>
      <c r="H23" s="103"/>
    </row>
    <row r="24" spans="2:8" s="51" customFormat="1" ht="16.5" customHeight="1">
      <c r="B24" s="101"/>
      <c r="C24" s="123"/>
      <c r="D24" s="121" t="s">
        <v>105</v>
      </c>
      <c r="E24" s="122" t="s">
        <v>144</v>
      </c>
      <c r="F24" s="101">
        <v>18</v>
      </c>
      <c r="G24" s="103"/>
      <c r="H24" s="103"/>
    </row>
    <row r="25" spans="2:8" s="51" customFormat="1" ht="16.5" customHeight="1">
      <c r="B25" s="101"/>
      <c r="C25" s="123"/>
      <c r="D25" s="121" t="s">
        <v>105</v>
      </c>
      <c r="E25" s="122" t="s">
        <v>14</v>
      </c>
      <c r="F25" s="117">
        <v>19</v>
      </c>
      <c r="G25" s="103"/>
      <c r="H25" s="103"/>
    </row>
    <row r="26" spans="2:8" s="51" customFormat="1" ht="16.5" customHeight="1">
      <c r="B26" s="101"/>
      <c r="C26" s="123"/>
      <c r="D26" s="121" t="s">
        <v>105</v>
      </c>
      <c r="E26" s="122" t="s">
        <v>15</v>
      </c>
      <c r="F26" s="101">
        <v>20</v>
      </c>
      <c r="G26" s="103"/>
      <c r="H26" s="103"/>
    </row>
    <row r="27" spans="2:8" s="51" customFormat="1" ht="16.5" customHeight="1">
      <c r="B27" s="101"/>
      <c r="C27" s="123"/>
      <c r="D27" s="121" t="s">
        <v>105</v>
      </c>
      <c r="E27" s="122"/>
      <c r="F27" s="117">
        <v>21</v>
      </c>
      <c r="G27" s="103"/>
      <c r="H27" s="103"/>
    </row>
    <row r="28" spans="2:15" s="51" customFormat="1" ht="16.5" customHeight="1">
      <c r="B28" s="101"/>
      <c r="C28" s="88">
        <v>5</v>
      </c>
      <c r="D28" s="105" t="s">
        <v>145</v>
      </c>
      <c r="E28" s="120"/>
      <c r="F28" s="101">
        <v>22</v>
      </c>
      <c r="G28" s="103"/>
      <c r="H28" s="103"/>
      <c r="O28" s="191"/>
    </row>
    <row r="29" spans="2:8" s="51" customFormat="1" ht="16.5" customHeight="1">
      <c r="B29" s="101"/>
      <c r="C29" s="88">
        <v>6</v>
      </c>
      <c r="D29" s="105" t="s">
        <v>146</v>
      </c>
      <c r="E29" s="120"/>
      <c r="F29" s="117">
        <v>23</v>
      </c>
      <c r="G29" s="103"/>
      <c r="H29" s="103"/>
    </row>
    <row r="30" spans="2:8" s="200" customFormat="1" ht="16.5" customHeight="1">
      <c r="B30" s="23"/>
      <c r="C30" s="88">
        <v>7</v>
      </c>
      <c r="D30" s="105" t="s">
        <v>16</v>
      </c>
      <c r="E30" s="124"/>
      <c r="F30" s="23">
        <v>24</v>
      </c>
      <c r="G30" s="158">
        <f>SUM(G31:G32)</f>
        <v>1194774</v>
      </c>
      <c r="H30" s="158"/>
    </row>
    <row r="31" spans="2:8" s="51" customFormat="1" ht="16.5" customHeight="1">
      <c r="B31" s="101"/>
      <c r="C31" s="88"/>
      <c r="D31" s="121" t="s">
        <v>105</v>
      </c>
      <c r="E31" s="120" t="s">
        <v>147</v>
      </c>
      <c r="F31" s="117">
        <v>25</v>
      </c>
      <c r="G31" s="103">
        <v>1194774</v>
      </c>
      <c r="H31" s="103"/>
    </row>
    <row r="32" spans="2:8" s="51" customFormat="1" ht="16.5" customHeight="1">
      <c r="B32" s="101"/>
      <c r="C32" s="88"/>
      <c r="D32" s="121" t="s">
        <v>105</v>
      </c>
      <c r="E32" s="120"/>
      <c r="F32" s="101">
        <v>26</v>
      </c>
      <c r="G32" s="103"/>
      <c r="H32" s="103"/>
    </row>
    <row r="33" spans="2:11" s="200" customFormat="1" ht="24.75" customHeight="1">
      <c r="B33" s="23" t="s">
        <v>4</v>
      </c>
      <c r="C33" s="359" t="s">
        <v>17</v>
      </c>
      <c r="D33" s="360"/>
      <c r="E33" s="361"/>
      <c r="F33" s="99">
        <v>27</v>
      </c>
      <c r="G33" s="158">
        <f>G34+G35+G40+G41+G42+G43</f>
        <v>1779536</v>
      </c>
      <c r="H33" s="158">
        <f>H34+H35+H40+H41+H42+H43</f>
        <v>2059421</v>
      </c>
      <c r="K33" s="201"/>
    </row>
    <row r="34" spans="2:11" s="51" customFormat="1" ht="16.5" customHeight="1">
      <c r="B34" s="101"/>
      <c r="C34" s="88">
        <v>1</v>
      </c>
      <c r="D34" s="105" t="s">
        <v>18</v>
      </c>
      <c r="E34" s="120"/>
      <c r="F34" s="101">
        <v>28</v>
      </c>
      <c r="G34" s="103"/>
      <c r="H34" s="103"/>
      <c r="K34" s="191"/>
    </row>
    <row r="35" spans="2:11" s="51" customFormat="1" ht="16.5" customHeight="1">
      <c r="B35" s="101"/>
      <c r="C35" s="88">
        <v>2</v>
      </c>
      <c r="D35" s="105" t="s">
        <v>19</v>
      </c>
      <c r="E35" s="124"/>
      <c r="F35" s="117">
        <v>29</v>
      </c>
      <c r="G35" s="158">
        <f>SUM(G36:G39)</f>
        <v>1779536</v>
      </c>
      <c r="H35" s="158">
        <f>SUM(H36:H39)</f>
        <v>2059421</v>
      </c>
      <c r="K35" s="191"/>
    </row>
    <row r="36" spans="2:11" s="51" customFormat="1" ht="16.5" customHeight="1">
      <c r="B36" s="101"/>
      <c r="C36" s="123"/>
      <c r="D36" s="121" t="s">
        <v>105</v>
      </c>
      <c r="E36" s="122" t="s">
        <v>24</v>
      </c>
      <c r="F36" s="101">
        <v>30</v>
      </c>
      <c r="G36" s="103"/>
      <c r="H36" s="103"/>
      <c r="K36" s="191"/>
    </row>
    <row r="37" spans="2:11" s="51" customFormat="1" ht="16.5" customHeight="1">
      <c r="B37" s="101"/>
      <c r="C37" s="123"/>
      <c r="D37" s="121" t="s">
        <v>105</v>
      </c>
      <c r="E37" s="122" t="s">
        <v>5</v>
      </c>
      <c r="F37" s="117">
        <v>31</v>
      </c>
      <c r="G37" s="103"/>
      <c r="H37" s="103"/>
      <c r="K37" s="191"/>
    </row>
    <row r="38" spans="2:8" s="51" customFormat="1" ht="16.5" customHeight="1">
      <c r="B38" s="101"/>
      <c r="C38" s="123"/>
      <c r="D38" s="121" t="s">
        <v>105</v>
      </c>
      <c r="E38" s="122" t="s">
        <v>109</v>
      </c>
      <c r="F38" s="101">
        <v>32</v>
      </c>
      <c r="G38" s="103">
        <v>1779536</v>
      </c>
      <c r="H38" s="103">
        <v>2059421</v>
      </c>
    </row>
    <row r="39" spans="2:8" s="51" customFormat="1" ht="16.5" customHeight="1">
      <c r="B39" s="101"/>
      <c r="C39" s="123"/>
      <c r="D39" s="121" t="s">
        <v>105</v>
      </c>
      <c r="E39" s="122" t="s">
        <v>118</v>
      </c>
      <c r="F39" s="117">
        <v>33</v>
      </c>
      <c r="G39" s="103"/>
      <c r="H39" s="103"/>
    </row>
    <row r="40" spans="2:8" s="51" customFormat="1" ht="16.5" customHeight="1">
      <c r="B40" s="101"/>
      <c r="C40" s="88">
        <v>3</v>
      </c>
      <c r="D40" s="105" t="s">
        <v>20</v>
      </c>
      <c r="E40" s="120"/>
      <c r="F40" s="101">
        <v>34</v>
      </c>
      <c r="G40" s="103"/>
      <c r="H40" s="103"/>
    </row>
    <row r="41" spans="2:8" s="51" customFormat="1" ht="16.5" customHeight="1">
      <c r="B41" s="101"/>
      <c r="C41" s="88">
        <v>4</v>
      </c>
      <c r="D41" s="105" t="s">
        <v>21</v>
      </c>
      <c r="E41" s="120"/>
      <c r="F41" s="117">
        <v>35</v>
      </c>
      <c r="G41" s="103"/>
      <c r="H41" s="103"/>
    </row>
    <row r="42" spans="2:8" s="51" customFormat="1" ht="16.5" customHeight="1">
      <c r="B42" s="101"/>
      <c r="C42" s="88">
        <v>5</v>
      </c>
      <c r="D42" s="105" t="s">
        <v>22</v>
      </c>
      <c r="E42" s="120"/>
      <c r="F42" s="101">
        <v>36</v>
      </c>
      <c r="G42" s="103"/>
      <c r="H42" s="103"/>
    </row>
    <row r="43" spans="2:8" s="51" customFormat="1" ht="16.5" customHeight="1">
      <c r="B43" s="101"/>
      <c r="C43" s="88">
        <v>6</v>
      </c>
      <c r="D43" s="105" t="s">
        <v>23</v>
      </c>
      <c r="E43" s="120"/>
      <c r="F43" s="117">
        <v>37</v>
      </c>
      <c r="G43" s="103"/>
      <c r="H43" s="103"/>
    </row>
    <row r="44" spans="2:8" s="51" customFormat="1" ht="30" customHeight="1">
      <c r="B44" s="125"/>
      <c r="C44" s="359" t="s">
        <v>52</v>
      </c>
      <c r="D44" s="360"/>
      <c r="E44" s="361"/>
      <c r="F44" s="101">
        <v>38</v>
      </c>
      <c r="G44" s="196">
        <f>G7+G35</f>
        <v>30561359</v>
      </c>
      <c r="H44" s="196">
        <f>H35+H20+H12+H8</f>
        <v>34435210.45999999</v>
      </c>
    </row>
    <row r="45" spans="2:8" s="51" customFormat="1" ht="9.75" customHeight="1">
      <c r="B45" s="52"/>
      <c r="C45" s="52"/>
      <c r="D45" s="52"/>
      <c r="E45" s="52"/>
      <c r="F45" s="54"/>
      <c r="G45" s="55"/>
      <c r="H45" s="55"/>
    </row>
    <row r="46" spans="2:8" s="51" customFormat="1" ht="15.75" customHeight="1">
      <c r="B46" s="52"/>
      <c r="C46" s="52"/>
      <c r="D46" s="52"/>
      <c r="E46" s="52"/>
      <c r="F46" s="54"/>
      <c r="G46" s="55"/>
      <c r="H46" s="55"/>
    </row>
  </sheetData>
  <sheetProtection/>
  <mergeCells count="7">
    <mergeCell ref="B3:H3"/>
    <mergeCell ref="C33:E33"/>
    <mergeCell ref="C44:E44"/>
    <mergeCell ref="F5:F6"/>
    <mergeCell ref="C5:E6"/>
    <mergeCell ref="B5:B6"/>
    <mergeCell ref="C7:E7"/>
  </mergeCells>
  <printOptions horizontalCentered="1" verticalCentered="1"/>
  <pageMargins left="0" right="0" top="0" bottom="0" header="0.21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2"/>
  <sheetViews>
    <sheetView zoomScalePageLayoutView="0" workbookViewId="0" topLeftCell="A23">
      <selection activeCell="B3" sqref="B3:H44"/>
    </sheetView>
  </sheetViews>
  <sheetFormatPr defaultColWidth="9.140625" defaultRowHeight="12.75"/>
  <cols>
    <col min="1" max="1" width="4.140625" style="0" customWidth="1"/>
    <col min="2" max="2" width="3.7109375" style="12" customWidth="1"/>
    <col min="3" max="3" width="2.7109375" style="12" customWidth="1"/>
    <col min="4" max="4" width="4.00390625" style="12" customWidth="1"/>
    <col min="5" max="5" width="40.57421875" style="0" customWidth="1"/>
    <col min="6" max="6" width="8.28125" style="0" customWidth="1"/>
    <col min="7" max="7" width="15.8515625" style="206" customWidth="1"/>
    <col min="8" max="8" width="14.8515625" style="206" customWidth="1"/>
    <col min="9" max="9" width="1.421875" style="0" customWidth="1"/>
    <col min="11" max="11" width="12.57421875" style="0" customWidth="1"/>
  </cols>
  <sheetData>
    <row r="2" spans="2:8" s="14" customFormat="1" ht="6" customHeight="1">
      <c r="B2" s="20"/>
      <c r="C2" s="21"/>
      <c r="D2" s="21"/>
      <c r="E2" s="22"/>
      <c r="G2" s="205"/>
      <c r="H2" s="205"/>
    </row>
    <row r="3" spans="2:8" s="14" customFormat="1" ht="18" customHeight="1">
      <c r="B3" s="370" t="s">
        <v>183</v>
      </c>
      <c r="C3" s="370"/>
      <c r="D3" s="370"/>
      <c r="E3" s="370"/>
      <c r="F3" s="370"/>
      <c r="G3" s="370"/>
      <c r="H3" s="370"/>
    </row>
    <row r="4" ht="6.75" customHeight="1"/>
    <row r="5" spans="2:8" s="14" customFormat="1" ht="15.75" customHeight="1">
      <c r="B5" s="374" t="s">
        <v>2</v>
      </c>
      <c r="C5" s="376" t="s">
        <v>48</v>
      </c>
      <c r="D5" s="377"/>
      <c r="E5" s="378"/>
      <c r="F5" s="374" t="s">
        <v>9</v>
      </c>
      <c r="G5" s="207" t="s">
        <v>137</v>
      </c>
      <c r="H5" s="207" t="s">
        <v>137</v>
      </c>
    </row>
    <row r="6" spans="2:8" s="14" customFormat="1" ht="15.75" customHeight="1">
      <c r="B6" s="375"/>
      <c r="C6" s="379"/>
      <c r="D6" s="380"/>
      <c r="E6" s="381"/>
      <c r="F6" s="375"/>
      <c r="G6" s="208" t="s">
        <v>138</v>
      </c>
      <c r="H6" s="209" t="s">
        <v>155</v>
      </c>
    </row>
    <row r="7" spans="2:8" s="202" customFormat="1" ht="24.75" customHeight="1">
      <c r="B7" s="23" t="s">
        <v>3</v>
      </c>
      <c r="C7" s="359" t="s">
        <v>139</v>
      </c>
      <c r="D7" s="360"/>
      <c r="E7" s="361"/>
      <c r="F7" s="23">
        <v>39</v>
      </c>
      <c r="G7" s="204">
        <f>G8+G9+G12+G23+G24</f>
        <v>14719506</v>
      </c>
      <c r="H7" s="204">
        <f>H8+H9+H12+H23+H24</f>
        <v>18200986.84</v>
      </c>
    </row>
    <row r="8" spans="2:8" s="51" customFormat="1" ht="15.75" customHeight="1">
      <c r="B8" s="107"/>
      <c r="C8" s="95">
        <v>1</v>
      </c>
      <c r="D8" s="108" t="s">
        <v>25</v>
      </c>
      <c r="E8" s="93"/>
      <c r="F8" s="91">
        <v>40</v>
      </c>
      <c r="G8" s="203">
        <v>0</v>
      </c>
      <c r="H8" s="203">
        <v>0</v>
      </c>
    </row>
    <row r="9" spans="2:8" s="51" customFormat="1" ht="15.75" customHeight="1">
      <c r="B9" s="91"/>
      <c r="C9" s="95">
        <v>2</v>
      </c>
      <c r="D9" s="108" t="s">
        <v>26</v>
      </c>
      <c r="E9" s="93"/>
      <c r="F9" s="91">
        <v>41</v>
      </c>
      <c r="G9" s="203"/>
      <c r="H9" s="203"/>
    </row>
    <row r="10" spans="2:8" s="51" customFormat="1" ht="15.75" customHeight="1">
      <c r="B10" s="91"/>
      <c r="C10" s="97"/>
      <c r="D10" s="109" t="s">
        <v>105</v>
      </c>
      <c r="E10" s="94" t="s">
        <v>112</v>
      </c>
      <c r="F10" s="96">
        <v>42</v>
      </c>
      <c r="G10" s="210"/>
      <c r="H10" s="210"/>
    </row>
    <row r="11" spans="2:8" s="51" customFormat="1" ht="15.75" customHeight="1">
      <c r="B11" s="96"/>
      <c r="C11" s="110"/>
      <c r="D11" s="111" t="s">
        <v>105</v>
      </c>
      <c r="E11" s="94" t="s">
        <v>140</v>
      </c>
      <c r="F11" s="96">
        <v>43</v>
      </c>
      <c r="G11" s="210"/>
      <c r="H11" s="210"/>
    </row>
    <row r="12" spans="2:8" s="51" customFormat="1" ht="15.75" customHeight="1">
      <c r="B12" s="96"/>
      <c r="C12" s="95">
        <v>3</v>
      </c>
      <c r="D12" s="108" t="s">
        <v>27</v>
      </c>
      <c r="E12" s="93"/>
      <c r="F12" s="91">
        <v>44</v>
      </c>
      <c r="G12" s="204">
        <f>SUM(G13:G22)</f>
        <v>14719506</v>
      </c>
      <c r="H12" s="204">
        <f>SUM(H13:H22)</f>
        <v>18200986.84</v>
      </c>
    </row>
    <row r="13" spans="2:8" s="51" customFormat="1" ht="15.75" customHeight="1">
      <c r="B13" s="91"/>
      <c r="C13" s="97"/>
      <c r="D13" s="109" t="s">
        <v>105</v>
      </c>
      <c r="E13" s="94" t="s">
        <v>148</v>
      </c>
      <c r="F13" s="96">
        <v>45</v>
      </c>
      <c r="G13" s="211">
        <v>7442297</v>
      </c>
      <c r="H13" s="211">
        <v>7725679.74</v>
      </c>
    </row>
    <row r="14" spans="2:8" s="51" customFormat="1" ht="15.75" customHeight="1">
      <c r="B14" s="96"/>
      <c r="C14" s="110"/>
      <c r="D14" s="111" t="s">
        <v>105</v>
      </c>
      <c r="E14" s="94" t="s">
        <v>149</v>
      </c>
      <c r="F14" s="96">
        <v>46</v>
      </c>
      <c r="G14" s="211">
        <v>251234</v>
      </c>
      <c r="H14" s="211"/>
    </row>
    <row r="15" spans="2:8" s="51" customFormat="1" ht="15.75" customHeight="1">
      <c r="B15" s="96"/>
      <c r="C15" s="110"/>
      <c r="D15" s="111" t="s">
        <v>105</v>
      </c>
      <c r="E15" s="94" t="s">
        <v>113</v>
      </c>
      <c r="F15" s="96">
        <v>47</v>
      </c>
      <c r="G15" s="211">
        <v>14786</v>
      </c>
      <c r="H15" s="211">
        <v>88108</v>
      </c>
    </row>
    <row r="16" spans="2:8" s="51" customFormat="1" ht="15.75" customHeight="1">
      <c r="B16" s="96"/>
      <c r="C16" s="110"/>
      <c r="D16" s="111" t="s">
        <v>105</v>
      </c>
      <c r="E16" s="94" t="s">
        <v>114</v>
      </c>
      <c r="F16" s="96">
        <v>48</v>
      </c>
      <c r="G16" s="211">
        <v>4300</v>
      </c>
      <c r="H16" s="211">
        <v>23810</v>
      </c>
    </row>
    <row r="17" spans="2:8" s="51" customFormat="1" ht="15.75" customHeight="1">
      <c r="B17" s="96"/>
      <c r="C17" s="110"/>
      <c r="D17" s="111" t="s">
        <v>105</v>
      </c>
      <c r="E17" s="94" t="s">
        <v>115</v>
      </c>
      <c r="F17" s="96">
        <v>49</v>
      </c>
      <c r="G17" s="211"/>
      <c r="H17" s="211"/>
    </row>
    <row r="18" spans="2:8" s="51" customFormat="1" ht="15.75" customHeight="1">
      <c r="B18" s="96"/>
      <c r="C18" s="110"/>
      <c r="D18" s="111" t="s">
        <v>105</v>
      </c>
      <c r="E18" s="94" t="s">
        <v>116</v>
      </c>
      <c r="F18" s="96">
        <v>50</v>
      </c>
      <c r="G18" s="211"/>
      <c r="H18" s="211"/>
    </row>
    <row r="19" spans="2:8" s="51" customFormat="1" ht="15.75" customHeight="1">
      <c r="B19" s="96"/>
      <c r="C19" s="110"/>
      <c r="D19" s="111" t="s">
        <v>105</v>
      </c>
      <c r="E19" s="94" t="s">
        <v>117</v>
      </c>
      <c r="F19" s="96">
        <v>51</v>
      </c>
      <c r="G19" s="211"/>
      <c r="H19" s="211"/>
    </row>
    <row r="20" spans="2:8" s="51" customFormat="1" ht="15.75" customHeight="1">
      <c r="B20" s="96"/>
      <c r="C20" s="110"/>
      <c r="D20" s="111" t="s">
        <v>105</v>
      </c>
      <c r="E20" s="94" t="s">
        <v>111</v>
      </c>
      <c r="F20" s="96">
        <v>52</v>
      </c>
      <c r="G20" s="211">
        <v>7006889</v>
      </c>
      <c r="H20" s="211">
        <v>10363389.1</v>
      </c>
    </row>
    <row r="21" spans="2:8" s="51" customFormat="1" ht="15.75" customHeight="1">
      <c r="B21" s="96"/>
      <c r="C21" s="110"/>
      <c r="D21" s="111" t="s">
        <v>105</v>
      </c>
      <c r="E21" s="94" t="s">
        <v>120</v>
      </c>
      <c r="F21" s="96">
        <v>53</v>
      </c>
      <c r="G21" s="211"/>
      <c r="H21" s="211"/>
    </row>
    <row r="22" spans="2:8" s="51" customFormat="1" ht="15.75" customHeight="1">
      <c r="B22" s="96"/>
      <c r="C22" s="110"/>
      <c r="D22" s="111" t="s">
        <v>105</v>
      </c>
      <c r="E22" s="94" t="s">
        <v>119</v>
      </c>
      <c r="F22" s="96">
        <v>54</v>
      </c>
      <c r="G22" s="211"/>
      <c r="H22" s="211"/>
    </row>
    <row r="23" spans="2:8" s="51" customFormat="1" ht="15.75" customHeight="1">
      <c r="B23" s="96"/>
      <c r="C23" s="95">
        <v>4</v>
      </c>
      <c r="D23" s="108" t="s">
        <v>28</v>
      </c>
      <c r="E23" s="93"/>
      <c r="F23" s="91">
        <v>55</v>
      </c>
      <c r="G23" s="212"/>
      <c r="H23" s="212"/>
    </row>
    <row r="24" spans="2:8" s="51" customFormat="1" ht="15.75" customHeight="1">
      <c r="B24" s="91"/>
      <c r="C24" s="95">
        <v>5</v>
      </c>
      <c r="D24" s="108" t="s">
        <v>150</v>
      </c>
      <c r="E24" s="93"/>
      <c r="F24" s="91">
        <v>56</v>
      </c>
      <c r="G24" s="212"/>
      <c r="H24" s="212"/>
    </row>
    <row r="25" spans="2:8" s="51" customFormat="1" ht="24.75" customHeight="1">
      <c r="B25" s="112" t="s">
        <v>4</v>
      </c>
      <c r="C25" s="371" t="s">
        <v>49</v>
      </c>
      <c r="D25" s="372"/>
      <c r="E25" s="373"/>
      <c r="F25" s="91">
        <v>57</v>
      </c>
      <c r="G25" s="212">
        <f>G26+G29+G30+G31</f>
        <v>0</v>
      </c>
      <c r="H25" s="212">
        <f>H26+H29+H30+H31</f>
        <v>0</v>
      </c>
    </row>
    <row r="26" spans="2:8" s="51" customFormat="1" ht="15.75" customHeight="1">
      <c r="B26" s="91"/>
      <c r="C26" s="95">
        <v>1</v>
      </c>
      <c r="D26" s="108" t="s">
        <v>33</v>
      </c>
      <c r="E26" s="92"/>
      <c r="F26" s="91">
        <v>58</v>
      </c>
      <c r="G26" s="212"/>
      <c r="H26" s="212"/>
    </row>
    <row r="27" spans="2:8" s="51" customFormat="1" ht="15.75" customHeight="1">
      <c r="B27" s="91"/>
      <c r="C27" s="97"/>
      <c r="D27" s="109" t="s">
        <v>105</v>
      </c>
      <c r="E27" s="94" t="s">
        <v>34</v>
      </c>
      <c r="F27" s="96">
        <v>59</v>
      </c>
      <c r="G27" s="211"/>
      <c r="H27" s="211"/>
    </row>
    <row r="28" spans="2:8" s="51" customFormat="1" ht="15.75" customHeight="1">
      <c r="B28" s="96"/>
      <c r="C28" s="110"/>
      <c r="D28" s="111" t="s">
        <v>105</v>
      </c>
      <c r="E28" s="94" t="s">
        <v>31</v>
      </c>
      <c r="F28" s="96">
        <v>60</v>
      </c>
      <c r="G28" s="211"/>
      <c r="H28" s="211"/>
    </row>
    <row r="29" spans="2:8" s="51" customFormat="1" ht="15.75" customHeight="1">
      <c r="B29" s="96"/>
      <c r="C29" s="95">
        <v>2</v>
      </c>
      <c r="D29" s="108" t="s">
        <v>35</v>
      </c>
      <c r="E29" s="93"/>
      <c r="F29" s="91">
        <v>61</v>
      </c>
      <c r="G29" s="212"/>
      <c r="H29" s="212"/>
    </row>
    <row r="30" spans="2:8" s="51" customFormat="1" ht="15.75" customHeight="1">
      <c r="B30" s="91"/>
      <c r="C30" s="95">
        <v>3</v>
      </c>
      <c r="D30" s="108" t="s">
        <v>28</v>
      </c>
      <c r="E30" s="93"/>
      <c r="F30" s="91">
        <v>62</v>
      </c>
      <c r="G30" s="212"/>
      <c r="H30" s="212"/>
    </row>
    <row r="31" spans="2:8" s="51" customFormat="1" ht="15.75" customHeight="1">
      <c r="B31" s="91"/>
      <c r="C31" s="95">
        <v>4</v>
      </c>
      <c r="D31" s="108" t="s">
        <v>36</v>
      </c>
      <c r="E31" s="93"/>
      <c r="F31" s="91">
        <v>63</v>
      </c>
      <c r="G31" s="212"/>
      <c r="H31" s="212"/>
    </row>
    <row r="32" spans="2:8" s="51" customFormat="1" ht="24.75" customHeight="1">
      <c r="B32" s="91"/>
      <c r="C32" s="371" t="s">
        <v>51</v>
      </c>
      <c r="D32" s="372"/>
      <c r="E32" s="373"/>
      <c r="F32" s="91">
        <v>64</v>
      </c>
      <c r="G32" s="212">
        <f>SUM(G26:G32)</f>
        <v>0</v>
      </c>
      <c r="H32" s="212">
        <f>SUM(H26:H32)</f>
        <v>0</v>
      </c>
    </row>
    <row r="33" spans="2:8" s="51" customFormat="1" ht="24.75" customHeight="1">
      <c r="B33" s="112" t="s">
        <v>37</v>
      </c>
      <c r="C33" s="371" t="s">
        <v>38</v>
      </c>
      <c r="D33" s="372"/>
      <c r="E33" s="373"/>
      <c r="F33" s="91">
        <v>65</v>
      </c>
      <c r="G33" s="213">
        <f>G36+G41+G42+G43</f>
        <v>15841853</v>
      </c>
      <c r="H33" s="213">
        <f>H36+H41+H42+H43</f>
        <v>16234224</v>
      </c>
    </row>
    <row r="34" spans="2:8" s="51" customFormat="1" ht="15.75" customHeight="1">
      <c r="B34" s="91"/>
      <c r="C34" s="95">
        <v>1</v>
      </c>
      <c r="D34" s="108" t="s">
        <v>39</v>
      </c>
      <c r="E34" s="93"/>
      <c r="F34" s="91">
        <v>66</v>
      </c>
      <c r="G34" s="212"/>
      <c r="H34" s="212"/>
    </row>
    <row r="35" spans="2:8" s="51" customFormat="1" ht="15.75" customHeight="1">
      <c r="B35" s="91"/>
      <c r="C35" s="90">
        <v>2</v>
      </c>
      <c r="D35" s="108" t="s">
        <v>40</v>
      </c>
      <c r="E35" s="93"/>
      <c r="F35" s="91">
        <v>67</v>
      </c>
      <c r="G35" s="212"/>
      <c r="H35" s="212"/>
    </row>
    <row r="36" spans="2:8" s="51" customFormat="1" ht="15.75" customHeight="1">
      <c r="B36" s="91"/>
      <c r="C36" s="95">
        <v>3</v>
      </c>
      <c r="D36" s="108" t="s">
        <v>41</v>
      </c>
      <c r="E36" s="93"/>
      <c r="F36" s="91">
        <v>68</v>
      </c>
      <c r="G36" s="212">
        <v>100000</v>
      </c>
      <c r="H36" s="212">
        <v>100000</v>
      </c>
    </row>
    <row r="37" spans="2:8" s="51" customFormat="1" ht="15.75" customHeight="1">
      <c r="B37" s="91"/>
      <c r="C37" s="90">
        <v>4</v>
      </c>
      <c r="D37" s="108" t="s">
        <v>42</v>
      </c>
      <c r="E37" s="93"/>
      <c r="F37" s="91">
        <v>69</v>
      </c>
      <c r="G37" s="203"/>
      <c r="H37" s="203"/>
    </row>
    <row r="38" spans="2:8" s="51" customFormat="1" ht="15.75" customHeight="1">
      <c r="B38" s="91"/>
      <c r="C38" s="95">
        <v>5</v>
      </c>
      <c r="D38" s="108" t="s">
        <v>121</v>
      </c>
      <c r="E38" s="93"/>
      <c r="F38" s="91">
        <v>70</v>
      </c>
      <c r="G38" s="203"/>
      <c r="H38" s="203"/>
    </row>
    <row r="39" spans="2:8" s="51" customFormat="1" ht="15.75" customHeight="1">
      <c r="B39" s="91"/>
      <c r="C39" s="90">
        <v>6</v>
      </c>
      <c r="D39" s="108" t="s">
        <v>43</v>
      </c>
      <c r="E39" s="93"/>
      <c r="F39" s="91">
        <v>71</v>
      </c>
      <c r="G39" s="203"/>
      <c r="H39" s="203"/>
    </row>
    <row r="40" spans="2:8" s="51" customFormat="1" ht="15.75" customHeight="1">
      <c r="B40" s="91"/>
      <c r="C40" s="95">
        <v>7</v>
      </c>
      <c r="D40" s="108" t="s">
        <v>44</v>
      </c>
      <c r="E40" s="93"/>
      <c r="F40" s="91">
        <v>72</v>
      </c>
      <c r="G40" s="203"/>
      <c r="H40" s="203"/>
    </row>
    <row r="41" spans="2:8" s="51" customFormat="1" ht="15.75" customHeight="1">
      <c r="B41" s="91"/>
      <c r="C41" s="90">
        <v>8</v>
      </c>
      <c r="D41" s="108" t="s">
        <v>45</v>
      </c>
      <c r="E41" s="93"/>
      <c r="F41" s="91">
        <v>73</v>
      </c>
      <c r="G41" s="212">
        <v>754111</v>
      </c>
      <c r="H41" s="212">
        <v>754111</v>
      </c>
    </row>
    <row r="42" spans="2:8" s="51" customFormat="1" ht="15.75" customHeight="1">
      <c r="B42" s="91"/>
      <c r="C42" s="95">
        <v>9</v>
      </c>
      <c r="D42" s="108" t="s">
        <v>46</v>
      </c>
      <c r="E42" s="93"/>
      <c r="F42" s="91">
        <v>74</v>
      </c>
      <c r="G42" s="212">
        <v>15380113</v>
      </c>
      <c r="H42" s="212">
        <v>13941567</v>
      </c>
    </row>
    <row r="43" spans="2:8" s="51" customFormat="1" ht="15.75" customHeight="1">
      <c r="B43" s="91"/>
      <c r="C43" s="90">
        <v>10</v>
      </c>
      <c r="D43" s="108" t="s">
        <v>47</v>
      </c>
      <c r="E43" s="93"/>
      <c r="F43" s="91">
        <v>75</v>
      </c>
      <c r="G43" s="203">
        <v>-392371</v>
      </c>
      <c r="H43" s="203">
        <v>1438546</v>
      </c>
    </row>
    <row r="44" spans="2:8" s="51" customFormat="1" ht="24.75" customHeight="1">
      <c r="B44" s="91"/>
      <c r="C44" s="371" t="s">
        <v>50</v>
      </c>
      <c r="D44" s="372"/>
      <c r="E44" s="373"/>
      <c r="F44" s="91">
        <v>76</v>
      </c>
      <c r="G44" s="204">
        <f>+G33+G12</f>
        <v>30561359</v>
      </c>
      <c r="H44" s="204">
        <f>+H33+H12</f>
        <v>34435210.84</v>
      </c>
    </row>
    <row r="45" spans="2:8" s="51" customFormat="1" ht="15.75" customHeight="1">
      <c r="B45" s="52"/>
      <c r="C45" s="52"/>
      <c r="D45" s="53"/>
      <c r="E45" s="54"/>
      <c r="F45" s="54"/>
      <c r="G45" s="214"/>
      <c r="H45" s="214"/>
    </row>
    <row r="46" spans="2:8" s="51" customFormat="1" ht="15.75" customHeight="1">
      <c r="B46" s="52"/>
      <c r="C46" s="52"/>
      <c r="D46" s="53"/>
      <c r="E46" s="54"/>
      <c r="F46" s="54"/>
      <c r="G46" s="214"/>
      <c r="H46" s="214"/>
    </row>
    <row r="47" spans="2:8" s="51" customFormat="1" ht="15.75" customHeight="1">
      <c r="B47" s="52"/>
      <c r="C47" s="52"/>
      <c r="D47" s="53"/>
      <c r="E47" s="54"/>
      <c r="F47" s="54"/>
      <c r="G47" s="214"/>
      <c r="H47" s="214"/>
    </row>
    <row r="48" spans="2:8" s="51" customFormat="1" ht="15.75" customHeight="1">
      <c r="B48" s="52"/>
      <c r="C48" s="52"/>
      <c r="D48" s="53"/>
      <c r="E48" s="54"/>
      <c r="F48" s="54"/>
      <c r="G48" s="214"/>
      <c r="H48" s="214"/>
    </row>
    <row r="49" spans="2:8" s="51" customFormat="1" ht="15.75" customHeight="1">
      <c r="B49" s="52"/>
      <c r="C49" s="52"/>
      <c r="D49" s="53"/>
      <c r="E49" s="54"/>
      <c r="F49" s="54"/>
      <c r="G49" s="214"/>
      <c r="H49" s="214"/>
    </row>
    <row r="50" spans="2:8" s="51" customFormat="1" ht="15.75" customHeight="1">
      <c r="B50" s="52"/>
      <c r="C50" s="52"/>
      <c r="D50" s="53"/>
      <c r="E50" s="54"/>
      <c r="F50" s="54"/>
      <c r="G50" s="214">
        <f>G44-Aktivet!G44</f>
        <v>0</v>
      </c>
      <c r="H50" s="214"/>
    </row>
    <row r="51" spans="2:8" s="51" customFormat="1" ht="15.75" customHeight="1">
      <c r="B51" s="52"/>
      <c r="C51" s="52"/>
      <c r="D51" s="53"/>
      <c r="E51" s="54"/>
      <c r="F51" s="54"/>
      <c r="G51" s="214"/>
      <c r="H51" s="214"/>
    </row>
    <row r="52" spans="2:8" s="51" customFormat="1" ht="15.75" customHeight="1">
      <c r="B52" s="52"/>
      <c r="C52" s="52"/>
      <c r="D52" s="53"/>
      <c r="E52" s="54"/>
      <c r="F52" s="54"/>
      <c r="G52" s="214"/>
      <c r="H52" s="214"/>
    </row>
    <row r="53" spans="2:8" s="51" customFormat="1" ht="15.75" customHeight="1">
      <c r="B53" s="52"/>
      <c r="C53" s="52"/>
      <c r="D53" s="53"/>
      <c r="E53" s="54"/>
      <c r="F53" s="54"/>
      <c r="G53" s="214"/>
      <c r="H53" s="214"/>
    </row>
    <row r="54" spans="2:8" s="14" customFormat="1" ht="15.75" customHeight="1">
      <c r="B54" s="16"/>
      <c r="C54" s="16"/>
      <c r="D54" s="16"/>
      <c r="E54" s="16"/>
      <c r="F54" s="17"/>
      <c r="G54" s="215"/>
      <c r="H54" s="215"/>
    </row>
    <row r="55" spans="2:8" ht="12.75">
      <c r="B55" s="10"/>
      <c r="C55" s="10"/>
      <c r="D55" s="15"/>
      <c r="E55" s="5"/>
      <c r="F55" s="5"/>
      <c r="G55" s="216"/>
      <c r="H55" s="216"/>
    </row>
    <row r="61" ht="12.75">
      <c r="G61" s="206" t="s">
        <v>173</v>
      </c>
    </row>
    <row r="62" ht="12.75">
      <c r="H62" s="206">
        <v>13000000</v>
      </c>
    </row>
  </sheetData>
  <sheetProtection/>
  <mergeCells count="9">
    <mergeCell ref="B3:H3"/>
    <mergeCell ref="C32:E32"/>
    <mergeCell ref="C7:E7"/>
    <mergeCell ref="F5:F6"/>
    <mergeCell ref="C44:E44"/>
    <mergeCell ref="B5:B6"/>
    <mergeCell ref="C5:E6"/>
    <mergeCell ref="C25:E25"/>
    <mergeCell ref="C33:E3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6">
      <selection activeCell="A2" sqref="A2:F31"/>
    </sheetView>
  </sheetViews>
  <sheetFormatPr defaultColWidth="9.140625" defaultRowHeight="12.75"/>
  <cols>
    <col min="1" max="1" width="3.7109375" style="56" customWidth="1"/>
    <col min="2" max="2" width="5.28125" style="56" customWidth="1"/>
    <col min="3" max="3" width="2.7109375" style="56" customWidth="1"/>
    <col min="4" max="4" width="51.7109375" style="44" customWidth="1"/>
    <col min="5" max="5" width="14.8515625" style="167" customWidth="1"/>
    <col min="6" max="6" width="14.421875" style="57" customWidth="1"/>
    <col min="7" max="7" width="1.421875" style="44" customWidth="1"/>
    <col min="8" max="16384" width="9.140625" style="44" customWidth="1"/>
  </cols>
  <sheetData>
    <row r="2" spans="1:6" s="51" customFormat="1" ht="18">
      <c r="A2" s="346" t="s">
        <v>342</v>
      </c>
      <c r="B2" s="348"/>
      <c r="C2" s="345"/>
      <c r="D2" s="347"/>
      <c r="E2" s="159"/>
      <c r="F2" s="61"/>
    </row>
    <row r="3" spans="1:6" s="51" customFormat="1" ht="7.5" customHeight="1">
      <c r="A3" s="58"/>
      <c r="B3" s="58"/>
      <c r="C3" s="59"/>
      <c r="D3" s="60"/>
      <c r="E3" s="160"/>
      <c r="F3" s="61"/>
    </row>
    <row r="4" spans="1:6" s="51" customFormat="1" ht="29.25" customHeight="1">
      <c r="A4" s="391" t="s">
        <v>243</v>
      </c>
      <c r="B4" s="391"/>
      <c r="C4" s="391"/>
      <c r="D4" s="391"/>
      <c r="E4" s="391"/>
      <c r="F4" s="391"/>
    </row>
    <row r="5" spans="1:6" s="51" customFormat="1" ht="18.75" customHeight="1">
      <c r="A5" s="382" t="s">
        <v>135</v>
      </c>
      <c r="B5" s="382"/>
      <c r="C5" s="382"/>
      <c r="D5" s="382"/>
      <c r="E5" s="382"/>
      <c r="F5" s="382"/>
    </row>
    <row r="6" ht="7.5" customHeight="1">
      <c r="E6" s="161"/>
    </row>
    <row r="7" spans="1:6" s="51" customFormat="1" ht="15.75" customHeight="1">
      <c r="A7" s="398" t="s">
        <v>2</v>
      </c>
      <c r="B7" s="392" t="s">
        <v>136</v>
      </c>
      <c r="C7" s="393"/>
      <c r="D7" s="394"/>
      <c r="E7" s="162" t="s">
        <v>137</v>
      </c>
      <c r="F7" s="98" t="s">
        <v>137</v>
      </c>
    </row>
    <row r="8" spans="1:6" s="51" customFormat="1" ht="15.75" customHeight="1">
      <c r="A8" s="399"/>
      <c r="B8" s="395"/>
      <c r="C8" s="396"/>
      <c r="D8" s="397"/>
      <c r="E8" s="163" t="s">
        <v>138</v>
      </c>
      <c r="F8" s="100" t="s">
        <v>155</v>
      </c>
    </row>
    <row r="9" spans="1:6" s="51" customFormat="1" ht="24.75" customHeight="1">
      <c r="A9" s="101">
        <v>1</v>
      </c>
      <c r="B9" s="388" t="s">
        <v>53</v>
      </c>
      <c r="C9" s="389"/>
      <c r="D9" s="390"/>
      <c r="E9" s="195">
        <v>2955050</v>
      </c>
      <c r="F9" s="195">
        <v>15067401.8</v>
      </c>
    </row>
    <row r="10" spans="1:6" s="51" customFormat="1" ht="24.75" customHeight="1">
      <c r="A10" s="101">
        <v>2</v>
      </c>
      <c r="B10" s="388" t="s">
        <v>54</v>
      </c>
      <c r="C10" s="389"/>
      <c r="D10" s="390"/>
      <c r="E10" s="195">
        <v>0</v>
      </c>
      <c r="F10" s="195"/>
    </row>
    <row r="11" spans="1:6" s="51" customFormat="1" ht="24.75" customHeight="1">
      <c r="A11" s="104">
        <v>3</v>
      </c>
      <c r="B11" s="388" t="s">
        <v>151</v>
      </c>
      <c r="C11" s="389"/>
      <c r="D11" s="390"/>
      <c r="E11" s="195"/>
      <c r="F11" s="195"/>
    </row>
    <row r="12" spans="1:6" s="51" customFormat="1" ht="24.75" customHeight="1">
      <c r="A12" s="104">
        <v>4</v>
      </c>
      <c r="B12" s="388" t="s">
        <v>122</v>
      </c>
      <c r="C12" s="389"/>
      <c r="D12" s="390"/>
      <c r="E12" s="195">
        <v>1617039</v>
      </c>
      <c r="F12" s="195">
        <v>7505365.5</v>
      </c>
    </row>
    <row r="13" spans="1:6" s="51" customFormat="1" ht="24.75" customHeight="1">
      <c r="A13" s="104">
        <v>5</v>
      </c>
      <c r="B13" s="388" t="s">
        <v>123</v>
      </c>
      <c r="C13" s="389"/>
      <c r="D13" s="390"/>
      <c r="E13" s="217">
        <f>E14+E15</f>
        <v>1142515</v>
      </c>
      <c r="F13" s="217">
        <f>F14+F15</f>
        <v>4816895</v>
      </c>
    </row>
    <row r="14" spans="1:6" s="51" customFormat="1" ht="24.75" customHeight="1">
      <c r="A14" s="104"/>
      <c r="B14" s="102"/>
      <c r="C14" s="383" t="s">
        <v>124</v>
      </c>
      <c r="D14" s="384"/>
      <c r="E14" s="195">
        <v>984300</v>
      </c>
      <c r="F14" s="195">
        <v>4151800</v>
      </c>
    </row>
    <row r="15" spans="1:6" s="51" customFormat="1" ht="24.75" customHeight="1">
      <c r="A15" s="104"/>
      <c r="B15" s="102"/>
      <c r="C15" s="383" t="s">
        <v>125</v>
      </c>
      <c r="D15" s="384"/>
      <c r="E15" s="195">
        <v>158215</v>
      </c>
      <c r="F15" s="195">
        <v>665095</v>
      </c>
    </row>
    <row r="16" spans="1:6" s="51" customFormat="1" ht="24.75" customHeight="1">
      <c r="A16" s="101">
        <v>6</v>
      </c>
      <c r="B16" s="388" t="s">
        <v>126</v>
      </c>
      <c r="C16" s="389"/>
      <c r="D16" s="390"/>
      <c r="E16" s="195">
        <v>444885</v>
      </c>
      <c r="F16" s="195">
        <v>524530</v>
      </c>
    </row>
    <row r="17" spans="1:6" s="51" customFormat="1" ht="24.75" customHeight="1">
      <c r="A17" s="101">
        <v>7</v>
      </c>
      <c r="B17" s="388" t="s">
        <v>127</v>
      </c>
      <c r="C17" s="389"/>
      <c r="D17" s="390"/>
      <c r="E17" s="175">
        <v>145159</v>
      </c>
      <c r="F17" s="175">
        <v>603845.02</v>
      </c>
    </row>
    <row r="18" spans="1:6" s="51" customFormat="1" ht="39.75" customHeight="1">
      <c r="A18" s="101">
        <v>8</v>
      </c>
      <c r="B18" s="359" t="s">
        <v>128</v>
      </c>
      <c r="C18" s="360"/>
      <c r="D18" s="361"/>
      <c r="E18" s="158">
        <f>E12+E13+E16+E17</f>
        <v>3349598</v>
      </c>
      <c r="F18" s="158">
        <f>F12+F13+F16+F17</f>
        <v>13450635.52</v>
      </c>
    </row>
    <row r="19" spans="1:6" s="51" customFormat="1" ht="39.75" customHeight="1">
      <c r="A19" s="101">
        <v>9</v>
      </c>
      <c r="B19" s="385" t="s">
        <v>129</v>
      </c>
      <c r="C19" s="386"/>
      <c r="D19" s="387"/>
      <c r="E19" s="196">
        <f>E9-E18</f>
        <v>-394548</v>
      </c>
      <c r="F19" s="196">
        <f>F9-F18</f>
        <v>1616766.2800000012</v>
      </c>
    </row>
    <row r="20" spans="1:6" s="51" customFormat="1" ht="24.75" customHeight="1">
      <c r="A20" s="101">
        <v>10</v>
      </c>
      <c r="B20" s="388" t="s">
        <v>55</v>
      </c>
      <c r="C20" s="389"/>
      <c r="D20" s="390"/>
      <c r="E20" s="164"/>
      <c r="F20" s="164"/>
    </row>
    <row r="21" spans="1:6" s="51" customFormat="1" ht="24.75" customHeight="1">
      <c r="A21" s="101">
        <v>11</v>
      </c>
      <c r="B21" s="388" t="s">
        <v>130</v>
      </c>
      <c r="C21" s="389"/>
      <c r="D21" s="390"/>
      <c r="E21" s="164"/>
      <c r="F21" s="164"/>
    </row>
    <row r="22" spans="1:6" s="51" customFormat="1" ht="24.75" customHeight="1">
      <c r="A22" s="101">
        <v>12</v>
      </c>
      <c r="B22" s="388" t="s">
        <v>56</v>
      </c>
      <c r="C22" s="389"/>
      <c r="D22" s="390"/>
      <c r="E22" s="196">
        <f>SUM(E23:E26)</f>
        <v>2177</v>
      </c>
      <c r="F22" s="196">
        <f>SUM(F23:F26)</f>
        <v>-18381.97</v>
      </c>
    </row>
    <row r="23" spans="1:6" s="51" customFormat="1" ht="24.75" customHeight="1">
      <c r="A23" s="101"/>
      <c r="B23" s="106">
        <v>121</v>
      </c>
      <c r="C23" s="383" t="s">
        <v>57</v>
      </c>
      <c r="D23" s="384"/>
      <c r="E23" s="164"/>
      <c r="F23" s="164"/>
    </row>
    <row r="24" spans="1:6" s="51" customFormat="1" ht="24.75" customHeight="1">
      <c r="A24" s="101"/>
      <c r="B24" s="102">
        <v>122</v>
      </c>
      <c r="C24" s="383" t="s">
        <v>131</v>
      </c>
      <c r="D24" s="384"/>
      <c r="E24" s="164">
        <v>2177</v>
      </c>
      <c r="F24" s="164">
        <v>186.03</v>
      </c>
    </row>
    <row r="25" spans="1:6" s="51" customFormat="1" ht="24.75" customHeight="1">
      <c r="A25" s="101"/>
      <c r="B25" s="102">
        <v>123</v>
      </c>
      <c r="C25" s="383" t="s">
        <v>58</v>
      </c>
      <c r="D25" s="384"/>
      <c r="E25" s="164"/>
      <c r="F25" s="164"/>
    </row>
    <row r="26" spans="1:6" s="51" customFormat="1" ht="24.75" customHeight="1">
      <c r="A26" s="101"/>
      <c r="B26" s="102">
        <v>124</v>
      </c>
      <c r="C26" s="383" t="s">
        <v>59</v>
      </c>
      <c r="D26" s="384"/>
      <c r="E26" s="164">
        <v>0</v>
      </c>
      <c r="F26" s="164">
        <v>-18568</v>
      </c>
    </row>
    <row r="27" spans="1:6" s="51" customFormat="1" ht="39.75" customHeight="1">
      <c r="A27" s="101">
        <v>13</v>
      </c>
      <c r="B27" s="385" t="s">
        <v>60</v>
      </c>
      <c r="C27" s="386"/>
      <c r="D27" s="387"/>
      <c r="E27" s="196">
        <f>E20+E21+E22</f>
        <v>2177</v>
      </c>
      <c r="F27" s="196">
        <f>F20+F21+F22</f>
        <v>-18381.97</v>
      </c>
    </row>
    <row r="28" spans="1:6" s="51" customFormat="1" ht="39.75" customHeight="1">
      <c r="A28" s="101">
        <v>14</v>
      </c>
      <c r="B28" s="385" t="s">
        <v>133</v>
      </c>
      <c r="C28" s="386"/>
      <c r="D28" s="387"/>
      <c r="E28" s="196">
        <f>E27+E19</f>
        <v>-392371</v>
      </c>
      <c r="F28" s="196">
        <f>F27+F19</f>
        <v>1598384.3100000012</v>
      </c>
    </row>
    <row r="29" spans="1:6" s="51" customFormat="1" ht="24.75" customHeight="1">
      <c r="A29" s="101">
        <v>15</v>
      </c>
      <c r="B29" s="388" t="s">
        <v>61</v>
      </c>
      <c r="C29" s="389"/>
      <c r="D29" s="390"/>
      <c r="E29" s="164">
        <v>0</v>
      </c>
      <c r="F29" s="164">
        <v>159838</v>
      </c>
    </row>
    <row r="30" spans="1:6" s="51" customFormat="1" ht="39.75" customHeight="1">
      <c r="A30" s="101">
        <v>16</v>
      </c>
      <c r="B30" s="385" t="s">
        <v>134</v>
      </c>
      <c r="C30" s="386"/>
      <c r="D30" s="387"/>
      <c r="E30" s="196">
        <f>E28-E29</f>
        <v>-392371</v>
      </c>
      <c r="F30" s="196">
        <f>F28-F29</f>
        <v>1438546.3100000012</v>
      </c>
    </row>
    <row r="31" spans="1:6" s="51" customFormat="1" ht="24.75" customHeight="1">
      <c r="A31" s="101">
        <v>17</v>
      </c>
      <c r="B31" s="388" t="s">
        <v>132</v>
      </c>
      <c r="C31" s="389"/>
      <c r="D31" s="390"/>
      <c r="E31" s="164"/>
      <c r="F31" s="164"/>
    </row>
    <row r="32" spans="1:6" s="51" customFormat="1" ht="15.75" customHeight="1">
      <c r="A32" s="52"/>
      <c r="B32" s="52"/>
      <c r="C32" s="52"/>
      <c r="D32" s="54"/>
      <c r="E32" s="165"/>
      <c r="F32" s="55"/>
    </row>
    <row r="33" spans="1:6" s="51" customFormat="1" ht="15.75" customHeight="1">
      <c r="A33" s="52"/>
      <c r="B33" s="52"/>
      <c r="C33" s="52"/>
      <c r="D33" s="54"/>
      <c r="E33" s="165"/>
      <c r="F33" s="55"/>
    </row>
    <row r="34" spans="1:6" s="51" customFormat="1" ht="15.75" customHeight="1">
      <c r="A34" s="52"/>
      <c r="B34" s="52"/>
      <c r="C34" s="52"/>
      <c r="D34" s="54"/>
      <c r="E34" s="165"/>
      <c r="F34" s="55"/>
    </row>
    <row r="35" spans="1:6" s="51" customFormat="1" ht="15.75" customHeight="1">
      <c r="A35" s="52"/>
      <c r="B35" s="52"/>
      <c r="C35" s="52"/>
      <c r="D35" s="54"/>
      <c r="E35" s="165"/>
      <c r="F35" s="55"/>
    </row>
    <row r="36" spans="1:6" s="51" customFormat="1" ht="15.75" customHeight="1">
      <c r="A36" s="52"/>
      <c r="B36" s="52"/>
      <c r="C36" s="52"/>
      <c r="D36" s="54"/>
      <c r="E36" s="165"/>
      <c r="F36" s="55"/>
    </row>
    <row r="37" spans="1:6" s="51" customFormat="1" ht="15.75" customHeight="1">
      <c r="A37" s="52"/>
      <c r="B37" s="52"/>
      <c r="C37" s="52"/>
      <c r="D37" s="54"/>
      <c r="E37" s="165"/>
      <c r="F37" s="55"/>
    </row>
    <row r="38" spans="1:6" s="51" customFormat="1" ht="15.75" customHeight="1">
      <c r="A38" s="52"/>
      <c r="B38" s="52"/>
      <c r="C38" s="52"/>
      <c r="D38" s="54"/>
      <c r="E38" s="165"/>
      <c r="F38" s="55"/>
    </row>
    <row r="39" spans="1:6" s="51" customFormat="1" ht="15.75" customHeight="1">
      <c r="A39" s="52"/>
      <c r="B39" s="52"/>
      <c r="C39" s="52"/>
      <c r="D39" s="54"/>
      <c r="E39" s="165"/>
      <c r="F39" s="55"/>
    </row>
    <row r="40" spans="1:6" s="51" customFormat="1" ht="15.75" customHeight="1">
      <c r="A40" s="52"/>
      <c r="B40" s="52"/>
      <c r="C40" s="52"/>
      <c r="D40" s="54"/>
      <c r="E40" s="165"/>
      <c r="F40" s="55"/>
    </row>
    <row r="41" spans="1:6" s="51" customFormat="1" ht="15.75" customHeight="1">
      <c r="A41" s="52"/>
      <c r="B41" s="52"/>
      <c r="C41" s="52"/>
      <c r="D41" s="52"/>
      <c r="E41" s="165"/>
      <c r="F41" s="55"/>
    </row>
    <row r="42" spans="1:6" ht="12.75">
      <c r="A42" s="62"/>
      <c r="B42" s="62"/>
      <c r="C42" s="62"/>
      <c r="D42" s="48"/>
      <c r="E42" s="166"/>
      <c r="F42" s="63"/>
    </row>
  </sheetData>
  <sheetProtection/>
  <mergeCells count="27">
    <mergeCell ref="A4:F4"/>
    <mergeCell ref="B27:D27"/>
    <mergeCell ref="B7:D8"/>
    <mergeCell ref="A7:A8"/>
    <mergeCell ref="B18:D18"/>
    <mergeCell ref="B19:D19"/>
    <mergeCell ref="B9:D9"/>
    <mergeCell ref="B10:D10"/>
    <mergeCell ref="B11:D11"/>
    <mergeCell ref="B12:D12"/>
    <mergeCell ref="B21:D21"/>
    <mergeCell ref="B31:D31"/>
    <mergeCell ref="B30:D30"/>
    <mergeCell ref="B13:D13"/>
    <mergeCell ref="C14:D14"/>
    <mergeCell ref="C15:D15"/>
    <mergeCell ref="B16:D16"/>
    <mergeCell ref="A5:F5"/>
    <mergeCell ref="C26:D26"/>
    <mergeCell ref="B28:D28"/>
    <mergeCell ref="B29:D29"/>
    <mergeCell ref="B22:D22"/>
    <mergeCell ref="C23:D23"/>
    <mergeCell ref="C24:D24"/>
    <mergeCell ref="C25:D25"/>
    <mergeCell ref="B17:D17"/>
    <mergeCell ref="B20:D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48"/>
  <sheetViews>
    <sheetView zoomScalePageLayoutView="0" workbookViewId="0" topLeftCell="B1">
      <selection activeCell="B3" sqref="B3:G38"/>
    </sheetView>
  </sheetViews>
  <sheetFormatPr defaultColWidth="9.140625" defaultRowHeight="12.75"/>
  <cols>
    <col min="1" max="1" width="13.28125" style="44" hidden="1" customWidth="1"/>
    <col min="2" max="3" width="3.7109375" style="56" customWidth="1"/>
    <col min="4" max="4" width="3.57421875" style="56" customWidth="1"/>
    <col min="5" max="5" width="44.421875" style="44" customWidth="1"/>
    <col min="6" max="7" width="15.421875" style="57" customWidth="1"/>
    <col min="8" max="8" width="1.421875" style="44" customWidth="1"/>
    <col min="9" max="16384" width="9.140625" style="44" customWidth="1"/>
  </cols>
  <sheetData>
    <row r="1" s="51" customFormat="1" ht="7.5" customHeight="1"/>
    <row r="2" s="51" customFormat="1" ht="8.25" customHeight="1"/>
    <row r="3" spans="2:7" s="51" customFormat="1" ht="18" customHeight="1">
      <c r="B3" s="391" t="s">
        <v>177</v>
      </c>
      <c r="C3" s="391"/>
      <c r="D3" s="391"/>
      <c r="E3" s="391"/>
      <c r="F3" s="391"/>
      <c r="G3" s="391"/>
    </row>
    <row r="4" spans="2:7" ht="6.75" customHeight="1">
      <c r="B4" s="25"/>
      <c r="C4" s="25"/>
      <c r="D4" s="25"/>
      <c r="E4" s="40"/>
      <c r="F4" s="115"/>
      <c r="G4" s="115"/>
    </row>
    <row r="5" spans="2:7" s="51" customFormat="1" ht="15.75" customHeight="1">
      <c r="B5" s="362" t="s">
        <v>2</v>
      </c>
      <c r="C5" s="392" t="s">
        <v>85</v>
      </c>
      <c r="D5" s="393"/>
      <c r="E5" s="394"/>
      <c r="F5" s="116" t="s">
        <v>137</v>
      </c>
      <c r="G5" s="116" t="s">
        <v>137</v>
      </c>
    </row>
    <row r="6" spans="2:7" s="51" customFormat="1" ht="15.75" customHeight="1">
      <c r="B6" s="363"/>
      <c r="C6" s="395"/>
      <c r="D6" s="396"/>
      <c r="E6" s="397"/>
      <c r="F6" s="118" t="s">
        <v>138</v>
      </c>
      <c r="G6" s="119" t="s">
        <v>155</v>
      </c>
    </row>
    <row r="7" spans="2:7" s="51" customFormat="1" ht="24.75" customHeight="1">
      <c r="B7" s="101"/>
      <c r="C7" s="151" t="s">
        <v>76</v>
      </c>
      <c r="D7" s="152"/>
      <c r="E7" s="124"/>
      <c r="F7" s="103"/>
      <c r="G7" s="103"/>
    </row>
    <row r="8" spans="2:7" s="51" customFormat="1" ht="19.5" customHeight="1">
      <c r="B8" s="101"/>
      <c r="C8" s="151"/>
      <c r="D8" s="120" t="s">
        <v>86</v>
      </c>
      <c r="E8" s="155"/>
      <c r="F8" s="194">
        <v>-392371</v>
      </c>
      <c r="G8" s="194">
        <v>1598384</v>
      </c>
    </row>
    <row r="9" spans="2:7" s="51" customFormat="1" ht="19.5" customHeight="1">
      <c r="B9" s="101"/>
      <c r="C9" s="153"/>
      <c r="D9" s="154" t="s">
        <v>87</v>
      </c>
      <c r="E9" s="113"/>
      <c r="F9" s="195"/>
      <c r="G9" s="195"/>
    </row>
    <row r="10" spans="2:7" s="51" customFormat="1" ht="19.5" customHeight="1">
      <c r="B10" s="101"/>
      <c r="C10" s="151"/>
      <c r="D10" s="152"/>
      <c r="E10" s="171" t="s">
        <v>94</v>
      </c>
      <c r="F10" s="195">
        <v>444885</v>
      </c>
      <c r="G10" s="195">
        <v>524530</v>
      </c>
    </row>
    <row r="11" spans="2:7" s="51" customFormat="1" ht="19.5" customHeight="1">
      <c r="B11" s="101"/>
      <c r="C11" s="151"/>
      <c r="D11" s="152"/>
      <c r="E11" s="198" t="s">
        <v>194</v>
      </c>
      <c r="F11" s="218"/>
      <c r="G11" s="218"/>
    </row>
    <row r="12" spans="2:7" s="51" customFormat="1" ht="19.5" customHeight="1">
      <c r="B12" s="101"/>
      <c r="C12" s="151"/>
      <c r="D12" s="152"/>
      <c r="E12" s="198" t="s">
        <v>195</v>
      </c>
      <c r="F12" s="218"/>
      <c r="G12" s="218"/>
    </row>
    <row r="13" spans="2:7" s="51" customFormat="1" ht="19.5" customHeight="1">
      <c r="B13" s="101"/>
      <c r="C13" s="151"/>
      <c r="D13" s="152"/>
      <c r="E13" s="198" t="s">
        <v>196</v>
      </c>
      <c r="F13" s="218"/>
      <c r="G13" s="218"/>
    </row>
    <row r="14" spans="2:7" s="51" customFormat="1" ht="19.5" customHeight="1">
      <c r="B14" s="364"/>
      <c r="C14" s="402"/>
      <c r="D14" s="170" t="s">
        <v>88</v>
      </c>
      <c r="E14" s="85"/>
      <c r="F14" s="400">
        <v>4937839</v>
      </c>
      <c r="G14" s="400">
        <v>753874</v>
      </c>
    </row>
    <row r="15" spans="2:7" s="51" customFormat="1" ht="19.5" customHeight="1">
      <c r="B15" s="367"/>
      <c r="C15" s="395"/>
      <c r="D15" s="170" t="s">
        <v>89</v>
      </c>
      <c r="E15" s="85"/>
      <c r="F15" s="401"/>
      <c r="G15" s="401"/>
    </row>
    <row r="16" spans="2:7" s="54" customFormat="1" ht="19.5" customHeight="1">
      <c r="B16" s="117"/>
      <c r="C16" s="151"/>
      <c r="D16" s="120" t="s">
        <v>90</v>
      </c>
      <c r="E16" s="155"/>
      <c r="F16" s="195">
        <v>-192327</v>
      </c>
      <c r="G16" s="195">
        <v>-2719014</v>
      </c>
    </row>
    <row r="17" spans="2:7" s="54" customFormat="1" ht="19.5" customHeight="1">
      <c r="B17" s="362"/>
      <c r="C17" s="392"/>
      <c r="D17" s="169" t="s">
        <v>91</v>
      </c>
      <c r="E17" s="172"/>
      <c r="F17" s="400">
        <v>-3481481</v>
      </c>
      <c r="G17" s="400">
        <v>-403875</v>
      </c>
    </row>
    <row r="18" spans="2:7" s="51" customFormat="1" ht="19.5" customHeight="1">
      <c r="B18" s="363"/>
      <c r="C18" s="395"/>
      <c r="D18" s="154" t="s">
        <v>92</v>
      </c>
      <c r="E18" s="173"/>
      <c r="F18" s="401"/>
      <c r="G18" s="401"/>
    </row>
    <row r="19" spans="2:7" s="51" customFormat="1" ht="19.5" customHeight="1">
      <c r="B19" s="117"/>
      <c r="C19" s="168"/>
      <c r="D19" s="154" t="s">
        <v>184</v>
      </c>
      <c r="E19" s="173"/>
      <c r="F19" s="199"/>
      <c r="G19" s="199"/>
    </row>
    <row r="20" spans="2:7" s="51" customFormat="1" ht="19.5" customHeight="1">
      <c r="B20" s="117"/>
      <c r="C20" s="168"/>
      <c r="D20" s="154" t="s">
        <v>185</v>
      </c>
      <c r="E20" s="173"/>
      <c r="F20" s="199"/>
      <c r="G20" s="199"/>
    </row>
    <row r="21" spans="2:7" s="51" customFormat="1" ht="19.5" customHeight="1">
      <c r="B21" s="117"/>
      <c r="C21" s="151"/>
      <c r="D21" s="120" t="s">
        <v>163</v>
      </c>
      <c r="E21" s="155"/>
      <c r="F21" s="195">
        <v>0</v>
      </c>
      <c r="G21" s="195">
        <v>-159838</v>
      </c>
    </row>
    <row r="22" spans="2:7" s="51" customFormat="1" ht="19.5" customHeight="1">
      <c r="B22" s="117"/>
      <c r="C22" s="151"/>
      <c r="D22" s="94" t="s">
        <v>93</v>
      </c>
      <c r="E22" s="155"/>
      <c r="F22" s="175">
        <v>1316545</v>
      </c>
      <c r="G22" s="175">
        <v>-405939</v>
      </c>
    </row>
    <row r="23" spans="2:7" s="51" customFormat="1" ht="19.5" customHeight="1">
      <c r="B23" s="117"/>
      <c r="C23" s="156" t="s">
        <v>80</v>
      </c>
      <c r="E23" s="155"/>
      <c r="F23" s="175"/>
      <c r="G23" s="175"/>
    </row>
    <row r="24" spans="2:7" s="51" customFormat="1" ht="19.5" customHeight="1">
      <c r="B24" s="117"/>
      <c r="C24" s="151"/>
      <c r="D24" s="155" t="s">
        <v>186</v>
      </c>
      <c r="E24" s="155"/>
      <c r="F24" s="175"/>
      <c r="G24" s="175"/>
    </row>
    <row r="25" spans="2:7" s="51" customFormat="1" ht="19.5" customHeight="1">
      <c r="B25" s="117"/>
      <c r="C25" s="151"/>
      <c r="D25" s="155" t="s">
        <v>187</v>
      </c>
      <c r="E25" s="155"/>
      <c r="F25" s="175"/>
      <c r="G25" s="175"/>
    </row>
    <row r="26" spans="2:7" s="51" customFormat="1" ht="19.5" customHeight="1">
      <c r="B26" s="117"/>
      <c r="C26" s="151"/>
      <c r="D26" s="120" t="s">
        <v>188</v>
      </c>
      <c r="E26" s="155"/>
      <c r="F26" s="175"/>
      <c r="G26" s="175"/>
    </row>
    <row r="27" spans="2:7" s="51" customFormat="1" ht="19.5" customHeight="1">
      <c r="B27" s="117"/>
      <c r="C27" s="151"/>
      <c r="D27" s="120" t="s">
        <v>189</v>
      </c>
      <c r="E27" s="155"/>
      <c r="F27" s="175"/>
      <c r="G27" s="175"/>
    </row>
    <row r="28" spans="2:7" s="51" customFormat="1" ht="19.5" customHeight="1">
      <c r="B28" s="117"/>
      <c r="C28" s="151"/>
      <c r="D28" s="120" t="s">
        <v>190</v>
      </c>
      <c r="E28" s="155"/>
      <c r="F28" s="175"/>
      <c r="G28" s="175"/>
    </row>
    <row r="29" spans="2:7" s="51" customFormat="1" ht="19.5" customHeight="1">
      <c r="B29" s="117"/>
      <c r="C29" s="123"/>
      <c r="D29" s="94" t="s">
        <v>81</v>
      </c>
      <c r="E29" s="152"/>
      <c r="F29" s="175">
        <v>-1359774</v>
      </c>
      <c r="G29" s="175">
        <v>-24307</v>
      </c>
    </row>
    <row r="30" spans="2:7" s="51" customFormat="1" ht="19.5" customHeight="1">
      <c r="B30" s="117"/>
      <c r="C30" s="151" t="s">
        <v>164</v>
      </c>
      <c r="D30" s="219"/>
      <c r="E30" s="220"/>
      <c r="F30" s="175"/>
      <c r="G30" s="175"/>
    </row>
    <row r="31" spans="2:7" s="51" customFormat="1" ht="19.5" customHeight="1">
      <c r="B31" s="117"/>
      <c r="C31" s="151"/>
      <c r="D31" s="155" t="s">
        <v>193</v>
      </c>
      <c r="E31" s="120"/>
      <c r="F31" s="175"/>
      <c r="G31" s="175"/>
    </row>
    <row r="32" spans="2:7" s="51" customFormat="1" ht="19.5" customHeight="1">
      <c r="B32" s="117"/>
      <c r="C32" s="151"/>
      <c r="D32" s="155" t="s">
        <v>192</v>
      </c>
      <c r="E32" s="120"/>
      <c r="F32" s="175"/>
      <c r="G32" s="175"/>
    </row>
    <row r="33" spans="2:7" s="51" customFormat="1" ht="19.5" customHeight="1">
      <c r="B33" s="117"/>
      <c r="C33" s="153"/>
      <c r="D33" s="113" t="s">
        <v>191</v>
      </c>
      <c r="E33" s="113"/>
      <c r="F33" s="175"/>
      <c r="G33" s="175"/>
    </row>
    <row r="34" spans="2:7" s="51" customFormat="1" ht="24.75" customHeight="1">
      <c r="B34" s="117"/>
      <c r="C34" s="123"/>
      <c r="D34" s="120" t="s">
        <v>65</v>
      </c>
      <c r="E34" s="155"/>
      <c r="F34" s="175"/>
      <c r="G34" s="175"/>
    </row>
    <row r="35" spans="2:7" s="51" customFormat="1" ht="19.5" customHeight="1">
      <c r="B35" s="117"/>
      <c r="C35" s="123"/>
      <c r="D35" s="94" t="s">
        <v>165</v>
      </c>
      <c r="E35" s="155"/>
      <c r="F35" s="175"/>
      <c r="G35" s="175"/>
    </row>
    <row r="36" spans="2:7" s="51" customFormat="1" ht="19.5" customHeight="1">
      <c r="B36" s="117"/>
      <c r="C36" s="156" t="s">
        <v>82</v>
      </c>
      <c r="D36" s="157"/>
      <c r="E36" s="174"/>
      <c r="F36" s="175">
        <v>-43229</v>
      </c>
      <c r="G36" s="175">
        <v>-430246</v>
      </c>
    </row>
    <row r="37" spans="2:7" s="51" customFormat="1" ht="19.5" customHeight="1">
      <c r="B37" s="117"/>
      <c r="C37" s="156" t="s">
        <v>83</v>
      </c>
      <c r="D37" s="157"/>
      <c r="E37" s="174"/>
      <c r="F37" s="175">
        <v>199758</v>
      </c>
      <c r="G37" s="175">
        <v>-630004</v>
      </c>
    </row>
    <row r="38" spans="2:7" s="51" customFormat="1" ht="19.5" customHeight="1">
      <c r="B38" s="117"/>
      <c r="C38" s="156" t="s">
        <v>84</v>
      </c>
      <c r="D38" s="157"/>
      <c r="E38" s="174"/>
      <c r="F38" s="175">
        <v>156529</v>
      </c>
      <c r="G38" s="175">
        <v>199758</v>
      </c>
    </row>
    <row r="39" s="51" customFormat="1" ht="19.5" customHeight="1"/>
    <row r="40" s="51" customFormat="1" ht="24.75" customHeight="1"/>
    <row r="41" s="51" customFormat="1" ht="19.5" customHeight="1"/>
    <row r="42" s="51" customFormat="1" ht="19.5" customHeight="1"/>
    <row r="43" s="51" customFormat="1" ht="19.5" customHeight="1"/>
    <row r="44" s="51" customFormat="1" ht="19.5" customHeight="1"/>
    <row r="45" s="51" customFormat="1" ht="19.5" customHeight="1"/>
    <row r="46" spans="2:7" ht="25.5" customHeight="1">
      <c r="B46" s="44"/>
      <c r="C46" s="44"/>
      <c r="D46" s="44"/>
      <c r="F46" s="44"/>
      <c r="G46" s="44"/>
    </row>
    <row r="47" spans="2:7" ht="25.5" customHeight="1">
      <c r="B47" s="44"/>
      <c r="C47" s="44"/>
      <c r="D47" s="44"/>
      <c r="F47" s="44"/>
      <c r="G47" s="44"/>
    </row>
    <row r="48" spans="2:7" ht="25.5" customHeight="1">
      <c r="B48" s="44"/>
      <c r="C48" s="44"/>
      <c r="D48" s="44"/>
      <c r="F48" s="44"/>
      <c r="G48" s="44"/>
    </row>
  </sheetData>
  <sheetProtection/>
  <mergeCells count="11">
    <mergeCell ref="F14:F15"/>
    <mergeCell ref="F17:F18"/>
    <mergeCell ref="B17:B18"/>
    <mergeCell ref="C17:C18"/>
    <mergeCell ref="B3:G3"/>
    <mergeCell ref="C5:E6"/>
    <mergeCell ref="B5:B6"/>
    <mergeCell ref="G17:G18"/>
    <mergeCell ref="B14:B15"/>
    <mergeCell ref="C14:C15"/>
    <mergeCell ref="G14:G15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G37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2:4" ht="12.75">
      <c r="B1" s="221" t="s">
        <v>197</v>
      </c>
      <c r="C1" s="349" t="s">
        <v>158</v>
      </c>
      <c r="D1" s="350"/>
    </row>
    <row r="2" spans="2:4" ht="12.75">
      <c r="B2" s="221" t="s">
        <v>198</v>
      </c>
      <c r="C2" s="351" t="s">
        <v>159</v>
      </c>
      <c r="D2" s="350"/>
    </row>
    <row r="3" ht="12.75">
      <c r="B3" s="176"/>
    </row>
    <row r="4" spans="2:7" ht="15.75">
      <c r="B4" s="405" t="s">
        <v>179</v>
      </c>
      <c r="C4" s="405"/>
      <c r="D4" s="405"/>
      <c r="E4" s="405"/>
      <c r="F4" s="405"/>
      <c r="G4" s="405"/>
    </row>
    <row r="6" spans="1:7" ht="12.75">
      <c r="A6" s="362" t="s">
        <v>2</v>
      </c>
      <c r="B6" s="406" t="s">
        <v>66</v>
      </c>
      <c r="C6" s="362" t="s">
        <v>169</v>
      </c>
      <c r="D6" s="177" t="s">
        <v>170</v>
      </c>
      <c r="E6" s="362" t="s">
        <v>167</v>
      </c>
      <c r="F6" s="362" t="s">
        <v>168</v>
      </c>
      <c r="G6" s="177" t="s">
        <v>170</v>
      </c>
    </row>
    <row r="7" spans="1:9" ht="12.75">
      <c r="A7" s="363"/>
      <c r="B7" s="407"/>
      <c r="C7" s="363"/>
      <c r="D7" s="178">
        <v>40909</v>
      </c>
      <c r="E7" s="363"/>
      <c r="F7" s="363"/>
      <c r="G7" s="178">
        <v>41274</v>
      </c>
      <c r="H7" s="5"/>
      <c r="I7" s="5"/>
    </row>
    <row r="8" spans="1:9" ht="12.75">
      <c r="A8" s="89">
        <v>1</v>
      </c>
      <c r="B8" s="68" t="s">
        <v>199</v>
      </c>
      <c r="C8" s="89"/>
      <c r="D8" s="179">
        <v>2988242</v>
      </c>
      <c r="E8" s="179">
        <v>60500</v>
      </c>
      <c r="F8" s="179"/>
      <c r="G8" s="179">
        <f>D8+E8-F8</f>
        <v>3048742</v>
      </c>
      <c r="H8" s="5"/>
      <c r="I8" s="5"/>
    </row>
    <row r="9" spans="1:9" ht="12.75">
      <c r="A9" s="89">
        <v>2</v>
      </c>
      <c r="B9" s="68" t="s">
        <v>200</v>
      </c>
      <c r="C9" s="89"/>
      <c r="D9" s="179">
        <v>290603</v>
      </c>
      <c r="E9" s="179">
        <v>104500</v>
      </c>
      <c r="F9" s="179"/>
      <c r="G9" s="179">
        <f>D9+E9-F9</f>
        <v>395103</v>
      </c>
      <c r="H9" s="180"/>
      <c r="I9" s="13"/>
    </row>
    <row r="10" spans="1:9" ht="13.5" thickBot="1">
      <c r="A10" s="83"/>
      <c r="B10" s="181"/>
      <c r="C10" s="83"/>
      <c r="D10" s="182"/>
      <c r="E10" s="182"/>
      <c r="F10" s="182"/>
      <c r="G10" s="182">
        <f>D10+E10-F10</f>
        <v>0</v>
      </c>
      <c r="H10" s="5"/>
      <c r="I10" s="5"/>
    </row>
    <row r="11" spans="1:9" s="190" customFormat="1" ht="13.5" thickBot="1">
      <c r="A11" s="222"/>
      <c r="B11" s="229" t="s">
        <v>171</v>
      </c>
      <c r="C11" s="230"/>
      <c r="D11" s="231">
        <f>SUM(D8:D10)</f>
        <v>3278845</v>
      </c>
      <c r="E11" s="231">
        <f>SUM(E8:E10)</f>
        <v>165000</v>
      </c>
      <c r="F11" s="231">
        <f>SUM(F8:F10)</f>
        <v>0</v>
      </c>
      <c r="G11" s="232">
        <f>SUM(G8:G10)</f>
        <v>3443845</v>
      </c>
      <c r="I11" s="228"/>
    </row>
    <row r="14" spans="2:9" ht="15.75">
      <c r="B14" s="405" t="s">
        <v>180</v>
      </c>
      <c r="C14" s="405"/>
      <c r="D14" s="405"/>
      <c r="E14" s="405"/>
      <c r="F14" s="405"/>
      <c r="G14" s="405"/>
      <c r="I14" s="11"/>
    </row>
    <row r="16" spans="1:7" ht="12.75">
      <c r="A16" s="362" t="s">
        <v>2</v>
      </c>
      <c r="B16" s="406" t="s">
        <v>66</v>
      </c>
      <c r="C16" s="362" t="s">
        <v>169</v>
      </c>
      <c r="D16" s="177" t="s">
        <v>170</v>
      </c>
      <c r="E16" s="362" t="s">
        <v>167</v>
      </c>
      <c r="F16" s="362" t="s">
        <v>168</v>
      </c>
      <c r="G16" s="177" t="s">
        <v>170</v>
      </c>
    </row>
    <row r="17" spans="1:7" ht="12.75">
      <c r="A17" s="363"/>
      <c r="B17" s="407"/>
      <c r="C17" s="363"/>
      <c r="D17" s="178">
        <v>40909</v>
      </c>
      <c r="E17" s="363"/>
      <c r="F17" s="363"/>
      <c r="G17" s="178">
        <v>41274</v>
      </c>
    </row>
    <row r="18" spans="1:7" ht="12.75">
      <c r="A18" s="89">
        <v>1</v>
      </c>
      <c r="B18" s="68" t="s">
        <v>199</v>
      </c>
      <c r="C18" s="89"/>
      <c r="D18" s="179">
        <v>1205174</v>
      </c>
      <c r="E18" s="179">
        <v>368714</v>
      </c>
      <c r="F18" s="179"/>
      <c r="G18" s="179">
        <f>D18+E18</f>
        <v>1573888</v>
      </c>
    </row>
    <row r="19" spans="1:7" ht="12.75">
      <c r="A19" s="89">
        <v>2</v>
      </c>
      <c r="B19" s="68" t="s">
        <v>200</v>
      </c>
      <c r="C19" s="89"/>
      <c r="D19" s="179">
        <v>14250</v>
      </c>
      <c r="E19" s="179">
        <v>76171</v>
      </c>
      <c r="F19" s="179"/>
      <c r="G19" s="179">
        <f>D19+E19</f>
        <v>90421</v>
      </c>
    </row>
    <row r="20" spans="1:7" ht="13.5" thickBot="1">
      <c r="A20" s="83"/>
      <c r="B20" s="181"/>
      <c r="C20" s="83"/>
      <c r="D20" s="182"/>
      <c r="E20" s="182"/>
      <c r="F20" s="182"/>
      <c r="G20" s="182">
        <f>D20+E20-F20</f>
        <v>0</v>
      </c>
    </row>
    <row r="21" spans="1:10" s="190" customFormat="1" ht="13.5" thickBot="1">
      <c r="A21" s="222"/>
      <c r="B21" s="223" t="s">
        <v>171</v>
      </c>
      <c r="C21" s="224"/>
      <c r="D21" s="225">
        <f>SUM(D18:D20)</f>
        <v>1219424</v>
      </c>
      <c r="E21" s="225">
        <f>SUM(E18:E20)</f>
        <v>444885</v>
      </c>
      <c r="F21" s="225">
        <f>SUM(F18:F20)</f>
        <v>0</v>
      </c>
      <c r="G21" s="226">
        <f>SUM(G18:G20)</f>
        <v>1664309</v>
      </c>
      <c r="H21" s="227"/>
      <c r="I21" s="228"/>
      <c r="J21" s="228"/>
    </row>
    <row r="22" ht="12.75">
      <c r="G22" s="188"/>
    </row>
    <row r="24" spans="2:7" ht="15.75">
      <c r="B24" s="405" t="s">
        <v>181</v>
      </c>
      <c r="C24" s="405"/>
      <c r="D24" s="405"/>
      <c r="E24" s="405"/>
      <c r="F24" s="405"/>
      <c r="G24" s="405"/>
    </row>
    <row r="26" spans="1:7" ht="12.75">
      <c r="A26" s="362" t="s">
        <v>2</v>
      </c>
      <c r="B26" s="406" t="s">
        <v>66</v>
      </c>
      <c r="C26" s="362" t="s">
        <v>169</v>
      </c>
      <c r="D26" s="177" t="s">
        <v>170</v>
      </c>
      <c r="E26" s="362" t="s">
        <v>167</v>
      </c>
      <c r="F26" s="362" t="s">
        <v>168</v>
      </c>
      <c r="G26" s="177" t="s">
        <v>170</v>
      </c>
    </row>
    <row r="27" spans="1:7" ht="12.75">
      <c r="A27" s="363"/>
      <c r="B27" s="407"/>
      <c r="C27" s="363"/>
      <c r="D27" s="178">
        <v>40909</v>
      </c>
      <c r="E27" s="363"/>
      <c r="F27" s="363"/>
      <c r="G27" s="178">
        <v>41274</v>
      </c>
    </row>
    <row r="28" spans="1:7" ht="12.75">
      <c r="A28" s="89">
        <v>1</v>
      </c>
      <c r="B28" s="71" t="s">
        <v>199</v>
      </c>
      <c r="C28" s="89"/>
      <c r="D28" s="179">
        <v>1783068</v>
      </c>
      <c r="E28" s="179">
        <v>60500</v>
      </c>
      <c r="F28" s="179">
        <v>368714</v>
      </c>
      <c r="G28" s="179">
        <f>D28+E28-F28</f>
        <v>1474854</v>
      </c>
    </row>
    <row r="29" spans="1:14" ht="12.75">
      <c r="A29" s="89">
        <v>2</v>
      </c>
      <c r="B29" s="68" t="s">
        <v>200</v>
      </c>
      <c r="C29" s="89"/>
      <c r="D29" s="179">
        <v>276353</v>
      </c>
      <c r="E29" s="179">
        <v>104500</v>
      </c>
      <c r="F29" s="179">
        <v>76171</v>
      </c>
      <c r="G29" s="179">
        <f>D29+E29-F29</f>
        <v>304682</v>
      </c>
      <c r="M29" s="5"/>
      <c r="N29" s="5"/>
    </row>
    <row r="30" spans="1:14" ht="13.5" thickBot="1">
      <c r="A30" s="83"/>
      <c r="B30" s="181"/>
      <c r="C30" s="83"/>
      <c r="D30" s="182"/>
      <c r="E30" s="182"/>
      <c r="F30" s="182"/>
      <c r="G30" s="182">
        <f>D30+E30-F30</f>
        <v>0</v>
      </c>
      <c r="M30" s="5"/>
      <c r="N30" s="5"/>
    </row>
    <row r="31" spans="1:14" ht="13.5" thickBot="1">
      <c r="A31" s="183"/>
      <c r="B31" s="184" t="s">
        <v>171</v>
      </c>
      <c r="C31" s="185"/>
      <c r="D31" s="186">
        <f>SUM(D28:D30)</f>
        <v>2059421</v>
      </c>
      <c r="E31" s="186">
        <f>SUM(E28:E30)</f>
        <v>165000</v>
      </c>
      <c r="F31" s="186">
        <f>SUM(F28:F30)</f>
        <v>444885</v>
      </c>
      <c r="G31" s="187">
        <f>SUM(G28:G30)</f>
        <v>1779536</v>
      </c>
      <c r="I31" s="188"/>
      <c r="J31" s="11"/>
      <c r="M31" s="86"/>
      <c r="N31" s="5"/>
    </row>
    <row r="32" spans="6:10" s="5" customFormat="1" ht="12.75">
      <c r="F32" s="13"/>
      <c r="G32" s="189"/>
      <c r="J32" s="13"/>
    </row>
    <row r="33" spans="4:14" ht="12.75">
      <c r="D33" s="11"/>
      <c r="G33" s="11"/>
      <c r="I33" s="188"/>
      <c r="M33" s="5"/>
      <c r="N33" s="5"/>
    </row>
    <row r="34" spans="4:14" ht="12.75">
      <c r="D34" s="11"/>
      <c r="G34" s="11"/>
      <c r="I34" s="11"/>
      <c r="M34" s="5"/>
      <c r="N34" s="5"/>
    </row>
    <row r="35" spans="5:14" ht="15.75">
      <c r="E35" s="404" t="s">
        <v>172</v>
      </c>
      <c r="F35" s="404"/>
      <c r="G35" s="404"/>
      <c r="M35" s="5"/>
      <c r="N35" s="5"/>
    </row>
    <row r="36" spans="5:7" ht="12.75">
      <c r="E36" s="403"/>
      <c r="F36" s="403"/>
      <c r="G36" s="403"/>
    </row>
  </sheetData>
  <sheetProtection/>
  <mergeCells count="20">
    <mergeCell ref="B4:G4"/>
    <mergeCell ref="A6:A7"/>
    <mergeCell ref="B6:B7"/>
    <mergeCell ref="C6:C7"/>
    <mergeCell ref="E6:E7"/>
    <mergeCell ref="F6:F7"/>
    <mergeCell ref="B14:G14"/>
    <mergeCell ref="A16:A17"/>
    <mergeCell ref="B16:B17"/>
    <mergeCell ref="C16:C17"/>
    <mergeCell ref="E16:E17"/>
    <mergeCell ref="F16:F17"/>
    <mergeCell ref="E36:G36"/>
    <mergeCell ref="E35:G35"/>
    <mergeCell ref="B24:G24"/>
    <mergeCell ref="A26:A27"/>
    <mergeCell ref="B26:B27"/>
    <mergeCell ref="C26:C27"/>
    <mergeCell ref="E26:E27"/>
    <mergeCell ref="F26:F27"/>
  </mergeCells>
  <printOptions/>
  <pageMargins left="0.5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.421875" style="242" customWidth="1"/>
    <col min="2" max="2" width="4.7109375" style="242" customWidth="1"/>
    <col min="3" max="3" width="23.8515625" style="242" customWidth="1"/>
    <col min="4" max="4" width="8.28125" style="242" customWidth="1"/>
    <col min="5" max="5" width="10.00390625" style="242" customWidth="1"/>
    <col min="6" max="6" width="13.421875" style="242" customWidth="1"/>
    <col min="7" max="7" width="17.57421875" style="242" customWidth="1"/>
    <col min="8" max="16384" width="9.140625" style="242" customWidth="1"/>
  </cols>
  <sheetData>
    <row r="1" spans="1:4" ht="12.75">
      <c r="A1" s="241"/>
      <c r="D1" s="243"/>
    </row>
    <row r="2" spans="4:5" ht="12.75">
      <c r="D2" s="243"/>
      <c r="E2" s="244"/>
    </row>
    <row r="3" ht="3.75" customHeight="1"/>
    <row r="4" spans="3:7" ht="15.75" customHeight="1">
      <c r="C4" s="245" t="s">
        <v>242</v>
      </c>
      <c r="D4" s="246"/>
      <c r="E4" s="246"/>
      <c r="F4" s="246"/>
      <c r="G4" s="246"/>
    </row>
    <row r="5" spans="3:7" ht="15.75" customHeight="1">
      <c r="C5" s="245"/>
      <c r="D5" s="246"/>
      <c r="E5" s="246"/>
      <c r="F5" s="246"/>
      <c r="G5" s="246"/>
    </row>
    <row r="6" spans="2:7" ht="15.75" customHeight="1">
      <c r="B6" s="247" t="s">
        <v>2</v>
      </c>
      <c r="C6" s="248" t="s">
        <v>209</v>
      </c>
      <c r="D6" s="249" t="s">
        <v>210</v>
      </c>
      <c r="E6" s="249" t="s">
        <v>169</v>
      </c>
      <c r="F6" s="249" t="s">
        <v>211</v>
      </c>
      <c r="G6" s="249" t="s">
        <v>212</v>
      </c>
    </row>
    <row r="7" spans="2:16" ht="18" customHeight="1">
      <c r="B7" s="250">
        <v>1</v>
      </c>
      <c r="C7" s="258" t="s">
        <v>218</v>
      </c>
      <c r="D7" s="259" t="s">
        <v>219</v>
      </c>
      <c r="E7" s="266">
        <v>90.00000777053305</v>
      </c>
      <c r="F7" s="260">
        <v>1286.913</v>
      </c>
      <c r="G7" s="261">
        <f aca="true" t="shared" si="0" ref="G7:G29">E7*F7</f>
        <v>115822.18</v>
      </c>
      <c r="I7" s="253"/>
      <c r="J7"/>
      <c r="K7"/>
      <c r="L7"/>
      <c r="M7" s="254"/>
      <c r="N7"/>
      <c r="O7" s="255"/>
      <c r="P7" s="256"/>
    </row>
    <row r="8" spans="2:16" ht="12.75">
      <c r="B8" s="250">
        <v>2</v>
      </c>
      <c r="C8" s="258" t="s">
        <v>220</v>
      </c>
      <c r="D8" s="259" t="s">
        <v>221</v>
      </c>
      <c r="E8" s="266">
        <v>3979.991948470209</v>
      </c>
      <c r="F8" s="262">
        <v>96.876</v>
      </c>
      <c r="G8" s="261">
        <f t="shared" si="0"/>
        <v>385565.7</v>
      </c>
      <c r="I8" s="253"/>
      <c r="J8"/>
      <c r="K8"/>
      <c r="L8"/>
      <c r="M8" s="254"/>
      <c r="N8"/>
      <c r="O8" s="257"/>
      <c r="P8" s="256"/>
    </row>
    <row r="9" spans="2:16" ht="12.75">
      <c r="B9" s="250">
        <v>3</v>
      </c>
      <c r="C9" s="258" t="s">
        <v>222</v>
      </c>
      <c r="D9" s="259" t="s">
        <v>221</v>
      </c>
      <c r="E9" s="266">
        <v>1184</v>
      </c>
      <c r="F9" s="262">
        <v>80</v>
      </c>
      <c r="G9" s="261">
        <f t="shared" si="0"/>
        <v>94720</v>
      </c>
      <c r="I9" s="253"/>
      <c r="J9"/>
      <c r="K9"/>
      <c r="L9"/>
      <c r="M9" s="254"/>
      <c r="N9"/>
      <c r="O9" s="257"/>
      <c r="P9" s="256"/>
    </row>
    <row r="10" spans="2:16" ht="12.75">
      <c r="B10" s="250">
        <v>4</v>
      </c>
      <c r="C10" s="258" t="s">
        <v>223</v>
      </c>
      <c r="D10" s="259" t="s">
        <v>213</v>
      </c>
      <c r="E10" s="266">
        <v>100</v>
      </c>
      <c r="F10" s="260">
        <v>19073.71</v>
      </c>
      <c r="G10" s="261">
        <f t="shared" si="0"/>
        <v>1907371</v>
      </c>
      <c r="I10" s="253"/>
      <c r="J10"/>
      <c r="K10"/>
      <c r="L10"/>
      <c r="M10" s="254"/>
      <c r="N10"/>
      <c r="O10" s="255"/>
      <c r="P10" s="256"/>
    </row>
    <row r="11" spans="2:16" ht="12.75">
      <c r="B11" s="250">
        <v>5</v>
      </c>
      <c r="C11" s="258" t="s">
        <v>224</v>
      </c>
      <c r="D11" s="259" t="s">
        <v>213</v>
      </c>
      <c r="E11" s="266">
        <v>2.7999999625000043</v>
      </c>
      <c r="F11" s="260">
        <v>32000.004</v>
      </c>
      <c r="G11" s="261">
        <f t="shared" si="0"/>
        <v>89600.01</v>
      </c>
      <c r="I11" s="253"/>
      <c r="J11"/>
      <c r="K11"/>
      <c r="L11"/>
      <c r="M11" s="254"/>
      <c r="N11"/>
      <c r="O11" s="255"/>
      <c r="P11" s="256"/>
    </row>
    <row r="12" spans="2:16" ht="12.75">
      <c r="B12" s="250">
        <v>6</v>
      </c>
      <c r="C12" s="258" t="s">
        <v>239</v>
      </c>
      <c r="D12" s="259" t="s">
        <v>221</v>
      </c>
      <c r="E12" s="266">
        <v>800</v>
      </c>
      <c r="F12" s="262">
        <v>115</v>
      </c>
      <c r="G12" s="261">
        <f t="shared" si="0"/>
        <v>92000</v>
      </c>
      <c r="I12" s="253"/>
      <c r="J12"/>
      <c r="K12"/>
      <c r="L12"/>
      <c r="M12" s="254"/>
      <c r="N12"/>
      <c r="O12" s="257"/>
      <c r="P12" s="256"/>
    </row>
    <row r="13" spans="2:16" ht="12.75">
      <c r="B13" s="250">
        <v>7</v>
      </c>
      <c r="C13" s="258" t="s">
        <v>225</v>
      </c>
      <c r="D13" s="259" t="s">
        <v>219</v>
      </c>
      <c r="E13" s="266">
        <v>169.99919101487183</v>
      </c>
      <c r="F13" s="262">
        <v>74.167</v>
      </c>
      <c r="G13" s="261">
        <f t="shared" si="0"/>
        <v>12608.329999999998</v>
      </c>
      <c r="I13" s="253"/>
      <c r="J13"/>
      <c r="K13"/>
      <c r="L13"/>
      <c r="M13" s="254"/>
      <c r="N13"/>
      <c r="O13" s="257"/>
      <c r="P13" s="256"/>
    </row>
    <row r="14" spans="2:16" ht="12.75">
      <c r="B14" s="250">
        <v>8</v>
      </c>
      <c r="C14" s="258" t="s">
        <v>226</v>
      </c>
      <c r="D14" s="259" t="s">
        <v>219</v>
      </c>
      <c r="E14" s="266">
        <v>2</v>
      </c>
      <c r="F14" s="260">
        <v>84012.5</v>
      </c>
      <c r="G14" s="261">
        <f t="shared" si="0"/>
        <v>168025</v>
      </c>
      <c r="I14" s="253"/>
      <c r="J14"/>
      <c r="K14"/>
      <c r="L14"/>
      <c r="M14" s="254"/>
      <c r="N14"/>
      <c r="O14" s="255"/>
      <c r="P14" s="256"/>
    </row>
    <row r="15" spans="2:16" ht="12.75">
      <c r="B15" s="250">
        <v>9</v>
      </c>
      <c r="C15" s="258" t="s">
        <v>227</v>
      </c>
      <c r="D15" s="259" t="s">
        <v>214</v>
      </c>
      <c r="E15" s="266">
        <v>0.031000007603775453</v>
      </c>
      <c r="F15" s="260">
        <v>1709.677</v>
      </c>
      <c r="G15" s="261">
        <f t="shared" si="0"/>
        <v>53</v>
      </c>
      <c r="I15" s="253"/>
      <c r="J15"/>
      <c r="K15"/>
      <c r="L15"/>
      <c r="M15" s="254"/>
      <c r="N15"/>
      <c r="O15" s="255"/>
      <c r="P15" s="256"/>
    </row>
    <row r="16" spans="2:16" ht="12.75">
      <c r="B16" s="250">
        <v>10</v>
      </c>
      <c r="C16" s="258" t="s">
        <v>228</v>
      </c>
      <c r="D16" s="259" t="s">
        <v>219</v>
      </c>
      <c r="E16" s="266">
        <v>40</v>
      </c>
      <c r="F16" s="260">
        <v>1245</v>
      </c>
      <c r="G16" s="261">
        <f t="shared" si="0"/>
        <v>49800</v>
      </c>
      <c r="I16" s="253"/>
      <c r="J16"/>
      <c r="K16"/>
      <c r="L16"/>
      <c r="M16" s="254"/>
      <c r="N16"/>
      <c r="O16" s="255"/>
      <c r="P16" s="256"/>
    </row>
    <row r="17" spans="2:16" ht="12.75">
      <c r="B17" s="250">
        <v>11</v>
      </c>
      <c r="C17" s="258" t="s">
        <v>229</v>
      </c>
      <c r="D17" s="259" t="s">
        <v>219</v>
      </c>
      <c r="E17" s="266">
        <v>200</v>
      </c>
      <c r="F17" s="262">
        <v>2.917</v>
      </c>
      <c r="G17" s="261">
        <f t="shared" si="0"/>
        <v>583.4</v>
      </c>
      <c r="I17" s="253"/>
      <c r="J17"/>
      <c r="K17"/>
      <c r="L17"/>
      <c r="M17" s="254"/>
      <c r="N17"/>
      <c r="O17" s="257"/>
      <c r="P17" s="256"/>
    </row>
    <row r="18" spans="2:16" ht="12.75">
      <c r="B18" s="250">
        <v>12</v>
      </c>
      <c r="C18" s="258" t="s">
        <v>230</v>
      </c>
      <c r="D18" s="259" t="s">
        <v>219</v>
      </c>
      <c r="E18" s="266">
        <v>650</v>
      </c>
      <c r="F18" s="262">
        <v>3.083</v>
      </c>
      <c r="G18" s="261">
        <f t="shared" si="0"/>
        <v>2003.95</v>
      </c>
      <c r="I18" s="253"/>
      <c r="J18"/>
      <c r="K18"/>
      <c r="L18"/>
      <c r="M18" s="254"/>
      <c r="N18"/>
      <c r="O18" s="257"/>
      <c r="P18" s="256"/>
    </row>
    <row r="19" spans="2:16" ht="12.75">
      <c r="B19" s="250">
        <v>13</v>
      </c>
      <c r="C19" s="258" t="s">
        <v>231</v>
      </c>
      <c r="D19" s="259" t="s">
        <v>219</v>
      </c>
      <c r="E19" s="266">
        <v>800</v>
      </c>
      <c r="F19" s="262">
        <v>3</v>
      </c>
      <c r="G19" s="261">
        <f t="shared" si="0"/>
        <v>2400</v>
      </c>
      <c r="I19" s="253"/>
      <c r="J19"/>
      <c r="K19"/>
      <c r="L19"/>
      <c r="M19" s="254"/>
      <c r="N19"/>
      <c r="O19" s="257"/>
      <c r="P19" s="256"/>
    </row>
    <row r="20" spans="2:16" ht="12.75">
      <c r="B20" s="250">
        <v>14</v>
      </c>
      <c r="C20" s="258" t="s">
        <v>232</v>
      </c>
      <c r="D20" s="259" t="s">
        <v>219</v>
      </c>
      <c r="E20" s="266">
        <v>50</v>
      </c>
      <c r="F20" s="262">
        <v>144</v>
      </c>
      <c r="G20" s="261">
        <f t="shared" si="0"/>
        <v>7200</v>
      </c>
      <c r="I20" s="253"/>
      <c r="J20"/>
      <c r="K20"/>
      <c r="L20"/>
      <c r="M20" s="254"/>
      <c r="N20"/>
      <c r="O20" s="257"/>
      <c r="P20" s="256"/>
    </row>
    <row r="21" spans="2:16" ht="12.75">
      <c r="B21" s="250">
        <v>15</v>
      </c>
      <c r="C21" s="258" t="s">
        <v>233</v>
      </c>
      <c r="D21" s="259" t="s">
        <v>215</v>
      </c>
      <c r="E21" s="266">
        <v>20</v>
      </c>
      <c r="F21" s="262">
        <v>17.5</v>
      </c>
      <c r="G21" s="261">
        <f t="shared" si="0"/>
        <v>350</v>
      </c>
      <c r="I21" s="253"/>
      <c r="J21"/>
      <c r="K21"/>
      <c r="L21"/>
      <c r="M21" s="254"/>
      <c r="N21"/>
      <c r="O21" s="257"/>
      <c r="P21" s="256"/>
    </row>
    <row r="22" spans="2:16" ht="12.75">
      <c r="B22" s="250">
        <v>16</v>
      </c>
      <c r="C22" s="258" t="s">
        <v>234</v>
      </c>
      <c r="D22" s="259" t="s">
        <v>215</v>
      </c>
      <c r="E22" s="266">
        <v>30</v>
      </c>
      <c r="F22" s="262">
        <v>37.5</v>
      </c>
      <c r="G22" s="261">
        <f t="shared" si="0"/>
        <v>1125</v>
      </c>
      <c r="I22" s="253"/>
      <c r="J22"/>
      <c r="K22"/>
      <c r="L22"/>
      <c r="M22" s="254"/>
      <c r="N22"/>
      <c r="O22" s="257"/>
      <c r="P22" s="256"/>
    </row>
    <row r="23" spans="2:16" ht="12.75">
      <c r="B23" s="250">
        <v>17</v>
      </c>
      <c r="C23" s="258" t="s">
        <v>235</v>
      </c>
      <c r="D23" s="259" t="s">
        <v>215</v>
      </c>
      <c r="E23" s="266">
        <v>250</v>
      </c>
      <c r="F23" s="262">
        <v>37.5</v>
      </c>
      <c r="G23" s="261">
        <f t="shared" si="0"/>
        <v>9375</v>
      </c>
      <c r="I23" s="253"/>
      <c r="J23"/>
      <c r="K23"/>
      <c r="L23"/>
      <c r="M23" s="254"/>
      <c r="N23"/>
      <c r="O23" s="257"/>
      <c r="P23" s="256"/>
    </row>
    <row r="24" spans="2:16" ht="12.75">
      <c r="B24" s="250">
        <v>18</v>
      </c>
      <c r="C24" s="258" t="s">
        <v>216</v>
      </c>
      <c r="D24" s="259" t="s">
        <v>221</v>
      </c>
      <c r="E24" s="266">
        <v>599.9990232573283</v>
      </c>
      <c r="F24" s="262">
        <v>92.143</v>
      </c>
      <c r="G24" s="261">
        <f t="shared" si="0"/>
        <v>55285.71</v>
      </c>
      <c r="I24" s="253"/>
      <c r="J24"/>
      <c r="K24"/>
      <c r="L24"/>
      <c r="M24" s="254"/>
      <c r="N24"/>
      <c r="O24" s="257"/>
      <c r="P24" s="256"/>
    </row>
    <row r="25" spans="2:16" ht="12.75">
      <c r="B25" s="250">
        <v>19</v>
      </c>
      <c r="C25" s="258" t="s">
        <v>240</v>
      </c>
      <c r="D25" s="259" t="s">
        <v>219</v>
      </c>
      <c r="E25" s="266">
        <v>1</v>
      </c>
      <c r="F25" s="260">
        <v>5408.33</v>
      </c>
      <c r="G25" s="261">
        <f t="shared" si="0"/>
        <v>5408.33</v>
      </c>
      <c r="I25" s="253"/>
      <c r="J25"/>
      <c r="K25"/>
      <c r="L25"/>
      <c r="M25" s="254"/>
      <c r="N25"/>
      <c r="O25" s="255"/>
      <c r="P25" s="256"/>
    </row>
    <row r="26" spans="2:16" ht="12.75">
      <c r="B26" s="250">
        <v>20</v>
      </c>
      <c r="C26" s="263" t="s">
        <v>241</v>
      </c>
      <c r="D26" s="259" t="s">
        <v>221</v>
      </c>
      <c r="E26" s="267">
        <v>2900</v>
      </c>
      <c r="F26" s="262">
        <v>82</v>
      </c>
      <c r="G26" s="261">
        <v>224900</v>
      </c>
      <c r="I26" s="253"/>
      <c r="J26"/>
      <c r="K26"/>
      <c r="L26"/>
      <c r="M26" s="254"/>
      <c r="N26"/>
      <c r="O26" s="257"/>
      <c r="P26" s="256"/>
    </row>
    <row r="27" spans="2:16" ht="12.75">
      <c r="B27" s="250">
        <v>21</v>
      </c>
      <c r="C27" s="263" t="s">
        <v>236</v>
      </c>
      <c r="D27" s="259" t="s">
        <v>219</v>
      </c>
      <c r="E27" s="267">
        <v>40</v>
      </c>
      <c r="F27" s="262">
        <v>600</v>
      </c>
      <c r="G27" s="261">
        <f t="shared" si="0"/>
        <v>24000</v>
      </c>
      <c r="I27" s="253"/>
      <c r="J27"/>
      <c r="K27"/>
      <c r="L27"/>
      <c r="M27" s="254"/>
      <c r="N27"/>
      <c r="O27" s="257"/>
      <c r="P27" s="256"/>
    </row>
    <row r="28" spans="2:16" ht="12.75">
      <c r="B28" s="250">
        <v>22</v>
      </c>
      <c r="C28" s="263" t="s">
        <v>237</v>
      </c>
      <c r="D28" s="259" t="s">
        <v>219</v>
      </c>
      <c r="E28" s="267">
        <v>1</v>
      </c>
      <c r="F28" s="260">
        <v>237715</v>
      </c>
      <c r="G28" s="261">
        <f t="shared" si="0"/>
        <v>237715</v>
      </c>
      <c r="I28" s="253"/>
      <c r="J28"/>
      <c r="K28"/>
      <c r="L28"/>
      <c r="M28" s="254"/>
      <c r="N28"/>
      <c r="O28" s="255"/>
      <c r="P28" s="256"/>
    </row>
    <row r="29" spans="2:16" ht="12.75">
      <c r="B29" s="250">
        <v>23</v>
      </c>
      <c r="C29" s="263" t="s">
        <v>238</v>
      </c>
      <c r="D29" s="259" t="s">
        <v>219</v>
      </c>
      <c r="E29" s="267">
        <v>2</v>
      </c>
      <c r="F29" s="260">
        <v>33600</v>
      </c>
      <c r="G29" s="261">
        <f t="shared" si="0"/>
        <v>67200</v>
      </c>
      <c r="I29" s="253"/>
      <c r="J29"/>
      <c r="K29"/>
      <c r="L29"/>
      <c r="M29" s="254"/>
      <c r="N29"/>
      <c r="O29" s="255"/>
      <c r="P29" s="256"/>
    </row>
    <row r="30" spans="2:7" ht="12.75">
      <c r="B30" s="250"/>
      <c r="C30" s="263"/>
      <c r="D30" s="264"/>
      <c r="E30" s="263"/>
      <c r="F30" s="263"/>
      <c r="G30" s="265"/>
    </row>
    <row r="31" spans="2:7" ht="15">
      <c r="B31" s="250"/>
      <c r="C31" s="249" t="s">
        <v>217</v>
      </c>
      <c r="D31" s="251"/>
      <c r="E31" s="251"/>
      <c r="F31" s="249"/>
      <c r="G31" s="252">
        <f>SUM(G7:G29)</f>
        <v>3553111.61</v>
      </c>
    </row>
    <row r="32" ht="12.75">
      <c r="D32" s="241"/>
    </row>
    <row r="33" spans="3:10" ht="12.75">
      <c r="C33" s="241"/>
      <c r="D33" s="241"/>
      <c r="E33" s="241"/>
      <c r="F33" s="241"/>
      <c r="G33" s="241"/>
      <c r="H33" s="241"/>
      <c r="I33" s="241"/>
      <c r="J33" s="241"/>
    </row>
    <row r="34" spans="3:10" ht="12.75">
      <c r="C34" s="241"/>
      <c r="D34" s="241"/>
      <c r="E34" s="241"/>
      <c r="F34" s="241"/>
      <c r="G34" s="241"/>
      <c r="H34" s="241"/>
      <c r="I34" s="241"/>
      <c r="J34" s="241"/>
    </row>
    <row r="35" spans="4:10" ht="12.75">
      <c r="D35" s="241"/>
      <c r="E35" s="241"/>
      <c r="F35" s="241"/>
      <c r="G35" s="241"/>
      <c r="H35" s="241"/>
      <c r="I35" s="241"/>
      <c r="J35" s="241"/>
    </row>
    <row r="36" spans="4:10" ht="12.75">
      <c r="D36" s="241"/>
      <c r="E36" s="241"/>
      <c r="F36" s="241"/>
      <c r="G36" s="268"/>
      <c r="H36" s="241"/>
      <c r="I36" s="241"/>
      <c r="J36" s="241"/>
    </row>
    <row r="37" spans="3:10" ht="12.75">
      <c r="C37" s="241"/>
      <c r="D37" s="241"/>
      <c r="J37" s="269"/>
    </row>
    <row r="40" ht="12.75">
      <c r="J40" s="26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1">
      <selection activeCell="A3" sqref="A3:H20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6.75" customHeight="1"/>
    <row r="3" spans="1:8" ht="25.5" customHeight="1">
      <c r="A3" s="408" t="s">
        <v>178</v>
      </c>
      <c r="B3" s="409"/>
      <c r="C3" s="409"/>
      <c r="D3" s="409"/>
      <c r="E3" s="409"/>
      <c r="F3" s="409"/>
      <c r="G3" s="409"/>
      <c r="H3" s="409"/>
    </row>
    <row r="4" ht="6.75" customHeight="1"/>
    <row r="5" spans="2:7" ht="12.75" customHeight="1">
      <c r="B5" s="37" t="s">
        <v>68</v>
      </c>
      <c r="G5" s="24"/>
    </row>
    <row r="6" ht="6.75" customHeight="1" thickBot="1"/>
    <row r="7" spans="1:8" s="25" customFormat="1" ht="24.75" customHeight="1" thickTop="1">
      <c r="A7" s="410"/>
      <c r="B7" s="411"/>
      <c r="C7" s="41" t="s">
        <v>41</v>
      </c>
      <c r="D7" s="41" t="s">
        <v>42</v>
      </c>
      <c r="E7" s="42" t="s">
        <v>70</v>
      </c>
      <c r="F7" s="42" t="s">
        <v>69</v>
      </c>
      <c r="G7" s="41" t="s">
        <v>71</v>
      </c>
      <c r="H7" s="43" t="s">
        <v>63</v>
      </c>
    </row>
    <row r="8" spans="1:8" s="30" customFormat="1" ht="30" customHeight="1">
      <c r="A8" s="65" t="s">
        <v>3</v>
      </c>
      <c r="B8" s="64" t="s">
        <v>166</v>
      </c>
      <c r="C8" s="32"/>
      <c r="D8" s="28"/>
      <c r="E8" s="28"/>
      <c r="F8" s="28"/>
      <c r="G8" s="32"/>
      <c r="H8" s="33">
        <f>SUM(C8:G8)</f>
        <v>0</v>
      </c>
    </row>
    <row r="9" spans="1:8" s="30" customFormat="1" ht="19.5" customHeight="1">
      <c r="A9" s="26" t="s">
        <v>152</v>
      </c>
      <c r="B9" s="27" t="s">
        <v>64</v>
      </c>
      <c r="C9" s="28"/>
      <c r="D9" s="28"/>
      <c r="E9" s="28"/>
      <c r="F9" s="28"/>
      <c r="G9" s="28"/>
      <c r="H9" s="29"/>
    </row>
    <row r="10" spans="1:8" s="30" customFormat="1" ht="19.5" customHeight="1">
      <c r="A10" s="65" t="s">
        <v>153</v>
      </c>
      <c r="B10" s="64" t="s">
        <v>62</v>
      </c>
      <c r="C10" s="28"/>
      <c r="D10" s="28"/>
      <c r="E10" s="28"/>
      <c r="F10" s="28"/>
      <c r="G10" s="28"/>
      <c r="H10" s="29"/>
    </row>
    <row r="11" spans="1:8" s="30" customFormat="1" ht="19.5" customHeight="1">
      <c r="A11" s="34">
        <v>1</v>
      </c>
      <c r="B11" s="31" t="s">
        <v>67</v>
      </c>
      <c r="C11" s="32"/>
      <c r="D11" s="32"/>
      <c r="E11" s="32"/>
      <c r="F11" s="32"/>
      <c r="G11" s="32"/>
      <c r="H11" s="33"/>
    </row>
    <row r="12" spans="1:8" s="30" customFormat="1" ht="19.5" customHeight="1">
      <c r="A12" s="34">
        <v>2</v>
      </c>
      <c r="B12" s="31" t="s">
        <v>65</v>
      </c>
      <c r="C12" s="32"/>
      <c r="D12" s="32"/>
      <c r="E12" s="32"/>
      <c r="F12" s="32"/>
      <c r="G12" s="32"/>
      <c r="H12" s="33"/>
    </row>
    <row r="13" spans="1:8" s="30" customFormat="1" ht="19.5" customHeight="1">
      <c r="A13" s="34">
        <v>3</v>
      </c>
      <c r="B13" s="31" t="s">
        <v>72</v>
      </c>
      <c r="C13" s="32"/>
      <c r="D13" s="32"/>
      <c r="E13" s="32"/>
      <c r="F13" s="32"/>
      <c r="G13" s="32"/>
      <c r="H13" s="33"/>
    </row>
    <row r="14" spans="1:8" s="30" customFormat="1" ht="19.5" customHeight="1">
      <c r="A14" s="34">
        <v>4</v>
      </c>
      <c r="B14" s="31" t="s">
        <v>73</v>
      </c>
      <c r="C14" s="32"/>
      <c r="D14" s="32"/>
      <c r="E14" s="32"/>
      <c r="F14" s="32"/>
      <c r="G14" s="32"/>
      <c r="H14" s="33"/>
    </row>
    <row r="15" spans="1:8" s="30" customFormat="1" ht="30" customHeight="1" thickBot="1">
      <c r="A15" s="65" t="s">
        <v>4</v>
      </c>
      <c r="B15" s="67" t="s">
        <v>201</v>
      </c>
      <c r="C15" s="32">
        <v>100000</v>
      </c>
      <c r="D15" s="32"/>
      <c r="E15" s="32"/>
      <c r="F15" s="32">
        <v>754111</v>
      </c>
      <c r="G15" s="32">
        <v>15380113</v>
      </c>
      <c r="H15" s="33">
        <f>SUM(C15:G15)</f>
        <v>16234224</v>
      </c>
    </row>
    <row r="16" spans="1:8" s="30" customFormat="1" ht="19.5" customHeight="1" thickTop="1">
      <c r="A16" s="26">
        <v>1</v>
      </c>
      <c r="B16" s="31" t="s">
        <v>67</v>
      </c>
      <c r="C16" s="32"/>
      <c r="D16" s="32"/>
      <c r="E16" s="32"/>
      <c r="F16" s="32"/>
      <c r="G16" s="32">
        <v>52513</v>
      </c>
      <c r="H16" s="33">
        <f>SUM(F16:G16)</f>
        <v>52513</v>
      </c>
    </row>
    <row r="17" spans="1:8" s="30" customFormat="1" ht="19.5" customHeight="1">
      <c r="A17" s="26">
        <v>2</v>
      </c>
      <c r="B17" s="31" t="s">
        <v>65</v>
      </c>
      <c r="C17" s="32"/>
      <c r="D17" s="32"/>
      <c r="E17" s="32"/>
      <c r="F17" s="32"/>
      <c r="G17" s="32"/>
      <c r="H17" s="33">
        <f>SUM(F17:G17)</f>
        <v>0</v>
      </c>
    </row>
    <row r="18" spans="1:8" s="30" customFormat="1" ht="19.5" customHeight="1">
      <c r="A18" s="26">
        <v>3</v>
      </c>
      <c r="B18" s="31" t="s">
        <v>74</v>
      </c>
      <c r="C18" s="32"/>
      <c r="D18" s="32"/>
      <c r="E18" s="32"/>
      <c r="F18" s="32"/>
      <c r="G18" s="32"/>
      <c r="H18" s="33">
        <f>SUM(F18:G18)</f>
        <v>0</v>
      </c>
    </row>
    <row r="19" spans="1:8" s="30" customFormat="1" ht="19.5" customHeight="1">
      <c r="A19" s="26">
        <v>4</v>
      </c>
      <c r="B19" s="31" t="s">
        <v>154</v>
      </c>
      <c r="C19" s="32"/>
      <c r="D19" s="32"/>
      <c r="E19" s="32"/>
      <c r="F19" s="32"/>
      <c r="G19" s="32"/>
      <c r="H19" s="33"/>
    </row>
    <row r="20" spans="1:8" s="30" customFormat="1" ht="30" customHeight="1" thickBot="1">
      <c r="A20" s="66" t="s">
        <v>37</v>
      </c>
      <c r="B20" s="67" t="s">
        <v>166</v>
      </c>
      <c r="C20" s="35">
        <v>100000</v>
      </c>
      <c r="D20" s="35"/>
      <c r="E20" s="35"/>
      <c r="F20" s="35">
        <v>754111</v>
      </c>
      <c r="G20" s="35">
        <f>SUM(G15:G19)</f>
        <v>15432626</v>
      </c>
      <c r="H20" s="36">
        <f>C20+G20+F20</f>
        <v>16286737</v>
      </c>
    </row>
    <row r="21" ht="13.5" customHeight="1" thickTop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">
    <mergeCell ref="A3:H3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1">
      <selection activeCell="A31" sqref="A31:J78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6" max="16" width="53.421875" style="0" customWidth="1"/>
  </cols>
  <sheetData>
    <row r="1" spans="1:10" ht="12.75">
      <c r="A1" s="40"/>
      <c r="B1" s="176" t="s">
        <v>341</v>
      </c>
      <c r="D1" s="320"/>
      <c r="E1" s="40"/>
      <c r="F1" s="40"/>
      <c r="G1" s="40"/>
      <c r="H1" s="40"/>
      <c r="I1" s="40"/>
      <c r="J1" s="40"/>
    </row>
    <row r="2" spans="1:10" ht="12.75">
      <c r="A2" s="40"/>
      <c r="B2" s="176" t="s">
        <v>336</v>
      </c>
      <c r="C2" s="321"/>
      <c r="D2" s="127"/>
      <c r="E2" s="40"/>
      <c r="F2" s="40"/>
      <c r="G2" s="40"/>
      <c r="H2" s="40"/>
      <c r="I2" s="40"/>
      <c r="J2" s="40"/>
    </row>
    <row r="3" spans="1:10" ht="12.75">
      <c r="A3" s="40"/>
      <c r="B3" s="190"/>
      <c r="C3" s="40"/>
      <c r="D3" s="39"/>
      <c r="E3" s="40"/>
      <c r="F3" s="40"/>
      <c r="G3" s="40"/>
      <c r="H3" s="40"/>
      <c r="I3" s="190" t="s">
        <v>244</v>
      </c>
      <c r="J3" s="40"/>
    </row>
    <row r="4" spans="1:10" ht="12.75">
      <c r="A4" s="40"/>
      <c r="B4" s="190"/>
      <c r="C4" s="40"/>
      <c r="D4" s="40"/>
      <c r="E4" s="40"/>
      <c r="F4" s="40"/>
      <c r="G4" s="40"/>
      <c r="H4" s="40"/>
      <c r="I4" s="40"/>
      <c r="J4" s="40"/>
    </row>
    <row r="5" spans="1:16" ht="13.5" thickBot="1">
      <c r="A5" s="39"/>
      <c r="B5" s="39"/>
      <c r="C5" s="39"/>
      <c r="D5" s="39"/>
      <c r="E5" s="39"/>
      <c r="F5" s="39"/>
      <c r="G5" s="39"/>
      <c r="H5" s="39"/>
      <c r="I5" s="322"/>
      <c r="J5" s="323" t="s">
        <v>245</v>
      </c>
      <c r="K5" s="5"/>
      <c r="L5" s="5"/>
      <c r="M5" s="5"/>
      <c r="N5" s="5"/>
      <c r="O5" s="5"/>
      <c r="P5" s="5"/>
    </row>
    <row r="6" spans="1:16" ht="15.75" customHeight="1">
      <c r="A6" s="439" t="s">
        <v>246</v>
      </c>
      <c r="B6" s="440"/>
      <c r="C6" s="440"/>
      <c r="D6" s="440"/>
      <c r="E6" s="440"/>
      <c r="F6" s="440"/>
      <c r="G6" s="440"/>
      <c r="H6" s="440"/>
      <c r="I6" s="440"/>
      <c r="J6" s="441"/>
      <c r="K6" s="270"/>
      <c r="L6" s="270"/>
      <c r="M6" s="270"/>
      <c r="N6" s="270"/>
      <c r="O6" s="270"/>
      <c r="P6" s="270"/>
    </row>
    <row r="7" spans="1:10" ht="26.25" customHeight="1" thickBot="1">
      <c r="A7" s="271"/>
      <c r="B7" s="442" t="s">
        <v>247</v>
      </c>
      <c r="C7" s="442"/>
      <c r="D7" s="442"/>
      <c r="E7" s="442"/>
      <c r="F7" s="443"/>
      <c r="G7" s="272" t="s">
        <v>248</v>
      </c>
      <c r="H7" s="272" t="s">
        <v>249</v>
      </c>
      <c r="I7" s="273" t="s">
        <v>250</v>
      </c>
      <c r="J7" s="273" t="s">
        <v>251</v>
      </c>
    </row>
    <row r="8" spans="1:10" ht="16.5" customHeight="1">
      <c r="A8" s="274">
        <v>1</v>
      </c>
      <c r="B8" s="444" t="s">
        <v>252</v>
      </c>
      <c r="C8" s="445"/>
      <c r="D8" s="445"/>
      <c r="E8" s="445"/>
      <c r="F8" s="445"/>
      <c r="G8" s="275">
        <v>70</v>
      </c>
      <c r="H8" s="275">
        <v>11100</v>
      </c>
      <c r="I8" s="324">
        <f>I9+I10+I11</f>
        <v>2955050</v>
      </c>
      <c r="J8" s="324">
        <f>J9+J10+J11</f>
        <v>0</v>
      </c>
    </row>
    <row r="9" spans="1:10" ht="16.5" customHeight="1">
      <c r="A9" s="276" t="s">
        <v>253</v>
      </c>
      <c r="B9" s="437" t="s">
        <v>254</v>
      </c>
      <c r="C9" s="437"/>
      <c r="D9" s="437"/>
      <c r="E9" s="437"/>
      <c r="F9" s="438"/>
      <c r="G9" s="277" t="s">
        <v>255</v>
      </c>
      <c r="H9" s="277">
        <v>11101</v>
      </c>
      <c r="I9" s="325"/>
      <c r="J9" s="325"/>
    </row>
    <row r="10" spans="1:10" ht="16.5" customHeight="1">
      <c r="A10" s="278" t="s">
        <v>256</v>
      </c>
      <c r="B10" s="437" t="s">
        <v>257</v>
      </c>
      <c r="C10" s="437"/>
      <c r="D10" s="437"/>
      <c r="E10" s="437"/>
      <c r="F10" s="438"/>
      <c r="G10" s="277">
        <v>704</v>
      </c>
      <c r="H10" s="277">
        <v>11102</v>
      </c>
      <c r="I10" s="326">
        <v>2955050</v>
      </c>
      <c r="J10" s="326"/>
    </row>
    <row r="11" spans="1:10" ht="16.5" customHeight="1">
      <c r="A11" s="278" t="s">
        <v>258</v>
      </c>
      <c r="B11" s="437" t="s">
        <v>259</v>
      </c>
      <c r="C11" s="437"/>
      <c r="D11" s="437"/>
      <c r="E11" s="437"/>
      <c r="F11" s="438"/>
      <c r="G11" s="279">
        <v>705</v>
      </c>
      <c r="H11" s="277">
        <v>11103</v>
      </c>
      <c r="I11" s="325"/>
      <c r="J11" s="325"/>
    </row>
    <row r="12" spans="1:10" ht="16.5" customHeight="1">
      <c r="A12" s="280">
        <v>2</v>
      </c>
      <c r="B12" s="432" t="s">
        <v>260</v>
      </c>
      <c r="C12" s="432"/>
      <c r="D12" s="432"/>
      <c r="E12" s="432"/>
      <c r="F12" s="433"/>
      <c r="G12" s="281">
        <v>708</v>
      </c>
      <c r="H12" s="282">
        <v>11104</v>
      </c>
      <c r="I12" s="325">
        <f>SUM(I13:I15)</f>
        <v>0</v>
      </c>
      <c r="J12" s="325">
        <f>SUM(J13:J15)</f>
        <v>0</v>
      </c>
    </row>
    <row r="13" spans="1:10" ht="16.5" customHeight="1">
      <c r="A13" s="283" t="s">
        <v>253</v>
      </c>
      <c r="B13" s="437" t="s">
        <v>261</v>
      </c>
      <c r="C13" s="437"/>
      <c r="D13" s="437"/>
      <c r="E13" s="437"/>
      <c r="F13" s="438"/>
      <c r="G13" s="277">
        <v>7081</v>
      </c>
      <c r="H13" s="284">
        <v>111041</v>
      </c>
      <c r="I13" s="326"/>
      <c r="J13" s="326"/>
    </row>
    <row r="14" spans="1:10" ht="16.5" customHeight="1">
      <c r="A14" s="283" t="s">
        <v>262</v>
      </c>
      <c r="B14" s="437" t="s">
        <v>263</v>
      </c>
      <c r="C14" s="437"/>
      <c r="D14" s="437"/>
      <c r="E14" s="437"/>
      <c r="F14" s="438"/>
      <c r="G14" s="277">
        <v>7082</v>
      </c>
      <c r="H14" s="284">
        <v>111042</v>
      </c>
      <c r="I14" s="326"/>
      <c r="J14" s="326"/>
    </row>
    <row r="15" spans="1:10" ht="16.5" customHeight="1">
      <c r="A15" s="283" t="s">
        <v>264</v>
      </c>
      <c r="B15" s="437" t="s">
        <v>265</v>
      </c>
      <c r="C15" s="437"/>
      <c r="D15" s="437"/>
      <c r="E15" s="437"/>
      <c r="F15" s="438"/>
      <c r="G15" s="277">
        <v>7083</v>
      </c>
      <c r="H15" s="284">
        <v>111043</v>
      </c>
      <c r="I15" s="326"/>
      <c r="J15" s="326"/>
    </row>
    <row r="16" spans="1:10" ht="29.25" customHeight="1">
      <c r="A16" s="285">
        <v>3</v>
      </c>
      <c r="B16" s="432" t="s">
        <v>266</v>
      </c>
      <c r="C16" s="432"/>
      <c r="D16" s="432"/>
      <c r="E16" s="432"/>
      <c r="F16" s="433"/>
      <c r="G16" s="281">
        <v>71</v>
      </c>
      <c r="H16" s="282">
        <v>11201</v>
      </c>
      <c r="I16" s="325"/>
      <c r="J16" s="325"/>
    </row>
    <row r="17" spans="1:10" ht="16.5" customHeight="1">
      <c r="A17" s="286"/>
      <c r="B17" s="430" t="s">
        <v>267</v>
      </c>
      <c r="C17" s="430"/>
      <c r="D17" s="430"/>
      <c r="E17" s="430"/>
      <c r="F17" s="431"/>
      <c r="G17" s="287"/>
      <c r="H17" s="277">
        <v>112011</v>
      </c>
      <c r="I17" s="325"/>
      <c r="J17" s="325"/>
    </row>
    <row r="18" spans="1:10" ht="16.5" customHeight="1">
      <c r="A18" s="286"/>
      <c r="B18" s="430" t="s">
        <v>268</v>
      </c>
      <c r="C18" s="430"/>
      <c r="D18" s="430"/>
      <c r="E18" s="430"/>
      <c r="F18" s="431"/>
      <c r="G18" s="287"/>
      <c r="H18" s="277">
        <v>112012</v>
      </c>
      <c r="I18" s="325"/>
      <c r="J18" s="325"/>
    </row>
    <row r="19" spans="1:10" ht="16.5" customHeight="1">
      <c r="A19" s="271">
        <v>4</v>
      </c>
      <c r="B19" s="432" t="s">
        <v>269</v>
      </c>
      <c r="C19" s="432"/>
      <c r="D19" s="432"/>
      <c r="E19" s="432"/>
      <c r="F19" s="433"/>
      <c r="G19" s="288">
        <v>72</v>
      </c>
      <c r="H19" s="327">
        <v>11300</v>
      </c>
      <c r="I19" s="325"/>
      <c r="J19" s="325"/>
    </row>
    <row r="20" spans="1:10" ht="16.5" customHeight="1">
      <c r="A20" s="278"/>
      <c r="B20" s="434" t="s">
        <v>270</v>
      </c>
      <c r="C20" s="435"/>
      <c r="D20" s="435"/>
      <c r="E20" s="435"/>
      <c r="F20" s="435"/>
      <c r="G20" s="328"/>
      <c r="H20" s="329">
        <v>11301</v>
      </c>
      <c r="I20" s="325"/>
      <c r="J20" s="325"/>
    </row>
    <row r="21" spans="1:10" ht="16.5" customHeight="1">
      <c r="A21" s="289">
        <v>5</v>
      </c>
      <c r="B21" s="433" t="s">
        <v>271</v>
      </c>
      <c r="C21" s="436"/>
      <c r="D21" s="436"/>
      <c r="E21" s="436"/>
      <c r="F21" s="436"/>
      <c r="G21" s="290">
        <v>73</v>
      </c>
      <c r="H21" s="290">
        <v>11400</v>
      </c>
      <c r="I21" s="325"/>
      <c r="J21" s="325"/>
    </row>
    <row r="22" spans="1:10" ht="16.5" customHeight="1">
      <c r="A22" s="291">
        <v>6</v>
      </c>
      <c r="B22" s="433" t="s">
        <v>272</v>
      </c>
      <c r="C22" s="436"/>
      <c r="D22" s="436"/>
      <c r="E22" s="436"/>
      <c r="F22" s="436"/>
      <c r="G22" s="290">
        <v>75</v>
      </c>
      <c r="H22" s="292">
        <v>11500</v>
      </c>
      <c r="I22" s="325">
        <v>2177.44</v>
      </c>
      <c r="J22" s="325"/>
    </row>
    <row r="23" spans="1:10" ht="16.5" customHeight="1">
      <c r="A23" s="289">
        <v>7</v>
      </c>
      <c r="B23" s="432" t="s">
        <v>273</v>
      </c>
      <c r="C23" s="432"/>
      <c r="D23" s="432"/>
      <c r="E23" s="432"/>
      <c r="F23" s="433"/>
      <c r="G23" s="281">
        <v>77</v>
      </c>
      <c r="H23" s="281">
        <v>11600</v>
      </c>
      <c r="I23" s="325"/>
      <c r="J23" s="325"/>
    </row>
    <row r="24" spans="1:10" ht="16.5" customHeight="1" thickBot="1">
      <c r="A24" s="293" t="s">
        <v>274</v>
      </c>
      <c r="B24" s="421" t="s">
        <v>275</v>
      </c>
      <c r="C24" s="421"/>
      <c r="D24" s="421"/>
      <c r="E24" s="421"/>
      <c r="F24" s="421"/>
      <c r="G24" s="294"/>
      <c r="H24" s="294">
        <v>11800</v>
      </c>
      <c r="I24" s="330">
        <f>I8+I12+I16+I19+I21+I22+I23</f>
        <v>2957227.44</v>
      </c>
      <c r="J24" s="330">
        <f>J8+J12+J16+J19+J21+J22+J23</f>
        <v>0</v>
      </c>
    </row>
    <row r="25" spans="1:10" ht="16.5" customHeight="1">
      <c r="A25" s="295"/>
      <c r="B25" s="296"/>
      <c r="C25" s="296"/>
      <c r="D25" s="296"/>
      <c r="E25" s="296"/>
      <c r="F25" s="296"/>
      <c r="G25" s="296"/>
      <c r="H25" s="296"/>
      <c r="I25" s="297" t="s">
        <v>172</v>
      </c>
      <c r="J25" s="297"/>
    </row>
    <row r="26" spans="1:10" ht="16.5" customHeight="1">
      <c r="A26" s="295"/>
      <c r="B26" s="296"/>
      <c r="C26" s="296"/>
      <c r="D26" s="296"/>
      <c r="E26" s="296"/>
      <c r="F26" s="296"/>
      <c r="G26" s="296"/>
      <c r="H26" s="296"/>
      <c r="J26" s="297"/>
    </row>
    <row r="27" spans="1:10" ht="16.5" customHeight="1">
      <c r="A27" s="295"/>
      <c r="B27" s="296"/>
      <c r="C27" s="296"/>
      <c r="D27" s="296"/>
      <c r="E27" s="296"/>
      <c r="F27" s="296"/>
      <c r="G27" s="296"/>
      <c r="H27" s="296"/>
      <c r="I27" s="297"/>
      <c r="J27" s="297"/>
    </row>
    <row r="28" spans="1:10" ht="16.5" customHeight="1">
      <c r="A28" s="295"/>
      <c r="B28" s="296"/>
      <c r="C28" s="296"/>
      <c r="D28" s="296"/>
      <c r="E28" s="296"/>
      <c r="F28" s="296"/>
      <c r="G28" s="296"/>
      <c r="H28" s="296"/>
      <c r="J28" s="297"/>
    </row>
    <row r="29" spans="1:10" ht="15.75" customHeight="1">
      <c r="A29" s="295"/>
      <c r="B29" s="296"/>
      <c r="C29" s="296"/>
      <c r="D29" s="296"/>
      <c r="E29" s="296"/>
      <c r="F29" s="296"/>
      <c r="G29" s="296"/>
      <c r="H29" s="296"/>
      <c r="I29" s="297"/>
      <c r="J29" s="297"/>
    </row>
    <row r="30" spans="1:10" ht="16.5" customHeight="1" hidden="1">
      <c r="A30" s="295"/>
      <c r="B30" s="296"/>
      <c r="C30" s="296"/>
      <c r="D30" s="296"/>
      <c r="E30" s="296"/>
      <c r="F30" s="296"/>
      <c r="G30" s="296"/>
      <c r="H30" s="296"/>
      <c r="I30" s="297"/>
      <c r="J30" s="297"/>
    </row>
    <row r="31" spans="1:10" ht="16.5" customHeight="1">
      <c r="A31" s="295"/>
      <c r="B31" s="296"/>
      <c r="C31" s="296"/>
      <c r="D31" s="296"/>
      <c r="E31" s="296"/>
      <c r="F31" s="296"/>
      <c r="G31" s="296"/>
      <c r="H31" s="296"/>
      <c r="I31" s="297"/>
      <c r="J31" s="297"/>
    </row>
    <row r="32" spans="1:10" ht="12.75">
      <c r="A32" s="40"/>
      <c r="B32" s="176" t="s">
        <v>337</v>
      </c>
      <c r="D32" s="331"/>
      <c r="E32" s="39"/>
      <c r="F32" s="40"/>
      <c r="G32" s="40"/>
      <c r="H32" s="40"/>
      <c r="I32" s="40"/>
      <c r="J32" s="40"/>
    </row>
    <row r="33" spans="1:10" ht="12.75">
      <c r="A33" s="40"/>
      <c r="B33" s="176" t="s">
        <v>338</v>
      </c>
      <c r="C33" s="321"/>
      <c r="D33" s="332"/>
      <c r="E33" s="39"/>
      <c r="F33" s="40"/>
      <c r="G33" s="40"/>
      <c r="H33" s="40"/>
      <c r="I33" s="40"/>
      <c r="J33" s="40"/>
    </row>
    <row r="34" spans="1:10" ht="12.75">
      <c r="A34" s="40"/>
      <c r="B34" s="190"/>
      <c r="C34" s="40"/>
      <c r="D34" s="40"/>
      <c r="E34" s="40"/>
      <c r="F34" s="40"/>
      <c r="G34" s="40"/>
      <c r="H34" s="40"/>
      <c r="I34" s="190" t="s">
        <v>276</v>
      </c>
      <c r="J34" s="40"/>
    </row>
    <row r="35" spans="1:16" ht="12.75" customHeight="1">
      <c r="A35" s="39"/>
      <c r="B35" s="39"/>
      <c r="C35" s="39"/>
      <c r="D35" s="39"/>
      <c r="E35" s="39"/>
      <c r="F35" s="39"/>
      <c r="G35" s="39"/>
      <c r="H35" s="39"/>
      <c r="I35" s="322"/>
      <c r="J35" s="323" t="s">
        <v>245</v>
      </c>
      <c r="K35" s="5"/>
      <c r="L35" s="5"/>
      <c r="M35" s="5"/>
      <c r="N35" s="5"/>
      <c r="O35" s="5"/>
      <c r="P35" s="5"/>
    </row>
    <row r="36" spans="1:10" ht="12.75">
      <c r="A36" s="422" t="s">
        <v>246</v>
      </c>
      <c r="B36" s="423"/>
      <c r="C36" s="423"/>
      <c r="D36" s="423"/>
      <c r="E36" s="423"/>
      <c r="F36" s="423"/>
      <c r="G36" s="423"/>
      <c r="H36" s="423"/>
      <c r="I36" s="423"/>
      <c r="J36" s="424"/>
    </row>
    <row r="37" spans="1:10" ht="24.75" customHeight="1" thickBot="1">
      <c r="A37" s="298"/>
      <c r="B37" s="425" t="s">
        <v>277</v>
      </c>
      <c r="C37" s="426"/>
      <c r="D37" s="426"/>
      <c r="E37" s="426"/>
      <c r="F37" s="427"/>
      <c r="G37" s="299" t="s">
        <v>248</v>
      </c>
      <c r="H37" s="299" t="s">
        <v>249</v>
      </c>
      <c r="I37" s="300" t="s">
        <v>250</v>
      </c>
      <c r="J37" s="300" t="s">
        <v>251</v>
      </c>
    </row>
    <row r="38" spans="1:10" ht="16.5" customHeight="1">
      <c r="A38" s="301">
        <v>1</v>
      </c>
      <c r="B38" s="428" t="s">
        <v>278</v>
      </c>
      <c r="C38" s="429"/>
      <c r="D38" s="429"/>
      <c r="E38" s="429"/>
      <c r="F38" s="429"/>
      <c r="G38" s="302">
        <v>60</v>
      </c>
      <c r="H38" s="302">
        <v>12100</v>
      </c>
      <c r="I38" s="333">
        <f>I39+I40+I41+I42+I43</f>
        <v>1617038.55</v>
      </c>
      <c r="J38" s="333">
        <f>J39+J40+J41+J42+J43</f>
        <v>8015253.13</v>
      </c>
    </row>
    <row r="39" spans="1:10" ht="16.5" customHeight="1">
      <c r="A39" s="303" t="s">
        <v>279</v>
      </c>
      <c r="B39" s="416" t="s">
        <v>280</v>
      </c>
      <c r="C39" s="416" t="s">
        <v>281</v>
      </c>
      <c r="D39" s="416"/>
      <c r="E39" s="416"/>
      <c r="F39" s="416"/>
      <c r="G39" s="304" t="s">
        <v>282</v>
      </c>
      <c r="H39" s="304">
        <v>12101</v>
      </c>
      <c r="I39" s="335">
        <v>1809365</v>
      </c>
      <c r="J39" s="334">
        <v>10224379.66</v>
      </c>
    </row>
    <row r="40" spans="1:10" ht="12" customHeight="1">
      <c r="A40" s="303" t="s">
        <v>256</v>
      </c>
      <c r="B40" s="416" t="s">
        <v>283</v>
      </c>
      <c r="C40" s="416" t="s">
        <v>281</v>
      </c>
      <c r="D40" s="416"/>
      <c r="E40" s="416"/>
      <c r="F40" s="416"/>
      <c r="G40" s="304"/>
      <c r="H40" s="305">
        <v>12102</v>
      </c>
      <c r="I40" s="335">
        <v>-192326.45</v>
      </c>
      <c r="J40" s="334">
        <v>-2719014.16</v>
      </c>
    </row>
    <row r="41" spans="1:10" ht="16.5" customHeight="1">
      <c r="A41" s="303" t="s">
        <v>258</v>
      </c>
      <c r="B41" s="416" t="s">
        <v>284</v>
      </c>
      <c r="C41" s="416" t="s">
        <v>281</v>
      </c>
      <c r="D41" s="416"/>
      <c r="E41" s="416"/>
      <c r="F41" s="416"/>
      <c r="G41" s="304" t="s">
        <v>285</v>
      </c>
      <c r="H41" s="304">
        <v>12103</v>
      </c>
      <c r="I41" s="335"/>
      <c r="J41" s="334"/>
    </row>
    <row r="42" spans="1:10" ht="16.5" customHeight="1">
      <c r="A42" s="303" t="s">
        <v>286</v>
      </c>
      <c r="B42" s="419" t="s">
        <v>287</v>
      </c>
      <c r="C42" s="416" t="s">
        <v>281</v>
      </c>
      <c r="D42" s="416"/>
      <c r="E42" s="416"/>
      <c r="F42" s="416"/>
      <c r="G42" s="304"/>
      <c r="H42" s="305">
        <v>12104</v>
      </c>
      <c r="I42" s="335"/>
      <c r="J42" s="334"/>
    </row>
    <row r="43" spans="1:10" ht="16.5" customHeight="1">
      <c r="A43" s="303" t="s">
        <v>288</v>
      </c>
      <c r="B43" s="416" t="s">
        <v>339</v>
      </c>
      <c r="C43" s="416" t="s">
        <v>281</v>
      </c>
      <c r="D43" s="416"/>
      <c r="E43" s="416"/>
      <c r="F43" s="416"/>
      <c r="G43" s="304" t="s">
        <v>340</v>
      </c>
      <c r="H43" s="305">
        <v>12105</v>
      </c>
      <c r="I43" s="335"/>
      <c r="J43" s="334">
        <f>163100+94080+100000+99185.24+53522.39</f>
        <v>509887.63</v>
      </c>
    </row>
    <row r="44" spans="1:10" ht="16.5" customHeight="1">
      <c r="A44" s="306">
        <v>2</v>
      </c>
      <c r="B44" s="417" t="s">
        <v>289</v>
      </c>
      <c r="C44" s="417"/>
      <c r="D44" s="417"/>
      <c r="E44" s="417"/>
      <c r="F44" s="417"/>
      <c r="G44" s="307">
        <v>64</v>
      </c>
      <c r="H44" s="307">
        <v>12200</v>
      </c>
      <c r="I44" s="334">
        <f>I45+I46</f>
        <v>1142515</v>
      </c>
      <c r="J44" s="334">
        <f>J45+J46</f>
        <v>4816895</v>
      </c>
    </row>
    <row r="45" spans="1:10" ht="16.5" customHeight="1">
      <c r="A45" s="308" t="s">
        <v>290</v>
      </c>
      <c r="B45" s="417" t="s">
        <v>291</v>
      </c>
      <c r="C45" s="420"/>
      <c r="D45" s="420"/>
      <c r="E45" s="420"/>
      <c r="F45" s="420"/>
      <c r="G45" s="305">
        <v>641</v>
      </c>
      <c r="H45" s="305">
        <v>12201</v>
      </c>
      <c r="I45" s="335">
        <v>984300</v>
      </c>
      <c r="J45" s="335">
        <v>4151800</v>
      </c>
    </row>
    <row r="46" spans="1:10" ht="16.5" customHeight="1">
      <c r="A46" s="308" t="s">
        <v>292</v>
      </c>
      <c r="B46" s="420" t="s">
        <v>293</v>
      </c>
      <c r="C46" s="420"/>
      <c r="D46" s="420"/>
      <c r="E46" s="420"/>
      <c r="F46" s="420"/>
      <c r="G46" s="305">
        <v>644</v>
      </c>
      <c r="H46" s="305">
        <v>12202</v>
      </c>
      <c r="I46" s="335">
        <v>158215</v>
      </c>
      <c r="J46" s="335">
        <v>665095</v>
      </c>
    </row>
    <row r="47" spans="1:10" ht="16.5" customHeight="1">
      <c r="A47" s="306">
        <v>3</v>
      </c>
      <c r="B47" s="417" t="s">
        <v>294</v>
      </c>
      <c r="C47" s="417"/>
      <c r="D47" s="417"/>
      <c r="E47" s="417"/>
      <c r="F47" s="417"/>
      <c r="G47" s="307">
        <v>68</v>
      </c>
      <c r="H47" s="307">
        <v>12300</v>
      </c>
      <c r="I47" s="334"/>
      <c r="J47" s="334">
        <v>524530</v>
      </c>
    </row>
    <row r="48" spans="1:10" ht="16.5" customHeight="1">
      <c r="A48" s="306">
        <v>4</v>
      </c>
      <c r="B48" s="417" t="s">
        <v>295</v>
      </c>
      <c r="C48" s="417"/>
      <c r="D48" s="417"/>
      <c r="E48" s="417"/>
      <c r="F48" s="417"/>
      <c r="G48" s="307">
        <v>61</v>
      </c>
      <c r="H48" s="307">
        <v>12400</v>
      </c>
      <c r="I48" s="334">
        <f>SUM(I49:I63)</f>
        <v>125160.3</v>
      </c>
      <c r="J48" s="334">
        <f>SUM(J49:J63)</f>
        <v>92525.83</v>
      </c>
    </row>
    <row r="49" spans="1:10" ht="16.5" customHeight="1">
      <c r="A49" s="308" t="s">
        <v>253</v>
      </c>
      <c r="B49" s="413" t="s">
        <v>296</v>
      </c>
      <c r="C49" s="413"/>
      <c r="D49" s="413"/>
      <c r="E49" s="413"/>
      <c r="F49" s="413"/>
      <c r="G49" s="304"/>
      <c r="H49" s="304">
        <v>12401</v>
      </c>
      <c r="I49" s="335"/>
      <c r="J49" s="335"/>
    </row>
    <row r="50" spans="1:10" ht="16.5" customHeight="1">
      <c r="A50" s="308" t="s">
        <v>262</v>
      </c>
      <c r="B50" s="413" t="s">
        <v>297</v>
      </c>
      <c r="C50" s="413"/>
      <c r="D50" s="413"/>
      <c r="E50" s="413"/>
      <c r="F50" s="413"/>
      <c r="G50" s="309">
        <v>611</v>
      </c>
      <c r="H50" s="304">
        <v>12402</v>
      </c>
      <c r="I50" s="335"/>
      <c r="J50" s="335"/>
    </row>
    <row r="51" spans="1:10" ht="16.5" customHeight="1">
      <c r="A51" s="308" t="s">
        <v>264</v>
      </c>
      <c r="B51" s="413" t="s">
        <v>298</v>
      </c>
      <c r="C51" s="413"/>
      <c r="D51" s="413"/>
      <c r="E51" s="413"/>
      <c r="F51" s="413"/>
      <c r="G51" s="304">
        <v>613</v>
      </c>
      <c r="H51" s="304">
        <v>12403</v>
      </c>
      <c r="I51" s="335"/>
      <c r="J51" s="335"/>
    </row>
    <row r="52" spans="1:10" ht="16.5" customHeight="1">
      <c r="A52" s="308" t="s">
        <v>299</v>
      </c>
      <c r="B52" s="413" t="s">
        <v>300</v>
      </c>
      <c r="C52" s="413"/>
      <c r="D52" s="413"/>
      <c r="E52" s="413"/>
      <c r="F52" s="413"/>
      <c r="G52" s="309">
        <v>615</v>
      </c>
      <c r="H52" s="304">
        <v>12404</v>
      </c>
      <c r="I52" s="336"/>
      <c r="J52" s="336"/>
    </row>
    <row r="53" spans="1:10" ht="16.5" customHeight="1">
      <c r="A53" s="308" t="s">
        <v>301</v>
      </c>
      <c r="B53" s="413" t="s">
        <v>302</v>
      </c>
      <c r="C53" s="413"/>
      <c r="D53" s="413"/>
      <c r="E53" s="413"/>
      <c r="F53" s="413"/>
      <c r="G53" s="309">
        <v>616</v>
      </c>
      <c r="H53" s="304">
        <v>12405</v>
      </c>
      <c r="I53" s="335"/>
      <c r="J53" s="335"/>
    </row>
    <row r="54" spans="1:10" ht="16.5" customHeight="1">
      <c r="A54" s="308" t="s">
        <v>303</v>
      </c>
      <c r="B54" s="413" t="s">
        <v>304</v>
      </c>
      <c r="C54" s="413"/>
      <c r="D54" s="413"/>
      <c r="E54" s="413"/>
      <c r="F54" s="413"/>
      <c r="G54" s="309">
        <v>617</v>
      </c>
      <c r="H54" s="304">
        <v>12406</v>
      </c>
      <c r="I54" s="335"/>
      <c r="J54" s="335"/>
    </row>
    <row r="55" spans="1:10" ht="16.5" customHeight="1">
      <c r="A55" s="308" t="s">
        <v>305</v>
      </c>
      <c r="B55" s="416" t="s">
        <v>306</v>
      </c>
      <c r="C55" s="416" t="s">
        <v>281</v>
      </c>
      <c r="D55" s="416"/>
      <c r="E55" s="416"/>
      <c r="F55" s="416"/>
      <c r="G55" s="309">
        <v>618</v>
      </c>
      <c r="H55" s="304">
        <v>12407</v>
      </c>
      <c r="I55" s="335">
        <v>4358.32</v>
      </c>
      <c r="J55" s="335">
        <v>73958</v>
      </c>
    </row>
    <row r="56" spans="1:10" ht="16.5" customHeight="1">
      <c r="A56" s="308" t="s">
        <v>307</v>
      </c>
      <c r="B56" s="416" t="s">
        <v>308</v>
      </c>
      <c r="C56" s="416"/>
      <c r="D56" s="416"/>
      <c r="E56" s="416"/>
      <c r="F56" s="416"/>
      <c r="G56" s="309">
        <v>623</v>
      </c>
      <c r="H56" s="304">
        <v>12408</v>
      </c>
      <c r="I56" s="335">
        <v>265</v>
      </c>
      <c r="J56" s="335"/>
    </row>
    <row r="57" spans="1:10" ht="16.5" customHeight="1">
      <c r="A57" s="308" t="s">
        <v>309</v>
      </c>
      <c r="B57" s="416" t="s">
        <v>310</v>
      </c>
      <c r="C57" s="416"/>
      <c r="D57" s="416"/>
      <c r="E57" s="416"/>
      <c r="F57" s="416"/>
      <c r="G57" s="309">
        <v>624</v>
      </c>
      <c r="H57" s="304">
        <v>12409</v>
      </c>
      <c r="I57" s="335"/>
      <c r="J57" s="335"/>
    </row>
    <row r="58" spans="1:10" ht="16.5" customHeight="1">
      <c r="A58" s="308" t="s">
        <v>311</v>
      </c>
      <c r="B58" s="416" t="s">
        <v>312</v>
      </c>
      <c r="C58" s="416"/>
      <c r="D58" s="416"/>
      <c r="E58" s="416"/>
      <c r="F58" s="416"/>
      <c r="G58" s="309">
        <v>625</v>
      </c>
      <c r="H58" s="304">
        <v>12410</v>
      </c>
      <c r="I58" s="335"/>
      <c r="J58" s="335"/>
    </row>
    <row r="59" spans="1:10" ht="16.5" customHeight="1">
      <c r="A59" s="308" t="s">
        <v>313</v>
      </c>
      <c r="B59" s="416" t="s">
        <v>314</v>
      </c>
      <c r="C59" s="416"/>
      <c r="D59" s="416"/>
      <c r="E59" s="416"/>
      <c r="F59" s="416"/>
      <c r="G59" s="309">
        <v>626</v>
      </c>
      <c r="H59" s="304">
        <v>12411</v>
      </c>
      <c r="I59" s="335">
        <f>4164.99+102199.76</f>
        <v>106364.75</v>
      </c>
      <c r="J59" s="335"/>
    </row>
    <row r="60" spans="1:10" ht="16.5" customHeight="1">
      <c r="A60" s="310" t="s">
        <v>315</v>
      </c>
      <c r="B60" s="416" t="s">
        <v>316</v>
      </c>
      <c r="C60" s="416"/>
      <c r="D60" s="416"/>
      <c r="E60" s="416"/>
      <c r="F60" s="416"/>
      <c r="G60" s="309">
        <v>627</v>
      </c>
      <c r="H60" s="304">
        <v>12412</v>
      </c>
      <c r="I60" s="335"/>
      <c r="J60" s="335"/>
    </row>
    <row r="61" spans="1:10" ht="16.5" customHeight="1">
      <c r="A61" s="308"/>
      <c r="B61" s="418" t="s">
        <v>317</v>
      </c>
      <c r="C61" s="418"/>
      <c r="D61" s="418"/>
      <c r="E61" s="418"/>
      <c r="F61" s="418"/>
      <c r="G61" s="309">
        <v>6271</v>
      </c>
      <c r="H61" s="309">
        <v>124121</v>
      </c>
      <c r="I61" s="335"/>
      <c r="J61" s="335"/>
    </row>
    <row r="62" spans="1:10" ht="16.5" customHeight="1">
      <c r="A62" s="308"/>
      <c r="B62" s="418" t="s">
        <v>318</v>
      </c>
      <c r="C62" s="418"/>
      <c r="D62" s="418"/>
      <c r="E62" s="418"/>
      <c r="F62" s="418"/>
      <c r="G62" s="309">
        <v>6272</v>
      </c>
      <c r="H62" s="309">
        <v>124122</v>
      </c>
      <c r="I62" s="335"/>
      <c r="J62" s="335"/>
    </row>
    <row r="63" spans="1:10" ht="16.5" customHeight="1">
      <c r="A63" s="308" t="s">
        <v>319</v>
      </c>
      <c r="B63" s="416" t="s">
        <v>320</v>
      </c>
      <c r="C63" s="416"/>
      <c r="D63" s="416"/>
      <c r="E63" s="416"/>
      <c r="F63" s="416"/>
      <c r="G63" s="309">
        <v>628</v>
      </c>
      <c r="H63" s="309">
        <v>12413</v>
      </c>
      <c r="I63" s="335">
        <v>14172.23</v>
      </c>
      <c r="J63" s="335">
        <v>18567.83</v>
      </c>
    </row>
    <row r="64" spans="1:10" ht="16.5" customHeight="1">
      <c r="A64" s="306">
        <v>5</v>
      </c>
      <c r="B64" s="419" t="s">
        <v>321</v>
      </c>
      <c r="C64" s="416"/>
      <c r="D64" s="416"/>
      <c r="E64" s="416"/>
      <c r="F64" s="416"/>
      <c r="G64" s="311">
        <v>63</v>
      </c>
      <c r="H64" s="311">
        <v>12500</v>
      </c>
      <c r="I64" s="334">
        <f>I67+I68</f>
        <v>20000</v>
      </c>
      <c r="J64" s="334">
        <f>J67+J68</f>
        <v>20000</v>
      </c>
    </row>
    <row r="65" spans="1:10" ht="16.5" customHeight="1">
      <c r="A65" s="308" t="s">
        <v>253</v>
      </c>
      <c r="B65" s="416" t="s">
        <v>322</v>
      </c>
      <c r="C65" s="416"/>
      <c r="D65" s="416"/>
      <c r="E65" s="416"/>
      <c r="F65" s="416"/>
      <c r="G65" s="309">
        <v>632</v>
      </c>
      <c r="H65" s="309">
        <v>12501</v>
      </c>
      <c r="I65" s="334"/>
      <c r="J65" s="334"/>
    </row>
    <row r="66" spans="1:10" ht="16.5" customHeight="1">
      <c r="A66" s="308" t="s">
        <v>262</v>
      </c>
      <c r="B66" s="416" t="s">
        <v>323</v>
      </c>
      <c r="C66" s="416"/>
      <c r="D66" s="416"/>
      <c r="E66" s="416"/>
      <c r="F66" s="416"/>
      <c r="G66" s="309">
        <v>633</v>
      </c>
      <c r="H66" s="309">
        <v>12502</v>
      </c>
      <c r="I66" s="334"/>
      <c r="J66" s="334"/>
    </row>
    <row r="67" spans="1:10" ht="16.5" customHeight="1">
      <c r="A67" s="308" t="s">
        <v>264</v>
      </c>
      <c r="B67" s="416" t="s">
        <v>324</v>
      </c>
      <c r="C67" s="416"/>
      <c r="D67" s="416"/>
      <c r="E67" s="416"/>
      <c r="F67" s="416"/>
      <c r="G67" s="309">
        <v>634</v>
      </c>
      <c r="H67" s="309">
        <v>12503</v>
      </c>
      <c r="I67" s="334">
        <v>20000</v>
      </c>
      <c r="J67" s="334">
        <v>20000</v>
      </c>
    </row>
    <row r="68" spans="1:10" ht="16.5" customHeight="1">
      <c r="A68" s="308" t="s">
        <v>299</v>
      </c>
      <c r="B68" s="416" t="s">
        <v>325</v>
      </c>
      <c r="C68" s="416"/>
      <c r="D68" s="416"/>
      <c r="E68" s="416"/>
      <c r="F68" s="416"/>
      <c r="G68" s="309" t="s">
        <v>326</v>
      </c>
      <c r="H68" s="309">
        <v>12504</v>
      </c>
      <c r="I68" s="334"/>
      <c r="J68" s="334"/>
    </row>
    <row r="69" spans="1:10" ht="12.75" customHeight="1">
      <c r="A69" s="306" t="s">
        <v>327</v>
      </c>
      <c r="B69" s="417" t="s">
        <v>328</v>
      </c>
      <c r="C69" s="417"/>
      <c r="D69" s="417"/>
      <c r="E69" s="417"/>
      <c r="F69" s="417"/>
      <c r="G69" s="309"/>
      <c r="H69" s="309">
        <v>12600</v>
      </c>
      <c r="I69" s="334">
        <f>I64+I48+I47+I44+I38</f>
        <v>2904713.85</v>
      </c>
      <c r="J69" s="334">
        <f>J64+J48+J47+J44+J38</f>
        <v>13469203.96</v>
      </c>
    </row>
    <row r="70" spans="1:10" ht="16.5" customHeight="1">
      <c r="A70" s="337"/>
      <c r="B70" s="338" t="s">
        <v>329</v>
      </c>
      <c r="C70" s="339"/>
      <c r="D70" s="339"/>
      <c r="E70" s="339"/>
      <c r="F70" s="339"/>
      <c r="G70" s="339"/>
      <c r="H70" s="339"/>
      <c r="I70" s="340" t="s">
        <v>250</v>
      </c>
      <c r="J70" s="340" t="s">
        <v>251</v>
      </c>
    </row>
    <row r="71" spans="1:10" ht="16.5" customHeight="1">
      <c r="A71" s="312">
        <v>1</v>
      </c>
      <c r="B71" s="412" t="s">
        <v>330</v>
      </c>
      <c r="C71" s="412"/>
      <c r="D71" s="412"/>
      <c r="E71" s="412"/>
      <c r="F71" s="412"/>
      <c r="G71" s="311"/>
      <c r="H71" s="311">
        <v>14000</v>
      </c>
      <c r="I71" s="311">
        <v>5</v>
      </c>
      <c r="J71" s="311">
        <v>12</v>
      </c>
    </row>
    <row r="72" spans="1:10" ht="16.5" customHeight="1">
      <c r="A72" s="312">
        <v>2</v>
      </c>
      <c r="B72" s="412" t="s">
        <v>331</v>
      </c>
      <c r="C72" s="412"/>
      <c r="D72" s="412"/>
      <c r="E72" s="412"/>
      <c r="F72" s="412"/>
      <c r="G72" s="311"/>
      <c r="H72" s="311">
        <v>15000</v>
      </c>
      <c r="I72" s="311"/>
      <c r="J72" s="341"/>
    </row>
    <row r="73" spans="1:10" ht="16.5" customHeight="1">
      <c r="A73" s="342" t="s">
        <v>253</v>
      </c>
      <c r="B73" s="413" t="s">
        <v>332</v>
      </c>
      <c r="C73" s="413"/>
      <c r="D73" s="413"/>
      <c r="E73" s="413"/>
      <c r="F73" s="413"/>
      <c r="G73" s="311"/>
      <c r="H73" s="309">
        <v>15001</v>
      </c>
      <c r="I73" s="311"/>
      <c r="J73" s="341"/>
    </row>
    <row r="74" spans="1:10" ht="16.5" customHeight="1">
      <c r="A74" s="342"/>
      <c r="B74" s="414" t="s">
        <v>333</v>
      </c>
      <c r="C74" s="414"/>
      <c r="D74" s="414"/>
      <c r="E74" s="414"/>
      <c r="F74" s="414"/>
      <c r="G74" s="311"/>
      <c r="H74" s="309">
        <v>150011</v>
      </c>
      <c r="I74" s="311"/>
      <c r="J74" s="341"/>
    </row>
    <row r="75" spans="1:10" ht="16.5" customHeight="1">
      <c r="A75" s="313" t="s">
        <v>262</v>
      </c>
      <c r="B75" s="413" t="s">
        <v>334</v>
      </c>
      <c r="C75" s="413"/>
      <c r="D75" s="413"/>
      <c r="E75" s="413"/>
      <c r="F75" s="413"/>
      <c r="G75" s="311"/>
      <c r="H75" s="309">
        <v>15002</v>
      </c>
      <c r="I75" s="311"/>
      <c r="J75" s="341"/>
    </row>
    <row r="76" spans="1:10" ht="13.5" thickBot="1">
      <c r="A76" s="314"/>
      <c r="B76" s="415" t="s">
        <v>335</v>
      </c>
      <c r="C76" s="415"/>
      <c r="D76" s="415"/>
      <c r="E76" s="415"/>
      <c r="F76" s="415"/>
      <c r="G76" s="315"/>
      <c r="H76" s="316">
        <v>150021</v>
      </c>
      <c r="I76" s="315"/>
      <c r="J76" s="343"/>
    </row>
    <row r="77" spans="1:10" ht="12.75">
      <c r="A77" s="71"/>
      <c r="B77" s="71"/>
      <c r="C77" s="71"/>
      <c r="D77" s="71"/>
      <c r="E77" s="71"/>
      <c r="F77" s="71"/>
      <c r="G77" s="71"/>
      <c r="H77" s="71"/>
      <c r="I77" s="317" t="s">
        <v>172</v>
      </c>
      <c r="J77" s="317"/>
    </row>
    <row r="78" spans="1:10" ht="15.75">
      <c r="A78" s="40"/>
      <c r="B78" s="40"/>
      <c r="C78" s="40"/>
      <c r="D78" s="40"/>
      <c r="E78" s="40"/>
      <c r="F78" s="40"/>
      <c r="G78" s="40"/>
      <c r="H78" s="40"/>
      <c r="I78" s="318"/>
      <c r="J78" s="318"/>
    </row>
    <row r="79" spans="1:10" ht="15.75">
      <c r="A79" s="40"/>
      <c r="B79" s="40"/>
      <c r="C79" s="40"/>
      <c r="D79" s="40"/>
      <c r="E79" s="40"/>
      <c r="F79" s="40"/>
      <c r="G79" s="40"/>
      <c r="H79" s="40"/>
      <c r="I79" s="344"/>
      <c r="J79" s="318"/>
    </row>
    <row r="80" spans="1:10" ht="15.75">
      <c r="A80" s="40"/>
      <c r="B80" s="40"/>
      <c r="C80" s="40"/>
      <c r="D80" s="40"/>
      <c r="E80" s="40"/>
      <c r="F80" s="40"/>
      <c r="G80" s="40"/>
      <c r="H80" s="40"/>
      <c r="I80" s="40"/>
      <c r="J80" s="318"/>
    </row>
    <row r="81" spans="1:10" ht="15.75">
      <c r="A81" s="40"/>
      <c r="B81" s="40"/>
      <c r="C81" s="40"/>
      <c r="D81" s="40"/>
      <c r="E81" s="40"/>
      <c r="F81" s="40"/>
      <c r="G81" s="40"/>
      <c r="H81" s="40"/>
      <c r="I81" s="40"/>
      <c r="J81" s="318"/>
    </row>
    <row r="82" spans="1:10" ht="15.75">
      <c r="A82" s="40"/>
      <c r="B82" s="319"/>
      <c r="C82" s="40"/>
      <c r="D82" s="40"/>
      <c r="E82" s="40"/>
      <c r="F82" s="40"/>
      <c r="G82" s="40"/>
      <c r="H82" s="40"/>
      <c r="I82" s="40"/>
      <c r="J82" s="318"/>
    </row>
    <row r="83" spans="1:10" ht="12.75">
      <c r="A83" s="40"/>
      <c r="B83" s="319"/>
      <c r="C83" s="40"/>
      <c r="D83" s="40"/>
      <c r="E83" s="40"/>
      <c r="F83" s="40"/>
      <c r="G83" s="40"/>
      <c r="H83" s="40"/>
      <c r="I83" s="40"/>
      <c r="J83" s="40"/>
    </row>
    <row r="84" spans="1:10" ht="12.75">
      <c r="A84" s="40"/>
      <c r="B84" s="319"/>
      <c r="C84" s="40"/>
      <c r="D84" s="40"/>
      <c r="E84" s="40"/>
      <c r="F84" s="40"/>
      <c r="G84" s="40"/>
      <c r="H84" s="40"/>
      <c r="I84" s="40"/>
      <c r="J84" s="40"/>
    </row>
    <row r="85" spans="1:10" ht="12.75">
      <c r="A85" s="40"/>
      <c r="B85" s="319"/>
      <c r="C85" s="40"/>
      <c r="D85" s="40"/>
      <c r="E85" s="40"/>
      <c r="F85" s="40"/>
      <c r="G85" s="40"/>
      <c r="H85" s="40"/>
      <c r="I85" s="40"/>
      <c r="J85" s="40"/>
    </row>
    <row r="86" spans="1:10" ht="12.75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2.75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2.75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2.75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2.75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2.75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2.75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2.75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2.75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2.75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2.75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2.75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2.75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2.75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</row>
    <row r="102" spans="1:10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</row>
    <row r="103" spans="1:10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</row>
    <row r="106" spans="1:10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</row>
    <row r="107" spans="1:10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</row>
    <row r="110" spans="1:10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</row>
    <row r="112" spans="1:10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</row>
    <row r="113" spans="1:10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</row>
    <row r="114" spans="1:10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</row>
    <row r="115" spans="1:10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</row>
    <row r="119" spans="1:10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</row>
    <row r="120" spans="1:10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  <row r="135" spans="1:10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</row>
    <row r="140" spans="1:10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2" spans="1:10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</row>
    <row r="143" spans="1:10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</row>
    <row r="144" spans="1:10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</row>
    <row r="145" spans="1:10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</row>
    <row r="147" spans="1:10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</row>
    <row r="148" spans="1:10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</row>
    <row r="149" spans="1:10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</row>
    <row r="152" spans="1:10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</row>
    <row r="153" spans="1:10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36:J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71:F71"/>
    <mergeCell ref="B59:F59"/>
    <mergeCell ref="B60:F60"/>
    <mergeCell ref="B61:F61"/>
    <mergeCell ref="B62:F62"/>
    <mergeCell ref="B63:F63"/>
    <mergeCell ref="B64:F64"/>
    <mergeCell ref="B72:F72"/>
    <mergeCell ref="B73:F73"/>
    <mergeCell ref="B74:F74"/>
    <mergeCell ref="B75:F75"/>
    <mergeCell ref="B76:F76"/>
    <mergeCell ref="B65:F65"/>
    <mergeCell ref="B66:F66"/>
    <mergeCell ref="B67:F67"/>
    <mergeCell ref="B68:F68"/>
    <mergeCell ref="B69:F69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melina.onjea</cp:lastModifiedBy>
  <cp:lastPrinted>2013-07-19T09:31:00Z</cp:lastPrinted>
  <dcterms:created xsi:type="dcterms:W3CDTF">2002-02-16T18:16:52Z</dcterms:created>
  <dcterms:modified xsi:type="dcterms:W3CDTF">2015-05-13T15:30:37Z</dcterms:modified>
  <cp:category/>
  <cp:version/>
  <cp:contentType/>
  <cp:contentStatus/>
</cp:coreProperties>
</file>